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7-3 Data - Training norm " sheetId="1" r:id="rId1"/>
    <sheet name="7-3 Data - Test norm" sheetId="2" r:id="rId2"/>
  </sheets>
  <externalReferences>
    <externalReference r:id="rId3"/>
  </externalReferences>
  <definedNames>
    <definedName name="solver_adj" localSheetId="0" hidden="1">'7-3 Data - Training norm '!$J$2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'7-3 Data - Training norm '!$J$2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208" i="2" l="1"/>
  <c r="E208" i="2"/>
  <c r="D208" i="2"/>
  <c r="C208" i="2"/>
  <c r="B208" i="2"/>
  <c r="F207" i="2"/>
  <c r="E207" i="2"/>
  <c r="D207" i="2"/>
  <c r="C207" i="2"/>
  <c r="B207" i="2"/>
  <c r="G20" i="2"/>
  <c r="F3" i="2"/>
  <c r="E3" i="2"/>
  <c r="D3" i="2"/>
  <c r="C3" i="2"/>
  <c r="E2" i="2"/>
  <c r="C2" i="2"/>
  <c r="H207" i="1"/>
  <c r="G207" i="1"/>
  <c r="F207" i="1"/>
  <c r="E207" i="1"/>
  <c r="D207" i="1"/>
  <c r="C207" i="1"/>
  <c r="J207" i="1" s="1"/>
  <c r="B207" i="1"/>
  <c r="H206" i="1"/>
  <c r="G206" i="1"/>
  <c r="F206" i="1"/>
  <c r="E206" i="1"/>
  <c r="D206" i="1"/>
  <c r="C206" i="1"/>
  <c r="J206" i="1" s="1"/>
  <c r="B206" i="1"/>
  <c r="J205" i="1"/>
  <c r="J204" i="1"/>
  <c r="I204" i="1"/>
  <c r="J203" i="1"/>
  <c r="N203" i="1" s="1"/>
  <c r="O203" i="1" s="1"/>
  <c r="I203" i="1"/>
  <c r="J201" i="1"/>
  <c r="I201" i="1"/>
  <c r="J200" i="1"/>
  <c r="N200" i="1" s="1"/>
  <c r="O200" i="1" s="1"/>
  <c r="I200" i="1"/>
  <c r="J199" i="1"/>
  <c r="I199" i="1"/>
  <c r="J198" i="1"/>
  <c r="N198" i="1" s="1"/>
  <c r="O198" i="1" s="1"/>
  <c r="I198" i="1"/>
  <c r="J197" i="1"/>
  <c r="I197" i="1"/>
  <c r="J196" i="1"/>
  <c r="N196" i="1" s="1"/>
  <c r="O196" i="1" s="1"/>
  <c r="I196" i="1"/>
  <c r="J195" i="1"/>
  <c r="I195" i="1"/>
  <c r="J194" i="1"/>
  <c r="N194" i="1" s="1"/>
  <c r="O194" i="1" s="1"/>
  <c r="I194" i="1"/>
  <c r="J193" i="1"/>
  <c r="I193" i="1"/>
  <c r="J192" i="1"/>
  <c r="N192" i="1" s="1"/>
  <c r="O192" i="1" s="1"/>
  <c r="I192" i="1"/>
  <c r="J191" i="1"/>
  <c r="I191" i="1"/>
  <c r="J190" i="1"/>
  <c r="N190" i="1" s="1"/>
  <c r="O190" i="1" s="1"/>
  <c r="I190" i="1"/>
  <c r="J189" i="1"/>
  <c r="I189" i="1"/>
  <c r="J188" i="1"/>
  <c r="N188" i="1" s="1"/>
  <c r="O188" i="1" s="1"/>
  <c r="I188" i="1"/>
  <c r="J187" i="1"/>
  <c r="I187" i="1"/>
  <c r="J186" i="1"/>
  <c r="N186" i="1" s="1"/>
  <c r="O186" i="1" s="1"/>
  <c r="I186" i="1"/>
  <c r="J185" i="1"/>
  <c r="I185" i="1"/>
  <c r="J184" i="1"/>
  <c r="N184" i="1" s="1"/>
  <c r="O184" i="1" s="1"/>
  <c r="I184" i="1"/>
  <c r="J183" i="1"/>
  <c r="I183" i="1"/>
  <c r="J182" i="1"/>
  <c r="N182" i="1" s="1"/>
  <c r="O182" i="1" s="1"/>
  <c r="I182" i="1"/>
  <c r="J181" i="1"/>
  <c r="I181" i="1"/>
  <c r="J180" i="1"/>
  <c r="N180" i="1" s="1"/>
  <c r="O180" i="1" s="1"/>
  <c r="I180" i="1"/>
  <c r="J179" i="1"/>
  <c r="I179" i="1"/>
  <c r="J178" i="1"/>
  <c r="N178" i="1" s="1"/>
  <c r="O178" i="1" s="1"/>
  <c r="I178" i="1"/>
  <c r="J177" i="1"/>
  <c r="I177" i="1"/>
  <c r="J176" i="1"/>
  <c r="N176" i="1" s="1"/>
  <c r="O176" i="1" s="1"/>
  <c r="I176" i="1"/>
  <c r="J175" i="1"/>
  <c r="I175" i="1"/>
  <c r="J174" i="1"/>
  <c r="N174" i="1" s="1"/>
  <c r="O174" i="1" s="1"/>
  <c r="I174" i="1"/>
  <c r="J173" i="1"/>
  <c r="I173" i="1"/>
  <c r="J172" i="1"/>
  <c r="I172" i="1"/>
  <c r="N171" i="1"/>
  <c r="J171" i="1"/>
  <c r="I171" i="1"/>
  <c r="J170" i="1"/>
  <c r="N170" i="1" s="1"/>
  <c r="I170" i="1"/>
  <c r="J169" i="1"/>
  <c r="I169" i="1"/>
  <c r="J168" i="1"/>
  <c r="I168" i="1"/>
  <c r="J167" i="1"/>
  <c r="I167" i="1"/>
  <c r="J166" i="1"/>
  <c r="I166" i="1"/>
  <c r="N165" i="1"/>
  <c r="O165" i="1" s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N159" i="1" s="1"/>
  <c r="O159" i="1" s="1"/>
  <c r="I159" i="1"/>
  <c r="J158" i="1"/>
  <c r="N158" i="1" s="1"/>
  <c r="I158" i="1"/>
  <c r="N157" i="1"/>
  <c r="J157" i="1"/>
  <c r="I157" i="1"/>
  <c r="J156" i="1"/>
  <c r="N156" i="1" s="1"/>
  <c r="O156" i="1" s="1"/>
  <c r="I156" i="1"/>
  <c r="J155" i="1"/>
  <c r="N155" i="1" s="1"/>
  <c r="I155" i="1"/>
  <c r="J154" i="1"/>
  <c r="N154" i="1" s="1"/>
  <c r="O154" i="1" s="1"/>
  <c r="I154" i="1"/>
  <c r="J153" i="1"/>
  <c r="I153" i="1"/>
  <c r="J152" i="1"/>
  <c r="N152" i="1" s="1"/>
  <c r="O152" i="1" s="1"/>
  <c r="I152" i="1"/>
  <c r="J151" i="1"/>
  <c r="I151" i="1"/>
  <c r="N151" i="1" s="1"/>
  <c r="O151" i="1" s="1"/>
  <c r="J150" i="1"/>
  <c r="I150" i="1"/>
  <c r="N149" i="1"/>
  <c r="O149" i="1" s="1"/>
  <c r="J149" i="1"/>
  <c r="I149" i="1"/>
  <c r="J148" i="1"/>
  <c r="I148" i="1"/>
  <c r="N147" i="1"/>
  <c r="O147" i="1" s="1"/>
  <c r="J147" i="1"/>
  <c r="I147" i="1"/>
  <c r="J146" i="1"/>
  <c r="N146" i="1" s="1"/>
  <c r="O146" i="1" s="1"/>
  <c r="I146" i="1"/>
  <c r="J145" i="1"/>
  <c r="I145" i="1"/>
  <c r="J144" i="1"/>
  <c r="N144" i="1" s="1"/>
  <c r="O144" i="1" s="1"/>
  <c r="I144" i="1"/>
  <c r="J143" i="1"/>
  <c r="I143" i="1"/>
  <c r="J142" i="1"/>
  <c r="I142" i="1"/>
  <c r="N141" i="1"/>
  <c r="J141" i="1"/>
  <c r="I141" i="1"/>
  <c r="J140" i="1"/>
  <c r="I140" i="1"/>
  <c r="J139" i="1"/>
  <c r="N139" i="1" s="1"/>
  <c r="I139" i="1"/>
  <c r="J138" i="1"/>
  <c r="I138" i="1"/>
  <c r="J137" i="1"/>
  <c r="I137" i="1"/>
  <c r="J136" i="1"/>
  <c r="I136" i="1"/>
  <c r="N135" i="1"/>
  <c r="J135" i="1"/>
  <c r="I135" i="1"/>
  <c r="J134" i="1"/>
  <c r="I134" i="1"/>
  <c r="N133" i="1"/>
  <c r="O133" i="1" s="1"/>
  <c r="J133" i="1"/>
  <c r="I133" i="1"/>
  <c r="J132" i="1"/>
  <c r="I132" i="1"/>
  <c r="J131" i="1"/>
  <c r="I131" i="1"/>
  <c r="N131" i="1" s="1"/>
  <c r="O131" i="1" s="1"/>
  <c r="J130" i="1"/>
  <c r="I130" i="1"/>
  <c r="J129" i="1"/>
  <c r="I129" i="1"/>
  <c r="N129" i="1" s="1"/>
  <c r="O129" i="1" s="1"/>
  <c r="J128" i="1"/>
  <c r="I128" i="1"/>
  <c r="J127" i="1"/>
  <c r="I127" i="1"/>
  <c r="J126" i="1"/>
  <c r="I126" i="1"/>
  <c r="J125" i="1"/>
  <c r="I125" i="1"/>
  <c r="J124" i="1"/>
  <c r="I124" i="1"/>
  <c r="N124" i="1" s="1"/>
  <c r="O124" i="1" s="1"/>
  <c r="J123" i="1"/>
  <c r="I123" i="1"/>
  <c r="J122" i="1"/>
  <c r="I122" i="1"/>
  <c r="J121" i="1"/>
  <c r="I121" i="1"/>
  <c r="J120" i="1"/>
  <c r="I120" i="1"/>
  <c r="N119" i="1"/>
  <c r="J119" i="1"/>
  <c r="I119" i="1"/>
  <c r="J118" i="1"/>
  <c r="N118" i="1" s="1"/>
  <c r="I118" i="1"/>
  <c r="N117" i="1"/>
  <c r="O117" i="1" s="1"/>
  <c r="J117" i="1"/>
  <c r="I117" i="1"/>
  <c r="J116" i="1"/>
  <c r="I116" i="1"/>
  <c r="N115" i="1"/>
  <c r="J115" i="1"/>
  <c r="I115" i="1"/>
  <c r="J114" i="1"/>
  <c r="N114" i="1" s="1"/>
  <c r="O114" i="1" s="1"/>
  <c r="I114" i="1"/>
  <c r="J113" i="1"/>
  <c r="I113" i="1"/>
  <c r="N113" i="1" s="1"/>
  <c r="O113" i="1" s="1"/>
  <c r="J112" i="1"/>
  <c r="I112" i="1"/>
  <c r="J111" i="1"/>
  <c r="N111" i="1" s="1"/>
  <c r="I111" i="1"/>
  <c r="J110" i="1"/>
  <c r="I110" i="1"/>
  <c r="J109" i="1"/>
  <c r="N109" i="1" s="1"/>
  <c r="I109" i="1"/>
  <c r="J108" i="1"/>
  <c r="I108" i="1"/>
  <c r="J107" i="1"/>
  <c r="I107" i="1"/>
  <c r="J106" i="1"/>
  <c r="N106" i="1" s="1"/>
  <c r="I106" i="1"/>
  <c r="J105" i="1"/>
  <c r="N105" i="1" s="1"/>
  <c r="O105" i="1" s="1"/>
  <c r="I105" i="1"/>
  <c r="J104" i="1"/>
  <c r="I104" i="1"/>
  <c r="J103" i="1"/>
  <c r="I103" i="1"/>
  <c r="J102" i="1"/>
  <c r="I102" i="1"/>
  <c r="N102" i="1" s="1"/>
  <c r="O102" i="1" s="1"/>
  <c r="J101" i="1"/>
  <c r="I101" i="1"/>
  <c r="N100" i="1"/>
  <c r="J100" i="1"/>
  <c r="I100" i="1"/>
  <c r="N99" i="1"/>
  <c r="J99" i="1"/>
  <c r="I99" i="1"/>
  <c r="J98" i="1"/>
  <c r="N98" i="1" s="1"/>
  <c r="O98" i="1" s="1"/>
  <c r="I98" i="1"/>
  <c r="J97" i="1"/>
  <c r="N97" i="1" s="1"/>
  <c r="I97" i="1"/>
  <c r="J96" i="1"/>
  <c r="I96" i="1"/>
  <c r="J95" i="1"/>
  <c r="I95" i="1"/>
  <c r="J94" i="1"/>
  <c r="I94" i="1"/>
  <c r="N94" i="1" s="1"/>
  <c r="O94" i="1" s="1"/>
  <c r="J93" i="1"/>
  <c r="I93" i="1"/>
  <c r="N92" i="1"/>
  <c r="O92" i="1" s="1"/>
  <c r="J92" i="1"/>
  <c r="I92" i="1"/>
  <c r="N91" i="1"/>
  <c r="O91" i="1" s="1"/>
  <c r="J91" i="1"/>
  <c r="I91" i="1"/>
  <c r="J90" i="1"/>
  <c r="I90" i="1"/>
  <c r="J89" i="1"/>
  <c r="N89" i="1" s="1"/>
  <c r="O89" i="1" s="1"/>
  <c r="I89" i="1"/>
  <c r="J88" i="1"/>
  <c r="I88" i="1"/>
  <c r="J87" i="1"/>
  <c r="I87" i="1"/>
  <c r="N86" i="1"/>
  <c r="J86" i="1"/>
  <c r="I86" i="1"/>
  <c r="J85" i="1"/>
  <c r="N85" i="1" s="1"/>
  <c r="I85" i="1"/>
  <c r="N84" i="1"/>
  <c r="O84" i="1" s="1"/>
  <c r="J84" i="1"/>
  <c r="I84" i="1"/>
  <c r="J83" i="1"/>
  <c r="I83" i="1"/>
  <c r="J82" i="1"/>
  <c r="N82" i="1" s="1"/>
  <c r="O82" i="1" s="1"/>
  <c r="I82" i="1"/>
  <c r="J81" i="1"/>
  <c r="N81" i="1" s="1"/>
  <c r="I81" i="1"/>
  <c r="J80" i="1"/>
  <c r="I80" i="1"/>
  <c r="J79" i="1"/>
  <c r="I79" i="1"/>
  <c r="N78" i="1"/>
  <c r="J78" i="1"/>
  <c r="I78" i="1"/>
  <c r="J77" i="1"/>
  <c r="I77" i="1"/>
  <c r="J76" i="1"/>
  <c r="I76" i="1"/>
  <c r="N76" i="1" s="1"/>
  <c r="O76" i="1" s="1"/>
  <c r="N75" i="1"/>
  <c r="O75" i="1" s="1"/>
  <c r="J75" i="1"/>
  <c r="I75" i="1"/>
  <c r="N74" i="1"/>
  <c r="J74" i="1"/>
  <c r="I74" i="1"/>
  <c r="J73" i="1"/>
  <c r="N73" i="1" s="1"/>
  <c r="I73" i="1"/>
  <c r="N72" i="1"/>
  <c r="O72" i="1" s="1"/>
  <c r="J72" i="1"/>
  <c r="I72" i="1"/>
  <c r="J71" i="1"/>
  <c r="I71" i="1"/>
  <c r="J70" i="1"/>
  <c r="I70" i="1"/>
  <c r="N70" i="1" s="1"/>
  <c r="O70" i="1" s="1"/>
  <c r="J69" i="1"/>
  <c r="N69" i="1" s="1"/>
  <c r="I69" i="1"/>
  <c r="J68" i="1"/>
  <c r="I68" i="1"/>
  <c r="N68" i="1" s="1"/>
  <c r="O68" i="1" s="1"/>
  <c r="N67" i="1"/>
  <c r="O67" i="1" s="1"/>
  <c r="J67" i="1"/>
  <c r="I67" i="1"/>
  <c r="J66" i="1"/>
  <c r="N66" i="1" s="1"/>
  <c r="I66" i="1"/>
  <c r="J65" i="1"/>
  <c r="N65" i="1" s="1"/>
  <c r="I65" i="1"/>
  <c r="J64" i="1"/>
  <c r="I64" i="1"/>
  <c r="J63" i="1"/>
  <c r="I63" i="1"/>
  <c r="N62" i="1"/>
  <c r="J62" i="1"/>
  <c r="I62" i="1"/>
  <c r="J61" i="1"/>
  <c r="N61" i="1" s="1"/>
  <c r="I61" i="1"/>
  <c r="N60" i="1"/>
  <c r="O60" i="1" s="1"/>
  <c r="J60" i="1"/>
  <c r="I60" i="1"/>
  <c r="J59" i="1"/>
  <c r="I59" i="1"/>
  <c r="J58" i="1"/>
  <c r="I58" i="1"/>
  <c r="N58" i="1" s="1"/>
  <c r="O58" i="1" s="1"/>
  <c r="J57" i="1"/>
  <c r="I57" i="1"/>
  <c r="N56" i="1"/>
  <c r="J56" i="1"/>
  <c r="I56" i="1"/>
  <c r="J55" i="1"/>
  <c r="I55" i="1"/>
  <c r="J54" i="1"/>
  <c r="I54" i="1"/>
  <c r="N54" i="1" s="1"/>
  <c r="O54" i="1" s="1"/>
  <c r="J53" i="1"/>
  <c r="I53" i="1"/>
  <c r="J52" i="1"/>
  <c r="I52" i="1"/>
  <c r="N52" i="1" s="1"/>
  <c r="O52" i="1" s="1"/>
  <c r="J51" i="1"/>
  <c r="I51" i="1"/>
  <c r="J50" i="1"/>
  <c r="I50" i="1"/>
  <c r="J49" i="1"/>
  <c r="I49" i="1"/>
  <c r="J48" i="1"/>
  <c r="I48" i="1"/>
  <c r="J47" i="1"/>
  <c r="I47" i="1"/>
  <c r="N46" i="1"/>
  <c r="J46" i="1"/>
  <c r="I46" i="1"/>
  <c r="J45" i="1"/>
  <c r="I45" i="1"/>
  <c r="N44" i="1"/>
  <c r="O44" i="1" s="1"/>
  <c r="J44" i="1"/>
  <c r="I44" i="1"/>
  <c r="J43" i="1"/>
  <c r="I43" i="1"/>
  <c r="N43" i="1" s="1"/>
  <c r="O43" i="1" s="1"/>
  <c r="N42" i="1"/>
  <c r="J42" i="1"/>
  <c r="I42" i="1"/>
  <c r="J41" i="1"/>
  <c r="N41" i="1" s="1"/>
  <c r="O41" i="1" s="1"/>
  <c r="I41" i="1"/>
  <c r="N40" i="1"/>
  <c r="J40" i="1"/>
  <c r="I40" i="1"/>
  <c r="J39" i="1"/>
  <c r="I39" i="1"/>
  <c r="J38" i="1"/>
  <c r="I38" i="1"/>
  <c r="N38" i="1" s="1"/>
  <c r="O38" i="1" s="1"/>
  <c r="J37" i="1"/>
  <c r="I37" i="1"/>
  <c r="N36" i="1"/>
  <c r="O36" i="1" s="1"/>
  <c r="J36" i="1"/>
  <c r="I36" i="1"/>
  <c r="J35" i="1"/>
  <c r="I35" i="1"/>
  <c r="N35" i="1" s="1"/>
  <c r="O35" i="1" s="1"/>
  <c r="J34" i="1"/>
  <c r="I34" i="1"/>
  <c r="J33" i="1"/>
  <c r="N33" i="1" s="1"/>
  <c r="I33" i="1"/>
  <c r="J32" i="1"/>
  <c r="N32" i="1" s="1"/>
  <c r="I32" i="1"/>
  <c r="N31" i="1"/>
  <c r="J31" i="1"/>
  <c r="I31" i="1"/>
  <c r="J30" i="1"/>
  <c r="I30" i="1"/>
  <c r="J29" i="1"/>
  <c r="I29" i="1"/>
  <c r="J28" i="1"/>
  <c r="I28" i="1"/>
  <c r="J27" i="1"/>
  <c r="I27" i="1"/>
  <c r="N27" i="1" s="1"/>
  <c r="O27" i="1" s="1"/>
  <c r="J26" i="1"/>
  <c r="I26" i="1"/>
  <c r="N26" i="1" s="1"/>
  <c r="O26" i="1" s="1"/>
  <c r="J25" i="1"/>
  <c r="I25" i="1"/>
  <c r="N24" i="1"/>
  <c r="O24" i="1" s="1"/>
  <c r="J24" i="1"/>
  <c r="I24" i="1"/>
  <c r="J23" i="1"/>
  <c r="N23" i="1" s="1"/>
  <c r="O23" i="1" s="1"/>
  <c r="I23" i="1"/>
  <c r="J22" i="1"/>
  <c r="I22" i="1"/>
  <c r="N22" i="1" s="1"/>
  <c r="O22" i="1" s="1"/>
  <c r="O21" i="1"/>
  <c r="J21" i="1"/>
  <c r="N21" i="1" s="1"/>
  <c r="I21" i="1"/>
  <c r="N20" i="1"/>
  <c r="O20" i="1" s="1"/>
  <c r="J20" i="1"/>
  <c r="I20" i="1"/>
  <c r="J19" i="1"/>
  <c r="I19" i="1"/>
  <c r="J18" i="1"/>
  <c r="I18" i="1"/>
  <c r="J17" i="1"/>
  <c r="I17" i="1"/>
  <c r="N17" i="1" s="1"/>
  <c r="O17" i="1" s="1"/>
  <c r="J16" i="1"/>
  <c r="N16" i="1" s="1"/>
  <c r="I16" i="1"/>
  <c r="J15" i="1"/>
  <c r="N15" i="1" s="1"/>
  <c r="O15" i="1" s="1"/>
  <c r="I15" i="1"/>
  <c r="J14" i="1"/>
  <c r="N14" i="1" s="1"/>
  <c r="I14" i="1"/>
  <c r="J13" i="1"/>
  <c r="N13" i="1" s="1"/>
  <c r="O13" i="1" s="1"/>
  <c r="I13" i="1"/>
  <c r="J12" i="1"/>
  <c r="I12" i="1"/>
  <c r="O11" i="1"/>
  <c r="J11" i="1"/>
  <c r="N11" i="1" s="1"/>
  <c r="I11" i="1"/>
  <c r="N10" i="1"/>
  <c r="O10" i="1" s="1"/>
  <c r="J10" i="1"/>
  <c r="I10" i="1"/>
  <c r="J9" i="1"/>
  <c r="I9" i="1"/>
  <c r="N9" i="1" s="1"/>
  <c r="O9" i="1" s="1"/>
  <c r="J8" i="1"/>
  <c r="I8" i="1"/>
  <c r="S7" i="1"/>
  <c r="J7" i="1"/>
  <c r="N7" i="1" s="1"/>
  <c r="I7" i="1"/>
  <c r="J6" i="1"/>
  <c r="I6" i="1"/>
  <c r="N5" i="1"/>
  <c r="O5" i="1" s="1"/>
  <c r="J5" i="1"/>
  <c r="I5" i="1"/>
  <c r="N4" i="1"/>
  <c r="J4" i="1"/>
  <c r="I4" i="1"/>
  <c r="O32" i="1" l="1"/>
  <c r="O56" i="1"/>
  <c r="O65" i="1"/>
  <c r="O85" i="1"/>
  <c r="O99" i="1"/>
  <c r="O118" i="1"/>
  <c r="N140" i="1"/>
  <c r="O140" i="1" s="1"/>
  <c r="O157" i="1"/>
  <c r="N168" i="1"/>
  <c r="O168" i="1" s="1"/>
  <c r="O170" i="1"/>
  <c r="N50" i="1"/>
  <c r="O50" i="1" s="1"/>
  <c r="N57" i="1"/>
  <c r="O57" i="1" s="1"/>
  <c r="O69" i="1"/>
  <c r="O109" i="1"/>
  <c r="O111" i="1"/>
  <c r="N130" i="1"/>
  <c r="O130" i="1" s="1"/>
  <c r="N132" i="1"/>
  <c r="O132" i="1" s="1"/>
  <c r="O139" i="1"/>
  <c r="N160" i="1"/>
  <c r="O160" i="1" s="1"/>
  <c r="N162" i="1"/>
  <c r="O162" i="1" s="1"/>
  <c r="N164" i="1"/>
  <c r="O164" i="1" s="1"/>
  <c r="N167" i="1"/>
  <c r="O167" i="1" s="1"/>
  <c r="O66" i="1"/>
  <c r="N6" i="1"/>
  <c r="O6" i="1" s="1"/>
  <c r="O14" i="1"/>
  <c r="N25" i="1"/>
  <c r="O25" i="1" s="1"/>
  <c r="O40" i="1"/>
  <c r="O61" i="1"/>
  <c r="O73" i="1"/>
  <c r="N79" i="1"/>
  <c r="O79" i="1" s="1"/>
  <c r="O81" i="1"/>
  <c r="N88" i="1"/>
  <c r="O88" i="1" s="1"/>
  <c r="N90" i="1"/>
  <c r="O90" i="1" s="1"/>
  <c r="N95" i="1"/>
  <c r="O95" i="1" s="1"/>
  <c r="O97" i="1"/>
  <c r="O100" i="1"/>
  <c r="N104" i="1"/>
  <c r="O104" i="1" s="1"/>
  <c r="O106" i="1"/>
  <c r="N108" i="1"/>
  <c r="O108" i="1" s="1"/>
  <c r="N116" i="1"/>
  <c r="O116" i="1" s="1"/>
  <c r="O119" i="1"/>
  <c r="N125" i="1"/>
  <c r="O125" i="1" s="1"/>
  <c r="N127" i="1"/>
  <c r="O127" i="1" s="1"/>
  <c r="N134" i="1"/>
  <c r="O134" i="1" s="1"/>
  <c r="O141" i="1"/>
  <c r="O155" i="1"/>
  <c r="O171" i="1"/>
  <c r="J78" i="2"/>
  <c r="N78" i="2" s="1"/>
  <c r="O78" i="2" s="1"/>
  <c r="J5" i="2"/>
  <c r="J19" i="2"/>
  <c r="J28" i="2"/>
  <c r="J29" i="2"/>
  <c r="J30" i="2"/>
  <c r="J44" i="2"/>
  <c r="J45" i="2"/>
  <c r="J46" i="2"/>
  <c r="J47" i="2"/>
  <c r="J77" i="2"/>
  <c r="J95" i="2"/>
  <c r="J94" i="2"/>
  <c r="J93" i="2"/>
  <c r="J59" i="2"/>
  <c r="J58" i="2"/>
  <c r="J57" i="2"/>
  <c r="J87" i="2"/>
  <c r="J86" i="2"/>
  <c r="J85" i="2"/>
  <c r="J7" i="2"/>
  <c r="J8" i="2"/>
  <c r="J9" i="2"/>
  <c r="J32" i="2"/>
  <c r="J33" i="2"/>
  <c r="J34" i="2"/>
  <c r="J53" i="2"/>
  <c r="J55" i="2"/>
  <c r="J11" i="2"/>
  <c r="J12" i="2"/>
  <c r="J13" i="2"/>
  <c r="J20" i="2"/>
  <c r="J21" i="2"/>
  <c r="J22" i="2"/>
  <c r="J36" i="2"/>
  <c r="J37" i="2"/>
  <c r="J38" i="2"/>
  <c r="J61" i="2"/>
  <c r="J62" i="2"/>
  <c r="J63" i="2"/>
  <c r="J15" i="2"/>
  <c r="J16" i="2"/>
  <c r="J17" i="2"/>
  <c r="J24" i="2"/>
  <c r="J25" i="2"/>
  <c r="J26" i="2"/>
  <c r="J40" i="2"/>
  <c r="J41" i="2"/>
  <c r="J42" i="2"/>
  <c r="J54" i="2"/>
  <c r="J69" i="2"/>
  <c r="J70" i="2"/>
  <c r="J71" i="2"/>
  <c r="J79" i="2"/>
  <c r="J201" i="2"/>
  <c r="J197" i="2"/>
  <c r="J193" i="2"/>
  <c r="J189" i="2"/>
  <c r="J185" i="2"/>
  <c r="J181" i="2"/>
  <c r="J177" i="2"/>
  <c r="J205" i="2"/>
  <c r="J204" i="2"/>
  <c r="J203" i="2"/>
  <c r="J188" i="2"/>
  <c r="J187" i="2"/>
  <c r="J186" i="2"/>
  <c r="J175" i="2"/>
  <c r="J171" i="2"/>
  <c r="J167" i="2"/>
  <c r="J163" i="2"/>
  <c r="J159" i="2"/>
  <c r="J155" i="2"/>
  <c r="J151" i="2"/>
  <c r="J147" i="2"/>
  <c r="J143" i="2"/>
  <c r="J139" i="2"/>
  <c r="J199" i="2"/>
  <c r="J192" i="2"/>
  <c r="J190" i="2"/>
  <c r="J179" i="2"/>
  <c r="J176" i="2"/>
  <c r="J162" i="2"/>
  <c r="J161" i="2"/>
  <c r="J160" i="2"/>
  <c r="J200" i="2"/>
  <c r="J198" i="2"/>
  <c r="J191" i="2"/>
  <c r="J180" i="2"/>
  <c r="J178" i="2"/>
  <c r="J170" i="2"/>
  <c r="J169" i="2"/>
  <c r="J168" i="2"/>
  <c r="J154" i="2"/>
  <c r="J153" i="2"/>
  <c r="J152" i="2"/>
  <c r="J195" i="2"/>
  <c r="J182" i="2"/>
  <c r="J174" i="2"/>
  <c r="J173" i="2"/>
  <c r="J172" i="2"/>
  <c r="J196" i="2"/>
  <c r="J183" i="2"/>
  <c r="J166" i="2"/>
  <c r="J165" i="2"/>
  <c r="J164" i="2"/>
  <c r="J156" i="2"/>
  <c r="J145" i="2"/>
  <c r="J138" i="2"/>
  <c r="J137" i="2"/>
  <c r="J134" i="2"/>
  <c r="J130" i="2"/>
  <c r="J126" i="2"/>
  <c r="J122" i="2"/>
  <c r="J118" i="2"/>
  <c r="J114" i="2"/>
  <c r="J110" i="2"/>
  <c r="J184" i="2"/>
  <c r="J158" i="2"/>
  <c r="J150" i="2"/>
  <c r="J148" i="2"/>
  <c r="J141" i="2"/>
  <c r="J135" i="2"/>
  <c r="J194" i="2"/>
  <c r="J157" i="2"/>
  <c r="J146" i="2"/>
  <c r="J144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6" i="2"/>
  <c r="J10" i="2"/>
  <c r="J14" i="2"/>
  <c r="J18" i="2"/>
  <c r="G208" i="2"/>
  <c r="K2" i="2" s="1"/>
  <c r="G206" i="2"/>
  <c r="G207" i="2"/>
  <c r="J23" i="2"/>
  <c r="J27" i="2"/>
  <c r="J31" i="2"/>
  <c r="J35" i="2"/>
  <c r="J39" i="2"/>
  <c r="J43" i="2"/>
  <c r="J49" i="2"/>
  <c r="J50" i="2"/>
  <c r="J51" i="2"/>
  <c r="J65" i="2"/>
  <c r="J66" i="2"/>
  <c r="J67" i="2"/>
  <c r="J81" i="2"/>
  <c r="J82" i="2"/>
  <c r="J83" i="2"/>
  <c r="J97" i="2"/>
  <c r="J98" i="2"/>
  <c r="J99" i="2"/>
  <c r="J109" i="2"/>
  <c r="J117" i="2"/>
  <c r="J125" i="2"/>
  <c r="J133" i="2"/>
  <c r="J101" i="2"/>
  <c r="J102" i="2"/>
  <c r="J103" i="2"/>
  <c r="J115" i="2"/>
  <c r="J123" i="2"/>
  <c r="J131" i="2"/>
  <c r="J149" i="2"/>
  <c r="J73" i="2"/>
  <c r="J74" i="2"/>
  <c r="J75" i="2"/>
  <c r="J89" i="2"/>
  <c r="J90" i="2"/>
  <c r="J91" i="2"/>
  <c r="J105" i="2"/>
  <c r="J106" i="2"/>
  <c r="J107" i="2"/>
  <c r="J113" i="2"/>
  <c r="J121" i="2"/>
  <c r="J129" i="2"/>
  <c r="J142" i="2"/>
  <c r="J111" i="2"/>
  <c r="J119" i="2"/>
  <c r="J127" i="2"/>
  <c r="J140" i="2"/>
  <c r="O4" i="1"/>
  <c r="O33" i="1"/>
  <c r="I206" i="1"/>
  <c r="I207" i="1"/>
  <c r="K10" i="1" s="1"/>
  <c r="L10" i="1" s="1"/>
  <c r="I205" i="1"/>
  <c r="N8" i="1"/>
  <c r="O8" i="1" s="1"/>
  <c r="O16" i="1"/>
  <c r="N18" i="1"/>
  <c r="O18" i="1" s="1"/>
  <c r="N19" i="1"/>
  <c r="O19" i="1" s="1"/>
  <c r="N28" i="1"/>
  <c r="O28" i="1" s="1"/>
  <c r="N30" i="1"/>
  <c r="O30" i="1" s="1"/>
  <c r="O31" i="1"/>
  <c r="N34" i="1"/>
  <c r="O34" i="1" s="1"/>
  <c r="N39" i="1"/>
  <c r="O39" i="1" s="1"/>
  <c r="O7" i="1"/>
  <c r="N12" i="1"/>
  <c r="O12" i="1" s="1"/>
  <c r="N49" i="1"/>
  <c r="O49" i="1" s="1"/>
  <c r="O86" i="1"/>
  <c r="N29" i="1"/>
  <c r="O29" i="1" s="1"/>
  <c r="N45" i="1"/>
  <c r="O45" i="1" s="1"/>
  <c r="N48" i="1"/>
  <c r="O48" i="1" s="1"/>
  <c r="N55" i="1"/>
  <c r="O55" i="1" s="1"/>
  <c r="N64" i="1"/>
  <c r="O64" i="1" s="1"/>
  <c r="N71" i="1"/>
  <c r="O71" i="1" s="1"/>
  <c r="N77" i="1"/>
  <c r="O77" i="1" s="1"/>
  <c r="N80" i="1"/>
  <c r="O80" i="1" s="1"/>
  <c r="N87" i="1"/>
  <c r="O87" i="1" s="1"/>
  <c r="N93" i="1"/>
  <c r="O93" i="1" s="1"/>
  <c r="N96" i="1"/>
  <c r="O96" i="1" s="1"/>
  <c r="N103" i="1"/>
  <c r="O103" i="1" s="1"/>
  <c r="N121" i="1"/>
  <c r="O121" i="1" s="1"/>
  <c r="N128" i="1"/>
  <c r="O128" i="1" s="1"/>
  <c r="O46" i="1"/>
  <c r="N51" i="1"/>
  <c r="O51" i="1" s="1"/>
  <c r="O62" i="1"/>
  <c r="O78" i="1"/>
  <c r="N83" i="1"/>
  <c r="O83" i="1" s="1"/>
  <c r="N37" i="1"/>
  <c r="O37" i="1" s="1"/>
  <c r="O42" i="1"/>
  <c r="N47" i="1"/>
  <c r="O47" i="1" s="1"/>
  <c r="N53" i="1"/>
  <c r="O53" i="1" s="1"/>
  <c r="N63" i="1"/>
  <c r="O63" i="1" s="1"/>
  <c r="O74" i="1"/>
  <c r="N101" i="1"/>
  <c r="O101" i="1" s="1"/>
  <c r="N123" i="1"/>
  <c r="O123" i="1" s="1"/>
  <c r="N59" i="1"/>
  <c r="O59" i="1" s="1"/>
  <c r="N107" i="1"/>
  <c r="O107" i="1" s="1"/>
  <c r="N110" i="1"/>
  <c r="O110" i="1" s="1"/>
  <c r="N112" i="1"/>
  <c r="O112" i="1" s="1"/>
  <c r="N122" i="1"/>
  <c r="O122" i="1" s="1"/>
  <c r="N138" i="1"/>
  <c r="O138" i="1" s="1"/>
  <c r="N153" i="1"/>
  <c r="O153" i="1" s="1"/>
  <c r="N172" i="1"/>
  <c r="O172" i="1" s="1"/>
  <c r="N137" i="1"/>
  <c r="O137" i="1" s="1"/>
  <c r="N145" i="1"/>
  <c r="O145" i="1" s="1"/>
  <c r="O158" i="1"/>
  <c r="O135" i="1"/>
  <c r="N169" i="1"/>
  <c r="O169" i="1" s="1"/>
  <c r="O115" i="1"/>
  <c r="N120" i="1"/>
  <c r="O120" i="1" s="1"/>
  <c r="N126" i="1"/>
  <c r="O126" i="1" s="1"/>
  <c r="N136" i="1"/>
  <c r="O136" i="1" s="1"/>
  <c r="N143" i="1"/>
  <c r="O143" i="1" s="1"/>
  <c r="N148" i="1"/>
  <c r="O148" i="1" s="1"/>
  <c r="N161" i="1"/>
  <c r="O161" i="1" s="1"/>
  <c r="N163" i="1"/>
  <c r="O163" i="1" s="1"/>
  <c r="N142" i="1"/>
  <c r="O142" i="1" s="1"/>
  <c r="N150" i="1"/>
  <c r="O150" i="1" s="1"/>
  <c r="N166" i="1"/>
  <c r="O166" i="1" s="1"/>
  <c r="N173" i="1"/>
  <c r="O173" i="1" s="1"/>
  <c r="N177" i="1"/>
  <c r="O177" i="1" s="1"/>
  <c r="N181" i="1"/>
  <c r="O181" i="1" s="1"/>
  <c r="N185" i="1"/>
  <c r="O185" i="1" s="1"/>
  <c r="N189" i="1"/>
  <c r="O189" i="1" s="1"/>
  <c r="N193" i="1"/>
  <c r="O193" i="1" s="1"/>
  <c r="N197" i="1"/>
  <c r="O197" i="1" s="1"/>
  <c r="N201" i="1"/>
  <c r="O201" i="1" s="1"/>
  <c r="N175" i="1"/>
  <c r="O175" i="1" s="1"/>
  <c r="N179" i="1"/>
  <c r="O179" i="1" s="1"/>
  <c r="N183" i="1"/>
  <c r="O183" i="1" s="1"/>
  <c r="N187" i="1"/>
  <c r="O187" i="1" s="1"/>
  <c r="N191" i="1"/>
  <c r="O191" i="1" s="1"/>
  <c r="N195" i="1"/>
  <c r="O195" i="1" s="1"/>
  <c r="N199" i="1"/>
  <c r="O199" i="1" s="1"/>
  <c r="N204" i="1"/>
  <c r="O204" i="1" s="1"/>
  <c r="K78" i="1" l="1"/>
  <c r="L78" i="1" s="1"/>
  <c r="K121" i="1"/>
  <c r="L121" i="1" s="1"/>
  <c r="K88" i="1"/>
  <c r="L88" i="1" s="1"/>
  <c r="K7" i="1"/>
  <c r="L7" i="1" s="1"/>
  <c r="K201" i="1"/>
  <c r="L201" i="1" s="1"/>
  <c r="K191" i="1"/>
  <c r="L191" i="1" s="1"/>
  <c r="K181" i="1"/>
  <c r="L181" i="1" s="1"/>
  <c r="K161" i="1"/>
  <c r="L161" i="1" s="1"/>
  <c r="K139" i="1"/>
  <c r="L139" i="1" s="1"/>
  <c r="K74" i="1"/>
  <c r="L74" i="1" s="1"/>
  <c r="K123" i="1"/>
  <c r="L123" i="1" s="1"/>
  <c r="K133" i="1"/>
  <c r="L133" i="1" s="1"/>
  <c r="K197" i="1"/>
  <c r="L197" i="1" s="1"/>
  <c r="K185" i="1"/>
  <c r="L185" i="1" s="1"/>
  <c r="K175" i="1"/>
  <c r="L175" i="1" s="1"/>
  <c r="K157" i="1"/>
  <c r="L157" i="1" s="1"/>
  <c r="K163" i="1"/>
  <c r="L163" i="1" s="1"/>
  <c r="K171" i="1"/>
  <c r="L171" i="1" s="1"/>
  <c r="K143" i="1"/>
  <c r="L143" i="1" s="1"/>
  <c r="K151" i="1"/>
  <c r="L151" i="1" s="1"/>
  <c r="K115" i="1"/>
  <c r="L115" i="1" s="1"/>
  <c r="K58" i="1"/>
  <c r="L58" i="1" s="1"/>
  <c r="K94" i="1"/>
  <c r="L94" i="1" s="1"/>
  <c r="K62" i="1"/>
  <c r="L62" i="1" s="1"/>
  <c r="K98" i="1"/>
  <c r="L98" i="1" s="1"/>
  <c r="K66" i="1"/>
  <c r="L66" i="1" s="1"/>
  <c r="K8" i="1"/>
  <c r="L8" i="1" s="1"/>
  <c r="K42" i="1"/>
  <c r="L42" i="1" s="1"/>
  <c r="K31" i="1"/>
  <c r="L31" i="1" s="1"/>
  <c r="K67" i="1"/>
  <c r="L67" i="1" s="1"/>
  <c r="K193" i="1"/>
  <c r="L193" i="1" s="1"/>
  <c r="K140" i="1"/>
  <c r="L140" i="1" s="1"/>
  <c r="K183" i="1"/>
  <c r="L183" i="1" s="1"/>
  <c r="K106" i="1"/>
  <c r="L106" i="1" s="1"/>
  <c r="K102" i="1"/>
  <c r="L102" i="1" s="1"/>
  <c r="K60" i="1"/>
  <c r="L60" i="1" s="1"/>
  <c r="K34" i="1"/>
  <c r="L34" i="1" s="1"/>
  <c r="K112" i="1"/>
  <c r="L112" i="1" s="1"/>
  <c r="K128" i="1"/>
  <c r="L128" i="1" s="1"/>
  <c r="K117" i="1"/>
  <c r="L117" i="1" s="1"/>
  <c r="K12" i="1"/>
  <c r="L12" i="1" s="1"/>
  <c r="K44" i="1"/>
  <c r="L44" i="1" s="1"/>
  <c r="K35" i="1"/>
  <c r="L35" i="1" s="1"/>
  <c r="K30" i="1"/>
  <c r="L30" i="1" s="1"/>
  <c r="K9" i="1"/>
  <c r="L9" i="1" s="1"/>
  <c r="K199" i="1"/>
  <c r="L199" i="1" s="1"/>
  <c r="K189" i="1"/>
  <c r="L189" i="1" s="1"/>
  <c r="K177" i="1"/>
  <c r="L177" i="1" s="1"/>
  <c r="K165" i="1"/>
  <c r="L165" i="1" s="1"/>
  <c r="K141" i="1"/>
  <c r="L141" i="1" s="1"/>
  <c r="K155" i="1"/>
  <c r="L155" i="1" s="1"/>
  <c r="K169" i="1"/>
  <c r="L169" i="1" s="1"/>
  <c r="K145" i="1"/>
  <c r="L145" i="1" s="1"/>
  <c r="K127" i="1"/>
  <c r="L127" i="1" s="1"/>
  <c r="K153" i="1"/>
  <c r="L153" i="1" s="1"/>
  <c r="K46" i="1"/>
  <c r="L46" i="1" s="1"/>
  <c r="K50" i="1"/>
  <c r="L50" i="1" s="1"/>
  <c r="K124" i="1"/>
  <c r="L124" i="1" s="1"/>
  <c r="K95" i="1"/>
  <c r="L95" i="1" s="1"/>
  <c r="K86" i="1"/>
  <c r="L86" i="1" s="1"/>
  <c r="K103" i="1"/>
  <c r="L103" i="1" s="1"/>
  <c r="K72" i="1"/>
  <c r="L72" i="1" s="1"/>
  <c r="K127" i="2"/>
  <c r="L127" i="2" s="1"/>
  <c r="N127" i="2"/>
  <c r="O127" i="2" s="1"/>
  <c r="K129" i="2"/>
  <c r="L129" i="2" s="1"/>
  <c r="N129" i="2"/>
  <c r="O129" i="2" s="1"/>
  <c r="K106" i="2"/>
  <c r="L106" i="2" s="1"/>
  <c r="N106" i="2"/>
  <c r="O106" i="2" s="1"/>
  <c r="K89" i="2"/>
  <c r="L89" i="2" s="1"/>
  <c r="N89" i="2"/>
  <c r="O89" i="2" s="1"/>
  <c r="K149" i="2"/>
  <c r="L149" i="2" s="1"/>
  <c r="N149" i="2"/>
  <c r="O149" i="2" s="1"/>
  <c r="K103" i="2"/>
  <c r="L103" i="2" s="1"/>
  <c r="N103" i="2"/>
  <c r="O103" i="2" s="1"/>
  <c r="K125" i="2"/>
  <c r="L125" i="2" s="1"/>
  <c r="N125" i="2"/>
  <c r="O125" i="2" s="1"/>
  <c r="N98" i="2"/>
  <c r="O98" i="2" s="1"/>
  <c r="K98" i="2"/>
  <c r="L98" i="2" s="1"/>
  <c r="K81" i="2"/>
  <c r="L81" i="2" s="1"/>
  <c r="N81" i="2"/>
  <c r="O81" i="2" s="1"/>
  <c r="N51" i="2"/>
  <c r="O51" i="2" s="1"/>
  <c r="K51" i="2"/>
  <c r="L51" i="2" s="1"/>
  <c r="N39" i="2"/>
  <c r="O39" i="2" s="1"/>
  <c r="K39" i="2"/>
  <c r="L39" i="2" s="1"/>
  <c r="N23" i="2"/>
  <c r="O23" i="2" s="1"/>
  <c r="K23" i="2"/>
  <c r="L23" i="2" s="1"/>
  <c r="N18" i="2"/>
  <c r="O18" i="2" s="1"/>
  <c r="K18" i="2"/>
  <c r="L18" i="2" s="1"/>
  <c r="N48" i="2"/>
  <c r="O48" i="2" s="1"/>
  <c r="K48" i="2"/>
  <c r="L48" i="2" s="1"/>
  <c r="N64" i="2"/>
  <c r="O64" i="2" s="1"/>
  <c r="K64" i="2"/>
  <c r="L64" i="2" s="1"/>
  <c r="N80" i="2"/>
  <c r="O80" i="2" s="1"/>
  <c r="K80" i="2"/>
  <c r="L80" i="2" s="1"/>
  <c r="N96" i="2"/>
  <c r="O96" i="2" s="1"/>
  <c r="K96" i="2"/>
  <c r="L96" i="2" s="1"/>
  <c r="N112" i="2"/>
  <c r="O112" i="2" s="1"/>
  <c r="K112" i="2"/>
  <c r="L112" i="2" s="1"/>
  <c r="N128" i="2"/>
  <c r="O128" i="2" s="1"/>
  <c r="K128" i="2"/>
  <c r="L128" i="2" s="1"/>
  <c r="N146" i="2"/>
  <c r="O146" i="2" s="1"/>
  <c r="K146" i="2"/>
  <c r="L146" i="2" s="1"/>
  <c r="N141" i="2"/>
  <c r="O141" i="2" s="1"/>
  <c r="K141" i="2"/>
  <c r="L141" i="2" s="1"/>
  <c r="K184" i="2"/>
  <c r="L184" i="2" s="1"/>
  <c r="N184" i="2"/>
  <c r="O184" i="2" s="1"/>
  <c r="N122" i="2"/>
  <c r="O122" i="2" s="1"/>
  <c r="K122" i="2"/>
  <c r="L122" i="2" s="1"/>
  <c r="N137" i="2"/>
  <c r="O137" i="2" s="1"/>
  <c r="K137" i="2"/>
  <c r="L137" i="2" s="1"/>
  <c r="K164" i="2"/>
  <c r="L164" i="2" s="1"/>
  <c r="N164" i="2"/>
  <c r="O164" i="2" s="1"/>
  <c r="K196" i="2"/>
  <c r="L196" i="2" s="1"/>
  <c r="N196" i="2"/>
  <c r="O196" i="2" s="1"/>
  <c r="K182" i="2"/>
  <c r="L182" i="2" s="1"/>
  <c r="N182" i="2"/>
  <c r="O182" i="2" s="1"/>
  <c r="K154" i="2"/>
  <c r="L154" i="2" s="1"/>
  <c r="N154" i="2"/>
  <c r="O154" i="2" s="1"/>
  <c r="K178" i="2"/>
  <c r="L178" i="2" s="1"/>
  <c r="N178" i="2"/>
  <c r="O178" i="2" s="1"/>
  <c r="K200" i="2"/>
  <c r="L200" i="2" s="1"/>
  <c r="N200" i="2"/>
  <c r="O200" i="2" s="1"/>
  <c r="K176" i="2"/>
  <c r="L176" i="2" s="1"/>
  <c r="N176" i="2"/>
  <c r="O176" i="2" s="1"/>
  <c r="K199" i="2"/>
  <c r="L199" i="2" s="1"/>
  <c r="N199" i="2"/>
  <c r="O199" i="2" s="1"/>
  <c r="N151" i="2"/>
  <c r="O151" i="2" s="1"/>
  <c r="K151" i="2"/>
  <c r="L151" i="2" s="1"/>
  <c r="N167" i="2"/>
  <c r="O167" i="2" s="1"/>
  <c r="K167" i="2"/>
  <c r="L167" i="2" s="1"/>
  <c r="N187" i="2"/>
  <c r="O187" i="2" s="1"/>
  <c r="K187" i="2"/>
  <c r="L187" i="2" s="1"/>
  <c r="K205" i="2"/>
  <c r="L205" i="2" s="1"/>
  <c r="N205" i="2"/>
  <c r="O205" i="2" s="1"/>
  <c r="N189" i="2"/>
  <c r="O189" i="2" s="1"/>
  <c r="K189" i="2"/>
  <c r="L189" i="2" s="1"/>
  <c r="N79" i="2"/>
  <c r="O79" i="2" s="1"/>
  <c r="K79" i="2"/>
  <c r="L79" i="2" s="1"/>
  <c r="N54" i="2"/>
  <c r="O54" i="2" s="1"/>
  <c r="K54" i="2"/>
  <c r="L54" i="2" s="1"/>
  <c r="N26" i="2"/>
  <c r="O26" i="2" s="1"/>
  <c r="K26" i="2"/>
  <c r="L26" i="2" s="1"/>
  <c r="N16" i="2"/>
  <c r="O16" i="2" s="1"/>
  <c r="K16" i="2"/>
  <c r="L16" i="2" s="1"/>
  <c r="K61" i="2"/>
  <c r="L61" i="2" s="1"/>
  <c r="N61" i="2"/>
  <c r="O61" i="2" s="1"/>
  <c r="K22" i="2"/>
  <c r="L22" i="2" s="1"/>
  <c r="N22" i="2"/>
  <c r="O22" i="2" s="1"/>
  <c r="K12" i="2"/>
  <c r="L12" i="2" s="1"/>
  <c r="N12" i="2"/>
  <c r="O12" i="2" s="1"/>
  <c r="K34" i="2"/>
  <c r="L34" i="2" s="1"/>
  <c r="N34" i="2"/>
  <c r="O34" i="2" s="1"/>
  <c r="K8" i="2"/>
  <c r="L8" i="2" s="1"/>
  <c r="N8" i="2"/>
  <c r="O8" i="2" s="1"/>
  <c r="K87" i="2"/>
  <c r="L87" i="2" s="1"/>
  <c r="N87" i="2"/>
  <c r="O87" i="2" s="1"/>
  <c r="K93" i="2"/>
  <c r="L93" i="2" s="1"/>
  <c r="N93" i="2"/>
  <c r="O93" i="2" s="1"/>
  <c r="K47" i="2"/>
  <c r="L47" i="2" s="1"/>
  <c r="N47" i="2"/>
  <c r="O47" i="2" s="1"/>
  <c r="N30" i="2"/>
  <c r="O30" i="2" s="1"/>
  <c r="K30" i="2"/>
  <c r="L30" i="2" s="1"/>
  <c r="J208" i="2"/>
  <c r="J207" i="2"/>
  <c r="N5" i="2"/>
  <c r="K5" i="2"/>
  <c r="K119" i="2"/>
  <c r="L119" i="2" s="1"/>
  <c r="N119" i="2"/>
  <c r="O119" i="2" s="1"/>
  <c r="K121" i="2"/>
  <c r="L121" i="2" s="1"/>
  <c r="N121" i="2"/>
  <c r="O121" i="2" s="1"/>
  <c r="K105" i="2"/>
  <c r="L105" i="2" s="1"/>
  <c r="N105" i="2"/>
  <c r="O105" i="2" s="1"/>
  <c r="N75" i="2"/>
  <c r="O75" i="2" s="1"/>
  <c r="K75" i="2"/>
  <c r="L75" i="2" s="1"/>
  <c r="K131" i="2"/>
  <c r="L131" i="2" s="1"/>
  <c r="N131" i="2"/>
  <c r="O131" i="2" s="1"/>
  <c r="K102" i="2"/>
  <c r="L102" i="2" s="1"/>
  <c r="N102" i="2"/>
  <c r="O102" i="2" s="1"/>
  <c r="K117" i="2"/>
  <c r="L117" i="2" s="1"/>
  <c r="N117" i="2"/>
  <c r="O117" i="2" s="1"/>
  <c r="K97" i="2"/>
  <c r="L97" i="2" s="1"/>
  <c r="N97" i="2"/>
  <c r="O97" i="2" s="1"/>
  <c r="K67" i="2"/>
  <c r="L67" i="2" s="1"/>
  <c r="N67" i="2"/>
  <c r="O67" i="2" s="1"/>
  <c r="K50" i="2"/>
  <c r="L50" i="2" s="1"/>
  <c r="N50" i="2"/>
  <c r="O50" i="2" s="1"/>
  <c r="N35" i="2"/>
  <c r="O35" i="2" s="1"/>
  <c r="K35" i="2"/>
  <c r="L35" i="2" s="1"/>
  <c r="I205" i="2"/>
  <c r="S205" i="2" s="1"/>
  <c r="H204" i="2"/>
  <c r="I200" i="2"/>
  <c r="S200" i="2" s="1"/>
  <c r="H199" i="2"/>
  <c r="I196" i="2"/>
  <c r="S196" i="2" s="1"/>
  <c r="H195" i="2"/>
  <c r="I192" i="2"/>
  <c r="S192" i="2" s="1"/>
  <c r="H191" i="2"/>
  <c r="I188" i="2"/>
  <c r="S188" i="2" s="1"/>
  <c r="H187" i="2"/>
  <c r="I184" i="2"/>
  <c r="S184" i="2" s="1"/>
  <c r="H183" i="2"/>
  <c r="I180" i="2"/>
  <c r="S180" i="2" s="1"/>
  <c r="H179" i="2"/>
  <c r="H194" i="2"/>
  <c r="H193" i="2"/>
  <c r="H192" i="2"/>
  <c r="I191" i="2"/>
  <c r="S191" i="2" s="1"/>
  <c r="I190" i="2"/>
  <c r="S190" i="2" s="1"/>
  <c r="I189" i="2"/>
  <c r="S189" i="2" s="1"/>
  <c r="H178" i="2"/>
  <c r="H177" i="2"/>
  <c r="I174" i="2"/>
  <c r="S174" i="2" s="1"/>
  <c r="H173" i="2"/>
  <c r="I170" i="2"/>
  <c r="S170" i="2" s="1"/>
  <c r="H169" i="2"/>
  <c r="I166" i="2"/>
  <c r="S166" i="2" s="1"/>
  <c r="H165" i="2"/>
  <c r="I162" i="2"/>
  <c r="S162" i="2" s="1"/>
  <c r="H161" i="2"/>
  <c r="I158" i="2"/>
  <c r="S158" i="2" s="1"/>
  <c r="H157" i="2"/>
  <c r="I154" i="2"/>
  <c r="S154" i="2" s="1"/>
  <c r="H153" i="2"/>
  <c r="I150" i="2"/>
  <c r="S150" i="2" s="1"/>
  <c r="H149" i="2"/>
  <c r="I146" i="2"/>
  <c r="S146" i="2" s="1"/>
  <c r="H145" i="2"/>
  <c r="I142" i="2"/>
  <c r="S142" i="2" s="1"/>
  <c r="H141" i="2"/>
  <c r="I138" i="2"/>
  <c r="S138" i="2" s="1"/>
  <c r="H137" i="2"/>
  <c r="I204" i="2"/>
  <c r="S204" i="2" s="1"/>
  <c r="I201" i="2"/>
  <c r="S201" i="2" s="1"/>
  <c r="H198" i="2"/>
  <c r="H196" i="2"/>
  <c r="I194" i="2"/>
  <c r="S194" i="2" s="1"/>
  <c r="H185" i="2"/>
  <c r="I183" i="2"/>
  <c r="S183" i="2" s="1"/>
  <c r="I181" i="2"/>
  <c r="S181" i="2" s="1"/>
  <c r="H168" i="2"/>
  <c r="H167" i="2"/>
  <c r="H166" i="2"/>
  <c r="I165" i="2"/>
  <c r="S165" i="2" s="1"/>
  <c r="I164" i="2"/>
  <c r="S164" i="2" s="1"/>
  <c r="I163" i="2"/>
  <c r="S163" i="2" s="1"/>
  <c r="H205" i="2"/>
  <c r="I203" i="2"/>
  <c r="S203" i="2" s="1"/>
  <c r="H197" i="2"/>
  <c r="I195" i="2"/>
  <c r="S195" i="2" s="1"/>
  <c r="I193" i="2"/>
  <c r="S193" i="2" s="1"/>
  <c r="H186" i="2"/>
  <c r="H184" i="2"/>
  <c r="I182" i="2"/>
  <c r="S182" i="2" s="1"/>
  <c r="H176" i="2"/>
  <c r="H175" i="2"/>
  <c r="H174" i="2"/>
  <c r="I173" i="2"/>
  <c r="S173" i="2" s="1"/>
  <c r="I172" i="2"/>
  <c r="S172" i="2" s="1"/>
  <c r="I171" i="2"/>
  <c r="S171" i="2" s="1"/>
  <c r="H160" i="2"/>
  <c r="H159" i="2"/>
  <c r="H158" i="2"/>
  <c r="I157" i="2"/>
  <c r="S157" i="2" s="1"/>
  <c r="I156" i="2"/>
  <c r="S156" i="2" s="1"/>
  <c r="I155" i="2"/>
  <c r="S155" i="2" s="1"/>
  <c r="H144" i="2"/>
  <c r="H143" i="2"/>
  <c r="H142" i="2"/>
  <c r="I141" i="2"/>
  <c r="S141" i="2" s="1"/>
  <c r="I199" i="2"/>
  <c r="S199" i="2" s="1"/>
  <c r="H190" i="2"/>
  <c r="I186" i="2"/>
  <c r="S186" i="2" s="1"/>
  <c r="H181" i="2"/>
  <c r="I177" i="2"/>
  <c r="S177" i="2" s="1"/>
  <c r="I176" i="2"/>
  <c r="S176" i="2" s="1"/>
  <c r="I175" i="2"/>
  <c r="S175" i="2" s="1"/>
  <c r="H155" i="2"/>
  <c r="I153" i="2"/>
  <c r="S153" i="2" s="1"/>
  <c r="H200" i="2"/>
  <c r="I187" i="2"/>
  <c r="S187" i="2" s="1"/>
  <c r="H182" i="2"/>
  <c r="I178" i="2"/>
  <c r="S178" i="2" s="1"/>
  <c r="H172" i="2"/>
  <c r="H171" i="2"/>
  <c r="H170" i="2"/>
  <c r="I169" i="2"/>
  <c r="S169" i="2" s="1"/>
  <c r="I168" i="2"/>
  <c r="S168" i="2" s="1"/>
  <c r="I167" i="2"/>
  <c r="S167" i="2" s="1"/>
  <c r="H151" i="2"/>
  <c r="I149" i="2"/>
  <c r="S149" i="2" s="1"/>
  <c r="I147" i="2"/>
  <c r="S147" i="2" s="1"/>
  <c r="I140" i="2"/>
  <c r="S140" i="2" s="1"/>
  <c r="I139" i="2"/>
  <c r="S139" i="2" s="1"/>
  <c r="H136" i="2"/>
  <c r="I133" i="2"/>
  <c r="S133" i="2" s="1"/>
  <c r="H132" i="2"/>
  <c r="I129" i="2"/>
  <c r="S129" i="2" s="1"/>
  <c r="H128" i="2"/>
  <c r="I125" i="2"/>
  <c r="S125" i="2" s="1"/>
  <c r="H124" i="2"/>
  <c r="I121" i="2"/>
  <c r="S121" i="2" s="1"/>
  <c r="H120" i="2"/>
  <c r="I117" i="2"/>
  <c r="S117" i="2" s="1"/>
  <c r="H116" i="2"/>
  <c r="I113" i="2"/>
  <c r="S113" i="2" s="1"/>
  <c r="H112" i="2"/>
  <c r="I109" i="2"/>
  <c r="S109" i="2" s="1"/>
  <c r="H201" i="2"/>
  <c r="I197" i="2"/>
  <c r="S197" i="2" s="1"/>
  <c r="H188" i="2"/>
  <c r="I179" i="2"/>
  <c r="S179" i="2" s="1"/>
  <c r="H164" i="2"/>
  <c r="H163" i="2"/>
  <c r="H162" i="2"/>
  <c r="I161" i="2"/>
  <c r="S161" i="2" s="1"/>
  <c r="I160" i="2"/>
  <c r="S160" i="2" s="1"/>
  <c r="I159" i="2"/>
  <c r="S159" i="2" s="1"/>
  <c r="H156" i="2"/>
  <c r="H154" i="2"/>
  <c r="I152" i="2"/>
  <c r="S152" i="2" s="1"/>
  <c r="H147" i="2"/>
  <c r="I145" i="2"/>
  <c r="S145" i="2" s="1"/>
  <c r="I143" i="2"/>
  <c r="S143" i="2" s="1"/>
  <c r="H140" i="2"/>
  <c r="H139" i="2"/>
  <c r="H138" i="2"/>
  <c r="I137" i="2"/>
  <c r="S137" i="2" s="1"/>
  <c r="I134" i="2"/>
  <c r="S134" i="2" s="1"/>
  <c r="H203" i="2"/>
  <c r="I198" i="2"/>
  <c r="S198" i="2" s="1"/>
  <c r="H189" i="2"/>
  <c r="I185" i="2"/>
  <c r="S185" i="2" s="1"/>
  <c r="H180" i="2"/>
  <c r="H152" i="2"/>
  <c r="H150" i="2"/>
  <c r="I148" i="2"/>
  <c r="S148" i="2" s="1"/>
  <c r="I135" i="2"/>
  <c r="S135" i="2" s="1"/>
  <c r="H134" i="2"/>
  <c r="I131" i="2"/>
  <c r="S131" i="2" s="1"/>
  <c r="H130" i="2"/>
  <c r="I127" i="2"/>
  <c r="S127" i="2" s="1"/>
  <c r="H126" i="2"/>
  <c r="I123" i="2"/>
  <c r="S123" i="2" s="1"/>
  <c r="H122" i="2"/>
  <c r="I119" i="2"/>
  <c r="S119" i="2" s="1"/>
  <c r="H118" i="2"/>
  <c r="I115" i="2"/>
  <c r="S115" i="2" s="1"/>
  <c r="H114" i="2"/>
  <c r="I111" i="2"/>
  <c r="S111" i="2" s="1"/>
  <c r="H110" i="2"/>
  <c r="I107" i="2"/>
  <c r="S107" i="2" s="1"/>
  <c r="H106" i="2"/>
  <c r="I103" i="2"/>
  <c r="S103" i="2" s="1"/>
  <c r="H102" i="2"/>
  <c r="I99" i="2"/>
  <c r="S99" i="2" s="1"/>
  <c r="H98" i="2"/>
  <c r="I95" i="2"/>
  <c r="S95" i="2" s="1"/>
  <c r="H94" i="2"/>
  <c r="I91" i="2"/>
  <c r="S91" i="2" s="1"/>
  <c r="H90" i="2"/>
  <c r="I87" i="2"/>
  <c r="S87" i="2" s="1"/>
  <c r="H86" i="2"/>
  <c r="I83" i="2"/>
  <c r="S83" i="2" s="1"/>
  <c r="H82" i="2"/>
  <c r="I79" i="2"/>
  <c r="S79" i="2" s="1"/>
  <c r="H78" i="2"/>
  <c r="I75" i="2"/>
  <c r="S75" i="2" s="1"/>
  <c r="H74" i="2"/>
  <c r="I71" i="2"/>
  <c r="S71" i="2" s="1"/>
  <c r="H70" i="2"/>
  <c r="I67" i="2"/>
  <c r="S67" i="2" s="1"/>
  <c r="H66" i="2"/>
  <c r="I63" i="2"/>
  <c r="S63" i="2" s="1"/>
  <c r="H62" i="2"/>
  <c r="I59" i="2"/>
  <c r="S59" i="2" s="1"/>
  <c r="H58" i="2"/>
  <c r="I55" i="2"/>
  <c r="S55" i="2" s="1"/>
  <c r="H54" i="2"/>
  <c r="I51" i="2"/>
  <c r="S51" i="2" s="1"/>
  <c r="H50" i="2"/>
  <c r="I47" i="2"/>
  <c r="S47" i="2" s="1"/>
  <c r="H148" i="2"/>
  <c r="H135" i="2"/>
  <c r="H133" i="2"/>
  <c r="I130" i="2"/>
  <c r="S130" i="2" s="1"/>
  <c r="H125" i="2"/>
  <c r="I122" i="2"/>
  <c r="S122" i="2" s="1"/>
  <c r="H117" i="2"/>
  <c r="I114" i="2"/>
  <c r="S114" i="2" s="1"/>
  <c r="H109" i="2"/>
  <c r="H101" i="2"/>
  <c r="H100" i="2"/>
  <c r="H99" i="2"/>
  <c r="I98" i="2"/>
  <c r="S98" i="2" s="1"/>
  <c r="I97" i="2"/>
  <c r="S97" i="2" s="1"/>
  <c r="I96" i="2"/>
  <c r="S96" i="2" s="1"/>
  <c r="I136" i="2"/>
  <c r="S136" i="2" s="1"/>
  <c r="I132" i="2"/>
  <c r="S132" i="2" s="1"/>
  <c r="H127" i="2"/>
  <c r="I124" i="2"/>
  <c r="S124" i="2" s="1"/>
  <c r="H119" i="2"/>
  <c r="I116" i="2"/>
  <c r="S116" i="2" s="1"/>
  <c r="H111" i="2"/>
  <c r="I108" i="2"/>
  <c r="S108" i="2" s="1"/>
  <c r="H97" i="2"/>
  <c r="H96" i="2"/>
  <c r="H95" i="2"/>
  <c r="I94" i="2"/>
  <c r="S94" i="2" s="1"/>
  <c r="I93" i="2"/>
  <c r="S93" i="2" s="1"/>
  <c r="I92" i="2"/>
  <c r="S92" i="2" s="1"/>
  <c r="H81" i="2"/>
  <c r="H80" i="2"/>
  <c r="H79" i="2"/>
  <c r="I78" i="2"/>
  <c r="I77" i="2"/>
  <c r="S77" i="2" s="1"/>
  <c r="I76" i="2"/>
  <c r="S76" i="2" s="1"/>
  <c r="H65" i="2"/>
  <c r="H64" i="2"/>
  <c r="H63" i="2"/>
  <c r="I62" i="2"/>
  <c r="S62" i="2" s="1"/>
  <c r="I61" i="2"/>
  <c r="S61" i="2" s="1"/>
  <c r="I60" i="2"/>
  <c r="S60" i="2" s="1"/>
  <c r="I144" i="2"/>
  <c r="S144" i="2" s="1"/>
  <c r="H129" i="2"/>
  <c r="I126" i="2"/>
  <c r="S126" i="2" s="1"/>
  <c r="H121" i="2"/>
  <c r="I118" i="2"/>
  <c r="S118" i="2" s="1"/>
  <c r="H113" i="2"/>
  <c r="I110" i="2"/>
  <c r="S110" i="2" s="1"/>
  <c r="H108" i="2"/>
  <c r="H107" i="2"/>
  <c r="I106" i="2"/>
  <c r="S106" i="2" s="1"/>
  <c r="I105" i="2"/>
  <c r="S105" i="2" s="1"/>
  <c r="I104" i="2"/>
  <c r="S104" i="2" s="1"/>
  <c r="H93" i="2"/>
  <c r="H92" i="2"/>
  <c r="H91" i="2"/>
  <c r="I90" i="2"/>
  <c r="S90" i="2" s="1"/>
  <c r="I89" i="2"/>
  <c r="S89" i="2" s="1"/>
  <c r="I88" i="2"/>
  <c r="S88" i="2" s="1"/>
  <c r="I151" i="2"/>
  <c r="S151" i="2" s="1"/>
  <c r="H146" i="2"/>
  <c r="H131" i="2"/>
  <c r="I128" i="2"/>
  <c r="S128" i="2" s="1"/>
  <c r="H123" i="2"/>
  <c r="I120" i="2"/>
  <c r="S120" i="2" s="1"/>
  <c r="H115" i="2"/>
  <c r="I112" i="2"/>
  <c r="S112" i="2" s="1"/>
  <c r="H105" i="2"/>
  <c r="H104" i="2"/>
  <c r="H103" i="2"/>
  <c r="I102" i="2"/>
  <c r="S102" i="2" s="1"/>
  <c r="I101" i="2"/>
  <c r="S101" i="2" s="1"/>
  <c r="I100" i="2"/>
  <c r="S100" i="2" s="1"/>
  <c r="H89" i="2"/>
  <c r="H88" i="2"/>
  <c r="H87" i="2"/>
  <c r="I86" i="2"/>
  <c r="S86" i="2" s="1"/>
  <c r="I85" i="2"/>
  <c r="S85" i="2" s="1"/>
  <c r="I84" i="2"/>
  <c r="S84" i="2" s="1"/>
  <c r="H73" i="2"/>
  <c r="H72" i="2"/>
  <c r="H71" i="2"/>
  <c r="I70" i="2"/>
  <c r="S70" i="2" s="1"/>
  <c r="I69" i="2"/>
  <c r="S69" i="2" s="1"/>
  <c r="I68" i="2"/>
  <c r="S68" i="2" s="1"/>
  <c r="H57" i="2"/>
  <c r="H56" i="2"/>
  <c r="H55" i="2"/>
  <c r="I54" i="2"/>
  <c r="S54" i="2" s="1"/>
  <c r="I53" i="2"/>
  <c r="S53" i="2" s="1"/>
  <c r="I52" i="2"/>
  <c r="S52" i="2" s="1"/>
  <c r="I46" i="2"/>
  <c r="S46" i="2" s="1"/>
  <c r="H45" i="2"/>
  <c r="I42" i="2"/>
  <c r="S42" i="2" s="1"/>
  <c r="H41" i="2"/>
  <c r="I38" i="2"/>
  <c r="S38" i="2" s="1"/>
  <c r="H37" i="2"/>
  <c r="I34" i="2"/>
  <c r="S34" i="2" s="1"/>
  <c r="H33" i="2"/>
  <c r="I30" i="2"/>
  <c r="S30" i="2" s="1"/>
  <c r="H29" i="2"/>
  <c r="I26" i="2"/>
  <c r="S26" i="2" s="1"/>
  <c r="H25" i="2"/>
  <c r="I22" i="2"/>
  <c r="S22" i="2" s="1"/>
  <c r="H21" i="2"/>
  <c r="I17" i="2"/>
  <c r="S17" i="2" s="1"/>
  <c r="H16" i="2"/>
  <c r="I13" i="2"/>
  <c r="S13" i="2" s="1"/>
  <c r="H12" i="2"/>
  <c r="I9" i="2"/>
  <c r="S9" i="2" s="1"/>
  <c r="H8" i="2"/>
  <c r="I5" i="2"/>
  <c r="H85" i="2"/>
  <c r="H83" i="2"/>
  <c r="I81" i="2"/>
  <c r="S81" i="2" s="1"/>
  <c r="H77" i="2"/>
  <c r="H76" i="2"/>
  <c r="H75" i="2"/>
  <c r="I74" i="2"/>
  <c r="S74" i="2" s="1"/>
  <c r="I73" i="2"/>
  <c r="S73" i="2" s="1"/>
  <c r="I72" i="2"/>
  <c r="S72" i="2" s="1"/>
  <c r="I56" i="2"/>
  <c r="S56" i="2" s="1"/>
  <c r="H49" i="2"/>
  <c r="H47" i="2"/>
  <c r="H46" i="2"/>
  <c r="I45" i="2"/>
  <c r="S45" i="2" s="1"/>
  <c r="I44" i="2"/>
  <c r="S44" i="2" s="1"/>
  <c r="I43" i="2"/>
  <c r="S43" i="2" s="1"/>
  <c r="H32" i="2"/>
  <c r="H31" i="2"/>
  <c r="H30" i="2"/>
  <c r="I29" i="2"/>
  <c r="S29" i="2" s="1"/>
  <c r="I28" i="2"/>
  <c r="S28" i="2" s="1"/>
  <c r="I27" i="2"/>
  <c r="S27" i="2" s="1"/>
  <c r="I19" i="2"/>
  <c r="S19" i="2" s="1"/>
  <c r="I18" i="2"/>
  <c r="S18" i="2" s="1"/>
  <c r="H7" i="2"/>
  <c r="H6" i="2"/>
  <c r="H5" i="2"/>
  <c r="H69" i="2"/>
  <c r="H68" i="2"/>
  <c r="H67" i="2"/>
  <c r="I66" i="2"/>
  <c r="S66" i="2" s="1"/>
  <c r="I65" i="2"/>
  <c r="S65" i="2" s="1"/>
  <c r="I64" i="2"/>
  <c r="S64" i="2" s="1"/>
  <c r="H52" i="2"/>
  <c r="I50" i="2"/>
  <c r="S50" i="2" s="1"/>
  <c r="I48" i="2"/>
  <c r="S48" i="2" s="1"/>
  <c r="H44" i="2"/>
  <c r="H43" i="2"/>
  <c r="H42" i="2"/>
  <c r="I41" i="2"/>
  <c r="S41" i="2" s="1"/>
  <c r="I40" i="2"/>
  <c r="S40" i="2" s="1"/>
  <c r="I39" i="2"/>
  <c r="S39" i="2" s="1"/>
  <c r="H28" i="2"/>
  <c r="H27" i="2"/>
  <c r="H26" i="2"/>
  <c r="I25" i="2"/>
  <c r="S25" i="2" s="1"/>
  <c r="I24" i="2"/>
  <c r="S24" i="2" s="1"/>
  <c r="I23" i="2"/>
  <c r="S23" i="2" s="1"/>
  <c r="H19" i="2"/>
  <c r="H18" i="2"/>
  <c r="H17" i="2"/>
  <c r="I16" i="2"/>
  <c r="S16" i="2" s="1"/>
  <c r="I15" i="2"/>
  <c r="S15" i="2" s="1"/>
  <c r="I14" i="2"/>
  <c r="S14" i="2" s="1"/>
  <c r="H84" i="2"/>
  <c r="I82" i="2"/>
  <c r="S82" i="2" s="1"/>
  <c r="I80" i="2"/>
  <c r="S80" i="2" s="1"/>
  <c r="H61" i="2"/>
  <c r="H60" i="2"/>
  <c r="H59" i="2"/>
  <c r="I58" i="2"/>
  <c r="S58" i="2" s="1"/>
  <c r="I57" i="2"/>
  <c r="S57" i="2" s="1"/>
  <c r="H48" i="2"/>
  <c r="H40" i="2"/>
  <c r="H39" i="2"/>
  <c r="H38" i="2"/>
  <c r="I37" i="2"/>
  <c r="S37" i="2" s="1"/>
  <c r="I36" i="2"/>
  <c r="S36" i="2" s="1"/>
  <c r="I35" i="2"/>
  <c r="S35" i="2" s="1"/>
  <c r="H24" i="2"/>
  <c r="H23" i="2"/>
  <c r="H22" i="2"/>
  <c r="I21" i="2"/>
  <c r="S21" i="2" s="1"/>
  <c r="I20" i="2"/>
  <c r="S20" i="2" s="1"/>
  <c r="H15" i="2"/>
  <c r="H14" i="2"/>
  <c r="H13" i="2"/>
  <c r="I12" i="2"/>
  <c r="S12" i="2" s="1"/>
  <c r="I11" i="2"/>
  <c r="S11" i="2" s="1"/>
  <c r="I10" i="2"/>
  <c r="S10" i="2" s="1"/>
  <c r="H53" i="2"/>
  <c r="H51" i="2"/>
  <c r="I49" i="2"/>
  <c r="S49" i="2" s="1"/>
  <c r="H36" i="2"/>
  <c r="H35" i="2"/>
  <c r="H34" i="2"/>
  <c r="I33" i="2"/>
  <c r="S33" i="2" s="1"/>
  <c r="I32" i="2"/>
  <c r="S32" i="2" s="1"/>
  <c r="I31" i="2"/>
  <c r="S31" i="2" s="1"/>
  <c r="H20" i="2"/>
  <c r="H11" i="2"/>
  <c r="H10" i="2"/>
  <c r="H9" i="2"/>
  <c r="I8" i="2"/>
  <c r="S8" i="2" s="1"/>
  <c r="I7" i="2"/>
  <c r="S7" i="2" s="1"/>
  <c r="I6" i="2"/>
  <c r="S6" i="2" s="1"/>
  <c r="N14" i="2"/>
  <c r="O14" i="2" s="1"/>
  <c r="P14" i="2"/>
  <c r="Q14" i="2" s="1"/>
  <c r="K14" i="2"/>
  <c r="L14" i="2" s="1"/>
  <c r="N52" i="2"/>
  <c r="O52" i="2" s="1"/>
  <c r="K52" i="2"/>
  <c r="L52" i="2" s="1"/>
  <c r="P52" i="2"/>
  <c r="Q52" i="2" s="1"/>
  <c r="N68" i="2"/>
  <c r="O68" i="2" s="1"/>
  <c r="K68" i="2"/>
  <c r="L68" i="2" s="1"/>
  <c r="P68" i="2"/>
  <c r="Q68" i="2" s="1"/>
  <c r="N84" i="2"/>
  <c r="O84" i="2" s="1"/>
  <c r="P84" i="2"/>
  <c r="Q84" i="2" s="1"/>
  <c r="K84" i="2"/>
  <c r="L84" i="2" s="1"/>
  <c r="N100" i="2"/>
  <c r="O100" i="2" s="1"/>
  <c r="P100" i="2"/>
  <c r="Q100" i="2" s="1"/>
  <c r="K100" i="2"/>
  <c r="L100" i="2" s="1"/>
  <c r="P116" i="2"/>
  <c r="Q116" i="2" s="1"/>
  <c r="N116" i="2"/>
  <c r="O116" i="2" s="1"/>
  <c r="K116" i="2"/>
  <c r="L116" i="2" s="1"/>
  <c r="P132" i="2"/>
  <c r="Q132" i="2" s="1"/>
  <c r="N132" i="2"/>
  <c r="O132" i="2" s="1"/>
  <c r="K132" i="2"/>
  <c r="L132" i="2" s="1"/>
  <c r="P157" i="2"/>
  <c r="Q157" i="2" s="1"/>
  <c r="N157" i="2"/>
  <c r="O157" i="2" s="1"/>
  <c r="K157" i="2"/>
  <c r="L157" i="2" s="1"/>
  <c r="K148" i="2"/>
  <c r="L148" i="2" s="1"/>
  <c r="P148" i="2"/>
  <c r="Q148" i="2" s="1"/>
  <c r="N148" i="2"/>
  <c r="O148" i="2" s="1"/>
  <c r="N110" i="2"/>
  <c r="O110" i="2" s="1"/>
  <c r="P110" i="2"/>
  <c r="Q110" i="2" s="1"/>
  <c r="K110" i="2"/>
  <c r="L110" i="2" s="1"/>
  <c r="N126" i="2"/>
  <c r="O126" i="2" s="1"/>
  <c r="P126" i="2"/>
  <c r="Q126" i="2" s="1"/>
  <c r="K126" i="2"/>
  <c r="L126" i="2" s="1"/>
  <c r="N138" i="2"/>
  <c r="O138" i="2" s="1"/>
  <c r="K138" i="2"/>
  <c r="L138" i="2" s="1"/>
  <c r="P138" i="2"/>
  <c r="Q138" i="2" s="1"/>
  <c r="P165" i="2"/>
  <c r="Q165" i="2" s="1"/>
  <c r="N165" i="2"/>
  <c r="O165" i="2" s="1"/>
  <c r="K165" i="2"/>
  <c r="L165" i="2" s="1"/>
  <c r="K172" i="2"/>
  <c r="L172" i="2" s="1"/>
  <c r="N172" i="2"/>
  <c r="O172" i="2" s="1"/>
  <c r="P172" i="2"/>
  <c r="Q172" i="2" s="1"/>
  <c r="P195" i="2"/>
  <c r="Q195" i="2" s="1"/>
  <c r="K195" i="2"/>
  <c r="L195" i="2" s="1"/>
  <c r="N195" i="2"/>
  <c r="O195" i="2" s="1"/>
  <c r="K168" i="2"/>
  <c r="L168" i="2" s="1"/>
  <c r="P168" i="2"/>
  <c r="Q168" i="2" s="1"/>
  <c r="N168" i="2"/>
  <c r="O168" i="2" s="1"/>
  <c r="N180" i="2"/>
  <c r="O180" i="2" s="1"/>
  <c r="P180" i="2"/>
  <c r="Q180" i="2" s="1"/>
  <c r="K180" i="2"/>
  <c r="L180" i="2" s="1"/>
  <c r="K160" i="2"/>
  <c r="L160" i="2" s="1"/>
  <c r="P160" i="2"/>
  <c r="Q160" i="2" s="1"/>
  <c r="N160" i="2"/>
  <c r="O160" i="2" s="1"/>
  <c r="P179" i="2"/>
  <c r="Q179" i="2" s="1"/>
  <c r="N179" i="2"/>
  <c r="O179" i="2" s="1"/>
  <c r="K179" i="2"/>
  <c r="L179" i="2" s="1"/>
  <c r="N139" i="2"/>
  <c r="O139" i="2" s="1"/>
  <c r="P139" i="2"/>
  <c r="Q139" i="2" s="1"/>
  <c r="K139" i="2"/>
  <c r="L139" i="2" s="1"/>
  <c r="N155" i="2"/>
  <c r="O155" i="2" s="1"/>
  <c r="P155" i="2"/>
  <c r="Q155" i="2" s="1"/>
  <c r="K155" i="2"/>
  <c r="L155" i="2" s="1"/>
  <c r="N171" i="2"/>
  <c r="O171" i="2" s="1"/>
  <c r="K171" i="2"/>
  <c r="L171" i="2" s="1"/>
  <c r="P171" i="2"/>
  <c r="Q171" i="2" s="1"/>
  <c r="K188" i="2"/>
  <c r="L188" i="2" s="1"/>
  <c r="N188" i="2"/>
  <c r="O188" i="2" s="1"/>
  <c r="P188" i="2"/>
  <c r="Q188" i="2" s="1"/>
  <c r="N177" i="2"/>
  <c r="O177" i="2" s="1"/>
  <c r="K177" i="2"/>
  <c r="L177" i="2" s="1"/>
  <c r="P177" i="2"/>
  <c r="Q177" i="2" s="1"/>
  <c r="N193" i="2"/>
  <c r="O193" i="2" s="1"/>
  <c r="P193" i="2"/>
  <c r="Q193" i="2" s="1"/>
  <c r="K193" i="2"/>
  <c r="L193" i="2" s="1"/>
  <c r="P71" i="2"/>
  <c r="Q71" i="2" s="1"/>
  <c r="K71" i="2"/>
  <c r="L71" i="2" s="1"/>
  <c r="N71" i="2"/>
  <c r="O71" i="2" s="1"/>
  <c r="N42" i="2"/>
  <c r="O42" i="2" s="1"/>
  <c r="P42" i="2"/>
  <c r="Q42" i="2" s="1"/>
  <c r="K42" i="2"/>
  <c r="L42" i="2" s="1"/>
  <c r="P25" i="2"/>
  <c r="Q25" i="2" s="1"/>
  <c r="N25" i="2"/>
  <c r="O25" i="2" s="1"/>
  <c r="K25" i="2"/>
  <c r="L25" i="2" s="1"/>
  <c r="K15" i="2"/>
  <c r="L15" i="2" s="1"/>
  <c r="P15" i="2"/>
  <c r="Q15" i="2" s="1"/>
  <c r="N15" i="2"/>
  <c r="O15" i="2" s="1"/>
  <c r="P38" i="2"/>
  <c r="Q38" i="2" s="1"/>
  <c r="K38" i="2"/>
  <c r="L38" i="2" s="1"/>
  <c r="N38" i="2"/>
  <c r="O38" i="2" s="1"/>
  <c r="P21" i="2"/>
  <c r="Q21" i="2" s="1"/>
  <c r="K21" i="2"/>
  <c r="L21" i="2" s="1"/>
  <c r="N21" i="2"/>
  <c r="O21" i="2" s="1"/>
  <c r="K11" i="2"/>
  <c r="L11" i="2" s="1"/>
  <c r="P11" i="2"/>
  <c r="Q11" i="2" s="1"/>
  <c r="N11" i="2"/>
  <c r="O11" i="2" s="1"/>
  <c r="P33" i="2"/>
  <c r="Q33" i="2" s="1"/>
  <c r="K33" i="2"/>
  <c r="L33" i="2" s="1"/>
  <c r="N33" i="2"/>
  <c r="O33" i="2" s="1"/>
  <c r="K7" i="2"/>
  <c r="L7" i="2" s="1"/>
  <c r="P7" i="2"/>
  <c r="Q7" i="2" s="1"/>
  <c r="N7" i="2"/>
  <c r="O7" i="2" s="1"/>
  <c r="K57" i="2"/>
  <c r="L57" i="2" s="1"/>
  <c r="P57" i="2"/>
  <c r="Q57" i="2" s="1"/>
  <c r="N57" i="2"/>
  <c r="O57" i="2" s="1"/>
  <c r="P94" i="2"/>
  <c r="Q94" i="2" s="1"/>
  <c r="N94" i="2"/>
  <c r="O94" i="2" s="1"/>
  <c r="K94" i="2"/>
  <c r="L94" i="2" s="1"/>
  <c r="N46" i="2"/>
  <c r="O46" i="2" s="1"/>
  <c r="P46" i="2"/>
  <c r="Q46" i="2" s="1"/>
  <c r="K46" i="2"/>
  <c r="L46" i="2" s="1"/>
  <c r="P29" i="2"/>
  <c r="Q29" i="2" s="1"/>
  <c r="N29" i="2"/>
  <c r="O29" i="2" s="1"/>
  <c r="K29" i="2"/>
  <c r="L29" i="2" s="1"/>
  <c r="K78" i="2"/>
  <c r="L78" i="2" s="1"/>
  <c r="K111" i="2"/>
  <c r="L111" i="2" s="1"/>
  <c r="P111" i="2"/>
  <c r="Q111" i="2" s="1"/>
  <c r="N111" i="2"/>
  <c r="O111" i="2" s="1"/>
  <c r="K113" i="2"/>
  <c r="L113" i="2" s="1"/>
  <c r="P113" i="2"/>
  <c r="Q113" i="2" s="1"/>
  <c r="N113" i="2"/>
  <c r="O113" i="2" s="1"/>
  <c r="P91" i="2"/>
  <c r="Q91" i="2" s="1"/>
  <c r="K91" i="2"/>
  <c r="L91" i="2" s="1"/>
  <c r="N91" i="2"/>
  <c r="O91" i="2" s="1"/>
  <c r="P74" i="2"/>
  <c r="Q74" i="2" s="1"/>
  <c r="N74" i="2"/>
  <c r="O74" i="2" s="1"/>
  <c r="K74" i="2"/>
  <c r="L74" i="2" s="1"/>
  <c r="K123" i="2"/>
  <c r="L123" i="2" s="1"/>
  <c r="N123" i="2"/>
  <c r="O123" i="2" s="1"/>
  <c r="P123" i="2"/>
  <c r="Q123" i="2" s="1"/>
  <c r="K101" i="2"/>
  <c r="L101" i="2" s="1"/>
  <c r="P101" i="2"/>
  <c r="Q101" i="2" s="1"/>
  <c r="N101" i="2"/>
  <c r="O101" i="2" s="1"/>
  <c r="K109" i="2"/>
  <c r="L109" i="2" s="1"/>
  <c r="P109" i="2"/>
  <c r="Q109" i="2" s="1"/>
  <c r="N109" i="2"/>
  <c r="O109" i="2" s="1"/>
  <c r="P83" i="2"/>
  <c r="Q83" i="2" s="1"/>
  <c r="K83" i="2"/>
  <c r="L83" i="2" s="1"/>
  <c r="N83" i="2"/>
  <c r="O83" i="2" s="1"/>
  <c r="P66" i="2"/>
  <c r="Q66" i="2" s="1"/>
  <c r="K66" i="2"/>
  <c r="L66" i="2" s="1"/>
  <c r="N66" i="2"/>
  <c r="O66" i="2" s="1"/>
  <c r="K49" i="2"/>
  <c r="L49" i="2" s="1"/>
  <c r="P49" i="2"/>
  <c r="Q49" i="2" s="1"/>
  <c r="N49" i="2"/>
  <c r="O49" i="2" s="1"/>
  <c r="N31" i="2"/>
  <c r="O31" i="2" s="1"/>
  <c r="P31" i="2"/>
  <c r="Q31" i="2" s="1"/>
  <c r="K31" i="2"/>
  <c r="L31" i="2" s="1"/>
  <c r="N10" i="2"/>
  <c r="O10" i="2" s="1"/>
  <c r="P10" i="2"/>
  <c r="Q10" i="2" s="1"/>
  <c r="K10" i="2"/>
  <c r="L10" i="2" s="1"/>
  <c r="N56" i="2"/>
  <c r="O56" i="2" s="1"/>
  <c r="P56" i="2"/>
  <c r="Q56" i="2" s="1"/>
  <c r="K56" i="2"/>
  <c r="L56" i="2" s="1"/>
  <c r="N72" i="2"/>
  <c r="O72" i="2" s="1"/>
  <c r="P72" i="2"/>
  <c r="Q72" i="2" s="1"/>
  <c r="K72" i="2"/>
  <c r="L72" i="2" s="1"/>
  <c r="N88" i="2"/>
  <c r="O88" i="2" s="1"/>
  <c r="P88" i="2"/>
  <c r="Q88" i="2" s="1"/>
  <c r="K88" i="2"/>
  <c r="L88" i="2" s="1"/>
  <c r="N104" i="2"/>
  <c r="O104" i="2" s="1"/>
  <c r="P104" i="2"/>
  <c r="Q104" i="2" s="1"/>
  <c r="K104" i="2"/>
  <c r="L104" i="2" s="1"/>
  <c r="P120" i="2"/>
  <c r="Q120" i="2" s="1"/>
  <c r="N120" i="2"/>
  <c r="O120" i="2" s="1"/>
  <c r="K120" i="2"/>
  <c r="L120" i="2" s="1"/>
  <c r="P136" i="2"/>
  <c r="Q136" i="2" s="1"/>
  <c r="K136" i="2"/>
  <c r="L136" i="2" s="1"/>
  <c r="N136" i="2"/>
  <c r="O136" i="2" s="1"/>
  <c r="K194" i="2"/>
  <c r="L194" i="2" s="1"/>
  <c r="P194" i="2"/>
  <c r="Q194" i="2" s="1"/>
  <c r="N194" i="2"/>
  <c r="O194" i="2" s="1"/>
  <c r="P150" i="2"/>
  <c r="Q150" i="2" s="1"/>
  <c r="K150" i="2"/>
  <c r="L150" i="2" s="1"/>
  <c r="N150" i="2"/>
  <c r="O150" i="2" s="1"/>
  <c r="N114" i="2"/>
  <c r="O114" i="2" s="1"/>
  <c r="P114" i="2"/>
  <c r="Q114" i="2" s="1"/>
  <c r="K114" i="2"/>
  <c r="L114" i="2" s="1"/>
  <c r="N130" i="2"/>
  <c r="O130" i="2" s="1"/>
  <c r="P130" i="2"/>
  <c r="Q130" i="2" s="1"/>
  <c r="K130" i="2"/>
  <c r="L130" i="2" s="1"/>
  <c r="P145" i="2"/>
  <c r="Q145" i="2" s="1"/>
  <c r="N145" i="2"/>
  <c r="O145" i="2" s="1"/>
  <c r="K145" i="2"/>
  <c r="L145" i="2" s="1"/>
  <c r="N166" i="2"/>
  <c r="O166" i="2" s="1"/>
  <c r="P166" i="2"/>
  <c r="Q166" i="2" s="1"/>
  <c r="K166" i="2"/>
  <c r="L166" i="2" s="1"/>
  <c r="P173" i="2"/>
  <c r="Q173" i="2" s="1"/>
  <c r="K173" i="2"/>
  <c r="L173" i="2" s="1"/>
  <c r="N173" i="2"/>
  <c r="O173" i="2" s="1"/>
  <c r="K152" i="2"/>
  <c r="L152" i="2" s="1"/>
  <c r="P152" i="2"/>
  <c r="Q152" i="2" s="1"/>
  <c r="N152" i="2"/>
  <c r="O152" i="2" s="1"/>
  <c r="P169" i="2"/>
  <c r="Q169" i="2" s="1"/>
  <c r="K169" i="2"/>
  <c r="L169" i="2" s="1"/>
  <c r="N169" i="2"/>
  <c r="O169" i="2" s="1"/>
  <c r="P191" i="2"/>
  <c r="Q191" i="2" s="1"/>
  <c r="N191" i="2"/>
  <c r="O191" i="2" s="1"/>
  <c r="K191" i="2"/>
  <c r="L191" i="2" s="1"/>
  <c r="P161" i="2"/>
  <c r="Q161" i="2" s="1"/>
  <c r="N161" i="2"/>
  <c r="O161" i="2" s="1"/>
  <c r="K161" i="2"/>
  <c r="L161" i="2" s="1"/>
  <c r="K190" i="2"/>
  <c r="L190" i="2" s="1"/>
  <c r="N190" i="2"/>
  <c r="O190" i="2" s="1"/>
  <c r="P190" i="2"/>
  <c r="Q190" i="2" s="1"/>
  <c r="N143" i="2"/>
  <c r="O143" i="2" s="1"/>
  <c r="K143" i="2"/>
  <c r="L143" i="2" s="1"/>
  <c r="P143" i="2"/>
  <c r="Q143" i="2" s="1"/>
  <c r="N159" i="2"/>
  <c r="O159" i="2" s="1"/>
  <c r="P159" i="2"/>
  <c r="Q159" i="2" s="1"/>
  <c r="K159" i="2"/>
  <c r="L159" i="2" s="1"/>
  <c r="N175" i="2"/>
  <c r="O175" i="2" s="1"/>
  <c r="P175" i="2"/>
  <c r="Q175" i="2" s="1"/>
  <c r="K175" i="2"/>
  <c r="L175" i="2" s="1"/>
  <c r="K203" i="2"/>
  <c r="L203" i="2" s="1"/>
  <c r="P203" i="2"/>
  <c r="Q203" i="2" s="1"/>
  <c r="N203" i="2"/>
  <c r="O203" i="2" s="1"/>
  <c r="N181" i="2"/>
  <c r="O181" i="2" s="1"/>
  <c r="P181" i="2"/>
  <c r="Q181" i="2" s="1"/>
  <c r="K181" i="2"/>
  <c r="L181" i="2" s="1"/>
  <c r="N197" i="2"/>
  <c r="O197" i="2" s="1"/>
  <c r="K197" i="2"/>
  <c r="L197" i="2" s="1"/>
  <c r="P197" i="2"/>
  <c r="Q197" i="2" s="1"/>
  <c r="P70" i="2"/>
  <c r="Q70" i="2" s="1"/>
  <c r="K70" i="2"/>
  <c r="L70" i="2" s="1"/>
  <c r="N70" i="2"/>
  <c r="O70" i="2" s="1"/>
  <c r="P41" i="2"/>
  <c r="Q41" i="2" s="1"/>
  <c r="N41" i="2"/>
  <c r="O41" i="2" s="1"/>
  <c r="K41" i="2"/>
  <c r="L41" i="2" s="1"/>
  <c r="K24" i="2"/>
  <c r="L24" i="2" s="1"/>
  <c r="P24" i="2"/>
  <c r="Q24" i="2" s="1"/>
  <c r="N24" i="2"/>
  <c r="O24" i="2" s="1"/>
  <c r="N63" i="2"/>
  <c r="O63" i="2" s="1"/>
  <c r="P63" i="2"/>
  <c r="Q63" i="2" s="1"/>
  <c r="K63" i="2"/>
  <c r="L63" i="2" s="1"/>
  <c r="P37" i="2"/>
  <c r="Q37" i="2" s="1"/>
  <c r="K37" i="2"/>
  <c r="L37" i="2" s="1"/>
  <c r="N37" i="2"/>
  <c r="O37" i="2" s="1"/>
  <c r="K20" i="2"/>
  <c r="L20" i="2" s="1"/>
  <c r="P20" i="2"/>
  <c r="Q20" i="2" s="1"/>
  <c r="N20" i="2"/>
  <c r="O20" i="2" s="1"/>
  <c r="N55" i="2"/>
  <c r="O55" i="2" s="1"/>
  <c r="K55" i="2"/>
  <c r="L55" i="2" s="1"/>
  <c r="P55" i="2"/>
  <c r="Q55" i="2" s="1"/>
  <c r="K32" i="2"/>
  <c r="L32" i="2" s="1"/>
  <c r="P32" i="2"/>
  <c r="Q32" i="2" s="1"/>
  <c r="N32" i="2"/>
  <c r="O32" i="2" s="1"/>
  <c r="K85" i="2"/>
  <c r="L85" i="2" s="1"/>
  <c r="P85" i="2"/>
  <c r="Q85" i="2" s="1"/>
  <c r="N85" i="2"/>
  <c r="O85" i="2" s="1"/>
  <c r="P58" i="2"/>
  <c r="Q58" i="2" s="1"/>
  <c r="N58" i="2"/>
  <c r="O58" i="2" s="1"/>
  <c r="K58" i="2"/>
  <c r="L58" i="2" s="1"/>
  <c r="N95" i="2"/>
  <c r="O95" i="2" s="1"/>
  <c r="P95" i="2"/>
  <c r="Q95" i="2" s="1"/>
  <c r="K95" i="2"/>
  <c r="L95" i="2" s="1"/>
  <c r="P45" i="2"/>
  <c r="Q45" i="2" s="1"/>
  <c r="N45" i="2"/>
  <c r="O45" i="2" s="1"/>
  <c r="K45" i="2"/>
  <c r="L45" i="2" s="1"/>
  <c r="K28" i="2"/>
  <c r="L28" i="2" s="1"/>
  <c r="N28" i="2"/>
  <c r="O28" i="2" s="1"/>
  <c r="P28" i="2"/>
  <c r="Q28" i="2" s="1"/>
  <c r="K140" i="2"/>
  <c r="L140" i="2" s="1"/>
  <c r="N140" i="2"/>
  <c r="O140" i="2" s="1"/>
  <c r="P140" i="2"/>
  <c r="Q140" i="2" s="1"/>
  <c r="N142" i="2"/>
  <c r="O142" i="2" s="1"/>
  <c r="K142" i="2"/>
  <c r="L142" i="2" s="1"/>
  <c r="P142" i="2"/>
  <c r="Q142" i="2" s="1"/>
  <c r="P107" i="2"/>
  <c r="Q107" i="2" s="1"/>
  <c r="K107" i="2"/>
  <c r="L107" i="2" s="1"/>
  <c r="N107" i="2"/>
  <c r="O107" i="2" s="1"/>
  <c r="P90" i="2"/>
  <c r="Q90" i="2" s="1"/>
  <c r="K90" i="2"/>
  <c r="L90" i="2" s="1"/>
  <c r="N90" i="2"/>
  <c r="O90" i="2" s="1"/>
  <c r="K73" i="2"/>
  <c r="L73" i="2" s="1"/>
  <c r="P73" i="2"/>
  <c r="Q73" i="2" s="1"/>
  <c r="N73" i="2"/>
  <c r="O73" i="2" s="1"/>
  <c r="K115" i="2"/>
  <c r="L115" i="2" s="1"/>
  <c r="N115" i="2"/>
  <c r="O115" i="2" s="1"/>
  <c r="P115" i="2"/>
  <c r="Q115" i="2" s="1"/>
  <c r="K133" i="2"/>
  <c r="L133" i="2" s="1"/>
  <c r="P133" i="2"/>
  <c r="Q133" i="2" s="1"/>
  <c r="N133" i="2"/>
  <c r="O133" i="2" s="1"/>
  <c r="N99" i="2"/>
  <c r="O99" i="2" s="1"/>
  <c r="P99" i="2"/>
  <c r="Q99" i="2" s="1"/>
  <c r="K99" i="2"/>
  <c r="L99" i="2" s="1"/>
  <c r="P82" i="2"/>
  <c r="Q82" i="2" s="1"/>
  <c r="K82" i="2"/>
  <c r="L82" i="2" s="1"/>
  <c r="N82" i="2"/>
  <c r="O82" i="2" s="1"/>
  <c r="K65" i="2"/>
  <c r="L65" i="2" s="1"/>
  <c r="P65" i="2"/>
  <c r="Q65" i="2" s="1"/>
  <c r="N65" i="2"/>
  <c r="O65" i="2" s="1"/>
  <c r="N43" i="2"/>
  <c r="O43" i="2" s="1"/>
  <c r="P43" i="2"/>
  <c r="Q43" i="2" s="1"/>
  <c r="K43" i="2"/>
  <c r="L43" i="2" s="1"/>
  <c r="N27" i="2"/>
  <c r="O27" i="2" s="1"/>
  <c r="P27" i="2"/>
  <c r="Q27" i="2" s="1"/>
  <c r="K27" i="2"/>
  <c r="L27" i="2" s="1"/>
  <c r="N6" i="2"/>
  <c r="O6" i="2" s="1"/>
  <c r="P6" i="2"/>
  <c r="Q6" i="2" s="1"/>
  <c r="K6" i="2"/>
  <c r="L6" i="2" s="1"/>
  <c r="N60" i="2"/>
  <c r="O60" i="2" s="1"/>
  <c r="K60" i="2"/>
  <c r="L60" i="2" s="1"/>
  <c r="P60" i="2"/>
  <c r="Q60" i="2" s="1"/>
  <c r="N76" i="2"/>
  <c r="O76" i="2" s="1"/>
  <c r="P76" i="2"/>
  <c r="Q76" i="2" s="1"/>
  <c r="K76" i="2"/>
  <c r="L76" i="2" s="1"/>
  <c r="N92" i="2"/>
  <c r="O92" i="2" s="1"/>
  <c r="P92" i="2"/>
  <c r="Q92" i="2" s="1"/>
  <c r="K92" i="2"/>
  <c r="L92" i="2" s="1"/>
  <c r="P108" i="2"/>
  <c r="Q108" i="2" s="1"/>
  <c r="N108" i="2"/>
  <c r="O108" i="2" s="1"/>
  <c r="K108" i="2"/>
  <c r="L108" i="2" s="1"/>
  <c r="P124" i="2"/>
  <c r="Q124" i="2" s="1"/>
  <c r="N124" i="2"/>
  <c r="O124" i="2" s="1"/>
  <c r="K124" i="2"/>
  <c r="L124" i="2" s="1"/>
  <c r="K144" i="2"/>
  <c r="L144" i="2" s="1"/>
  <c r="N144" i="2"/>
  <c r="O144" i="2" s="1"/>
  <c r="P144" i="2"/>
  <c r="Q144" i="2" s="1"/>
  <c r="K135" i="2"/>
  <c r="L135" i="2" s="1"/>
  <c r="N135" i="2"/>
  <c r="O135" i="2" s="1"/>
  <c r="P135" i="2"/>
  <c r="Q135" i="2" s="1"/>
  <c r="P158" i="2"/>
  <c r="Q158" i="2" s="1"/>
  <c r="K158" i="2"/>
  <c r="L158" i="2" s="1"/>
  <c r="N158" i="2"/>
  <c r="O158" i="2" s="1"/>
  <c r="N118" i="2"/>
  <c r="O118" i="2" s="1"/>
  <c r="P118" i="2"/>
  <c r="Q118" i="2" s="1"/>
  <c r="K118" i="2"/>
  <c r="L118" i="2" s="1"/>
  <c r="N134" i="2"/>
  <c r="O134" i="2" s="1"/>
  <c r="P134" i="2"/>
  <c r="Q134" i="2" s="1"/>
  <c r="K134" i="2"/>
  <c r="L134" i="2" s="1"/>
  <c r="K156" i="2"/>
  <c r="L156" i="2" s="1"/>
  <c r="N156" i="2"/>
  <c r="O156" i="2" s="1"/>
  <c r="P156" i="2"/>
  <c r="Q156" i="2" s="1"/>
  <c r="P183" i="2"/>
  <c r="Q183" i="2" s="1"/>
  <c r="K183" i="2"/>
  <c r="L183" i="2" s="1"/>
  <c r="N183" i="2"/>
  <c r="O183" i="2" s="1"/>
  <c r="P174" i="2"/>
  <c r="Q174" i="2" s="1"/>
  <c r="K174" i="2"/>
  <c r="L174" i="2" s="1"/>
  <c r="N174" i="2"/>
  <c r="O174" i="2" s="1"/>
  <c r="P153" i="2"/>
  <c r="Q153" i="2" s="1"/>
  <c r="N153" i="2"/>
  <c r="O153" i="2" s="1"/>
  <c r="K153" i="2"/>
  <c r="L153" i="2" s="1"/>
  <c r="K170" i="2"/>
  <c r="L170" i="2" s="1"/>
  <c r="P170" i="2"/>
  <c r="Q170" i="2" s="1"/>
  <c r="N170" i="2"/>
  <c r="O170" i="2" s="1"/>
  <c r="K198" i="2"/>
  <c r="L198" i="2" s="1"/>
  <c r="N198" i="2"/>
  <c r="O198" i="2" s="1"/>
  <c r="P198" i="2"/>
  <c r="Q198" i="2" s="1"/>
  <c r="N162" i="2"/>
  <c r="O162" i="2" s="1"/>
  <c r="K162" i="2"/>
  <c r="L162" i="2" s="1"/>
  <c r="P162" i="2"/>
  <c r="Q162" i="2" s="1"/>
  <c r="N192" i="2"/>
  <c r="O192" i="2" s="1"/>
  <c r="P192" i="2"/>
  <c r="Q192" i="2" s="1"/>
  <c r="K192" i="2"/>
  <c r="L192" i="2" s="1"/>
  <c r="N147" i="2"/>
  <c r="O147" i="2" s="1"/>
  <c r="P147" i="2"/>
  <c r="Q147" i="2" s="1"/>
  <c r="K147" i="2"/>
  <c r="L147" i="2" s="1"/>
  <c r="N163" i="2"/>
  <c r="O163" i="2" s="1"/>
  <c r="K163" i="2"/>
  <c r="L163" i="2" s="1"/>
  <c r="P163" i="2"/>
  <c r="Q163" i="2" s="1"/>
  <c r="K186" i="2"/>
  <c r="L186" i="2" s="1"/>
  <c r="P186" i="2"/>
  <c r="Q186" i="2" s="1"/>
  <c r="N186" i="2"/>
  <c r="O186" i="2" s="1"/>
  <c r="P204" i="2"/>
  <c r="Q204" i="2" s="1"/>
  <c r="N204" i="2"/>
  <c r="O204" i="2" s="1"/>
  <c r="K204" i="2"/>
  <c r="L204" i="2" s="1"/>
  <c r="N185" i="2"/>
  <c r="O185" i="2" s="1"/>
  <c r="P185" i="2"/>
  <c r="Q185" i="2" s="1"/>
  <c r="K185" i="2"/>
  <c r="L185" i="2" s="1"/>
  <c r="N201" i="2"/>
  <c r="O201" i="2" s="1"/>
  <c r="P201" i="2"/>
  <c r="Q201" i="2" s="1"/>
  <c r="K201" i="2"/>
  <c r="L201" i="2" s="1"/>
  <c r="K69" i="2"/>
  <c r="L69" i="2" s="1"/>
  <c r="N69" i="2"/>
  <c r="O69" i="2" s="1"/>
  <c r="P69" i="2"/>
  <c r="Q69" i="2" s="1"/>
  <c r="K40" i="2"/>
  <c r="L40" i="2" s="1"/>
  <c r="P40" i="2"/>
  <c r="Q40" i="2" s="1"/>
  <c r="N40" i="2"/>
  <c r="O40" i="2" s="1"/>
  <c r="N17" i="2"/>
  <c r="O17" i="2" s="1"/>
  <c r="P17" i="2"/>
  <c r="Q17" i="2" s="1"/>
  <c r="K17" i="2"/>
  <c r="L17" i="2" s="1"/>
  <c r="P62" i="2"/>
  <c r="Q62" i="2" s="1"/>
  <c r="N62" i="2"/>
  <c r="O62" i="2" s="1"/>
  <c r="K62" i="2"/>
  <c r="L62" i="2" s="1"/>
  <c r="K36" i="2"/>
  <c r="L36" i="2" s="1"/>
  <c r="P36" i="2"/>
  <c r="Q36" i="2" s="1"/>
  <c r="N36" i="2"/>
  <c r="O36" i="2" s="1"/>
  <c r="P13" i="2"/>
  <c r="Q13" i="2" s="1"/>
  <c r="K13" i="2"/>
  <c r="L13" i="2" s="1"/>
  <c r="N13" i="2"/>
  <c r="O13" i="2" s="1"/>
  <c r="K53" i="2"/>
  <c r="L53" i="2" s="1"/>
  <c r="N53" i="2"/>
  <c r="O53" i="2" s="1"/>
  <c r="P53" i="2"/>
  <c r="Q53" i="2" s="1"/>
  <c r="P9" i="2"/>
  <c r="Q9" i="2" s="1"/>
  <c r="K9" i="2"/>
  <c r="L9" i="2" s="1"/>
  <c r="N9" i="2"/>
  <c r="O9" i="2" s="1"/>
  <c r="P86" i="2"/>
  <c r="Q86" i="2" s="1"/>
  <c r="K86" i="2"/>
  <c r="L86" i="2" s="1"/>
  <c r="N86" i="2"/>
  <c r="O86" i="2" s="1"/>
  <c r="N59" i="2"/>
  <c r="O59" i="2" s="1"/>
  <c r="K59" i="2"/>
  <c r="L59" i="2" s="1"/>
  <c r="P59" i="2"/>
  <c r="Q59" i="2" s="1"/>
  <c r="K77" i="2"/>
  <c r="L77" i="2" s="1"/>
  <c r="N77" i="2"/>
  <c r="O77" i="2" s="1"/>
  <c r="P77" i="2"/>
  <c r="Q77" i="2" s="1"/>
  <c r="K44" i="2"/>
  <c r="L44" i="2" s="1"/>
  <c r="N44" i="2"/>
  <c r="O44" i="2" s="1"/>
  <c r="P44" i="2"/>
  <c r="Q44" i="2" s="1"/>
  <c r="K19" i="2"/>
  <c r="L19" i="2" s="1"/>
  <c r="N19" i="2"/>
  <c r="O19" i="2" s="1"/>
  <c r="P19" i="2"/>
  <c r="Q19" i="2" s="1"/>
  <c r="K204" i="1"/>
  <c r="L204" i="1" s="1"/>
  <c r="K195" i="1"/>
  <c r="L195" i="1" s="1"/>
  <c r="K187" i="1"/>
  <c r="L187" i="1" s="1"/>
  <c r="K179" i="1"/>
  <c r="L179" i="1" s="1"/>
  <c r="K173" i="1"/>
  <c r="L173" i="1" s="1"/>
  <c r="K149" i="1"/>
  <c r="L149" i="1" s="1"/>
  <c r="K159" i="1"/>
  <c r="L159" i="1" s="1"/>
  <c r="K135" i="1"/>
  <c r="L135" i="1" s="1"/>
  <c r="K119" i="1"/>
  <c r="L119" i="1" s="1"/>
  <c r="K167" i="1"/>
  <c r="L167" i="1" s="1"/>
  <c r="K111" i="1"/>
  <c r="L111" i="1" s="1"/>
  <c r="K147" i="1"/>
  <c r="L147" i="1" s="1"/>
  <c r="K131" i="1"/>
  <c r="L131" i="1" s="1"/>
  <c r="K137" i="1"/>
  <c r="L137" i="1" s="1"/>
  <c r="K110" i="1"/>
  <c r="L110" i="1" s="1"/>
  <c r="K90" i="1"/>
  <c r="L90" i="1" s="1"/>
  <c r="K82" i="1"/>
  <c r="L82" i="1" s="1"/>
  <c r="K104" i="1"/>
  <c r="L104" i="1" s="1"/>
  <c r="K79" i="1"/>
  <c r="L79" i="1" s="1"/>
  <c r="K70" i="1"/>
  <c r="L70" i="1" s="1"/>
  <c r="K22" i="1"/>
  <c r="L22" i="1" s="1"/>
  <c r="K26" i="1"/>
  <c r="L26" i="1" s="1"/>
  <c r="K87" i="1"/>
  <c r="L87" i="1" s="1"/>
  <c r="K63" i="1"/>
  <c r="L63" i="1" s="1"/>
  <c r="K51" i="1"/>
  <c r="L51" i="1" s="1"/>
  <c r="K76" i="1"/>
  <c r="L76" i="1" s="1"/>
  <c r="K4" i="1"/>
  <c r="K71" i="1"/>
  <c r="L71" i="1" s="1"/>
  <c r="K40" i="1"/>
  <c r="L40" i="1" s="1"/>
  <c r="K28" i="1"/>
  <c r="L28" i="1" s="1"/>
  <c r="K18" i="1"/>
  <c r="L18" i="1" s="1"/>
  <c r="K55" i="1"/>
  <c r="L55" i="1" s="1"/>
  <c r="K19" i="1"/>
  <c r="L19" i="1" s="1"/>
  <c r="N205" i="1"/>
  <c r="K54" i="1"/>
  <c r="L54" i="1" s="1"/>
  <c r="K38" i="1"/>
  <c r="L38" i="1" s="1"/>
  <c r="K16" i="1"/>
  <c r="L16" i="1" s="1"/>
  <c r="K80" i="1"/>
  <c r="L80" i="1" s="1"/>
  <c r="K47" i="1"/>
  <c r="L47" i="1" s="1"/>
  <c r="K39" i="1"/>
  <c r="L39" i="1" s="1"/>
  <c r="K13" i="1"/>
  <c r="L13" i="1" s="1"/>
  <c r="K56" i="1"/>
  <c r="L56" i="1" s="1"/>
  <c r="K64" i="1"/>
  <c r="L64" i="1" s="1"/>
  <c r="K24" i="1"/>
  <c r="L24" i="1" s="1"/>
  <c r="K17" i="1"/>
  <c r="L17" i="1" s="1"/>
  <c r="K14" i="1"/>
  <c r="L14" i="1" s="1"/>
  <c r="N207" i="1"/>
  <c r="K23" i="1"/>
  <c r="L23" i="1" s="1"/>
  <c r="K48" i="1"/>
  <c r="L48" i="1" s="1"/>
  <c r="K32" i="1"/>
  <c r="L32" i="1" s="1"/>
  <c r="K96" i="1"/>
  <c r="L96" i="1" s="1"/>
  <c r="N206" i="1"/>
  <c r="K200" i="1"/>
  <c r="L200" i="1" s="1"/>
  <c r="K196" i="1"/>
  <c r="L196" i="1" s="1"/>
  <c r="K192" i="1"/>
  <c r="L192" i="1" s="1"/>
  <c r="K188" i="1"/>
  <c r="L188" i="1" s="1"/>
  <c r="K184" i="1"/>
  <c r="L184" i="1" s="1"/>
  <c r="K180" i="1"/>
  <c r="L180" i="1" s="1"/>
  <c r="K176" i="1"/>
  <c r="L176" i="1" s="1"/>
  <c r="K203" i="1"/>
  <c r="L203" i="1" s="1"/>
  <c r="K198" i="1"/>
  <c r="L198" i="1" s="1"/>
  <c r="K194" i="1"/>
  <c r="L194" i="1" s="1"/>
  <c r="K190" i="1"/>
  <c r="L190" i="1" s="1"/>
  <c r="K186" i="1"/>
  <c r="L186" i="1" s="1"/>
  <c r="K182" i="1"/>
  <c r="L182" i="1" s="1"/>
  <c r="K178" i="1"/>
  <c r="L178" i="1" s="1"/>
  <c r="K174" i="1"/>
  <c r="L174" i="1" s="1"/>
  <c r="K172" i="1"/>
  <c r="L172" i="1" s="1"/>
  <c r="K164" i="1"/>
  <c r="L164" i="1" s="1"/>
  <c r="K156" i="1"/>
  <c r="L156" i="1" s="1"/>
  <c r="K148" i="1"/>
  <c r="L148" i="1" s="1"/>
  <c r="K168" i="1"/>
  <c r="L168" i="1" s="1"/>
  <c r="K162" i="1"/>
  <c r="L162" i="1" s="1"/>
  <c r="K158" i="1"/>
  <c r="L158" i="1" s="1"/>
  <c r="K130" i="1"/>
  <c r="L130" i="1" s="1"/>
  <c r="K114" i="1"/>
  <c r="L114" i="1" s="1"/>
  <c r="K170" i="1"/>
  <c r="L170" i="1" s="1"/>
  <c r="K166" i="1"/>
  <c r="L166" i="1" s="1"/>
  <c r="K144" i="1"/>
  <c r="L144" i="1" s="1"/>
  <c r="K134" i="1"/>
  <c r="L134" i="1" s="1"/>
  <c r="K132" i="1"/>
  <c r="L132" i="1" s="1"/>
  <c r="K152" i="1"/>
  <c r="L152" i="1" s="1"/>
  <c r="K146" i="1"/>
  <c r="L146" i="1" s="1"/>
  <c r="K142" i="1"/>
  <c r="L142" i="1" s="1"/>
  <c r="K138" i="1"/>
  <c r="L138" i="1" s="1"/>
  <c r="K136" i="1"/>
  <c r="L136" i="1" s="1"/>
  <c r="K129" i="1"/>
  <c r="L129" i="1" s="1"/>
  <c r="K122" i="1"/>
  <c r="L122" i="1" s="1"/>
  <c r="K120" i="1"/>
  <c r="L120" i="1" s="1"/>
  <c r="K113" i="1"/>
  <c r="L113" i="1" s="1"/>
  <c r="K109" i="1"/>
  <c r="L109" i="1" s="1"/>
  <c r="K160" i="1"/>
  <c r="L160" i="1" s="1"/>
  <c r="K154" i="1"/>
  <c r="L154" i="1" s="1"/>
  <c r="K150" i="1"/>
  <c r="L150" i="1" s="1"/>
  <c r="K126" i="1"/>
  <c r="L126" i="1" s="1"/>
  <c r="K108" i="1"/>
  <c r="L108" i="1" s="1"/>
  <c r="K99" i="1"/>
  <c r="L99" i="1" s="1"/>
  <c r="K53" i="1"/>
  <c r="L53" i="1" s="1"/>
  <c r="K2" i="1"/>
  <c r="K116" i="1"/>
  <c r="L116" i="1" s="1"/>
  <c r="K105" i="1"/>
  <c r="L105" i="1" s="1"/>
  <c r="K89" i="1"/>
  <c r="L89" i="1" s="1"/>
  <c r="K73" i="1"/>
  <c r="L73" i="1" s="1"/>
  <c r="K57" i="1"/>
  <c r="L57" i="1" s="1"/>
  <c r="K41" i="1"/>
  <c r="L41" i="1" s="1"/>
  <c r="K107" i="1"/>
  <c r="L107" i="1" s="1"/>
  <c r="K100" i="1"/>
  <c r="L100" i="1" s="1"/>
  <c r="K93" i="1"/>
  <c r="L93" i="1" s="1"/>
  <c r="K91" i="1"/>
  <c r="L91" i="1" s="1"/>
  <c r="K84" i="1"/>
  <c r="L84" i="1" s="1"/>
  <c r="K77" i="1"/>
  <c r="L77" i="1" s="1"/>
  <c r="K75" i="1"/>
  <c r="L75" i="1" s="1"/>
  <c r="K68" i="1"/>
  <c r="L68" i="1" s="1"/>
  <c r="K61" i="1"/>
  <c r="L61" i="1" s="1"/>
  <c r="K59" i="1"/>
  <c r="L59" i="1" s="1"/>
  <c r="K52" i="1"/>
  <c r="L52" i="1" s="1"/>
  <c r="K45" i="1"/>
  <c r="L45" i="1" s="1"/>
  <c r="K43" i="1"/>
  <c r="L43" i="1" s="1"/>
  <c r="K125" i="1"/>
  <c r="L125" i="1" s="1"/>
  <c r="K118" i="1"/>
  <c r="L118" i="1" s="1"/>
  <c r="K97" i="1"/>
  <c r="L97" i="1" s="1"/>
  <c r="K81" i="1"/>
  <c r="L81" i="1" s="1"/>
  <c r="K65" i="1"/>
  <c r="L65" i="1" s="1"/>
  <c r="K49" i="1"/>
  <c r="L49" i="1" s="1"/>
  <c r="K33" i="1"/>
  <c r="L33" i="1" s="1"/>
  <c r="K101" i="1"/>
  <c r="L101" i="1" s="1"/>
  <c r="K92" i="1"/>
  <c r="L92" i="1" s="1"/>
  <c r="K85" i="1"/>
  <c r="L85" i="1" s="1"/>
  <c r="K83" i="1"/>
  <c r="L83" i="1" s="1"/>
  <c r="K69" i="1"/>
  <c r="L69" i="1" s="1"/>
  <c r="K37" i="1"/>
  <c r="L37" i="1" s="1"/>
  <c r="K21" i="1"/>
  <c r="L21" i="1" s="1"/>
  <c r="K5" i="1"/>
  <c r="L5" i="1" s="1"/>
  <c r="K36" i="1"/>
  <c r="L36" i="1" s="1"/>
  <c r="K29" i="1"/>
  <c r="L29" i="1" s="1"/>
  <c r="K27" i="1"/>
  <c r="L27" i="1" s="1"/>
  <c r="K25" i="1"/>
  <c r="L25" i="1" s="1"/>
  <c r="K20" i="1"/>
  <c r="L20" i="1" s="1"/>
  <c r="K15" i="1"/>
  <c r="L15" i="1" s="1"/>
  <c r="K6" i="1"/>
  <c r="L6" i="1" s="1"/>
  <c r="K11" i="1"/>
  <c r="L11" i="1" s="1"/>
  <c r="O207" i="1"/>
  <c r="O205" i="1"/>
  <c r="O208" i="1" s="1"/>
  <c r="O206" i="1"/>
  <c r="I208" i="2" l="1"/>
  <c r="I207" i="2"/>
  <c r="S5" i="2"/>
  <c r="P121" i="2"/>
  <c r="Q121" i="2" s="1"/>
  <c r="P8" i="2"/>
  <c r="Q8" i="2" s="1"/>
  <c r="P176" i="2"/>
  <c r="Q176" i="2" s="1"/>
  <c r="P200" i="2"/>
  <c r="Q200" i="2" s="1"/>
  <c r="P182" i="2"/>
  <c r="Q182" i="2" s="1"/>
  <c r="P122" i="2"/>
  <c r="Q122" i="2" s="1"/>
  <c r="P184" i="2"/>
  <c r="Q184" i="2" s="1"/>
  <c r="P146" i="2"/>
  <c r="Q146" i="2" s="1"/>
  <c r="P112" i="2"/>
  <c r="Q112" i="2" s="1"/>
  <c r="P64" i="2"/>
  <c r="Q64" i="2" s="1"/>
  <c r="P39" i="2"/>
  <c r="Q39" i="2" s="1"/>
  <c r="P125" i="2"/>
  <c r="Q125" i="2" s="1"/>
  <c r="P103" i="2"/>
  <c r="Q103" i="2" s="1"/>
  <c r="H208" i="2"/>
  <c r="H207" i="2"/>
  <c r="P35" i="2"/>
  <c r="Q35" i="2" s="1"/>
  <c r="P50" i="2"/>
  <c r="Q50" i="2" s="1"/>
  <c r="P97" i="2"/>
  <c r="Q97" i="2" s="1"/>
  <c r="P117" i="2"/>
  <c r="Q117" i="2" s="1"/>
  <c r="P102" i="2"/>
  <c r="Q102" i="2" s="1"/>
  <c r="P105" i="2"/>
  <c r="Q105" i="2" s="1"/>
  <c r="K208" i="2"/>
  <c r="K206" i="2"/>
  <c r="K207" i="2"/>
  <c r="L5" i="2"/>
  <c r="P93" i="2"/>
  <c r="Q93" i="2" s="1"/>
  <c r="P87" i="2"/>
  <c r="Q87" i="2" s="1"/>
  <c r="P22" i="2"/>
  <c r="Q22" i="2" s="1"/>
  <c r="P26" i="2"/>
  <c r="Q26" i="2" s="1"/>
  <c r="P54" i="2"/>
  <c r="Q54" i="2" s="1"/>
  <c r="P189" i="2"/>
  <c r="Q189" i="2" s="1"/>
  <c r="P187" i="2"/>
  <c r="Q187" i="2" s="1"/>
  <c r="P178" i="2"/>
  <c r="Q178" i="2" s="1"/>
  <c r="P154" i="2"/>
  <c r="Q154" i="2" s="1"/>
  <c r="P164" i="2"/>
  <c r="Q164" i="2" s="1"/>
  <c r="P128" i="2"/>
  <c r="Q128" i="2" s="1"/>
  <c r="P80" i="2"/>
  <c r="Q80" i="2" s="1"/>
  <c r="P23" i="2"/>
  <c r="Q23" i="2" s="1"/>
  <c r="P89" i="2"/>
  <c r="Q89" i="2" s="1"/>
  <c r="P106" i="2"/>
  <c r="Q106" i="2" s="1"/>
  <c r="P131" i="2"/>
  <c r="Q131" i="2" s="1"/>
  <c r="P5" i="2"/>
  <c r="Q5" i="2" s="1"/>
  <c r="P12" i="2"/>
  <c r="Q12" i="2" s="1"/>
  <c r="P61" i="2"/>
  <c r="Q61" i="2" s="1"/>
  <c r="P205" i="2"/>
  <c r="Q205" i="2" s="1"/>
  <c r="P151" i="2"/>
  <c r="Q151" i="2" s="1"/>
  <c r="P199" i="2"/>
  <c r="Q199" i="2" s="1"/>
  <c r="P196" i="2"/>
  <c r="Q196" i="2" s="1"/>
  <c r="P137" i="2"/>
  <c r="Q137" i="2" s="1"/>
  <c r="P96" i="2"/>
  <c r="Q96" i="2" s="1"/>
  <c r="P18" i="2"/>
  <c r="Q18" i="2" s="1"/>
  <c r="P51" i="2"/>
  <c r="Q51" i="2" s="1"/>
  <c r="P81" i="2"/>
  <c r="Q81" i="2" s="1"/>
  <c r="P98" i="2"/>
  <c r="Q98" i="2" s="1"/>
  <c r="P127" i="2"/>
  <c r="Q127" i="2" s="1"/>
  <c r="S78" i="2"/>
  <c r="P78" i="2"/>
  <c r="Q78" i="2" s="1"/>
  <c r="P67" i="2"/>
  <c r="Q67" i="2" s="1"/>
  <c r="P75" i="2"/>
  <c r="Q75" i="2" s="1"/>
  <c r="P119" i="2"/>
  <c r="Q119" i="2" s="1"/>
  <c r="N208" i="2"/>
  <c r="N207" i="2"/>
  <c r="N206" i="2"/>
  <c r="O5" i="2"/>
  <c r="P30" i="2"/>
  <c r="Q30" i="2" s="1"/>
  <c r="P47" i="2"/>
  <c r="Q47" i="2" s="1"/>
  <c r="P34" i="2"/>
  <c r="Q34" i="2" s="1"/>
  <c r="P16" i="2"/>
  <c r="Q16" i="2" s="1"/>
  <c r="P79" i="2"/>
  <c r="Q79" i="2" s="1"/>
  <c r="P167" i="2"/>
  <c r="Q167" i="2" s="1"/>
  <c r="P141" i="2"/>
  <c r="Q141" i="2" s="1"/>
  <c r="P48" i="2"/>
  <c r="Q48" i="2" s="1"/>
  <c r="P149" i="2"/>
  <c r="Q149" i="2" s="1"/>
  <c r="P129" i="2"/>
  <c r="Q129" i="2" s="1"/>
  <c r="K207" i="1"/>
  <c r="K205" i="1"/>
  <c r="K206" i="1"/>
  <c r="L2" i="1" s="1"/>
  <c r="L4" i="1"/>
  <c r="S206" i="2" l="1"/>
  <c r="O208" i="2"/>
  <c r="O207" i="2"/>
  <c r="O206" i="2"/>
  <c r="O209" i="2" s="1"/>
  <c r="L208" i="2"/>
  <c r="L207" i="2"/>
  <c r="M5" i="2" s="1"/>
  <c r="L206" i="2"/>
  <c r="Q206" i="2"/>
  <c r="L207" i="1"/>
  <c r="M4" i="1" s="1"/>
  <c r="L205" i="1"/>
  <c r="L206" i="1"/>
  <c r="M77" i="2" l="1"/>
  <c r="M170" i="2"/>
  <c r="M158" i="2"/>
  <c r="M28" i="2"/>
  <c r="M145" i="2"/>
  <c r="M123" i="2"/>
  <c r="M21" i="2"/>
  <c r="M195" i="2"/>
  <c r="M68" i="2"/>
  <c r="M35" i="2"/>
  <c r="M131" i="2"/>
  <c r="M137" i="2"/>
  <c r="M106" i="2"/>
  <c r="M204" i="2"/>
  <c r="M153" i="2"/>
  <c r="M60" i="2"/>
  <c r="M140" i="2"/>
  <c r="M63" i="2"/>
  <c r="M190" i="2"/>
  <c r="M166" i="2"/>
  <c r="M101" i="2"/>
  <c r="M78" i="2"/>
  <c r="M177" i="2"/>
  <c r="M165" i="2"/>
  <c r="M12" i="2"/>
  <c r="M151" i="2"/>
  <c r="M146" i="2"/>
  <c r="M18" i="2"/>
  <c r="M36" i="2"/>
  <c r="M186" i="2"/>
  <c r="M65" i="2"/>
  <c r="M24" i="2"/>
  <c r="M114" i="2"/>
  <c r="M56" i="2"/>
  <c r="M33" i="2"/>
  <c r="M116" i="2"/>
  <c r="M34" i="2"/>
  <c r="M189" i="2"/>
  <c r="M112" i="2"/>
  <c r="M89" i="2"/>
  <c r="M201" i="2"/>
  <c r="M133" i="2"/>
  <c r="M37" i="2"/>
  <c r="M130" i="2"/>
  <c r="M15" i="2"/>
  <c r="M179" i="2"/>
  <c r="M52" i="2"/>
  <c r="M97" i="2"/>
  <c r="M54" i="2"/>
  <c r="M200" i="2"/>
  <c r="M184" i="2"/>
  <c r="M103" i="2"/>
  <c r="M9" i="2"/>
  <c r="M183" i="2"/>
  <c r="M135" i="2"/>
  <c r="M95" i="2"/>
  <c r="M136" i="2"/>
  <c r="M111" i="2"/>
  <c r="M25" i="2"/>
  <c r="M172" i="2"/>
  <c r="M50" i="2"/>
  <c r="M22" i="2"/>
  <c r="M80" i="2"/>
  <c r="M98" i="2"/>
  <c r="M129" i="2"/>
  <c r="M192" i="2"/>
  <c r="M174" i="2"/>
  <c r="M43" i="2"/>
  <c r="M45" i="2"/>
  <c r="M203" i="2"/>
  <c r="M191" i="2"/>
  <c r="M104" i="2"/>
  <c r="M74" i="2"/>
  <c r="M46" i="2"/>
  <c r="M188" i="2"/>
  <c r="M138" i="2"/>
  <c r="M121" i="2"/>
  <c r="M199" i="2"/>
  <c r="M182" i="2"/>
  <c r="M19" i="2"/>
  <c r="M17" i="2"/>
  <c r="M147" i="2"/>
  <c r="M99" i="2"/>
  <c r="M197" i="2"/>
  <c r="M150" i="2"/>
  <c r="M83" i="2"/>
  <c r="M11" i="2"/>
  <c r="M117" i="2"/>
  <c r="M30" i="2"/>
  <c r="M154" i="2"/>
  <c r="M144" i="2"/>
  <c r="M90" i="2"/>
  <c r="M41" i="2"/>
  <c r="M72" i="2"/>
  <c r="M42" i="2"/>
  <c r="M126" i="2"/>
  <c r="M8" i="2"/>
  <c r="M178" i="2"/>
  <c r="M39" i="2"/>
  <c r="M53" i="2"/>
  <c r="M156" i="2"/>
  <c r="M124" i="2"/>
  <c r="M85" i="2"/>
  <c r="M88" i="2"/>
  <c r="M94" i="2"/>
  <c r="M139" i="2"/>
  <c r="M157" i="2"/>
  <c r="M67" i="2"/>
  <c r="M119" i="2"/>
  <c r="M61" i="2"/>
  <c r="M44" i="2"/>
  <c r="M162" i="2"/>
  <c r="M134" i="2"/>
  <c r="M73" i="2"/>
  <c r="M55" i="2"/>
  <c r="M159" i="2"/>
  <c r="M169" i="2"/>
  <c r="M10" i="2"/>
  <c r="M91" i="2"/>
  <c r="M57" i="2"/>
  <c r="M155" i="2"/>
  <c r="M100" i="2"/>
  <c r="M16" i="2"/>
  <c r="M205" i="2"/>
  <c r="M176" i="2"/>
  <c r="M96" i="2"/>
  <c r="M125" i="2"/>
  <c r="M59" i="2"/>
  <c r="M69" i="2"/>
  <c r="M92" i="2"/>
  <c r="M115" i="2"/>
  <c r="M175" i="2"/>
  <c r="M194" i="2"/>
  <c r="M109" i="2"/>
  <c r="M168" i="2"/>
  <c r="M47" i="2"/>
  <c r="M167" i="2"/>
  <c r="M48" i="2"/>
  <c r="M62" i="2"/>
  <c r="M108" i="2"/>
  <c r="M58" i="2"/>
  <c r="M70" i="2"/>
  <c r="M66" i="2"/>
  <c r="M71" i="2"/>
  <c r="M148" i="2"/>
  <c r="M187" i="2"/>
  <c r="M164" i="2"/>
  <c r="M128" i="2"/>
  <c r="M51" i="2"/>
  <c r="M163" i="2"/>
  <c r="M118" i="2"/>
  <c r="M82" i="2"/>
  <c r="M181" i="2"/>
  <c r="M31" i="2"/>
  <c r="M7" i="2"/>
  <c r="M160" i="2"/>
  <c r="M84" i="2"/>
  <c r="M102" i="2"/>
  <c r="M87" i="2"/>
  <c r="M26" i="2"/>
  <c r="M196" i="2"/>
  <c r="M23" i="2"/>
  <c r="M86" i="2"/>
  <c r="M198" i="2"/>
  <c r="M76" i="2"/>
  <c r="M142" i="2"/>
  <c r="M20" i="2"/>
  <c r="M143" i="2"/>
  <c r="M152" i="2"/>
  <c r="M49" i="2"/>
  <c r="M113" i="2"/>
  <c r="M193" i="2"/>
  <c r="M180" i="2"/>
  <c r="M14" i="2"/>
  <c r="M75" i="2"/>
  <c r="M141" i="2"/>
  <c r="M13" i="2"/>
  <c r="M185" i="2"/>
  <c r="M27" i="2"/>
  <c r="M107" i="2"/>
  <c r="M161" i="2"/>
  <c r="M120" i="2"/>
  <c r="M29" i="2"/>
  <c r="M110" i="2"/>
  <c r="M105" i="2"/>
  <c r="M93" i="2"/>
  <c r="M79" i="2"/>
  <c r="M149" i="2"/>
  <c r="M40" i="2"/>
  <c r="M6" i="2"/>
  <c r="M32" i="2"/>
  <c r="M173" i="2"/>
  <c r="M38" i="2"/>
  <c r="M171" i="2"/>
  <c r="M132" i="2"/>
  <c r="M122" i="2"/>
  <c r="M64" i="2"/>
  <c r="M81" i="2"/>
  <c r="M127" i="2"/>
  <c r="S209" i="2"/>
  <c r="S207" i="2"/>
  <c r="S208" i="2" s="1"/>
  <c r="Q207" i="2"/>
  <c r="R207" i="2" s="1"/>
  <c r="M106" i="1"/>
  <c r="M139" i="1"/>
  <c r="M46" i="1"/>
  <c r="M58" i="1"/>
  <c r="M42" i="1"/>
  <c r="M201" i="1"/>
  <c r="M157" i="1"/>
  <c r="M145" i="1"/>
  <c r="M121" i="1"/>
  <c r="M183" i="1"/>
  <c r="M153" i="1"/>
  <c r="M86" i="1"/>
  <c r="M165" i="1"/>
  <c r="M171" i="1"/>
  <c r="M102" i="1"/>
  <c r="M12" i="1"/>
  <c r="M78" i="1"/>
  <c r="M74" i="1"/>
  <c r="M124" i="1"/>
  <c r="M94" i="1"/>
  <c r="M31" i="1"/>
  <c r="M193" i="1"/>
  <c r="M155" i="1"/>
  <c r="M128" i="1"/>
  <c r="M175" i="1"/>
  <c r="M67" i="1"/>
  <c r="M30" i="1"/>
  <c r="M197" i="1"/>
  <c r="M141" i="1"/>
  <c r="M112" i="1"/>
  <c r="M66" i="1"/>
  <c r="M44" i="1"/>
  <c r="M7" i="1"/>
  <c r="M35" i="1"/>
  <c r="M95" i="1"/>
  <c r="M62" i="1"/>
  <c r="M185" i="1"/>
  <c r="M163" i="1"/>
  <c r="M123" i="1"/>
  <c r="M199" i="1"/>
  <c r="M143" i="1"/>
  <c r="M117" i="1"/>
  <c r="M72" i="1"/>
  <c r="M189" i="1"/>
  <c r="M161" i="1"/>
  <c r="M151" i="1"/>
  <c r="M50" i="1"/>
  <c r="M34" i="1"/>
  <c r="M10" i="1"/>
  <c r="M9" i="1"/>
  <c r="M115" i="1"/>
  <c r="M8" i="1"/>
  <c r="M177" i="1"/>
  <c r="M140" i="1"/>
  <c r="M98" i="1"/>
  <c r="M191" i="1"/>
  <c r="M127" i="1"/>
  <c r="M103" i="1"/>
  <c r="M60" i="1"/>
  <c r="M181" i="1"/>
  <c r="M169" i="1"/>
  <c r="M133" i="1"/>
  <c r="M88" i="1"/>
  <c r="M29" i="1"/>
  <c r="M83" i="1"/>
  <c r="M68" i="1"/>
  <c r="M99" i="1"/>
  <c r="M132" i="1"/>
  <c r="M182" i="1"/>
  <c r="M96" i="1"/>
  <c r="M28" i="1"/>
  <c r="M137" i="1"/>
  <c r="M6" i="1"/>
  <c r="M49" i="1"/>
  <c r="M93" i="1"/>
  <c r="M160" i="1"/>
  <c r="M114" i="1"/>
  <c r="M203" i="1"/>
  <c r="M39" i="1"/>
  <c r="M51" i="1"/>
  <c r="M119" i="1"/>
  <c r="M37" i="1"/>
  <c r="M59" i="1"/>
  <c r="M146" i="1"/>
  <c r="M174" i="1"/>
  <c r="M48" i="1"/>
  <c r="M55" i="1"/>
  <c r="M90" i="1"/>
  <c r="M20" i="1"/>
  <c r="M81" i="1"/>
  <c r="M107" i="1"/>
  <c r="M113" i="1"/>
  <c r="M158" i="1"/>
  <c r="M180" i="1"/>
  <c r="M56" i="1"/>
  <c r="M79" i="1"/>
  <c r="M187" i="1"/>
  <c r="M11" i="1"/>
  <c r="M33" i="1"/>
  <c r="M91" i="1"/>
  <c r="M154" i="1"/>
  <c r="M170" i="1"/>
  <c r="M198" i="1"/>
  <c r="M17" i="1"/>
  <c r="M76" i="1"/>
  <c r="M167" i="1"/>
  <c r="M27" i="1"/>
  <c r="M118" i="1"/>
  <c r="M57" i="1"/>
  <c r="M122" i="1"/>
  <c r="M168" i="1"/>
  <c r="M188" i="1"/>
  <c r="M38" i="1"/>
  <c r="M22" i="1"/>
  <c r="M173" i="1"/>
  <c r="M92" i="1"/>
  <c r="M77" i="1"/>
  <c r="M126" i="1"/>
  <c r="M144" i="1"/>
  <c r="M190" i="1"/>
  <c r="M64" i="1"/>
  <c r="M71" i="1"/>
  <c r="M147" i="1"/>
  <c r="M36" i="1"/>
  <c r="M43" i="1"/>
  <c r="M89" i="1"/>
  <c r="M136" i="1"/>
  <c r="M156" i="1"/>
  <c r="M196" i="1"/>
  <c r="M80" i="1"/>
  <c r="M110" i="1"/>
  <c r="M25" i="1"/>
  <c r="M97" i="1"/>
  <c r="M41" i="1"/>
  <c r="M120" i="1"/>
  <c r="M162" i="1"/>
  <c r="M184" i="1"/>
  <c r="M13" i="1"/>
  <c r="M26" i="1"/>
  <c r="M149" i="1"/>
  <c r="M21" i="1"/>
  <c r="M52" i="1"/>
  <c r="M116" i="1"/>
  <c r="M142" i="1"/>
  <c r="M172" i="1"/>
  <c r="M32" i="1"/>
  <c r="M19" i="1"/>
  <c r="M82" i="1"/>
  <c r="M204" i="1"/>
  <c r="M65" i="1"/>
  <c r="M100" i="1"/>
  <c r="M109" i="1"/>
  <c r="M130" i="1"/>
  <c r="M176" i="1"/>
  <c r="M47" i="1"/>
  <c r="M63" i="1"/>
  <c r="M135" i="1"/>
  <c r="M69" i="1"/>
  <c r="M61" i="1"/>
  <c r="M53" i="1"/>
  <c r="M152" i="1"/>
  <c r="M178" i="1"/>
  <c r="M23" i="1"/>
  <c r="M18" i="1"/>
  <c r="M111" i="1"/>
  <c r="M5" i="1"/>
  <c r="M45" i="1"/>
  <c r="M105" i="1"/>
  <c r="M138" i="1"/>
  <c r="M164" i="1"/>
  <c r="M200" i="1"/>
  <c r="M16" i="1"/>
  <c r="M104" i="1"/>
  <c r="M195" i="1"/>
  <c r="M85" i="1"/>
  <c r="M75" i="1"/>
  <c r="M108" i="1"/>
  <c r="M134" i="1"/>
  <c r="M186" i="1"/>
  <c r="M24" i="1"/>
  <c r="M40" i="1"/>
  <c r="M131" i="1"/>
  <c r="M15" i="1"/>
  <c r="M125" i="1"/>
  <c r="M73" i="1"/>
  <c r="M129" i="1"/>
  <c r="M148" i="1"/>
  <c r="M192" i="1"/>
  <c r="M54" i="1"/>
  <c r="M70" i="1"/>
  <c r="M179" i="1"/>
  <c r="M101" i="1"/>
  <c r="M84" i="1"/>
  <c r="M150" i="1"/>
  <c r="M166" i="1"/>
  <c r="M194" i="1"/>
  <c r="M14" i="1"/>
  <c r="M87" i="1"/>
  <c r="M159" i="1"/>
  <c r="M206" i="1" l="1"/>
  <c r="M208" i="2"/>
  <c r="M206" i="2"/>
  <c r="M207" i="2"/>
  <c r="M205" i="1"/>
  <c r="M207" i="1"/>
</calcChain>
</file>

<file path=xl/sharedStrings.xml><?xml version="1.0" encoding="utf-8"?>
<sst xmlns="http://schemas.openxmlformats.org/spreadsheetml/2006/main" count="76" uniqueCount="63">
  <si>
    <t>TRAINING SET: IDs 1-200</t>
  </si>
  <si>
    <t>C=</t>
  </si>
  <si>
    <t>ID</t>
  </si>
  <si>
    <t xml:space="preserve"> age</t>
  </si>
  <si>
    <t>yae</t>
  </si>
  <si>
    <t>inc</t>
  </si>
  <si>
    <t xml:space="preserve"> ccd</t>
  </si>
  <si>
    <t>ad</t>
  </si>
  <si>
    <t>PD</t>
  </si>
  <si>
    <t>PROF Y</t>
  </si>
  <si>
    <t>Y^</t>
  </si>
  <si>
    <t>PROF Y^</t>
  </si>
  <si>
    <t>SCARTO</t>
  </si>
  <si>
    <t>SCARTO STD</t>
  </si>
  <si>
    <t>ACCEPTED</t>
  </si>
  <si>
    <t>REJECTED</t>
  </si>
  <si>
    <t>OUTPUT RIEPILOGO</t>
  </si>
  <si>
    <t>Statistica della regressione</t>
  </si>
  <si>
    <t>R multiplo</t>
  </si>
  <si>
    <t>R al quadrato</t>
  </si>
  <si>
    <t>R</t>
  </si>
  <si>
    <t>R al quadrato corretto</t>
  </si>
  <si>
    <t>Errore standard</t>
  </si>
  <si>
    <t>Osservazioni</t>
  </si>
  <si>
    <t>ANALISI VARIANZA</t>
  </si>
  <si>
    <t>gdl</t>
  </si>
  <si>
    <t>SQ</t>
  </si>
  <si>
    <t>MQ</t>
  </si>
  <si>
    <t>F</t>
  </si>
  <si>
    <t>Significatività F</t>
  </si>
  <si>
    <t>Regressione</t>
  </si>
  <si>
    <t>Residuo</t>
  </si>
  <si>
    <t>Totale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</si>
  <si>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</si>
  <si>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</si>
  <si>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</si>
  <si>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</si>
  <si>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</si>
  <si>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</si>
  <si>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</si>
  <si>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Intercetta</t>
  </si>
  <si>
    <t>Variabile X 1</t>
  </si>
  <si>
    <t>Variabile X 2</t>
  </si>
  <si>
    <t>Variabile X 3</t>
  </si>
  <si>
    <t>Variabile X 4</t>
  </si>
  <si>
    <t>Variabile X 5</t>
  </si>
  <si>
    <t>Variabile X 6</t>
  </si>
  <si>
    <t>TEST SET: IDs 201-400</t>
  </si>
  <si>
    <t>predicted prof</t>
  </si>
  <si>
    <t>ss1</t>
  </si>
  <si>
    <t>Unique ID</t>
  </si>
  <si>
    <t xml:space="preserve"> yae</t>
  </si>
  <si>
    <t>yaa</t>
  </si>
  <si>
    <t>PD=Y</t>
  </si>
  <si>
    <t>y</t>
  </si>
  <si>
    <t>Y norm</t>
  </si>
  <si>
    <t>y^</t>
  </si>
  <si>
    <t>error y^-y</t>
  </si>
  <si>
    <t>errr^2</t>
  </si>
  <si>
    <t>y^2</t>
  </si>
  <si>
    <t>ss2</t>
  </si>
  <si>
    <t>ss1/ss2</t>
  </si>
  <si>
    <t>(ss1/ss3)^2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</si>
</sst>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_ ;[Red]\-0.00\ "/>
    <numFmt numFmtId="165" formatCode="&quot;$&quot;#,##0"/>
    <numFmt numFmtId="166" formatCode="#,##0.00_ ;[Red]\-#,##0.00\ "/>
    <numFmt numFmtId="167" formatCode="0E+00"/>
    <numFmt numFmtId="168" formatCode="0.000"/>
    <numFmt numFmtId="169" formatCode="&quot;$&quot;#,##0_);[Red]\(&quot;$&quot;#,##0\)"/>
    <numFmt numFmtId="170" formatCode="0.0"/>
    <numFmt numFmtId="171" formatCode="0.0000"/>
    <numFmt numFmtId="172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2"/>
      <color rgb="FF9C0006"/>
      <name val="Calibri"/>
      <family val="2"/>
      <scheme val="minor"/>
    </font>
    <font>
      <sz val="16"/>
      <color rgb="FF9C0006"/>
      <name val="Calibri"/>
      <family val="2"/>
    </font>
    <font>
      <sz val="14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1" applyNumberFormat="0" applyFont="0" applyAlignment="0" applyProtection="0"/>
    <xf numFmtId="0" fontId="1" fillId="3" borderId="1" applyNumberFormat="0" applyFont="0" applyAlignment="0" applyProtection="0"/>
  </cellStyleXfs>
  <cellXfs count="104">
    <xf numFmtId="0" fontId="0" fillId="0" borderId="0" xfId="0"/>
    <xf numFmtId="0" fontId="2" fillId="0" borderId="0" xfId="0" applyFont="1"/>
    <xf numFmtId="40" fontId="2" fillId="0" borderId="0" xfId="0" applyNumberFormat="1" applyFont="1"/>
    <xf numFmtId="164" fontId="2" fillId="0" borderId="2" xfId="0" applyNumberFormat="1" applyFont="1" applyBorder="1"/>
    <xf numFmtId="0" fontId="3" fillId="0" borderId="0" xfId="0" applyFont="1"/>
    <xf numFmtId="40" fontId="3" fillId="0" borderId="0" xfId="0" applyNumberFormat="1" applyFont="1"/>
    <xf numFmtId="0" fontId="2" fillId="0" borderId="3" xfId="0" applyFont="1" applyBorder="1" applyAlignment="1">
      <alignment horizontal="center"/>
    </xf>
    <xf numFmtId="40" fontId="2" fillId="0" borderId="0" xfId="0" applyNumberFormat="1" applyFont="1" applyAlignment="1">
      <alignment horizontal="right"/>
    </xf>
    <xf numFmtId="164" fontId="2" fillId="0" borderId="3" xfId="0" applyNumberFormat="1" applyFont="1" applyBorder="1"/>
    <xf numFmtId="40" fontId="3" fillId="0" borderId="4" xfId="0" applyNumberFormat="1" applyFont="1" applyBorder="1"/>
    <xf numFmtId="10" fontId="3" fillId="0" borderId="0" xfId="1" applyNumberFormat="1" applyFont="1"/>
    <xf numFmtId="0" fontId="2" fillId="3" borderId="5" xfId="3" applyFont="1" applyBorder="1" applyAlignment="1">
      <alignment horizontal="center"/>
    </xf>
    <xf numFmtId="2" fontId="2" fillId="4" borderId="6" xfId="3" applyNumberFormat="1" applyFont="1" applyFill="1" applyBorder="1" applyAlignment="1">
      <alignment horizontal="center"/>
    </xf>
    <xf numFmtId="2" fontId="2" fillId="4" borderId="7" xfId="3" applyNumberFormat="1" applyFont="1" applyFill="1" applyBorder="1" applyAlignment="1">
      <alignment horizontal="center"/>
    </xf>
    <xf numFmtId="165" fontId="2" fillId="4" borderId="7" xfId="3" applyNumberFormat="1" applyFont="1" applyFill="1" applyBorder="1" applyAlignment="1">
      <alignment horizontal="center"/>
    </xf>
    <xf numFmtId="40" fontId="5" fillId="2" borderId="7" xfId="2" applyNumberFormat="1" applyFont="1" applyBorder="1" applyAlignment="1">
      <alignment horizontal="center"/>
    </xf>
    <xf numFmtId="40" fontId="5" fillId="2" borderId="8" xfId="2" applyNumberFormat="1" applyFont="1" applyBorder="1"/>
    <xf numFmtId="164" fontId="2" fillId="0" borderId="9" xfId="0" applyNumberFormat="1" applyFont="1" applyBorder="1" applyAlignment="1">
      <alignment horizontal="center"/>
    </xf>
    <xf numFmtId="40" fontId="5" fillId="2" borderId="10" xfId="2" applyNumberFormat="1" applyFont="1" applyBorder="1"/>
    <xf numFmtId="0" fontId="3" fillId="0" borderId="7" xfId="0" applyFont="1" applyBorder="1" applyAlignment="1">
      <alignment horizontal="center"/>
    </xf>
    <xf numFmtId="0" fontId="6" fillId="5" borderId="7" xfId="0" applyFont="1" applyFill="1" applyBorder="1"/>
    <xf numFmtId="40" fontId="5" fillId="2" borderId="11" xfId="2" applyNumberFormat="1" applyFont="1" applyBorder="1"/>
    <xf numFmtId="0" fontId="3" fillId="0" borderId="2" xfId="0" applyFont="1" applyBorder="1"/>
    <xf numFmtId="2" fontId="3" fillId="0" borderId="12" xfId="0" applyNumberFormat="1" applyFont="1" applyBorder="1"/>
    <xf numFmtId="40" fontId="3" fillId="0" borderId="12" xfId="0" applyNumberFormat="1" applyFont="1" applyBorder="1"/>
    <xf numFmtId="164" fontId="2" fillId="0" borderId="12" xfId="0" applyNumberFormat="1" applyFont="1" applyBorder="1"/>
    <xf numFmtId="166" fontId="3" fillId="0" borderId="12" xfId="0" applyNumberFormat="1" applyFont="1" applyBorder="1"/>
    <xf numFmtId="0" fontId="3" fillId="0" borderId="12" xfId="0" applyFont="1" applyBorder="1"/>
    <xf numFmtId="2" fontId="3" fillId="0" borderId="2" xfId="0" applyNumberFormat="1" applyFont="1" applyBorder="1"/>
    <xf numFmtId="40" fontId="3" fillId="0" borderId="2" xfId="0" applyNumberFormat="1" applyFont="1" applyBorder="1"/>
    <xf numFmtId="166" fontId="3" fillId="0" borderId="2" xfId="0" applyNumberFormat="1" applyFont="1" applyBorder="1"/>
    <xf numFmtId="0" fontId="7" fillId="0" borderId="1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5" borderId="0" xfId="0" applyFill="1" applyBorder="1" applyAlignment="1"/>
    <xf numFmtId="0" fontId="0" fillId="0" borderId="9" xfId="0" applyBorder="1"/>
    <xf numFmtId="0" fontId="0" fillId="6" borderId="0" xfId="0" applyFill="1" applyBorder="1" applyAlignment="1"/>
    <xf numFmtId="0" fontId="0" fillId="6" borderId="9" xfId="0" applyFill="1" applyBorder="1" applyAlignment="1"/>
    <xf numFmtId="0" fontId="0" fillId="0" borderId="14" xfId="0" applyFill="1" applyBorder="1" applyAlignment="1"/>
    <xf numFmtId="0" fontId="7" fillId="0" borderId="13" xfId="0" applyFont="1" applyFill="1" applyBorder="1" applyAlignment="1">
      <alignment horizontal="center"/>
    </xf>
    <xf numFmtId="167" fontId="0" fillId="0" borderId="0" xfId="0" applyNumberFormat="1" applyFill="1" applyBorder="1" applyAlignment="1"/>
    <xf numFmtId="2" fontId="0" fillId="7" borderId="0" xfId="0" applyNumberFormat="1" applyFill="1" applyBorder="1" applyAlignment="1"/>
    <xf numFmtId="168" fontId="0" fillId="8" borderId="0" xfId="0" applyNumberFormat="1" applyFill="1" applyBorder="1" applyAlignment="1"/>
    <xf numFmtId="0" fontId="0" fillId="0" borderId="15" xfId="0" applyFill="1" applyBorder="1" applyAlignment="1"/>
    <xf numFmtId="2" fontId="0" fillId="9" borderId="16" xfId="0" applyNumberFormat="1" applyFill="1" applyBorder="1" applyAlignment="1"/>
    <xf numFmtId="168" fontId="0" fillId="8" borderId="16" xfId="0" applyNumberForma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2" fontId="0" fillId="9" borderId="2" xfId="0" applyNumberFormat="1" applyFill="1" applyBorder="1" applyAlignment="1"/>
    <xf numFmtId="168" fontId="0" fillId="8" borderId="2" xfId="0" applyNumberFormat="1" applyFill="1" applyBorder="1" applyAlignment="1"/>
    <xf numFmtId="0" fontId="0" fillId="0" borderId="2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2" fontId="0" fillId="9" borderId="21" xfId="0" applyNumberFormat="1" applyFill="1" applyBorder="1" applyAlignment="1"/>
    <xf numFmtId="168" fontId="0" fillId="8" borderId="21" xfId="0" applyNumberFormat="1" applyFill="1" applyBorder="1" applyAlignment="1"/>
    <xf numFmtId="0" fontId="0" fillId="0" borderId="21" xfId="0" applyFill="1" applyBorder="1" applyAlignment="1"/>
    <xf numFmtId="0" fontId="0" fillId="0" borderId="22" xfId="0" applyFill="1" applyBorder="1" applyAlignment="1"/>
    <xf numFmtId="2" fontId="0" fillId="7" borderId="14" xfId="0" applyNumberFormat="1" applyFill="1" applyBorder="1" applyAlignment="1"/>
    <xf numFmtId="168" fontId="0" fillId="8" borderId="14" xfId="0" applyNumberFormat="1" applyFill="1" applyBorder="1" applyAlignment="1"/>
    <xf numFmtId="40" fontId="3" fillId="0" borderId="3" xfId="0" applyNumberFormat="1" applyFont="1" applyBorder="1"/>
    <xf numFmtId="2" fontId="3" fillId="0" borderId="0" xfId="0" applyNumberFormat="1" applyFont="1"/>
    <xf numFmtId="40" fontId="6" fillId="9" borderId="9" xfId="0" applyNumberFormat="1" applyFont="1" applyFill="1" applyBorder="1"/>
    <xf numFmtId="40" fontId="3" fillId="10" borderId="0" xfId="0" applyNumberFormat="1" applyFont="1" applyFill="1"/>
    <xf numFmtId="40" fontId="3" fillId="9" borderId="0" xfId="0" applyNumberFormat="1" applyFont="1" applyFill="1"/>
    <xf numFmtId="164" fontId="3" fillId="0" borderId="0" xfId="0" applyNumberFormat="1" applyFont="1"/>
    <xf numFmtId="164" fontId="2" fillId="0" borderId="23" xfId="0" applyNumberFormat="1" applyFont="1" applyBorder="1" applyAlignment="1"/>
    <xf numFmtId="164" fontId="2" fillId="0" borderId="13" xfId="0" applyNumberFormat="1" applyFont="1" applyBorder="1" applyAlignment="1"/>
    <xf numFmtId="0" fontId="2" fillId="11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4" xfId="0" applyNumberFormat="1" applyFont="1" applyBorder="1"/>
    <xf numFmtId="169" fontId="3" fillId="0" borderId="25" xfId="0" applyNumberFormat="1" applyFont="1" applyBorder="1"/>
    <xf numFmtId="0" fontId="3" fillId="0" borderId="14" xfId="0" applyFont="1" applyBorder="1"/>
    <xf numFmtId="2" fontId="2" fillId="11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3" fillId="7" borderId="0" xfId="0" applyFont="1" applyFill="1"/>
    <xf numFmtId="0" fontId="8" fillId="7" borderId="0" xfId="0" applyFont="1" applyFill="1"/>
    <xf numFmtId="0" fontId="2" fillId="3" borderId="1" xfId="3" applyFont="1"/>
    <xf numFmtId="2" fontId="2" fillId="11" borderId="3" xfId="3" applyNumberFormat="1" applyFont="1" applyFill="1" applyBorder="1" applyAlignment="1">
      <alignment horizontal="center"/>
    </xf>
    <xf numFmtId="2" fontId="2" fillId="4" borderId="3" xfId="3" applyNumberFormat="1" applyFont="1" applyFill="1" applyBorder="1" applyAlignment="1">
      <alignment horizontal="center"/>
    </xf>
    <xf numFmtId="165" fontId="5" fillId="2" borderId="2" xfId="2" applyNumberFormat="1" applyFont="1" applyBorder="1" applyAlignment="1">
      <alignment horizontal="center"/>
    </xf>
    <xf numFmtId="165" fontId="2" fillId="3" borderId="2" xfId="3" applyNumberFormat="1" applyFont="1" applyBorder="1"/>
    <xf numFmtId="165" fontId="2" fillId="3" borderId="2" xfId="3" applyNumberFormat="1" applyFont="1" applyBorder="1" applyAlignment="1">
      <alignment horizontal="center"/>
    </xf>
    <xf numFmtId="0" fontId="3" fillId="7" borderId="0" xfId="0" applyFont="1" applyFill="1" applyBorder="1"/>
    <xf numFmtId="0" fontId="3" fillId="11" borderId="2" xfId="0" applyFont="1" applyFill="1" applyBorder="1"/>
    <xf numFmtId="169" fontId="3" fillId="0" borderId="12" xfId="0" applyNumberFormat="1" applyFont="1" applyBorder="1"/>
    <xf numFmtId="166" fontId="3" fillId="7" borderId="0" xfId="0" applyNumberFormat="1" applyFont="1" applyFill="1"/>
    <xf numFmtId="169" fontId="3" fillId="0" borderId="2" xfId="0" applyNumberFormat="1" applyFont="1" applyBorder="1"/>
    <xf numFmtId="166" fontId="3" fillId="0" borderId="0" xfId="0" applyNumberFormat="1" applyFont="1"/>
    <xf numFmtId="2" fontId="3" fillId="11" borderId="2" xfId="0" applyNumberFormat="1" applyFont="1" applyFill="1" applyBorder="1"/>
    <xf numFmtId="169" fontId="3" fillId="0" borderId="3" xfId="0" applyNumberFormat="1" applyFont="1" applyBorder="1"/>
    <xf numFmtId="2" fontId="3" fillId="11" borderId="0" xfId="0" applyNumberFormat="1" applyFont="1" applyFill="1"/>
    <xf numFmtId="169" fontId="6" fillId="9" borderId="9" xfId="0" applyNumberFormat="1" applyFont="1" applyFill="1" applyBorder="1"/>
    <xf numFmtId="169" fontId="3" fillId="0" borderId="0" xfId="0" applyNumberFormat="1" applyFont="1"/>
    <xf numFmtId="168" fontId="8" fillId="7" borderId="0" xfId="0" applyNumberFormat="1" applyFont="1" applyFill="1"/>
    <xf numFmtId="0" fontId="8" fillId="0" borderId="0" xfId="0" applyFont="1"/>
    <xf numFmtId="170" fontId="3" fillId="11" borderId="0" xfId="0" applyNumberFormat="1" applyFont="1" applyFill="1"/>
    <xf numFmtId="170" fontId="3" fillId="0" borderId="0" xfId="0" applyNumberFormat="1" applyFont="1"/>
    <xf numFmtId="168" fontId="3" fillId="9" borderId="0" xfId="0" applyNumberFormat="1" applyFont="1" applyFill="1"/>
    <xf numFmtId="171" fontId="3" fillId="0" borderId="0" xfId="0" applyNumberFormat="1" applyFont="1"/>
    <xf numFmtId="0" fontId="8" fillId="0" borderId="0" xfId="0" quotePrefix="1" applyFont="1"/>
    <xf numFmtId="168" fontId="9" fillId="0" borderId="9" xfId="0" applyNumberFormat="1" applyFont="1" applyBorder="1"/>
    <xf numFmtId="0" fontId="10" fillId="0" borderId="0" xfId="0" applyFont="1"/>
    <xf numFmtId="9" fontId="3" fillId="0" borderId="0" xfId="1" applyFont="1"/>
    <xf numFmtId="172" fontId="3" fillId="0" borderId="0" xfId="1" applyNumberFormat="1" applyFont="1"/>
  </cellXfs>
  <cellStyles count="5">
    <cellStyle name="Normale" xfId="0" builtinId="0"/>
    <cellStyle name="Note 2" xfId="3"/>
    <cellStyle name="Note 3" xfId="4"/>
    <cellStyle name="Percentuale" xfId="1" builtinId="5"/>
    <cellStyle name="Valore non valido" xfId="2" builtinId="27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207</xdr:row>
      <xdr:rowOff>123825</xdr:rowOff>
    </xdr:from>
    <xdr:to>
      <xdr:col>14</xdr:col>
      <xdr:colOff>104775</xdr:colOff>
      <xdr:row>207</xdr:row>
      <xdr:rowOff>152400</xdr:rowOff>
    </xdr:to>
    <xdr:cxnSp macro="">
      <xdr:nvCxnSpPr>
        <xdr:cNvPr id="2" name="Connettore 2 1"/>
        <xdr:cNvCxnSpPr/>
      </xdr:nvCxnSpPr>
      <xdr:spPr>
        <a:xfrm>
          <a:off x="4257675" y="11944350"/>
          <a:ext cx="1581150" cy="285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204</xdr:row>
      <xdr:rowOff>257175</xdr:rowOff>
    </xdr:from>
    <xdr:to>
      <xdr:col>9</xdr:col>
      <xdr:colOff>57150</xdr:colOff>
      <xdr:row>207</xdr:row>
      <xdr:rowOff>142875</xdr:rowOff>
    </xdr:to>
    <xdr:cxnSp macro="">
      <xdr:nvCxnSpPr>
        <xdr:cNvPr id="3" name="Connettore 1 2"/>
        <xdr:cNvCxnSpPr/>
      </xdr:nvCxnSpPr>
      <xdr:spPr>
        <a:xfrm>
          <a:off x="4057650" y="11410950"/>
          <a:ext cx="22860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208</xdr:row>
      <xdr:rowOff>180975</xdr:rowOff>
    </xdr:from>
    <xdr:to>
      <xdr:col>13</xdr:col>
      <xdr:colOff>781050</xdr:colOff>
      <xdr:row>208</xdr:row>
      <xdr:rowOff>209550</xdr:rowOff>
    </xdr:to>
    <xdr:cxnSp macro="">
      <xdr:nvCxnSpPr>
        <xdr:cNvPr id="2" name="Connettore 2 1"/>
        <xdr:cNvCxnSpPr/>
      </xdr:nvCxnSpPr>
      <xdr:spPr>
        <a:xfrm>
          <a:off x="4676775" y="8439150"/>
          <a:ext cx="1466850" cy="285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205</xdr:row>
      <xdr:rowOff>180975</xdr:rowOff>
    </xdr:from>
    <xdr:to>
      <xdr:col>9</xdr:col>
      <xdr:colOff>142875</xdr:colOff>
      <xdr:row>208</xdr:row>
      <xdr:rowOff>180975</xdr:rowOff>
    </xdr:to>
    <xdr:cxnSp macro="">
      <xdr:nvCxnSpPr>
        <xdr:cNvPr id="3" name="Connettore 1 2"/>
        <xdr:cNvCxnSpPr/>
      </xdr:nvCxnSpPr>
      <xdr:spPr>
        <a:xfrm>
          <a:off x="4581525" y="7781925"/>
          <a:ext cx="95250" cy="657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ing%20profitabiliy%20FOR%20FINAL%20GR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1 AUC Calculator"/>
      <sheetName val="7-3 Data - Training &amp; Test Sets"/>
      <sheetName val="Foglio1"/>
      <sheetName val="Foglio2"/>
      <sheetName val="7-3 Data - Training norm "/>
      <sheetName val="7-3 Data - Test norm"/>
      <sheetName val="7-4 Datapoints &amp; Questions"/>
      <sheetName val="copyright"/>
    </sheetNames>
    <sheetDataSet>
      <sheetData sheetId="0"/>
      <sheetData sheetId="1">
        <row r="4">
          <cell r="J4">
            <v>3206.4338143817836</v>
          </cell>
        </row>
        <row r="5">
          <cell r="J5">
            <v>2940.3182125749681</v>
          </cell>
        </row>
        <row r="6">
          <cell r="J6">
            <v>-1023.9756044731284</v>
          </cell>
        </row>
        <row r="7">
          <cell r="J7">
            <v>2944.6578712637192</v>
          </cell>
        </row>
        <row r="8">
          <cell r="J8">
            <v>738.41284266192849</v>
          </cell>
        </row>
        <row r="9">
          <cell r="J9">
            <v>16969.286958431607</v>
          </cell>
        </row>
        <row r="10">
          <cell r="J10">
            <v>6338.9126632292828</v>
          </cell>
        </row>
        <row r="11">
          <cell r="J11">
            <v>7839.496190361242</v>
          </cell>
        </row>
        <row r="12">
          <cell r="J12">
            <v>7396.6353929935449</v>
          </cell>
        </row>
        <row r="13">
          <cell r="J13">
            <v>2977.1632384485365</v>
          </cell>
        </row>
        <row r="14">
          <cell r="J14">
            <v>-5049.9639794773475</v>
          </cell>
        </row>
        <row r="15">
          <cell r="J15">
            <v>1008.6901427081752</v>
          </cell>
        </row>
        <row r="16">
          <cell r="J16">
            <v>-7965.514573985366</v>
          </cell>
        </row>
        <row r="17">
          <cell r="J17">
            <v>9627.0989189023821</v>
          </cell>
        </row>
        <row r="18">
          <cell r="J18">
            <v>11753.715177752212</v>
          </cell>
        </row>
        <row r="19">
          <cell r="J19">
            <v>2547.1171074835111</v>
          </cell>
        </row>
        <row r="20">
          <cell r="J20">
            <v>351.04807792929728</v>
          </cell>
        </row>
        <row r="21">
          <cell r="J21">
            <v>-8342.8567498081211</v>
          </cell>
        </row>
        <row r="22">
          <cell r="J22">
            <v>6134.5875917223602</v>
          </cell>
        </row>
        <row r="23">
          <cell r="J23">
            <v>1579.7789391321994</v>
          </cell>
        </row>
        <row r="24">
          <cell r="J24">
            <v>-1030.7167546276464</v>
          </cell>
        </row>
        <row r="25">
          <cell r="J25">
            <v>10675.152569221551</v>
          </cell>
        </row>
        <row r="26">
          <cell r="J26">
            <v>2475.7928086710249</v>
          </cell>
        </row>
        <row r="27">
          <cell r="J27">
            <v>5057.6804517397222</v>
          </cell>
        </row>
        <row r="28">
          <cell r="J28">
            <v>-8669.2479583094537</v>
          </cell>
        </row>
        <row r="29">
          <cell r="J29">
            <v>2772.1599301373763</v>
          </cell>
        </row>
        <row r="30">
          <cell r="J30">
            <v>3844.6792838923961</v>
          </cell>
        </row>
        <row r="31">
          <cell r="J31">
            <v>1859.3904973781089</v>
          </cell>
        </row>
        <row r="32">
          <cell r="J32">
            <v>256.06729590585178</v>
          </cell>
        </row>
        <row r="33">
          <cell r="J33">
            <v>2255.6045604784576</v>
          </cell>
        </row>
        <row r="34">
          <cell r="J34">
            <v>-3577.2827587897586</v>
          </cell>
        </row>
        <row r="35">
          <cell r="J35">
            <v>6365.3027399112016</v>
          </cell>
        </row>
        <row r="36">
          <cell r="J36">
            <v>692.71090020188433</v>
          </cell>
        </row>
        <row r="37">
          <cell r="J37">
            <v>-231.79277542888076</v>
          </cell>
        </row>
        <row r="38">
          <cell r="J38">
            <v>6509.3080005983365</v>
          </cell>
        </row>
        <row r="39">
          <cell r="J39">
            <v>3610.7014481645915</v>
          </cell>
        </row>
        <row r="40">
          <cell r="J40">
            <v>368.88161841534071</v>
          </cell>
        </row>
        <row r="41">
          <cell r="J41">
            <v>4991.5446625360219</v>
          </cell>
        </row>
        <row r="42">
          <cell r="J42">
            <v>-7417.5448053495747</v>
          </cell>
        </row>
        <row r="43">
          <cell r="J43">
            <v>3713.5215312982891</v>
          </cell>
        </row>
        <row r="44">
          <cell r="J44">
            <v>7429.7834318996438</v>
          </cell>
        </row>
        <row r="45">
          <cell r="J45">
            <v>1756.7341731015686</v>
          </cell>
        </row>
        <row r="46">
          <cell r="J46">
            <v>2490.0259676893947</v>
          </cell>
        </row>
        <row r="47">
          <cell r="J47">
            <v>3645.3548081425433</v>
          </cell>
        </row>
        <row r="48">
          <cell r="J48">
            <v>6732.5293357545452</v>
          </cell>
        </row>
        <row r="49">
          <cell r="J49">
            <v>1241.1035633226454</v>
          </cell>
        </row>
        <row r="50">
          <cell r="J50">
            <v>-3574.5929664085525</v>
          </cell>
        </row>
        <row r="51">
          <cell r="J51">
            <v>-5724.1027652971225</v>
          </cell>
        </row>
        <row r="52">
          <cell r="J52">
            <v>15917.006857174751</v>
          </cell>
        </row>
        <row r="53">
          <cell r="J53">
            <v>-4979.8878088288739</v>
          </cell>
        </row>
        <row r="54">
          <cell r="J54">
            <v>35096.429302014221</v>
          </cell>
        </row>
        <row r="55">
          <cell r="J55">
            <v>560.91919379326487</v>
          </cell>
        </row>
        <row r="56">
          <cell r="J56">
            <v>-9142.155587078234</v>
          </cell>
        </row>
        <row r="57">
          <cell r="J57">
            <v>1939.8598308174089</v>
          </cell>
        </row>
        <row r="58">
          <cell r="J58">
            <v>4315.3344608290399</v>
          </cell>
        </row>
        <row r="59">
          <cell r="J59">
            <v>2504.3973574212514</v>
          </cell>
        </row>
        <row r="60">
          <cell r="J60">
            <v>9316.7526313787002</v>
          </cell>
        </row>
        <row r="61">
          <cell r="J61">
            <v>679.38945510875328</v>
          </cell>
        </row>
        <row r="62">
          <cell r="J62">
            <v>1599.4179476386696</v>
          </cell>
        </row>
        <row r="63">
          <cell r="J63">
            <v>3540.7658032270137</v>
          </cell>
        </row>
        <row r="64">
          <cell r="J64">
            <v>-837.4275545137366</v>
          </cell>
        </row>
        <row r="65">
          <cell r="J65">
            <v>193.39813432785888</v>
          </cell>
        </row>
        <row r="66">
          <cell r="J66">
            <v>-4226.3408818302532</v>
          </cell>
        </row>
        <row r="67">
          <cell r="J67">
            <v>-6620.8116472975325</v>
          </cell>
        </row>
        <row r="68">
          <cell r="J68">
            <v>1858.3935515952105</v>
          </cell>
        </row>
        <row r="69">
          <cell r="J69">
            <v>-1672.000656261459</v>
          </cell>
        </row>
        <row r="70">
          <cell r="J70">
            <v>7707.2232045679812</v>
          </cell>
        </row>
        <row r="71">
          <cell r="J71">
            <v>2922.8287152262114</v>
          </cell>
        </row>
        <row r="72">
          <cell r="J72">
            <v>1614.6762451789655</v>
          </cell>
        </row>
        <row r="73">
          <cell r="J73">
            <v>-4520.2660340894899</v>
          </cell>
        </row>
        <row r="74">
          <cell r="J74">
            <v>3045.8906649455553</v>
          </cell>
        </row>
        <row r="75">
          <cell r="J75">
            <v>135.49166209622376</v>
          </cell>
        </row>
        <row r="76">
          <cell r="J76">
            <v>-8100.6286413273629</v>
          </cell>
        </row>
        <row r="77">
          <cell r="J77">
            <v>-7748.9757518354472</v>
          </cell>
        </row>
        <row r="78">
          <cell r="J78">
            <v>85.455071803977035</v>
          </cell>
        </row>
        <row r="79">
          <cell r="J79">
            <v>9576.446655739579</v>
          </cell>
        </row>
        <row r="80">
          <cell r="J80">
            <v>320.95191144461842</v>
          </cell>
        </row>
        <row r="81">
          <cell r="J81">
            <v>48.899924002508158</v>
          </cell>
        </row>
        <row r="82">
          <cell r="J82">
            <v>5061.1999203109308</v>
          </cell>
        </row>
        <row r="83">
          <cell r="J83">
            <v>1998.9440423558972</v>
          </cell>
        </row>
        <row r="84">
          <cell r="J84">
            <v>23909.67351274531</v>
          </cell>
        </row>
        <row r="85">
          <cell r="J85">
            <v>2642.8544452008364</v>
          </cell>
        </row>
        <row r="86">
          <cell r="J86">
            <v>-5618.1820783394496</v>
          </cell>
        </row>
        <row r="87">
          <cell r="J87">
            <v>-4518.9913614517745</v>
          </cell>
        </row>
        <row r="88">
          <cell r="J88">
            <v>3229.9700638440668</v>
          </cell>
        </row>
        <row r="89">
          <cell r="J89">
            <v>5820.1675824875274</v>
          </cell>
        </row>
        <row r="90">
          <cell r="J90">
            <v>11024.299549268942</v>
          </cell>
        </row>
        <row r="91">
          <cell r="J91">
            <v>168.95284795610928</v>
          </cell>
        </row>
        <row r="92">
          <cell r="J92">
            <v>1864.8137629200901</v>
          </cell>
        </row>
        <row r="93">
          <cell r="J93">
            <v>968.95781507436595</v>
          </cell>
        </row>
        <row r="94">
          <cell r="J94">
            <v>5520.8930451683318</v>
          </cell>
        </row>
        <row r="95">
          <cell r="J95">
            <v>2449.7928299901514</v>
          </cell>
        </row>
        <row r="96">
          <cell r="J96">
            <v>5161.2814941587976</v>
          </cell>
        </row>
        <row r="97">
          <cell r="J97">
            <v>2993.8816243996421</v>
          </cell>
        </row>
        <row r="98">
          <cell r="J98">
            <v>-267.24549429957733</v>
          </cell>
        </row>
        <row r="99">
          <cell r="J99">
            <v>212.97180103896756</v>
          </cell>
        </row>
        <row r="100">
          <cell r="J100">
            <v>1017.1957065717243</v>
          </cell>
        </row>
        <row r="101">
          <cell r="J101">
            <v>362.52742678662412</v>
          </cell>
        </row>
        <row r="102">
          <cell r="J102">
            <v>3718.6693741632948</v>
          </cell>
        </row>
        <row r="103">
          <cell r="J103">
            <v>18807.24475956013</v>
          </cell>
        </row>
        <row r="104">
          <cell r="J104">
            <v>6155.9244030167974</v>
          </cell>
        </row>
        <row r="105">
          <cell r="J105">
            <v>-3811.2496447998974</v>
          </cell>
        </row>
        <row r="106">
          <cell r="J106">
            <v>330.02878154592054</v>
          </cell>
        </row>
        <row r="107">
          <cell r="J107">
            <v>-3299.9235747115872</v>
          </cell>
        </row>
        <row r="108">
          <cell r="J108">
            <v>2730.2552996551108</v>
          </cell>
        </row>
        <row r="109">
          <cell r="J109">
            <v>-5913.0761735376636</v>
          </cell>
        </row>
        <row r="110">
          <cell r="J110">
            <v>4257.8745083066851</v>
          </cell>
        </row>
        <row r="111">
          <cell r="J111">
            <v>-6076.5283801291207</v>
          </cell>
        </row>
        <row r="112">
          <cell r="J112">
            <v>-2050.5512741649636</v>
          </cell>
        </row>
        <row r="113">
          <cell r="J113">
            <v>2758.9781700692511</v>
          </cell>
        </row>
        <row r="114">
          <cell r="J114">
            <v>7297.7461062940147</v>
          </cell>
        </row>
        <row r="115">
          <cell r="J115">
            <v>2943.2987099349302</v>
          </cell>
        </row>
        <row r="116">
          <cell r="J116">
            <v>1749.027756127995</v>
          </cell>
        </row>
        <row r="117">
          <cell r="J117">
            <v>-6367.8692024561569</v>
          </cell>
        </row>
        <row r="118">
          <cell r="J118">
            <v>1756.8018314702713</v>
          </cell>
        </row>
        <row r="119">
          <cell r="J119">
            <v>-7007.4895543726925</v>
          </cell>
        </row>
        <row r="120">
          <cell r="J120">
            <v>1963.2482701723557</v>
          </cell>
        </row>
        <row r="121">
          <cell r="J121">
            <v>2599.2348973663093</v>
          </cell>
        </row>
        <row r="122">
          <cell r="J122">
            <v>3327.7691785158163</v>
          </cell>
        </row>
        <row r="123">
          <cell r="J123">
            <v>3792.7888020995747</v>
          </cell>
        </row>
        <row r="124">
          <cell r="J124">
            <v>-3026.2198738803609</v>
          </cell>
        </row>
        <row r="125">
          <cell r="J125">
            <v>1258.7421140414162</v>
          </cell>
        </row>
        <row r="126">
          <cell r="J126">
            <v>6523.1358124280323</v>
          </cell>
        </row>
        <row r="127">
          <cell r="J127">
            <v>5021.902286235374</v>
          </cell>
        </row>
        <row r="128">
          <cell r="J128">
            <v>4095.7596456848414</v>
          </cell>
        </row>
        <row r="129">
          <cell r="J129">
            <v>199.11070805171403</v>
          </cell>
        </row>
        <row r="130">
          <cell r="J130">
            <v>1632.7621690702172</v>
          </cell>
        </row>
        <row r="131">
          <cell r="J131">
            <v>5302.6416343180754</v>
          </cell>
        </row>
        <row r="132">
          <cell r="J132">
            <v>6130.4587566926239</v>
          </cell>
        </row>
        <row r="133">
          <cell r="J133">
            <v>-7213.7771449584343</v>
          </cell>
        </row>
        <row r="134">
          <cell r="J134">
            <v>-2897.707953957628</v>
          </cell>
        </row>
        <row r="135">
          <cell r="J135">
            <v>2112.9962666100387</v>
          </cell>
        </row>
        <row r="136">
          <cell r="J136">
            <v>2526.0106421773553</v>
          </cell>
        </row>
        <row r="137">
          <cell r="J137">
            <v>3375.4819489511369</v>
          </cell>
        </row>
        <row r="138">
          <cell r="J138">
            <v>1355.0578044428285</v>
          </cell>
        </row>
        <row r="139">
          <cell r="J139">
            <v>-6685.5457375224032</v>
          </cell>
        </row>
        <row r="140">
          <cell r="J140">
            <v>-3623.4781436641351</v>
          </cell>
        </row>
        <row r="141">
          <cell r="J141">
            <v>2122.3333898867122</v>
          </cell>
        </row>
        <row r="142">
          <cell r="J142">
            <v>1843.3718401335236</v>
          </cell>
        </row>
        <row r="143">
          <cell r="J143">
            <v>-6937.3371744599735</v>
          </cell>
        </row>
        <row r="144">
          <cell r="J144">
            <v>-7112.8842948652737</v>
          </cell>
        </row>
        <row r="145">
          <cell r="J145">
            <v>1376.5327568228149</v>
          </cell>
        </row>
        <row r="146">
          <cell r="J146">
            <v>1720.5897729403018</v>
          </cell>
        </row>
        <row r="147">
          <cell r="J147">
            <v>4435.276254212863</v>
          </cell>
        </row>
        <row r="148">
          <cell r="J148">
            <v>10593.285968726173</v>
          </cell>
        </row>
        <row r="149">
          <cell r="J149">
            <v>3053.0799677017003</v>
          </cell>
        </row>
        <row r="150">
          <cell r="J150">
            <v>-3353.1091632666839</v>
          </cell>
        </row>
        <row r="151">
          <cell r="J151">
            <v>3019.4866227630755</v>
          </cell>
        </row>
        <row r="152">
          <cell r="J152">
            <v>2184.0984779556447</v>
          </cell>
        </row>
        <row r="153">
          <cell r="J153">
            <v>7901.4207721386256</v>
          </cell>
        </row>
        <row r="154">
          <cell r="J154">
            <v>1804.2612819637027</v>
          </cell>
        </row>
        <row r="155">
          <cell r="J155">
            <v>885.60129751198951</v>
          </cell>
        </row>
        <row r="156">
          <cell r="J156">
            <v>-743.91511259826461</v>
          </cell>
        </row>
        <row r="157">
          <cell r="J157">
            <v>3767.2866150661739</v>
          </cell>
        </row>
        <row r="158">
          <cell r="J158">
            <v>2043.5789442735656</v>
          </cell>
        </row>
        <row r="159">
          <cell r="J159">
            <v>-4744.0742006472974</v>
          </cell>
        </row>
        <row r="160">
          <cell r="J160">
            <v>1594.2400540402491</v>
          </cell>
        </row>
        <row r="161">
          <cell r="J161">
            <v>-6753.5115169160754</v>
          </cell>
        </row>
        <row r="162">
          <cell r="J162">
            <v>6116.8919492487003</v>
          </cell>
        </row>
        <row r="163">
          <cell r="J163">
            <v>932.0780613477624</v>
          </cell>
        </row>
        <row r="164">
          <cell r="J164">
            <v>11178.048073495793</v>
          </cell>
        </row>
        <row r="165">
          <cell r="J165">
            <v>-7370.1911075191456</v>
          </cell>
        </row>
        <row r="166">
          <cell r="J166">
            <v>618.55277407872381</v>
          </cell>
        </row>
        <row r="167">
          <cell r="J167">
            <v>2493.7762704921861</v>
          </cell>
        </row>
        <row r="168">
          <cell r="J168">
            <v>3746.3635106051966</v>
          </cell>
        </row>
        <row r="169">
          <cell r="J169">
            <v>1095.970300834967</v>
          </cell>
        </row>
        <row r="170">
          <cell r="J170">
            <v>-7833.3424990746998</v>
          </cell>
        </row>
        <row r="171">
          <cell r="J171">
            <v>1462.2752121060228</v>
          </cell>
        </row>
        <row r="172">
          <cell r="J172">
            <v>7110.9401544979219</v>
          </cell>
        </row>
        <row r="173">
          <cell r="J173">
            <v>3822.0049755665182</v>
          </cell>
        </row>
        <row r="174">
          <cell r="J174">
            <v>2496.132244283966</v>
          </cell>
        </row>
        <row r="175">
          <cell r="J175">
            <v>-4601.8751208710264</v>
          </cell>
        </row>
        <row r="176">
          <cell r="J176">
            <v>8786.881002376942</v>
          </cell>
        </row>
        <row r="177">
          <cell r="J177">
            <v>-195.78529391355823</v>
          </cell>
        </row>
        <row r="178">
          <cell r="J178">
            <v>3154.7634503413501</v>
          </cell>
        </row>
        <row r="179">
          <cell r="J179">
            <v>2957.3744393940256</v>
          </cell>
        </row>
        <row r="180">
          <cell r="J180">
            <v>2302.2455904915951</v>
          </cell>
        </row>
        <row r="181">
          <cell r="J181">
            <v>4059.4713167209397</v>
          </cell>
        </row>
        <row r="182">
          <cell r="J182">
            <v>-5681.9536731215248</v>
          </cell>
        </row>
        <row r="183">
          <cell r="J183">
            <v>-7171.9845230293504</v>
          </cell>
        </row>
        <row r="184">
          <cell r="J184">
            <v>3538.7099455426028</v>
          </cell>
        </row>
        <row r="185">
          <cell r="J185">
            <v>1774.3505598706611</v>
          </cell>
        </row>
        <row r="186">
          <cell r="J186">
            <v>4139.2720742274405</v>
          </cell>
        </row>
        <row r="187">
          <cell r="J187">
            <v>3740.6684639600526</v>
          </cell>
        </row>
        <row r="188">
          <cell r="J188">
            <v>8811.0517365795295</v>
          </cell>
        </row>
        <row r="189">
          <cell r="J189">
            <v>-69.096890756415405</v>
          </cell>
        </row>
        <row r="190">
          <cell r="J190">
            <v>-2948.4250667822234</v>
          </cell>
        </row>
        <row r="191">
          <cell r="J191">
            <v>1855.837632160099</v>
          </cell>
        </row>
        <row r="192">
          <cell r="J192">
            <v>-7950.7477129576782</v>
          </cell>
        </row>
        <row r="193">
          <cell r="J193">
            <v>9687.915728222948</v>
          </cell>
        </row>
        <row r="194">
          <cell r="J194">
            <v>877.23681070937755</v>
          </cell>
        </row>
        <row r="195">
          <cell r="J195">
            <v>12770.435184489073</v>
          </cell>
        </row>
        <row r="196">
          <cell r="J196">
            <v>4938.2502897439263</v>
          </cell>
        </row>
        <row r="197">
          <cell r="J197">
            <v>-7807.0444570890568</v>
          </cell>
        </row>
        <row r="198">
          <cell r="J198">
            <v>465.51527750074285</v>
          </cell>
        </row>
        <row r="199">
          <cell r="J199">
            <v>4653.443168443514</v>
          </cell>
        </row>
        <row r="200">
          <cell r="J200">
            <v>-566.15250469878629</v>
          </cell>
        </row>
        <row r="201">
          <cell r="J201">
            <v>2387.2635028912928</v>
          </cell>
        </row>
        <row r="202">
          <cell r="J202">
            <v>9315.8516055237378</v>
          </cell>
        </row>
        <row r="203">
          <cell r="J203">
            <v>7935.2256228523484</v>
          </cell>
        </row>
      </sheetData>
      <sheetData sheetId="2"/>
      <sheetData sheetId="3"/>
      <sheetData sheetId="4"/>
      <sheetData sheetId="5"/>
      <sheetData sheetId="6">
        <row r="2">
          <cell r="C2">
            <v>0.19</v>
          </cell>
          <cell r="D2">
            <v>-7.0000000000000007E-2</v>
          </cell>
          <cell r="E2">
            <v>0.64</v>
          </cell>
          <cell r="F2">
            <v>-0.06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4"/>
  <sheetViews>
    <sheetView tabSelected="1" zoomScaleNormal="100" workbookViewId="0">
      <selection activeCell="S208" sqref="S208"/>
    </sheetView>
  </sheetViews>
  <sheetFormatPr defaultColWidth="10.875" defaultRowHeight="15.75" outlineLevelRow="1" x14ac:dyDescent="0.25"/>
  <cols>
    <col min="1" max="1" width="5.875" style="4" customWidth="1"/>
    <col min="2" max="2" width="7.375" style="4" hidden="1" customWidth="1"/>
    <col min="3" max="6" width="7.375" style="4" customWidth="1"/>
    <col min="7" max="7" width="7.375" style="4" hidden="1" customWidth="1"/>
    <col min="8" max="8" width="7.375" style="4" customWidth="1"/>
    <col min="9" max="9" width="12.75" style="5" customWidth="1"/>
    <col min="10" max="10" width="7.375" style="64" customWidth="1"/>
    <col min="11" max="13" width="0" style="4" hidden="1" customWidth="1"/>
    <col min="14" max="14" width="12.375" style="4" bestFit="1" customWidth="1"/>
    <col min="15" max="15" width="13.25" style="4" bestFit="1" customWidth="1"/>
    <col min="16" max="16" width="1.625" style="4" customWidth="1"/>
    <col min="17" max="17" width="14.5" style="4" customWidth="1"/>
    <col min="18" max="18" width="13.625" style="4" customWidth="1"/>
    <col min="19" max="19" width="10.625" style="4" customWidth="1"/>
    <col min="20" max="20" width="11" style="4" bestFit="1" customWidth="1"/>
    <col min="21" max="21" width="13.125" style="4" customWidth="1"/>
    <col min="22" max="22" width="11" style="4" bestFit="1" customWidth="1"/>
    <col min="23" max="23" width="11.5" style="4" bestFit="1" customWidth="1"/>
    <col min="24" max="16384" width="10.875" style="4"/>
  </cols>
  <sheetData>
    <row r="1" spans="1:27" ht="21" x14ac:dyDescent="0.35">
      <c r="A1" s="1" t="s">
        <v>0</v>
      </c>
      <c r="B1" s="1"/>
      <c r="C1" s="1"/>
      <c r="D1" s="1"/>
      <c r="E1" s="1"/>
      <c r="F1" s="1"/>
      <c r="G1" s="1"/>
      <c r="H1" s="1"/>
      <c r="I1" s="2"/>
      <c r="J1" s="3" t="s">
        <v>1</v>
      </c>
      <c r="N1" s="5"/>
      <c r="Q1" s="5"/>
    </row>
    <row r="2" spans="1:27" ht="21.75" thickBot="1" x14ac:dyDescent="0.4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1"/>
      <c r="I2" s="7"/>
      <c r="J2" s="8">
        <v>-0.35</v>
      </c>
      <c r="K2" s="9">
        <f>+J2*I$207+I$206</f>
        <v>-109.05531808510727</v>
      </c>
      <c r="L2" s="10">
        <f>+K2/K206</f>
        <v>-5.7231484977430365E-2</v>
      </c>
    </row>
    <row r="3" spans="1:27" ht="21.75" thickBot="1" x14ac:dyDescent="0.4">
      <c r="A3" s="11" t="s">
        <v>2</v>
      </c>
      <c r="B3" s="12" t="s">
        <v>3</v>
      </c>
      <c r="C3" s="13" t="s">
        <v>4</v>
      </c>
      <c r="D3" s="13" t="s">
        <v>4</v>
      </c>
      <c r="E3" s="14" t="s">
        <v>5</v>
      </c>
      <c r="F3" s="14" t="s">
        <v>6</v>
      </c>
      <c r="G3" s="14" t="s">
        <v>7</v>
      </c>
      <c r="H3" s="15" t="s">
        <v>8</v>
      </c>
      <c r="I3" s="16" t="s">
        <v>9</v>
      </c>
      <c r="J3" s="17" t="s">
        <v>10</v>
      </c>
      <c r="K3" s="18" t="s">
        <v>11</v>
      </c>
      <c r="L3" s="19" t="s">
        <v>12</v>
      </c>
      <c r="M3" s="19" t="s">
        <v>13</v>
      </c>
      <c r="N3" s="20" t="s">
        <v>14</v>
      </c>
      <c r="O3" s="21" t="s">
        <v>15</v>
      </c>
      <c r="Q3" t="s">
        <v>16</v>
      </c>
      <c r="R3"/>
      <c r="S3"/>
      <c r="T3"/>
      <c r="U3"/>
      <c r="V3"/>
      <c r="W3"/>
      <c r="X3"/>
      <c r="Y3"/>
    </row>
    <row r="4" spans="1:27" ht="21.75" thickBot="1" x14ac:dyDescent="0.4">
      <c r="A4" s="22">
        <v>1</v>
      </c>
      <c r="B4" s="23">
        <v>-0.26064967652601401</v>
      </c>
      <c r="C4" s="23">
        <v>0.11416712690780216</v>
      </c>
      <c r="D4" s="23">
        <v>-0.77881475003033607</v>
      </c>
      <c r="E4" s="23">
        <v>-0.22139061958740647</v>
      </c>
      <c r="F4" s="23">
        <v>-1.1445747089392213E-2</v>
      </c>
      <c r="G4" s="23">
        <v>0.21189420045920859</v>
      </c>
      <c r="H4" s="23">
        <v>0.2260149173207586</v>
      </c>
      <c r="I4" s="24">
        <f>+'[1]7-3 Data - Training &amp; Test Sets'!J4</f>
        <v>3206.4338143817836</v>
      </c>
      <c r="J4" s="25">
        <f>+(+C4*R$21+D4*R$22+E4*R$23+F4*R$24)</f>
        <v>-6.8243149168371459E-2</v>
      </c>
      <c r="K4" s="24">
        <f t="shared" ref="K4:K35" si="0">+J4*I$207+I$206</f>
        <v>1512.7113217016947</v>
      </c>
      <c r="L4" s="26">
        <f>+I4-K4</f>
        <v>1693.7224926800889</v>
      </c>
      <c r="M4" s="27">
        <f t="shared" ref="M4:M35" si="1">+L4/L$207</f>
        <v>0.50110949811237293</v>
      </c>
      <c r="N4" s="24">
        <f>IF(+J4&gt;J$2,+I4,0)</f>
        <v>3206.4338143817836</v>
      </c>
      <c r="O4" s="24">
        <f>IF(+N4=0,+I4,0)</f>
        <v>0</v>
      </c>
      <c r="Q4"/>
      <c r="R4"/>
      <c r="S4"/>
      <c r="T4"/>
      <c r="U4"/>
      <c r="V4"/>
      <c r="W4"/>
      <c r="X4"/>
      <c r="Y4"/>
    </row>
    <row r="5" spans="1:27" ht="21" x14ac:dyDescent="0.35">
      <c r="A5" s="22">
        <v>2</v>
      </c>
      <c r="B5" s="28">
        <v>-1.0717906902069946E-2</v>
      </c>
      <c r="C5" s="28">
        <v>0.49579218749070764</v>
      </c>
      <c r="D5" s="28">
        <v>1.1394942538787356</v>
      </c>
      <c r="E5" s="28">
        <v>0.36198124998814107</v>
      </c>
      <c r="F5" s="28">
        <v>-3.1848878283875637</v>
      </c>
      <c r="G5" s="28">
        <v>-1.5060795718293607</v>
      </c>
      <c r="H5" s="28">
        <v>0.17978145062908413</v>
      </c>
      <c r="I5" s="29">
        <f>+'[1]7-3 Data - Training &amp; Test Sets'!J5</f>
        <v>2940.3182125749681</v>
      </c>
      <c r="J5" s="25">
        <f t="shared" ref="J5:J68" si="2">+(+C5*R$21+D5*R$22+E5*R$23+F5*R$24)</f>
        <v>0.42450011661438591</v>
      </c>
      <c r="K5" s="29">
        <f t="shared" si="0"/>
        <v>4348.8964510691803</v>
      </c>
      <c r="L5" s="30">
        <f>+I5-K5</f>
        <v>-1408.5782384942122</v>
      </c>
      <c r="M5" s="22">
        <f t="shared" si="1"/>
        <v>-0.41674591746545736</v>
      </c>
      <c r="N5" s="24">
        <f t="shared" ref="N5:N68" si="3">IF(+J5&gt;J$2,+I5,0)</f>
        <v>2940.3182125749681</v>
      </c>
      <c r="O5" s="29">
        <f t="shared" ref="O5:O68" si="4">IF(+N5=0,+I5,0)</f>
        <v>0</v>
      </c>
      <c r="Q5" s="31" t="s">
        <v>17</v>
      </c>
      <c r="R5" s="31"/>
      <c r="S5"/>
      <c r="T5"/>
      <c r="U5"/>
      <c r="V5"/>
      <c r="W5"/>
      <c r="X5"/>
      <c r="Y5"/>
    </row>
    <row r="6" spans="1:27" ht="21.75" thickBot="1" x14ac:dyDescent="0.4">
      <c r="A6" s="22">
        <v>3</v>
      </c>
      <c r="B6" s="28">
        <v>0.36949639780452165</v>
      </c>
      <c r="C6" s="28">
        <v>0.56769068245274146</v>
      </c>
      <c r="D6" s="28">
        <v>-1.1215092915052258</v>
      </c>
      <c r="E6" s="28">
        <v>0.26246787384366771</v>
      </c>
      <c r="F6" s="28">
        <v>-2.1068225675074927</v>
      </c>
      <c r="G6" s="28">
        <v>-0.20504258822501339</v>
      </c>
      <c r="H6" s="28">
        <v>-0.50895323798777181</v>
      </c>
      <c r="I6" s="29">
        <f>+'[1]7-3 Data - Training &amp; Test Sets'!J6</f>
        <v>-1023.9756044731284</v>
      </c>
      <c r="J6" s="25">
        <f t="shared" si="2"/>
        <v>0.46401987371384634</v>
      </c>
      <c r="K6" s="29">
        <f t="shared" si="0"/>
        <v>4576.3685550737864</v>
      </c>
      <c r="L6" s="30">
        <f t="shared" ref="L6:L69" si="5">+I6-K6</f>
        <v>-5600.3441595469149</v>
      </c>
      <c r="M6" s="22">
        <f t="shared" si="1"/>
        <v>-1.6569335668480047</v>
      </c>
      <c r="N6" s="24">
        <f t="shared" si="3"/>
        <v>-1023.9756044731284</v>
      </c>
      <c r="O6" s="29">
        <f t="shared" si="4"/>
        <v>0</v>
      </c>
      <c r="Q6" s="32" t="s">
        <v>18</v>
      </c>
      <c r="R6" s="32">
        <v>0.80950737210005064</v>
      </c>
      <c r="S6"/>
      <c r="T6"/>
      <c r="U6"/>
      <c r="V6"/>
      <c r="W6"/>
      <c r="X6"/>
      <c r="Y6"/>
    </row>
    <row r="7" spans="1:27" ht="21.75" thickBot="1" x14ac:dyDescent="0.4">
      <c r="A7" s="22">
        <v>4</v>
      </c>
      <c r="B7" s="28">
        <v>-0.72918585918120093</v>
      </c>
      <c r="C7" s="28">
        <v>-1.0671343039414378</v>
      </c>
      <c r="D7" s="28">
        <v>1.708912823393995</v>
      </c>
      <c r="E7" s="28">
        <v>-0.59519054004832317</v>
      </c>
      <c r="F7" s="28">
        <v>0.50583704012216024</v>
      </c>
      <c r="G7" s="28">
        <v>0.53128217785405829</v>
      </c>
      <c r="H7" s="28">
        <v>0.18053539915400099</v>
      </c>
      <c r="I7" s="29">
        <f>+'[1]7-3 Data - Training &amp; Test Sets'!J7</f>
        <v>2944.6578712637192</v>
      </c>
      <c r="J7" s="25">
        <f t="shared" si="2"/>
        <v>-0.72061595110982612</v>
      </c>
      <c r="K7" s="29">
        <f t="shared" si="0"/>
        <v>-2242.2868044135366</v>
      </c>
      <c r="L7" s="30">
        <f t="shared" si="5"/>
        <v>5186.9446756772559</v>
      </c>
      <c r="M7" s="22">
        <f t="shared" si="1"/>
        <v>1.5346240333930654</v>
      </c>
      <c r="N7" s="24">
        <f t="shared" si="3"/>
        <v>0</v>
      </c>
      <c r="O7" s="29">
        <f t="shared" si="4"/>
        <v>2944.6578712637192</v>
      </c>
      <c r="Q7" s="33" t="s">
        <v>19</v>
      </c>
      <c r="R7" s="33">
        <v>0.65530218548432984</v>
      </c>
      <c r="S7" s="34">
        <f>+R7^0.5</f>
        <v>0.80950737210005064</v>
      </c>
      <c r="T7" t="s">
        <v>20</v>
      </c>
      <c r="U7"/>
      <c r="V7"/>
      <c r="W7"/>
      <c r="X7"/>
      <c r="Y7"/>
    </row>
    <row r="8" spans="1:27" ht="21.75" thickBot="1" x14ac:dyDescent="0.4">
      <c r="A8" s="22">
        <v>5</v>
      </c>
      <c r="B8" s="28">
        <v>-0.2500831762327288</v>
      </c>
      <c r="C8" s="28">
        <v>-0.16625343619949196</v>
      </c>
      <c r="D8" s="28">
        <v>-0.88133587961897741</v>
      </c>
      <c r="E8" s="28">
        <v>-0.49036090305059393</v>
      </c>
      <c r="F8" s="28">
        <v>0.53093910948869338</v>
      </c>
      <c r="G8" s="28">
        <v>0.80037408580289071</v>
      </c>
      <c r="H8" s="28">
        <v>-0.20276552477146323</v>
      </c>
      <c r="I8" s="29">
        <f>+'[1]7-3 Data - Training &amp; Test Sets'!J8</f>
        <v>738.41284266192849</v>
      </c>
      <c r="J8" s="25">
        <f t="shared" si="2"/>
        <v>-0.31577585666079383</v>
      </c>
      <c r="K8" s="29">
        <f t="shared" si="0"/>
        <v>87.935717905616002</v>
      </c>
      <c r="L8" s="30">
        <f t="shared" si="5"/>
        <v>650.47712475631249</v>
      </c>
      <c r="M8" s="22">
        <f t="shared" si="1"/>
        <v>0.1924519907652798</v>
      </c>
      <c r="N8" s="24">
        <f t="shared" si="3"/>
        <v>738.41284266192849</v>
      </c>
      <c r="O8" s="29">
        <f t="shared" si="4"/>
        <v>0</v>
      </c>
      <c r="Q8" s="32" t="s">
        <v>21</v>
      </c>
      <c r="R8" s="32">
        <v>0.64458619125068217</v>
      </c>
      <c r="S8"/>
      <c r="T8"/>
      <c r="U8"/>
      <c r="V8"/>
      <c r="W8"/>
      <c r="X8"/>
      <c r="Y8"/>
    </row>
    <row r="9" spans="1:27" ht="21.75" thickBot="1" x14ac:dyDescent="0.4">
      <c r="A9" s="22">
        <v>6</v>
      </c>
      <c r="B9" s="28">
        <v>0.56716956401059648</v>
      </c>
      <c r="C9" s="28">
        <v>-0.59589762189145579</v>
      </c>
      <c r="D9" s="28">
        <v>2.0228160651924187</v>
      </c>
      <c r="E9" s="28">
        <v>3.6284552406589672</v>
      </c>
      <c r="F9" s="28">
        <v>-3.3790309648044285</v>
      </c>
      <c r="G9" s="28">
        <v>-6.5628454457919885</v>
      </c>
      <c r="H9" s="28">
        <v>2.6170976200919966</v>
      </c>
      <c r="I9" s="29">
        <f>+'[1]7-3 Data - Training &amp; Test Sets'!J9</f>
        <v>16969.286958431607</v>
      </c>
      <c r="J9" s="25">
        <f t="shared" si="2"/>
        <v>2.2618704485213157</v>
      </c>
      <c r="K9" s="29">
        <f t="shared" si="0"/>
        <v>14924.631878355436</v>
      </c>
      <c r="L9" s="30">
        <f t="shared" si="5"/>
        <v>2044.6550800761706</v>
      </c>
      <c r="M9" s="22">
        <f t="shared" si="1"/>
        <v>0.60493739996839591</v>
      </c>
      <c r="N9" s="24">
        <f t="shared" si="3"/>
        <v>16969.286958431607</v>
      </c>
      <c r="O9" s="29">
        <f t="shared" si="4"/>
        <v>0</v>
      </c>
      <c r="Q9" s="35" t="s">
        <v>22</v>
      </c>
      <c r="R9" s="36">
        <v>0.59766195109631925</v>
      </c>
      <c r="S9"/>
      <c r="T9"/>
      <c r="U9"/>
      <c r="V9"/>
      <c r="W9"/>
      <c r="X9"/>
      <c r="Y9"/>
    </row>
    <row r="10" spans="1:27" ht="21.75" thickBot="1" x14ac:dyDescent="0.4">
      <c r="A10" s="22">
        <v>7</v>
      </c>
      <c r="B10" s="28">
        <v>1.4848652480019862</v>
      </c>
      <c r="C10" s="28">
        <v>1.2233750433142903</v>
      </c>
      <c r="D10" s="28">
        <v>0.35245040694994112</v>
      </c>
      <c r="E10" s="28">
        <v>0.539944540287571</v>
      </c>
      <c r="F10" s="28">
        <v>-0.32537346623727603</v>
      </c>
      <c r="G10" s="28">
        <v>-0.28628487921976759</v>
      </c>
      <c r="H10" s="28">
        <v>0.77023463062302677</v>
      </c>
      <c r="I10" s="29">
        <f>+'[1]7-3 Data - Training &amp; Test Sets'!J10</f>
        <v>6338.9126632292828</v>
      </c>
      <c r="J10" s="25">
        <f t="shared" si="2"/>
        <v>0.56855427303980177</v>
      </c>
      <c r="K10" s="29">
        <f t="shared" si="0"/>
        <v>5178.0589879296458</v>
      </c>
      <c r="L10" s="30">
        <f t="shared" si="5"/>
        <v>1160.853675299637</v>
      </c>
      <c r="M10" s="22">
        <f t="shared" si="1"/>
        <v>0.34345343179024496</v>
      </c>
      <c r="N10" s="24">
        <f t="shared" si="3"/>
        <v>6338.9126632292828</v>
      </c>
      <c r="O10" s="29">
        <f t="shared" si="4"/>
        <v>0</v>
      </c>
      <c r="Q10" s="37" t="s">
        <v>23</v>
      </c>
      <c r="R10" s="37">
        <v>200</v>
      </c>
      <c r="S10"/>
      <c r="T10"/>
      <c r="U10"/>
      <c r="V10"/>
      <c r="W10"/>
      <c r="X10"/>
      <c r="Y10"/>
    </row>
    <row r="11" spans="1:27" ht="21" x14ac:dyDescent="0.35">
      <c r="A11" s="22">
        <v>8</v>
      </c>
      <c r="B11" s="28">
        <v>0.89423812219544563</v>
      </c>
      <c r="C11" s="28">
        <v>1.0801335455352405</v>
      </c>
      <c r="D11" s="28">
        <v>3.2668992758922477</v>
      </c>
      <c r="E11" s="28">
        <v>1.4530718297782772</v>
      </c>
      <c r="F11" s="28">
        <v>-0.54241495334278078</v>
      </c>
      <c r="G11" s="28">
        <v>0.61310895660546638</v>
      </c>
      <c r="H11" s="28">
        <v>1.0309377913873274</v>
      </c>
      <c r="I11" s="29">
        <f>+'[1]7-3 Data - Training &amp; Test Sets'!J11</f>
        <v>7839.496190361242</v>
      </c>
      <c r="J11" s="25">
        <f>+(+C11*R$21+D11*R$22+E11*R$23+F11*R$24)</f>
        <v>0.94544802342683898</v>
      </c>
      <c r="K11" s="29">
        <f t="shared" si="0"/>
        <v>7347.4249121927987</v>
      </c>
      <c r="L11" s="30">
        <f t="shared" si="5"/>
        <v>492.07127816844331</v>
      </c>
      <c r="M11" s="22">
        <f t="shared" si="1"/>
        <v>0.14558559167996887</v>
      </c>
      <c r="N11" s="24">
        <f t="shared" si="3"/>
        <v>7839.496190361242</v>
      </c>
      <c r="O11" s="29">
        <f t="shared" si="4"/>
        <v>0</v>
      </c>
      <c r="Q11"/>
      <c r="R11"/>
      <c r="S11"/>
      <c r="T11"/>
      <c r="U11"/>
      <c r="V11"/>
      <c r="W11"/>
      <c r="X11"/>
      <c r="Y11"/>
    </row>
    <row r="12" spans="1:27" ht="21.75" thickBot="1" x14ac:dyDescent="0.4">
      <c r="A12" s="22">
        <v>9</v>
      </c>
      <c r="B12" s="28">
        <v>1.4767364161153749</v>
      </c>
      <c r="C12" s="28">
        <v>0.49425195375453662</v>
      </c>
      <c r="D12" s="28">
        <v>-0.17823345738025886</v>
      </c>
      <c r="E12" s="28">
        <v>0.14224606711033544</v>
      </c>
      <c r="F12" s="28">
        <v>-1.0876291446350883</v>
      </c>
      <c r="G12" s="28">
        <v>-1.5864251841174999</v>
      </c>
      <c r="H12" s="28">
        <v>0.95399758275194102</v>
      </c>
      <c r="I12" s="29">
        <f>+'[1]7-3 Data - Training &amp; Test Sets'!J12</f>
        <v>7396.6353929935449</v>
      </c>
      <c r="J12" s="25">
        <f t="shared" si="2"/>
        <v>0.25501769702525579</v>
      </c>
      <c r="K12" s="29">
        <f t="shared" si="0"/>
        <v>3373.3711592839909</v>
      </c>
      <c r="L12" s="30">
        <f t="shared" si="5"/>
        <v>4023.264233709554</v>
      </c>
      <c r="M12" s="22">
        <f t="shared" si="1"/>
        <v>1.1903342664697412</v>
      </c>
      <c r="N12" s="24">
        <f t="shared" si="3"/>
        <v>7396.6353929935449</v>
      </c>
      <c r="O12" s="29">
        <f t="shared" si="4"/>
        <v>0</v>
      </c>
      <c r="Q12" t="s">
        <v>24</v>
      </c>
      <c r="R12"/>
      <c r="S12"/>
      <c r="T12"/>
      <c r="U12"/>
      <c r="V12"/>
      <c r="W12"/>
      <c r="X12"/>
      <c r="Y12"/>
    </row>
    <row r="13" spans="1:27" ht="21" x14ac:dyDescent="0.35">
      <c r="A13" s="22">
        <v>10</v>
      </c>
      <c r="B13" s="28">
        <v>-0.90127517277141556</v>
      </c>
      <c r="C13" s="28">
        <v>0.12673339361037322</v>
      </c>
      <c r="D13" s="28">
        <v>-0.48595801335623068</v>
      </c>
      <c r="E13" s="28">
        <v>-0.32175766925630633</v>
      </c>
      <c r="F13" s="28">
        <v>0.3516876483476184</v>
      </c>
      <c r="G13" s="28">
        <v>0.3675091310718781</v>
      </c>
      <c r="H13" s="28">
        <v>0.18618270356169547</v>
      </c>
      <c r="I13" s="29">
        <f>+'[1]7-3 Data - Training &amp; Test Sets'!J13</f>
        <v>2977.1632384485365</v>
      </c>
      <c r="J13" s="25">
        <f t="shared" si="2"/>
        <v>-0.16941345454289375</v>
      </c>
      <c r="K13" s="29">
        <f t="shared" si="0"/>
        <v>930.38430566228374</v>
      </c>
      <c r="L13" s="30">
        <f t="shared" si="5"/>
        <v>2046.7789327862529</v>
      </c>
      <c r="M13" s="22">
        <f t="shared" si="1"/>
        <v>0.60556576900182002</v>
      </c>
      <c r="N13" s="24">
        <f t="shared" si="3"/>
        <v>2977.1632384485365</v>
      </c>
      <c r="O13" s="29">
        <f t="shared" si="4"/>
        <v>0</v>
      </c>
      <c r="Q13" s="38"/>
      <c r="R13" s="38" t="s">
        <v>25</v>
      </c>
      <c r="S13" s="38" t="s">
        <v>26</v>
      </c>
      <c r="T13" s="38" t="s">
        <v>27</v>
      </c>
      <c r="U13" s="38" t="s">
        <v>28</v>
      </c>
      <c r="V13" s="38" t="s">
        <v>29</v>
      </c>
      <c r="W13"/>
      <c r="X13"/>
      <c r="Y13"/>
    </row>
    <row r="14" spans="1:27" ht="21" x14ac:dyDescent="0.35">
      <c r="A14" s="22">
        <v>11</v>
      </c>
      <c r="B14" s="28">
        <v>7.3966666055816949E-2</v>
      </c>
      <c r="C14" s="28">
        <v>-1.1180145731314934</v>
      </c>
      <c r="D14" s="28">
        <v>-5.6912924210404288E-3</v>
      </c>
      <c r="E14" s="28">
        <v>-0.59295483061064891</v>
      </c>
      <c r="F14" s="28">
        <v>-0.17899634464449307</v>
      </c>
      <c r="G14" s="28">
        <v>0.50104954832147619</v>
      </c>
      <c r="H14" s="28">
        <v>-1.2084064010982525</v>
      </c>
      <c r="I14" s="29">
        <f>+'[1]7-3 Data - Training &amp; Test Sets'!J14</f>
        <v>-5049.9639794773475</v>
      </c>
      <c r="J14" s="25">
        <f t="shared" si="2"/>
        <v>-0.57784258201807415</v>
      </c>
      <c r="K14" s="29">
        <f t="shared" si="0"/>
        <v>-1420.4963621951947</v>
      </c>
      <c r="L14" s="30">
        <f t="shared" si="5"/>
        <v>-3629.4676172821528</v>
      </c>
      <c r="M14" s="22">
        <f t="shared" si="1"/>
        <v>-1.0738244924842584</v>
      </c>
      <c r="N14" s="24">
        <f t="shared" si="3"/>
        <v>0</v>
      </c>
      <c r="O14" s="29">
        <f t="shared" si="4"/>
        <v>-5049.9639794773475</v>
      </c>
      <c r="Q14" s="32" t="s">
        <v>30</v>
      </c>
      <c r="R14" s="32">
        <v>6</v>
      </c>
      <c r="S14" s="32">
        <v>131.06043709686594</v>
      </c>
      <c r="T14" s="32">
        <v>21.843406182810991</v>
      </c>
      <c r="U14" s="32">
        <v>61.151785937576207</v>
      </c>
      <c r="V14" s="32">
        <v>4.8061566021179766E-42</v>
      </c>
      <c r="W14"/>
      <c r="X14"/>
      <c r="Y14"/>
    </row>
    <row r="15" spans="1:27" ht="21" x14ac:dyDescent="0.35">
      <c r="A15" s="22">
        <v>12</v>
      </c>
      <c r="B15" s="28">
        <v>-1.0606827497897626</v>
      </c>
      <c r="C15" s="28">
        <v>-0.65063730308396228</v>
      </c>
      <c r="D15" s="28">
        <v>-0.28275947105630572</v>
      </c>
      <c r="E15" s="28">
        <v>-0.27271983104500674</v>
      </c>
      <c r="F15" s="28">
        <v>0.7736431905113561</v>
      </c>
      <c r="G15" s="28">
        <v>0.63125355577251507</v>
      </c>
      <c r="H15" s="28">
        <v>-0.15580902742834568</v>
      </c>
      <c r="I15" s="29">
        <f>+'[1]7-3 Data - Training &amp; Test Sets'!J15</f>
        <v>1008.6901427081752</v>
      </c>
      <c r="J15" s="25">
        <f t="shared" si="2"/>
        <v>-0.31995900657781473</v>
      </c>
      <c r="K15" s="29">
        <f t="shared" si="0"/>
        <v>63.857889932213993</v>
      </c>
      <c r="L15" s="30">
        <f t="shared" si="5"/>
        <v>944.83225277596125</v>
      </c>
      <c r="M15" s="22">
        <f t="shared" si="1"/>
        <v>0.27954072643845607</v>
      </c>
      <c r="N15" s="24">
        <f t="shared" si="3"/>
        <v>1008.6901427081752</v>
      </c>
      <c r="O15" s="29">
        <f t="shared" si="4"/>
        <v>0</v>
      </c>
      <c r="Q15" s="32" t="s">
        <v>31</v>
      </c>
      <c r="R15" s="32">
        <v>193</v>
      </c>
      <c r="S15" s="32">
        <v>68.939562903134018</v>
      </c>
      <c r="T15" s="32">
        <v>0.35719980778825916</v>
      </c>
      <c r="U15" s="32"/>
      <c r="V15" s="32"/>
      <c r="W15"/>
      <c r="X15"/>
      <c r="Y15"/>
    </row>
    <row r="16" spans="1:27" ht="21.75" thickBot="1" x14ac:dyDescent="0.4">
      <c r="A16" s="22">
        <v>13</v>
      </c>
      <c r="B16" s="28">
        <v>-0.28366541001224244</v>
      </c>
      <c r="C16" s="28">
        <v>-0.17925868688816604</v>
      </c>
      <c r="D16" s="28">
        <v>3.4254594340392353</v>
      </c>
      <c r="E16" s="28">
        <v>-0.27855004158808455</v>
      </c>
      <c r="F16" s="28">
        <v>0.48462085044660408</v>
      </c>
      <c r="G16" s="28">
        <v>0.59240068366002874</v>
      </c>
      <c r="H16" s="28">
        <v>-1.7149381879753418</v>
      </c>
      <c r="I16" s="29">
        <f>+'[1]7-3 Data - Training &amp; Test Sets'!J16</f>
        <v>-7965.514573985366</v>
      </c>
      <c r="J16" s="25">
        <f t="shared" si="2"/>
        <v>-0.46429589423060508</v>
      </c>
      <c r="K16" s="29">
        <f t="shared" si="0"/>
        <v>-766.93202199021971</v>
      </c>
      <c r="L16" s="30">
        <f t="shared" si="5"/>
        <v>-7198.5825519951468</v>
      </c>
      <c r="M16" s="22">
        <f t="shared" si="1"/>
        <v>-2.1297928706388838</v>
      </c>
      <c r="N16" s="24">
        <f t="shared" si="3"/>
        <v>0</v>
      </c>
      <c r="O16" s="29">
        <f t="shared" si="4"/>
        <v>-7965.514573985366</v>
      </c>
      <c r="Q16" s="37" t="s">
        <v>32</v>
      </c>
      <c r="R16" s="37">
        <v>199</v>
      </c>
      <c r="S16" s="37">
        <v>199.99999999999994</v>
      </c>
      <c r="T16" s="37"/>
      <c r="U16" s="37"/>
      <c r="V16" s="37"/>
      <c r="W16"/>
      <c r="X16"/>
      <c r="Y16"/>
      <c r="Z16"/>
      <c r="AA16"/>
    </row>
    <row r="17" spans="1:27" ht="21.75" thickBot="1" x14ac:dyDescent="0.4">
      <c r="A17" s="22">
        <v>14</v>
      </c>
      <c r="B17" s="28">
        <v>1.7251828650679273</v>
      </c>
      <c r="C17" s="28">
        <v>2.0306467091728857</v>
      </c>
      <c r="D17" s="28">
        <v>-1.1916762149840623</v>
      </c>
      <c r="E17" s="28">
        <v>1.426140035221799</v>
      </c>
      <c r="F17" s="28">
        <v>-1.2982133287283284</v>
      </c>
      <c r="G17" s="28">
        <v>-0.35488646781938726</v>
      </c>
      <c r="H17" s="28">
        <v>1.3415060957137692</v>
      </c>
      <c r="I17" s="29">
        <f>+'[1]7-3 Data - Training &amp; Test Sets'!J17</f>
        <v>9627.0989189023821</v>
      </c>
      <c r="J17" s="25">
        <f t="shared" si="2"/>
        <v>1.441585444751734</v>
      </c>
      <c r="K17" s="29">
        <f t="shared" si="0"/>
        <v>10203.146490140822</v>
      </c>
      <c r="L17" s="30">
        <f t="shared" si="5"/>
        <v>-576.04757123843956</v>
      </c>
      <c r="M17" s="22">
        <f t="shared" si="1"/>
        <v>-0.17043105382356671</v>
      </c>
      <c r="N17" s="24">
        <f t="shared" si="3"/>
        <v>9627.0989189023821</v>
      </c>
      <c r="O17" s="29">
        <f t="shared" si="4"/>
        <v>0</v>
      </c>
      <c r="Q17"/>
      <c r="R17"/>
      <c r="S17"/>
      <c r="T17"/>
      <c r="U17"/>
      <c r="V17"/>
      <c r="W17"/>
      <c r="X17"/>
      <c r="Y17"/>
      <c r="Z17"/>
      <c r="AA17"/>
    </row>
    <row r="18" spans="1:27" ht="21" x14ac:dyDescent="0.35">
      <c r="A18" s="22">
        <v>15</v>
      </c>
      <c r="B18" s="28">
        <v>2.0894329074751945</v>
      </c>
      <c r="C18" s="28">
        <v>2.6592658099526427</v>
      </c>
      <c r="D18" s="28">
        <v>-0.38421357405176254</v>
      </c>
      <c r="E18" s="28">
        <v>2.4380804571864974</v>
      </c>
      <c r="F18" s="28">
        <v>0.37199890146179659</v>
      </c>
      <c r="G18" s="28">
        <v>-3.7009183921726159</v>
      </c>
      <c r="H18" s="28">
        <v>1.7109727534442778</v>
      </c>
      <c r="I18" s="29">
        <f>+'[1]7-3 Data - Training &amp; Test Sets'!J18</f>
        <v>11753.715177752212</v>
      </c>
      <c r="J18" s="25">
        <f t="shared" si="2"/>
        <v>2.0608486193802396</v>
      </c>
      <c r="K18" s="29">
        <f t="shared" si="0"/>
        <v>13767.568632483426</v>
      </c>
      <c r="L18" s="30">
        <f t="shared" si="5"/>
        <v>-2013.8534547312138</v>
      </c>
      <c r="M18" s="22">
        <f t="shared" si="1"/>
        <v>-0.59582434450366462</v>
      </c>
      <c r="N18" s="24">
        <f t="shared" si="3"/>
        <v>11753.715177752212</v>
      </c>
      <c r="O18" s="29">
        <f t="shared" si="4"/>
        <v>0</v>
      </c>
      <c r="Q18" s="38"/>
      <c r="R18" s="38" t="s">
        <v>33</v>
      </c>
      <c r="S18" s="38" t="s">
        <v>22</v>
      </c>
      <c r="T18" s="38" t="s">
        <v>34</v>
      </c>
      <c r="U18" s="38" t="s">
        <v>35</v>
      </c>
      <c r="V18" s="38" t="s">
        <v>36</v>
      </c>
      <c r="W18" s="38" t="s">
        <v>37</v>
      </c>
      <c r="X18" s="38" t="s">
        <v>38</v>
      </c>
      <c r="Y18" s="38" t="s">
        <v>39</v>
      </c>
      <c r="Z18"/>
      <c r="AA18"/>
    </row>
    <row r="19" spans="1:27" ht="21" x14ac:dyDescent="0.35">
      <c r="A19" s="22">
        <v>16</v>
      </c>
      <c r="B19" s="28">
        <v>-0.40775654528365873</v>
      </c>
      <c r="C19" s="28">
        <v>-0.11397262205368386</v>
      </c>
      <c r="D19" s="28">
        <v>-0.69445426499617269</v>
      </c>
      <c r="E19" s="28">
        <v>-0.14364912214531142</v>
      </c>
      <c r="F19" s="28">
        <v>0.73511301630204917</v>
      </c>
      <c r="G19" s="28">
        <v>-0.62251396889550037</v>
      </c>
      <c r="H19" s="28">
        <v>0.11146884485945918</v>
      </c>
      <c r="I19" s="29">
        <f>+'[1]7-3 Data - Training &amp; Test Sets'!J19</f>
        <v>2547.1171074835111</v>
      </c>
      <c r="J19" s="25">
        <f t="shared" si="2"/>
        <v>-0.1078670022591857</v>
      </c>
      <c r="K19" s="29">
        <f t="shared" si="0"/>
        <v>1284.6400507003859</v>
      </c>
      <c r="L19" s="30">
        <f t="shared" si="5"/>
        <v>1262.4770567831251</v>
      </c>
      <c r="M19" s="22">
        <f t="shared" si="1"/>
        <v>0.37352001112172201</v>
      </c>
      <c r="N19" s="24">
        <f t="shared" si="3"/>
        <v>2547.1171074835111</v>
      </c>
      <c r="O19" s="29">
        <f t="shared" si="4"/>
        <v>0</v>
      </c>
      <c r="Q19" s="32" t="s">
        <v>40</v>
      </c>
      <c r="R19" s="39">
        <v>-8.6963986052143846E-17</v>
      </c>
      <c r="S19" s="32">
        <v>4.226108184773901E-2</v>
      </c>
      <c r="T19" s="32">
        <v>-2.0577794568880981E-15</v>
      </c>
      <c r="U19" s="32">
        <v>1</v>
      </c>
      <c r="V19" s="32">
        <v>-8.3352870381692479E-2</v>
      </c>
      <c r="W19" s="32">
        <v>8.3352870381692312E-2</v>
      </c>
      <c r="X19" s="32">
        <v>-8.3352870381692479E-2</v>
      </c>
      <c r="Y19" s="32">
        <v>8.3352870381692312E-2</v>
      </c>
      <c r="Z19"/>
      <c r="AA19"/>
    </row>
    <row r="20" spans="1:27" ht="21.75" thickBot="1" x14ac:dyDescent="0.4">
      <c r="A20" s="22">
        <v>17</v>
      </c>
      <c r="B20" s="28">
        <v>-0.89813866310304347</v>
      </c>
      <c r="C20" s="28">
        <v>-0.13455519600016999</v>
      </c>
      <c r="D20" s="28">
        <v>-0.83609462498056863</v>
      </c>
      <c r="E20" s="28">
        <v>-0.26344819547119597</v>
      </c>
      <c r="F20" s="28">
        <v>0.74893691515319127</v>
      </c>
      <c r="G20" s="28">
        <v>0.69857460775553104</v>
      </c>
      <c r="H20" s="28">
        <v>-0.27006415674267509</v>
      </c>
      <c r="I20" s="29">
        <f>+'[1]7-3 Data - Training &amp; Test Sets'!J20</f>
        <v>351.04807792929728</v>
      </c>
      <c r="J20" s="25">
        <f t="shared" si="2"/>
        <v>-0.17974279830540774</v>
      </c>
      <c r="K20" s="29">
        <f t="shared" si="0"/>
        <v>870.92954857122891</v>
      </c>
      <c r="L20" s="30">
        <f t="shared" si="5"/>
        <v>-519.88147064193163</v>
      </c>
      <c r="M20" s="22">
        <f t="shared" si="1"/>
        <v>-0.15381359340576897</v>
      </c>
      <c r="N20" s="24">
        <f t="shared" si="3"/>
        <v>351.04807792929728</v>
      </c>
      <c r="O20" s="29">
        <f t="shared" si="4"/>
        <v>0</v>
      </c>
      <c r="Q20" s="32" t="s">
        <v>41</v>
      </c>
      <c r="R20" s="40">
        <v>8.476127970993735E-3</v>
      </c>
      <c r="S20" s="41">
        <v>5.1247476751839466E-2</v>
      </c>
      <c r="T20" s="32">
        <v>0.16539600597388426</v>
      </c>
      <c r="U20" s="32">
        <v>0.86880541419012669</v>
      </c>
      <c r="V20" s="32">
        <v>-9.2600893731265496E-2</v>
      </c>
      <c r="W20" s="32">
        <v>0.10955314967325296</v>
      </c>
      <c r="X20" s="32">
        <v>-9.2600893731265496E-2</v>
      </c>
      <c r="Y20" s="32">
        <v>0.10955314967325296</v>
      </c>
      <c r="Z20"/>
      <c r="AA20"/>
    </row>
    <row r="21" spans="1:27" ht="21" x14ac:dyDescent="0.35">
      <c r="A21" s="22">
        <v>18</v>
      </c>
      <c r="B21" s="28">
        <v>-1.1071748711052953</v>
      </c>
      <c r="C21" s="28">
        <v>-0.8662541417510099</v>
      </c>
      <c r="D21" s="28">
        <v>-0.51355890775850366</v>
      </c>
      <c r="E21" s="28">
        <v>-0.63953249617464858</v>
      </c>
      <c r="F21" s="28">
        <v>0.27156052526967561</v>
      </c>
      <c r="G21" s="28">
        <v>2.0099738691110619E-2</v>
      </c>
      <c r="H21" s="28">
        <v>-1.7804955502600603</v>
      </c>
      <c r="I21" s="29">
        <f>+'[1]7-3 Data - Training &amp; Test Sets'!J21</f>
        <v>-8342.8567498081211</v>
      </c>
      <c r="J21" s="25">
        <f t="shared" si="2"/>
        <v>-0.55192277392335531</v>
      </c>
      <c r="K21" s="29">
        <f t="shared" si="0"/>
        <v>-1271.304319646385</v>
      </c>
      <c r="L21" s="30">
        <f t="shared" si="5"/>
        <v>-7071.5524301617361</v>
      </c>
      <c r="M21" s="22">
        <f t="shared" si="1"/>
        <v>-2.0922093816835199</v>
      </c>
      <c r="N21" s="24">
        <f t="shared" si="3"/>
        <v>0</v>
      </c>
      <c r="O21" s="29">
        <f t="shared" si="4"/>
        <v>-8342.8567498081211</v>
      </c>
      <c r="Q21" s="42" t="s">
        <v>42</v>
      </c>
      <c r="R21" s="43">
        <v>0.18683983215290134</v>
      </c>
      <c r="S21" s="44">
        <v>5.7632009771565476E-2</v>
      </c>
      <c r="T21" s="45">
        <v>3.2419454551988314</v>
      </c>
      <c r="U21" s="45">
        <v>1.3985894754971718E-3</v>
      </c>
      <c r="V21" s="45">
        <v>7.3170393740672621E-2</v>
      </c>
      <c r="W21" s="45">
        <v>0.30050927056513005</v>
      </c>
      <c r="X21" s="45">
        <v>7.3170393740672621E-2</v>
      </c>
      <c r="Y21" s="46">
        <v>0.30050927056513005</v>
      </c>
      <c r="Z21"/>
      <c r="AA21"/>
    </row>
    <row r="22" spans="1:27" ht="21" x14ac:dyDescent="0.35">
      <c r="A22" s="22">
        <v>19</v>
      </c>
      <c r="B22" s="28">
        <v>-0.38766145613594882</v>
      </c>
      <c r="C22" s="28">
        <v>0.74116717136735988</v>
      </c>
      <c r="D22" s="28">
        <v>0.4205722456087011</v>
      </c>
      <c r="E22" s="28">
        <v>0.40461078295395592</v>
      </c>
      <c r="F22" s="28">
        <v>-1.1067852995929113</v>
      </c>
      <c r="G22" s="28">
        <v>0.434444337692586</v>
      </c>
      <c r="H22" s="28">
        <v>0.73473631213418056</v>
      </c>
      <c r="I22" s="29">
        <f>+'[1]7-3 Data - Training &amp; Test Sets'!J22</f>
        <v>6134.5875917223602</v>
      </c>
      <c r="J22" s="25">
        <f t="shared" si="2"/>
        <v>0.43048928001796793</v>
      </c>
      <c r="K22" s="29">
        <f t="shared" si="0"/>
        <v>4383.3695273386384</v>
      </c>
      <c r="L22" s="30">
        <f t="shared" si="5"/>
        <v>1751.2180643837219</v>
      </c>
      <c r="M22" s="22">
        <f t="shared" si="1"/>
        <v>0.51812029958936168</v>
      </c>
      <c r="N22" s="24">
        <f t="shared" si="3"/>
        <v>6134.5875917223602</v>
      </c>
      <c r="O22" s="29">
        <f t="shared" si="4"/>
        <v>0</v>
      </c>
      <c r="Q22" s="47" t="s">
        <v>43</v>
      </c>
      <c r="R22" s="48">
        <v>-6.5964610003607566E-2</v>
      </c>
      <c r="S22" s="49">
        <v>4.2647565028696224E-2</v>
      </c>
      <c r="T22" s="50">
        <v>-1.5467380132774762</v>
      </c>
      <c r="U22" s="50">
        <v>0.12356458860767304</v>
      </c>
      <c r="V22" s="50">
        <v>-0.15007975340526417</v>
      </c>
      <c r="W22" s="50">
        <v>1.8150533398049035E-2</v>
      </c>
      <c r="X22" s="50">
        <v>-0.15007975340526417</v>
      </c>
      <c r="Y22" s="51">
        <v>1.8150533398049035E-2</v>
      </c>
      <c r="Z22"/>
      <c r="AA22"/>
    </row>
    <row r="23" spans="1:27" ht="21" x14ac:dyDescent="0.35">
      <c r="A23" s="22">
        <v>20</v>
      </c>
      <c r="B23" s="28">
        <v>1.1007291974500522</v>
      </c>
      <c r="C23" s="28">
        <v>-0.8916336159037912</v>
      </c>
      <c r="D23" s="28">
        <v>-0.80245522359112087</v>
      </c>
      <c r="E23" s="28">
        <v>-0.5901823784382747</v>
      </c>
      <c r="F23" s="28">
        <v>0.73976599566017787</v>
      </c>
      <c r="G23" s="28">
        <v>0.74250937349564072</v>
      </c>
      <c r="H23" s="28">
        <v>-5.659118875902204E-2</v>
      </c>
      <c r="I23" s="29">
        <f>+'[1]7-3 Data - Training &amp; Test Sets'!J23</f>
        <v>1579.7789391321994</v>
      </c>
      <c r="J23" s="25">
        <f t="shared" si="2"/>
        <v>-0.53185508501836398</v>
      </c>
      <c r="K23" s="29">
        <f t="shared" si="0"/>
        <v>-1155.7965394178827</v>
      </c>
      <c r="L23" s="30">
        <f t="shared" si="5"/>
        <v>2735.5754785500822</v>
      </c>
      <c r="M23" s="22">
        <f t="shared" si="1"/>
        <v>0.80935505139074027</v>
      </c>
      <c r="N23" s="24">
        <f t="shared" si="3"/>
        <v>0</v>
      </c>
      <c r="O23" s="29">
        <f t="shared" si="4"/>
        <v>1579.7789391321994</v>
      </c>
      <c r="Q23" s="47" t="s">
        <v>44</v>
      </c>
      <c r="R23" s="48">
        <v>0.63949953475163046</v>
      </c>
      <c r="S23" s="49">
        <v>7.3405238741464096E-2</v>
      </c>
      <c r="T23" s="50">
        <v>8.711905930910067</v>
      </c>
      <c r="U23" s="50">
        <v>1.3457836370076878E-15</v>
      </c>
      <c r="V23" s="50">
        <v>0.49472005721249157</v>
      </c>
      <c r="W23" s="50">
        <v>0.78427901229076935</v>
      </c>
      <c r="X23" s="50">
        <v>0.49472005721249157</v>
      </c>
      <c r="Y23" s="51">
        <v>0.78427901229076935</v>
      </c>
      <c r="Z23"/>
      <c r="AA23"/>
    </row>
    <row r="24" spans="1:27" ht="21.75" thickBot="1" x14ac:dyDescent="0.4">
      <c r="A24" s="22">
        <v>21</v>
      </c>
      <c r="B24" s="28">
        <v>-0.42502091375855655</v>
      </c>
      <c r="C24" s="28">
        <v>-0.72681497960304819</v>
      </c>
      <c r="D24" s="28">
        <v>-1.2199140169458111</v>
      </c>
      <c r="E24" s="28">
        <v>-0.75054602298616113</v>
      </c>
      <c r="F24" s="28">
        <v>0.83151375996828181</v>
      </c>
      <c r="G24" s="28">
        <v>0.76761046805933719</v>
      </c>
      <c r="H24" s="28">
        <v>-0.51012440848291141</v>
      </c>
      <c r="I24" s="29">
        <f>+'[1]7-3 Data - Training &amp; Test Sets'!J24</f>
        <v>-1030.7167546276464</v>
      </c>
      <c r="J24" s="25">
        <f t="shared" si="2"/>
        <v>-0.58113235590822754</v>
      </c>
      <c r="K24" s="29">
        <f t="shared" si="0"/>
        <v>-1439.4319995425917</v>
      </c>
      <c r="L24" s="30">
        <f t="shared" si="5"/>
        <v>408.71524491494529</v>
      </c>
      <c r="M24" s="22">
        <f t="shared" si="1"/>
        <v>0.12092364134936751</v>
      </c>
      <c r="N24" s="24">
        <f t="shared" si="3"/>
        <v>0</v>
      </c>
      <c r="O24" s="29">
        <f t="shared" si="4"/>
        <v>-1030.7167546276464</v>
      </c>
      <c r="Q24" s="52" t="s">
        <v>45</v>
      </c>
      <c r="R24" s="53">
        <v>-5.5118374675069783E-2</v>
      </c>
      <c r="S24" s="54">
        <v>6.2263442274074481E-2</v>
      </c>
      <c r="T24" s="55">
        <v>-0.88524457790892508</v>
      </c>
      <c r="U24" s="55">
        <v>0.37712630826811733</v>
      </c>
      <c r="V24" s="55">
        <v>-0.17792253411630699</v>
      </c>
      <c r="W24" s="55">
        <v>6.7685784766167406E-2</v>
      </c>
      <c r="X24" s="55">
        <v>-0.17792253411630699</v>
      </c>
      <c r="Y24" s="56">
        <v>6.7685784766167406E-2</v>
      </c>
      <c r="Z24"/>
      <c r="AA24"/>
    </row>
    <row r="25" spans="1:27" ht="21.75" thickBot="1" x14ac:dyDescent="0.4">
      <c r="A25" s="22">
        <v>22</v>
      </c>
      <c r="B25" s="28">
        <v>0.32719865975804419</v>
      </c>
      <c r="C25" s="28">
        <v>1.8266824997201252</v>
      </c>
      <c r="D25" s="28">
        <v>2.0027089287678828</v>
      </c>
      <c r="E25" s="28">
        <v>0.92283898318279423</v>
      </c>
      <c r="F25" s="28">
        <v>-1.9765948940312823</v>
      </c>
      <c r="G25" s="28">
        <v>-1.6041758883649453</v>
      </c>
      <c r="H25" s="28">
        <v>1.5235891949538309</v>
      </c>
      <c r="I25" s="29">
        <f>+'[1]7-3 Data - Training &amp; Test Sets'!J25</f>
        <v>10675.152569221551</v>
      </c>
      <c r="J25" s="25">
        <f t="shared" si="2"/>
        <v>0.90829093655354509</v>
      </c>
      <c r="K25" s="29">
        <f t="shared" si="0"/>
        <v>7133.552121717943</v>
      </c>
      <c r="L25" s="30">
        <f t="shared" si="5"/>
        <v>3541.6004475036079</v>
      </c>
      <c r="M25" s="22">
        <f t="shared" si="1"/>
        <v>1.0478278646195556</v>
      </c>
      <c r="N25" s="24">
        <f t="shared" si="3"/>
        <v>10675.152569221551</v>
      </c>
      <c r="O25" s="29">
        <f t="shared" si="4"/>
        <v>0</v>
      </c>
      <c r="Q25" s="37" t="s">
        <v>46</v>
      </c>
      <c r="R25" s="57">
        <v>-4.7458377011932382E-3</v>
      </c>
      <c r="S25" s="58">
        <v>5.8083446113566618E-2</v>
      </c>
      <c r="T25" s="37">
        <v>-8.1707233622365039E-2</v>
      </c>
      <c r="U25" s="37">
        <v>0.9349641978124118</v>
      </c>
      <c r="V25" s="37">
        <v>-0.11930565831035617</v>
      </c>
      <c r="W25" s="37">
        <v>0.1098139829079697</v>
      </c>
      <c r="X25" s="37">
        <v>-0.11930565831035617</v>
      </c>
      <c r="Y25" s="37">
        <v>0.1098139829079697</v>
      </c>
      <c r="Z25"/>
      <c r="AA25"/>
    </row>
    <row r="26" spans="1:27" ht="21" x14ac:dyDescent="0.35">
      <c r="A26" s="22">
        <v>23</v>
      </c>
      <c r="B26" s="28">
        <v>0.89043521201190601</v>
      </c>
      <c r="C26" s="28">
        <v>0.8620212045897232</v>
      </c>
      <c r="D26" s="28">
        <v>1.9504952947584355</v>
      </c>
      <c r="E26" s="28">
        <v>0.15455574063121025</v>
      </c>
      <c r="F26" s="28">
        <v>0.45191877421828835</v>
      </c>
      <c r="G26" s="28">
        <v>0.34851443181331015</v>
      </c>
      <c r="H26" s="28">
        <v>9.9077351947863698E-2</v>
      </c>
      <c r="I26" s="29">
        <f>+'[1]7-3 Data - Training &amp; Test Sets'!J26</f>
        <v>2475.7928086710249</v>
      </c>
      <c r="J26" s="25">
        <f t="shared" si="2"/>
        <v>0.10632553165196466</v>
      </c>
      <c r="K26" s="29">
        <f t="shared" si="0"/>
        <v>2517.5126675088677</v>
      </c>
      <c r="L26" s="30">
        <f t="shared" si="5"/>
        <v>-41.719858837842821</v>
      </c>
      <c r="M26" s="22">
        <f t="shared" si="1"/>
        <v>-1.2343354719502587E-2</v>
      </c>
      <c r="N26" s="24">
        <f t="shared" si="3"/>
        <v>2475.7928086710249</v>
      </c>
      <c r="O26" s="29">
        <f t="shared" si="4"/>
        <v>0</v>
      </c>
      <c r="Z26"/>
      <c r="AA26"/>
    </row>
    <row r="27" spans="1:27" ht="21" x14ac:dyDescent="0.35">
      <c r="A27" s="22">
        <v>24</v>
      </c>
      <c r="B27" s="28">
        <v>1.3930145268723495</v>
      </c>
      <c r="C27" s="28">
        <v>2.5344222982164073</v>
      </c>
      <c r="D27" s="28">
        <v>-0.77230515268199362</v>
      </c>
      <c r="E27" s="28">
        <v>0.31062790267615281</v>
      </c>
      <c r="F27" s="28">
        <v>0.32658794134123509</v>
      </c>
      <c r="G27" s="28">
        <v>-2.007946780902865</v>
      </c>
      <c r="H27" s="28">
        <v>0.54764036567945984</v>
      </c>
      <c r="I27" s="29">
        <f>+'[1]7-3 Data - Training &amp; Test Sets'!J27</f>
        <v>5057.6804517397222</v>
      </c>
      <c r="J27" s="25">
        <f t="shared" si="2"/>
        <v>0.70512124773083684</v>
      </c>
      <c r="K27" s="29">
        <f t="shared" si="0"/>
        <v>5964.1259921455621</v>
      </c>
      <c r="L27" s="30">
        <f t="shared" si="5"/>
        <v>-906.44554040583989</v>
      </c>
      <c r="M27" s="22">
        <f t="shared" si="1"/>
        <v>-0.26818352580310451</v>
      </c>
      <c r="N27" s="24">
        <f t="shared" si="3"/>
        <v>5057.6804517397222</v>
      </c>
      <c r="O27" s="29">
        <f t="shared" si="4"/>
        <v>0</v>
      </c>
      <c r="Q27"/>
      <c r="R27"/>
      <c r="S27"/>
      <c r="T27"/>
      <c r="U27"/>
      <c r="V27"/>
      <c r="W27"/>
      <c r="X27"/>
      <c r="Y27"/>
      <c r="Z27"/>
      <c r="AA27"/>
    </row>
    <row r="28" spans="1:27" ht="21" x14ac:dyDescent="0.35">
      <c r="A28" s="22">
        <v>25</v>
      </c>
      <c r="B28" s="28">
        <v>1.8018009649785831</v>
      </c>
      <c r="C28" s="28">
        <v>-0.5971856443454393</v>
      </c>
      <c r="D28" s="28">
        <v>-0.17810802814140442</v>
      </c>
      <c r="E28" s="28">
        <v>-0.39595650325325082</v>
      </c>
      <c r="F28" s="28">
        <v>0.51400149617894098</v>
      </c>
      <c r="G28" s="28">
        <v>0.39140018316715108</v>
      </c>
      <c r="H28" s="28">
        <v>-1.8372009706271697</v>
      </c>
      <c r="I28" s="29">
        <f>+'[1]7-3 Data - Training &amp; Test Sets'!J28</f>
        <v>-8669.2479583094537</v>
      </c>
      <c r="J28" s="25">
        <f t="shared" si="2"/>
        <v>-0.38137416560103854</v>
      </c>
      <c r="K28" s="29">
        <f t="shared" si="0"/>
        <v>-289.642143117861</v>
      </c>
      <c r="L28" s="30">
        <f t="shared" si="5"/>
        <v>-8379.6058151915931</v>
      </c>
      <c r="M28" s="22">
        <f t="shared" si="1"/>
        <v>-2.4792137334054458</v>
      </c>
      <c r="N28" s="24">
        <f t="shared" si="3"/>
        <v>0</v>
      </c>
      <c r="O28" s="29">
        <f t="shared" si="4"/>
        <v>-8669.2479583094537</v>
      </c>
      <c r="Q28"/>
      <c r="R28"/>
      <c r="S28"/>
      <c r="T28"/>
      <c r="U28"/>
      <c r="V28"/>
      <c r="W28"/>
      <c r="X28"/>
      <c r="Y28"/>
      <c r="Z28"/>
      <c r="AA28"/>
    </row>
    <row r="29" spans="1:27" ht="21" x14ac:dyDescent="0.35">
      <c r="A29" s="22">
        <v>26</v>
      </c>
      <c r="B29" s="28">
        <v>-1.158353271987471</v>
      </c>
      <c r="C29" s="28">
        <v>0.10235940079761922</v>
      </c>
      <c r="D29" s="28">
        <v>-0.67909761821541859</v>
      </c>
      <c r="E29" s="28">
        <v>-0.44010012871270515</v>
      </c>
      <c r="F29" s="28">
        <v>0.52870786111679324</v>
      </c>
      <c r="G29" s="28">
        <v>0.31267527293359054</v>
      </c>
      <c r="H29" s="28">
        <v>0.15056655192633364</v>
      </c>
      <c r="I29" s="29">
        <f>+'[1]7-3 Data - Training &amp; Test Sets'!J29</f>
        <v>2772.1599301373763</v>
      </c>
      <c r="J29" s="25">
        <f t="shared" si="2"/>
        <v>-0.24666412273434019</v>
      </c>
      <c r="K29" s="29">
        <f t="shared" si="0"/>
        <v>485.73653151111216</v>
      </c>
      <c r="L29" s="30">
        <f t="shared" si="5"/>
        <v>2286.4233986262643</v>
      </c>
      <c r="M29" s="22">
        <f t="shared" si="1"/>
        <v>0.67646765435877265</v>
      </c>
      <c r="N29" s="24">
        <f t="shared" si="3"/>
        <v>2772.1599301373763</v>
      </c>
      <c r="O29" s="29">
        <f t="shared" si="4"/>
        <v>0</v>
      </c>
      <c r="Q29"/>
      <c r="R29"/>
      <c r="S29"/>
      <c r="T29"/>
      <c r="U29"/>
      <c r="V29"/>
      <c r="W29"/>
      <c r="X29"/>
      <c r="Y29"/>
      <c r="Z29"/>
      <c r="AA29"/>
    </row>
    <row r="30" spans="1:27" ht="21" x14ac:dyDescent="0.35">
      <c r="A30" s="22">
        <v>27</v>
      </c>
      <c r="B30" s="28">
        <v>0.61142607163982232</v>
      </c>
      <c r="C30" s="28">
        <v>-0.63896889363758269</v>
      </c>
      <c r="D30" s="28">
        <v>1.5570678039353247</v>
      </c>
      <c r="E30" s="28">
        <v>0.52468944437164577</v>
      </c>
      <c r="F30" s="28">
        <v>0.38302139934932805</v>
      </c>
      <c r="G30" s="28">
        <v>0.68154294478346933</v>
      </c>
      <c r="H30" s="28">
        <v>0.33690018844121083</v>
      </c>
      <c r="I30" s="29">
        <f>+'[1]7-3 Data - Training &amp; Test Sets'!J30</f>
        <v>3844.6792838923961</v>
      </c>
      <c r="J30" s="25">
        <f t="shared" si="2"/>
        <v>9.2330927292914769E-2</v>
      </c>
      <c r="K30" s="29">
        <f t="shared" si="0"/>
        <v>2436.9610059626339</v>
      </c>
      <c r="L30" s="30">
        <f t="shared" si="5"/>
        <v>1407.7182779297623</v>
      </c>
      <c r="M30" s="22">
        <f t="shared" si="1"/>
        <v>0.41649148711532008</v>
      </c>
      <c r="N30" s="24">
        <f t="shared" si="3"/>
        <v>3844.6792838923961</v>
      </c>
      <c r="O30" s="29">
        <f t="shared" si="4"/>
        <v>0</v>
      </c>
      <c r="Q30"/>
      <c r="R30"/>
      <c r="S30"/>
      <c r="T30"/>
      <c r="U30"/>
      <c r="V30"/>
      <c r="W30"/>
      <c r="X30"/>
      <c r="Y30"/>
      <c r="Z30"/>
      <c r="AA30"/>
    </row>
    <row r="31" spans="1:27" ht="21" x14ac:dyDescent="0.35">
      <c r="A31" s="22">
        <v>28</v>
      </c>
      <c r="B31" s="28">
        <v>-0.47133819340271554</v>
      </c>
      <c r="C31" s="28">
        <v>-1.1858626009194859</v>
      </c>
      <c r="D31" s="28">
        <v>1.6841775869834965</v>
      </c>
      <c r="E31" s="28">
        <v>-0.60856434199453135</v>
      </c>
      <c r="F31" s="28">
        <v>0.83044094812575586</v>
      </c>
      <c r="G31" s="28">
        <v>0.78718485378437675</v>
      </c>
      <c r="H31" s="28">
        <v>-8.0130085358496809E-3</v>
      </c>
      <c r="I31" s="29">
        <f>+'[1]7-3 Data - Training &amp; Test Sets'!J31</f>
        <v>1859.3904973781089</v>
      </c>
      <c r="J31" s="25">
        <f t="shared" si="2"/>
        <v>-0.76761165591063352</v>
      </c>
      <c r="K31" s="29">
        <f t="shared" si="0"/>
        <v>-2512.7897789969757</v>
      </c>
      <c r="L31" s="30">
        <f t="shared" si="5"/>
        <v>4372.1802763750848</v>
      </c>
      <c r="M31" s="22">
        <f t="shared" si="1"/>
        <v>1.2935655477328307</v>
      </c>
      <c r="N31" s="24">
        <f t="shared" si="3"/>
        <v>0</v>
      </c>
      <c r="O31" s="29">
        <f t="shared" si="4"/>
        <v>1859.3904973781089</v>
      </c>
      <c r="Q31"/>
      <c r="R31"/>
      <c r="S31"/>
      <c r="T31"/>
      <c r="U31"/>
      <c r="V31"/>
      <c r="W31"/>
      <c r="X31"/>
      <c r="Y31"/>
      <c r="Z31"/>
      <c r="AA31"/>
    </row>
    <row r="32" spans="1:27" ht="21" x14ac:dyDescent="0.35">
      <c r="A32" s="22">
        <v>29</v>
      </c>
      <c r="B32" s="28">
        <v>0.60298813312704758</v>
      </c>
      <c r="C32" s="28">
        <v>-1.0967499633320985</v>
      </c>
      <c r="D32" s="28">
        <v>-1.2238478595094671</v>
      </c>
      <c r="E32" s="28">
        <v>-0.58674138327055847</v>
      </c>
      <c r="F32" s="28">
        <v>0.66850211433606099</v>
      </c>
      <c r="G32" s="28">
        <v>0.43707871332033182</v>
      </c>
      <c r="H32" s="28">
        <v>-0.28656559744068416</v>
      </c>
      <c r="I32" s="29">
        <f>+'[1]7-3 Data - Training &amp; Test Sets'!J32</f>
        <v>256.06729590585178</v>
      </c>
      <c r="J32" s="25">
        <f t="shared" si="2"/>
        <v>-0.53625352393647963</v>
      </c>
      <c r="K32" s="29">
        <f t="shared" si="0"/>
        <v>-1181.1135511728248</v>
      </c>
      <c r="L32" s="30">
        <f t="shared" si="5"/>
        <v>1437.1808470786766</v>
      </c>
      <c r="M32" s="22">
        <f t="shared" si="1"/>
        <v>0.42520836564950754</v>
      </c>
      <c r="N32" s="24">
        <f t="shared" si="3"/>
        <v>0</v>
      </c>
      <c r="O32" s="29">
        <f t="shared" si="4"/>
        <v>256.06729590585178</v>
      </c>
      <c r="Q32"/>
      <c r="R32"/>
      <c r="S32"/>
      <c r="T32"/>
      <c r="U32"/>
      <c r="V32"/>
      <c r="W32"/>
      <c r="X32"/>
      <c r="Y32"/>
      <c r="Z32"/>
      <c r="AA32"/>
    </row>
    <row r="33" spans="1:27" ht="21" x14ac:dyDescent="0.35">
      <c r="A33" s="22">
        <v>30</v>
      </c>
      <c r="B33" s="28">
        <v>-0.25021328618524341</v>
      </c>
      <c r="C33" s="28">
        <v>-0.73521604015041087</v>
      </c>
      <c r="D33" s="28">
        <v>-9.8689384115502835E-2</v>
      </c>
      <c r="E33" s="28">
        <v>-0.62697666869774327</v>
      </c>
      <c r="F33" s="28">
        <v>0.70768329447714418</v>
      </c>
      <c r="G33" s="28">
        <v>0.41413453783914006</v>
      </c>
      <c r="H33" s="28">
        <v>6.0823052051161855E-2</v>
      </c>
      <c r="I33" s="29">
        <f>+'[1]7-3 Data - Training &amp; Test Sets'!J33</f>
        <v>2255.6045604784576</v>
      </c>
      <c r="J33" s="25">
        <f t="shared" si="2"/>
        <v>-0.57081527571176116</v>
      </c>
      <c r="K33" s="29">
        <f t="shared" si="0"/>
        <v>-1380.0478304150315</v>
      </c>
      <c r="L33" s="30">
        <f t="shared" si="5"/>
        <v>3635.6523908934892</v>
      </c>
      <c r="M33" s="22">
        <f t="shared" si="1"/>
        <v>1.0756543369916731</v>
      </c>
      <c r="N33" s="24">
        <f t="shared" si="3"/>
        <v>0</v>
      </c>
      <c r="O33" s="29">
        <f t="shared" si="4"/>
        <v>2255.6045604784576</v>
      </c>
      <c r="Q33"/>
      <c r="R33"/>
      <c r="S33"/>
      <c r="T33"/>
      <c r="U33"/>
      <c r="V33"/>
      <c r="W33"/>
      <c r="X33"/>
      <c r="Y33"/>
      <c r="Z33"/>
      <c r="AA33"/>
    </row>
    <row r="34" spans="1:27" ht="21" x14ac:dyDescent="0.35">
      <c r="A34" s="22">
        <v>31</v>
      </c>
      <c r="B34" s="28">
        <v>0.57973381301966964</v>
      </c>
      <c r="C34" s="28">
        <v>-0.92466906095204304</v>
      </c>
      <c r="D34" s="28">
        <v>0.60593294523118091</v>
      </c>
      <c r="E34" s="28">
        <v>-0.75073604024345164</v>
      </c>
      <c r="F34" s="28">
        <v>-0.14930964499271507</v>
      </c>
      <c r="G34" s="28">
        <v>0.40180084033722085</v>
      </c>
      <c r="H34" s="28">
        <v>-0.9525508341873673</v>
      </c>
      <c r="I34" s="29">
        <f>+'[1]7-3 Data - Training &amp; Test Sets'!J34</f>
        <v>-3577.2827587897586</v>
      </c>
      <c r="J34" s="25">
        <f t="shared" si="2"/>
        <v>-0.68460078606743124</v>
      </c>
      <c r="K34" s="29">
        <f t="shared" si="0"/>
        <v>-2034.986811459416</v>
      </c>
      <c r="L34" s="30">
        <f t="shared" si="5"/>
        <v>-1542.2959473303426</v>
      </c>
      <c r="M34" s="22">
        <f t="shared" si="1"/>
        <v>-0.45630801471173044</v>
      </c>
      <c r="N34" s="24">
        <f t="shared" si="3"/>
        <v>0</v>
      </c>
      <c r="O34" s="29">
        <f t="shared" si="4"/>
        <v>-3577.2827587897586</v>
      </c>
      <c r="Q34"/>
      <c r="R34"/>
      <c r="S34"/>
      <c r="T34"/>
      <c r="U34"/>
      <c r="V34"/>
      <c r="W34"/>
      <c r="X34"/>
      <c r="Y34"/>
      <c r="Z34"/>
      <c r="AA34"/>
    </row>
    <row r="35" spans="1:27" ht="21" x14ac:dyDescent="0.35">
      <c r="A35" s="22">
        <v>32</v>
      </c>
      <c r="B35" s="28">
        <v>1.7602455277917377</v>
      </c>
      <c r="C35" s="28">
        <v>0.45059390294176754</v>
      </c>
      <c r="D35" s="28">
        <v>0.63606974333238275</v>
      </c>
      <c r="E35" s="28">
        <v>0.61450172372304335</v>
      </c>
      <c r="F35" s="28">
        <v>0.32070516214301137</v>
      </c>
      <c r="G35" s="28">
        <v>-0.54216355978479103</v>
      </c>
      <c r="H35" s="28">
        <v>0.77481949796255978</v>
      </c>
      <c r="I35" s="29">
        <f>+'[1]7-3 Data - Training &amp; Test Sets'!J35</f>
        <v>6365.3027399112016</v>
      </c>
      <c r="J35" s="25">
        <f t="shared" si="2"/>
        <v>0.41752761577847886</v>
      </c>
      <c r="K35" s="29">
        <f t="shared" si="0"/>
        <v>4308.763374559474</v>
      </c>
      <c r="L35" s="30">
        <f t="shared" si="5"/>
        <v>2056.5393653517276</v>
      </c>
      <c r="M35" s="22">
        <f t="shared" si="1"/>
        <v>0.6084535180193732</v>
      </c>
      <c r="N35" s="24">
        <f t="shared" si="3"/>
        <v>6365.3027399112016</v>
      </c>
      <c r="O35" s="29">
        <f t="shared" si="4"/>
        <v>0</v>
      </c>
      <c r="Q35"/>
      <c r="R35"/>
      <c r="S35"/>
      <c r="T35"/>
      <c r="U35"/>
      <c r="V35"/>
      <c r="W35"/>
      <c r="X35"/>
      <c r="Y35"/>
      <c r="Z35"/>
      <c r="AA35"/>
    </row>
    <row r="36" spans="1:27" ht="21" x14ac:dyDescent="0.35">
      <c r="A36" s="22">
        <v>33</v>
      </c>
      <c r="B36" s="28">
        <v>7.8136312571917207E-2</v>
      </c>
      <c r="C36" s="28">
        <v>3.1807125530586136E-2</v>
      </c>
      <c r="D36" s="28">
        <v>0.67142807005233485</v>
      </c>
      <c r="E36" s="28">
        <v>-0.41457104708006548</v>
      </c>
      <c r="F36" s="28">
        <v>0.59454365403750931</v>
      </c>
      <c r="G36" s="28">
        <v>1.0168695181474747</v>
      </c>
      <c r="H36" s="28">
        <v>-0.21070552986746346</v>
      </c>
      <c r="I36" s="29">
        <f>+'[1]7-3 Data - Training &amp; Test Sets'!J36</f>
        <v>692.71090020188433</v>
      </c>
      <c r="J36" s="25">
        <f t="shared" si="2"/>
        <v>-0.33623592440419886</v>
      </c>
      <c r="K36" s="29">
        <f t="shared" ref="K36:K67" si="6">+J36*I$207+I$206</f>
        <v>-29.830558996239233</v>
      </c>
      <c r="L36" s="30">
        <f t="shared" si="5"/>
        <v>722.54145919812356</v>
      </c>
      <c r="M36" s="22">
        <f t="shared" ref="M36:M67" si="7">+L36/L$207</f>
        <v>0.21377314734199593</v>
      </c>
      <c r="N36" s="24">
        <f t="shared" si="3"/>
        <v>692.71090020188433</v>
      </c>
      <c r="O36" s="29">
        <f t="shared" si="4"/>
        <v>0</v>
      </c>
      <c r="Q36"/>
      <c r="R36"/>
      <c r="S36"/>
      <c r="T36"/>
      <c r="U36"/>
      <c r="V36"/>
      <c r="W36"/>
      <c r="X36"/>
      <c r="Y36"/>
      <c r="Z36"/>
      <c r="AA36"/>
    </row>
    <row r="37" spans="1:27" ht="21" x14ac:dyDescent="0.35">
      <c r="A37" s="22">
        <v>34</v>
      </c>
      <c r="B37" s="28">
        <v>-0.89437558235356507</v>
      </c>
      <c r="C37" s="28">
        <v>-0.11204348817300613</v>
      </c>
      <c r="D37" s="28">
        <v>-1.16781481824819</v>
      </c>
      <c r="E37" s="28">
        <v>-0.56050178591651201</v>
      </c>
      <c r="F37" s="28">
        <v>0.81580211785712764</v>
      </c>
      <c r="G37" s="28">
        <v>0.71864876418178036</v>
      </c>
      <c r="H37" s="28">
        <v>-0.37132373339780195</v>
      </c>
      <c r="I37" s="29">
        <f>+'[1]7-3 Data - Training &amp; Test Sets'!J37</f>
        <v>-231.79277542888076</v>
      </c>
      <c r="J37" s="25">
        <f t="shared" si="2"/>
        <v>-0.34730605559572636</v>
      </c>
      <c r="K37" s="29">
        <f t="shared" si="6"/>
        <v>-93.549220712866145</v>
      </c>
      <c r="L37" s="30">
        <f t="shared" si="5"/>
        <v>-138.24355471601461</v>
      </c>
      <c r="M37" s="22">
        <f t="shared" si="7"/>
        <v>-4.0901126731448072E-2</v>
      </c>
      <c r="N37" s="24">
        <f t="shared" si="3"/>
        <v>-231.79277542888076</v>
      </c>
      <c r="O37" s="29">
        <f t="shared" si="4"/>
        <v>0</v>
      </c>
      <c r="Q37"/>
      <c r="R37"/>
      <c r="S37"/>
      <c r="T37"/>
      <c r="U37"/>
      <c r="V37"/>
      <c r="W37"/>
      <c r="X37"/>
      <c r="Y37"/>
      <c r="Z37"/>
      <c r="AA37"/>
    </row>
    <row r="38" spans="1:27" ht="21" x14ac:dyDescent="0.35">
      <c r="A38" s="22">
        <v>35</v>
      </c>
      <c r="B38" s="28">
        <v>0.89693671928239493</v>
      </c>
      <c r="C38" s="28">
        <v>0.5429834762488035</v>
      </c>
      <c r="D38" s="28">
        <v>-8.652298534066552E-2</v>
      </c>
      <c r="E38" s="28">
        <v>0.7486032522182875</v>
      </c>
      <c r="F38" s="28">
        <v>4.6753314124375507E-2</v>
      </c>
      <c r="G38" s="28">
        <v>-1.7130173358332312</v>
      </c>
      <c r="H38" s="28">
        <v>0.79983818299342757</v>
      </c>
      <c r="I38" s="29">
        <f>+'[1]7-3 Data - Training &amp; Test Sets'!J38</f>
        <v>6509.3080005983365</v>
      </c>
      <c r="J38" s="25">
        <f t="shared" si="2"/>
        <v>0.58331286137041394</v>
      </c>
      <c r="K38" s="29">
        <f t="shared" si="6"/>
        <v>5263.0080712768213</v>
      </c>
      <c r="L38" s="30">
        <f t="shared" si="5"/>
        <v>1246.2999293215153</v>
      </c>
      <c r="M38" s="22">
        <f t="shared" si="7"/>
        <v>0.36873380071345158</v>
      </c>
      <c r="N38" s="24">
        <f t="shared" si="3"/>
        <v>6509.3080005983365</v>
      </c>
      <c r="O38" s="29">
        <f t="shared" si="4"/>
        <v>0</v>
      </c>
      <c r="Q38"/>
      <c r="R38"/>
      <c r="S38"/>
      <c r="T38"/>
      <c r="U38"/>
      <c r="V38"/>
      <c r="W38"/>
      <c r="X38"/>
      <c r="Y38"/>
      <c r="Z38"/>
      <c r="AA38"/>
    </row>
    <row r="39" spans="1:27" ht="21" x14ac:dyDescent="0.35">
      <c r="A39" s="22">
        <v>36</v>
      </c>
      <c r="B39" s="28">
        <v>0.99502268697188356</v>
      </c>
      <c r="C39" s="28">
        <v>-1.1374755691684251</v>
      </c>
      <c r="D39" s="28">
        <v>0.43969204441493864</v>
      </c>
      <c r="E39" s="28">
        <v>0.33321910062877302</v>
      </c>
      <c r="F39" s="28">
        <v>0.71183324821173177</v>
      </c>
      <c r="G39" s="28">
        <v>-8.3521103869123703E-2</v>
      </c>
      <c r="H39" s="28">
        <v>0.2962501611550824</v>
      </c>
      <c r="I39" s="29">
        <f>+'[1]7-3 Data - Training &amp; Test Sets'!J39</f>
        <v>3610.7014481645915</v>
      </c>
      <c r="J39" s="25">
        <f t="shared" si="2"/>
        <v>-6.7671490511623883E-2</v>
      </c>
      <c r="K39" s="29">
        <f t="shared" si="6"/>
        <v>1516.0017365970989</v>
      </c>
      <c r="L39" s="30">
        <f t="shared" si="5"/>
        <v>2094.6997115674926</v>
      </c>
      <c r="M39" s="22">
        <f t="shared" si="7"/>
        <v>0.61974374532793164</v>
      </c>
      <c r="N39" s="24">
        <f t="shared" si="3"/>
        <v>3610.7014481645915</v>
      </c>
      <c r="O39" s="29">
        <f t="shared" si="4"/>
        <v>0</v>
      </c>
      <c r="Q39"/>
      <c r="R39"/>
      <c r="S39"/>
      <c r="T39"/>
      <c r="U39"/>
      <c r="V39"/>
      <c r="W39"/>
      <c r="X39"/>
      <c r="Y39"/>
      <c r="Z39"/>
      <c r="AA39"/>
    </row>
    <row r="40" spans="1:27" ht="21" hidden="1" outlineLevel="1" x14ac:dyDescent="0.35">
      <c r="A40" s="22">
        <v>37</v>
      </c>
      <c r="B40" s="28">
        <v>-0.75227111966544424</v>
      </c>
      <c r="C40" s="28">
        <v>-0.50672739990057836</v>
      </c>
      <c r="D40" s="28">
        <v>-0.80055974970467569</v>
      </c>
      <c r="E40" s="28">
        <v>-0.66293124186928076</v>
      </c>
      <c r="F40" s="28">
        <v>0.50562268720568915</v>
      </c>
      <c r="G40" s="28">
        <v>1.020407115423519</v>
      </c>
      <c r="H40" s="28">
        <v>-0.26696585512316062</v>
      </c>
      <c r="I40" s="29">
        <f>+'[1]7-3 Data - Training &amp; Test Sets'!J40</f>
        <v>368.88161841534071</v>
      </c>
      <c r="J40" s="25">
        <f t="shared" si="2"/>
        <v>-0.49368157213618996</v>
      </c>
      <c r="K40" s="29">
        <f t="shared" si="6"/>
        <v>-936.07329388524158</v>
      </c>
      <c r="L40" s="30">
        <f t="shared" si="5"/>
        <v>1304.9549123005822</v>
      </c>
      <c r="M40" s="22">
        <f t="shared" si="7"/>
        <v>0.3860876288697514</v>
      </c>
      <c r="N40" s="24">
        <f t="shared" si="3"/>
        <v>0</v>
      </c>
      <c r="O40" s="29">
        <f t="shared" si="4"/>
        <v>368.88161841534071</v>
      </c>
      <c r="Q40"/>
      <c r="R40"/>
      <c r="S40"/>
      <c r="T40"/>
      <c r="U40"/>
      <c r="V40"/>
      <c r="W40"/>
      <c r="X40"/>
      <c r="Y40"/>
      <c r="Z40"/>
      <c r="AA40"/>
    </row>
    <row r="41" spans="1:27" ht="21" hidden="1" outlineLevel="1" x14ac:dyDescent="0.35">
      <c r="A41" s="22">
        <v>38</v>
      </c>
      <c r="B41" s="28">
        <v>1.8261313290482251</v>
      </c>
      <c r="C41" s="28">
        <v>0.96012354639133479</v>
      </c>
      <c r="D41" s="28">
        <v>3.1191467902317065E-2</v>
      </c>
      <c r="E41" s="28">
        <v>0.67481788334217163</v>
      </c>
      <c r="F41" s="28">
        <v>-0.50506492046466911</v>
      </c>
      <c r="G41" s="28">
        <v>0.55860693523726501</v>
      </c>
      <c r="H41" s="28">
        <v>0.5361502960010327</v>
      </c>
      <c r="I41" s="29">
        <f>+'[1]7-3 Data - Training &amp; Test Sets'!J41</f>
        <v>4991.5446625360219</v>
      </c>
      <c r="J41" s="25">
        <f t="shared" si="2"/>
        <v>0.6367158691989937</v>
      </c>
      <c r="K41" s="29">
        <f t="shared" si="6"/>
        <v>5570.3908955277166</v>
      </c>
      <c r="L41" s="30">
        <f t="shared" si="5"/>
        <v>-578.84623299169471</v>
      </c>
      <c r="M41" s="22">
        <f t="shared" si="7"/>
        <v>-0.17125907375754115</v>
      </c>
      <c r="N41" s="24">
        <f t="shared" si="3"/>
        <v>4991.5446625360219</v>
      </c>
      <c r="O41" s="29">
        <f t="shared" si="4"/>
        <v>0</v>
      </c>
      <c r="Q41"/>
      <c r="R41"/>
      <c r="S41"/>
      <c r="T41"/>
      <c r="U41"/>
      <c r="V41"/>
      <c r="W41"/>
      <c r="X41"/>
      <c r="Y41"/>
      <c r="Z41"/>
      <c r="AA41"/>
    </row>
    <row r="42" spans="1:27" ht="21" hidden="1" outlineLevel="1" x14ac:dyDescent="0.35">
      <c r="A42" s="22">
        <v>39</v>
      </c>
      <c r="B42" s="28">
        <v>-0.9933215560725972</v>
      </c>
      <c r="C42" s="28">
        <v>-1.1618594536761515</v>
      </c>
      <c r="D42" s="28">
        <v>1.2171990688654282</v>
      </c>
      <c r="E42" s="28">
        <v>-0.72394015846943049</v>
      </c>
      <c r="F42" s="28">
        <v>-0.61250102306202336</v>
      </c>
      <c r="G42" s="28">
        <v>-0.2037299131997469</v>
      </c>
      <c r="H42" s="28">
        <v>-1.6197369225318416</v>
      </c>
      <c r="I42" s="29">
        <f>+'[1]7-3 Data - Training &amp; Test Sets'!J42</f>
        <v>-7417.5448053495747</v>
      </c>
      <c r="J42" s="25">
        <f t="shared" si="2"/>
        <v>-0.72657302083580222</v>
      </c>
      <c r="K42" s="29">
        <f t="shared" si="6"/>
        <v>-2276.5751524127309</v>
      </c>
      <c r="L42" s="30">
        <f t="shared" si="5"/>
        <v>-5140.9696529368439</v>
      </c>
      <c r="M42" s="22">
        <f t="shared" si="7"/>
        <v>-1.521021733919143</v>
      </c>
      <c r="N42" s="24">
        <f t="shared" si="3"/>
        <v>0</v>
      </c>
      <c r="O42" s="29">
        <f t="shared" si="4"/>
        <v>-7417.5448053495747</v>
      </c>
      <c r="Q42"/>
      <c r="R42"/>
      <c r="S42"/>
      <c r="T42"/>
      <c r="U42"/>
      <c r="V42"/>
      <c r="W42"/>
      <c r="X42"/>
      <c r="Y42"/>
      <c r="Z42"/>
      <c r="AA42"/>
    </row>
    <row r="43" spans="1:27" ht="21" hidden="1" outlineLevel="1" x14ac:dyDescent="0.35">
      <c r="A43" s="22">
        <v>40</v>
      </c>
      <c r="B43" s="28">
        <v>-0.82436445694747429</v>
      </c>
      <c r="C43" s="28">
        <v>0.41734583966740613</v>
      </c>
      <c r="D43" s="28">
        <v>-0.83769994596615116</v>
      </c>
      <c r="E43" s="28">
        <v>-0.27628787153572987</v>
      </c>
      <c r="F43" s="28">
        <v>2.7923114770704284E-2</v>
      </c>
      <c r="G43" s="28">
        <v>0.32892034636870204</v>
      </c>
      <c r="H43" s="28">
        <v>0.31411355907884619</v>
      </c>
      <c r="I43" s="29">
        <f>+'[1]7-3 Data - Training &amp; Test Sets'!J43</f>
        <v>3713.5215312982891</v>
      </c>
      <c r="J43" s="25">
        <f t="shared" si="2"/>
        <v>-4.4989665137774019E-2</v>
      </c>
      <c r="K43" s="29">
        <f t="shared" si="6"/>
        <v>1646.5562470276586</v>
      </c>
      <c r="L43" s="30">
        <f t="shared" si="5"/>
        <v>2066.9652842706305</v>
      </c>
      <c r="M43" s="22">
        <f t="shared" si="7"/>
        <v>0.6115381597002808</v>
      </c>
      <c r="N43" s="24">
        <f t="shared" si="3"/>
        <v>3713.5215312982891</v>
      </c>
      <c r="O43" s="29">
        <f t="shared" si="4"/>
        <v>0</v>
      </c>
      <c r="Q43"/>
      <c r="R43"/>
      <c r="S43"/>
      <c r="T43"/>
      <c r="U43"/>
      <c r="V43"/>
      <c r="W43"/>
      <c r="X43"/>
      <c r="Y43"/>
      <c r="Z43"/>
      <c r="AA43"/>
    </row>
    <row r="44" spans="1:27" ht="21" hidden="1" outlineLevel="1" x14ac:dyDescent="0.35">
      <c r="A44" s="22">
        <v>41</v>
      </c>
      <c r="B44" s="28">
        <v>1.5250564956947039</v>
      </c>
      <c r="C44" s="28">
        <v>2.3501716573382549</v>
      </c>
      <c r="D44" s="28">
        <v>0.33144192800717032</v>
      </c>
      <c r="E44" s="28">
        <v>1.4513352781690032</v>
      </c>
      <c r="F44" s="28">
        <v>0.47123530385794238</v>
      </c>
      <c r="G44" s="28">
        <v>-0.50311932292626582</v>
      </c>
      <c r="H44" s="28">
        <v>0.95975654142348854</v>
      </c>
      <c r="I44" s="29">
        <f>+'[1]7-3 Data - Training &amp; Test Sets'!J44</f>
        <v>7429.7834318996438</v>
      </c>
      <c r="J44" s="25">
        <f t="shared" si="2"/>
        <v>1.3193967515872922</v>
      </c>
      <c r="K44" s="29">
        <f t="shared" si="6"/>
        <v>9499.8395581235618</v>
      </c>
      <c r="L44" s="30">
        <f t="shared" si="5"/>
        <v>-2070.056126223918</v>
      </c>
      <c r="M44" s="22">
        <f t="shared" si="7"/>
        <v>-0.61245262488961982</v>
      </c>
      <c r="N44" s="24">
        <f t="shared" si="3"/>
        <v>7429.7834318996438</v>
      </c>
      <c r="O44" s="29">
        <f t="shared" si="4"/>
        <v>0</v>
      </c>
      <c r="Q44"/>
      <c r="R44"/>
      <c r="S44"/>
      <c r="T44"/>
      <c r="U44"/>
      <c r="V44"/>
      <c r="W44"/>
      <c r="X44"/>
      <c r="Y44"/>
      <c r="Z44"/>
      <c r="AA44"/>
    </row>
    <row r="45" spans="1:27" ht="21" hidden="1" outlineLevel="1" x14ac:dyDescent="0.35">
      <c r="A45" s="22">
        <v>42</v>
      </c>
      <c r="B45" s="28">
        <v>-0.5229037717630729</v>
      </c>
      <c r="C45" s="28">
        <v>0.47073627318861044</v>
      </c>
      <c r="D45" s="28">
        <v>-0.74163865391437478</v>
      </c>
      <c r="E45" s="28">
        <v>-0.34212745392970095</v>
      </c>
      <c r="F45" s="28">
        <v>0.7309906508722035</v>
      </c>
      <c r="G45" s="28">
        <v>0.82418016524214988</v>
      </c>
      <c r="H45" s="28">
        <v>-2.5847955892955774E-2</v>
      </c>
      <c r="I45" s="29">
        <f>+'[1]7-3 Data - Training &amp; Test Sets'!J45</f>
        <v>1756.7341731015686</v>
      </c>
      <c r="J45" s="25">
        <f t="shared" si="2"/>
        <v>-0.12220717335264639</v>
      </c>
      <c r="K45" s="29">
        <f t="shared" si="6"/>
        <v>1202.0993386659975</v>
      </c>
      <c r="L45" s="30">
        <f t="shared" si="5"/>
        <v>554.63483443557107</v>
      </c>
      <c r="M45" s="22">
        <f t="shared" si="7"/>
        <v>0.16409582131713718</v>
      </c>
      <c r="N45" s="24">
        <f t="shared" si="3"/>
        <v>1756.7341731015686</v>
      </c>
      <c r="O45" s="29">
        <f t="shared" si="4"/>
        <v>0</v>
      </c>
      <c r="Q45"/>
      <c r="R45"/>
      <c r="S45"/>
      <c r="T45"/>
      <c r="U45"/>
      <c r="V45"/>
      <c r="W45"/>
      <c r="X45"/>
      <c r="Y45"/>
      <c r="Z45"/>
      <c r="AA45"/>
    </row>
    <row r="46" spans="1:27" ht="21" hidden="1" outlineLevel="1" x14ac:dyDescent="0.35">
      <c r="A46" s="22">
        <v>43</v>
      </c>
      <c r="B46" s="28">
        <v>-0.57944756497143268</v>
      </c>
      <c r="C46" s="28">
        <v>-0.27169671855453248</v>
      </c>
      <c r="D46" s="28">
        <v>0.77388346167006139</v>
      </c>
      <c r="E46" s="28">
        <v>-0.61383739023248296</v>
      </c>
      <c r="F46" s="28">
        <v>0.22212753464641002</v>
      </c>
      <c r="G46" s="28">
        <v>0.25317380796036409</v>
      </c>
      <c r="H46" s="28">
        <v>0.10155014301657682</v>
      </c>
      <c r="I46" s="29">
        <f>+'[1]7-3 Data - Training &amp; Test Sets'!J46</f>
        <v>2490.0259676893947</v>
      </c>
      <c r="J46" s="25">
        <f t="shared" si="2"/>
        <v>-0.5066047241756485</v>
      </c>
      <c r="K46" s="29">
        <f t="shared" si="6"/>
        <v>-1010.4577739666538</v>
      </c>
      <c r="L46" s="30">
        <f t="shared" si="5"/>
        <v>3500.4837416560486</v>
      </c>
      <c r="M46" s="22">
        <f t="shared" si="7"/>
        <v>1.0356629604393546</v>
      </c>
      <c r="N46" s="24">
        <f t="shared" si="3"/>
        <v>0</v>
      </c>
      <c r="O46" s="29">
        <f t="shared" si="4"/>
        <v>2490.0259676893947</v>
      </c>
      <c r="Q46"/>
      <c r="R46"/>
      <c r="S46"/>
      <c r="T46"/>
      <c r="U46"/>
      <c r="V46"/>
      <c r="W46"/>
      <c r="X46"/>
      <c r="Y46"/>
      <c r="Z46"/>
      <c r="AA46"/>
    </row>
    <row r="47" spans="1:27" ht="21" hidden="1" outlineLevel="1" x14ac:dyDescent="0.35">
      <c r="A47" s="22">
        <v>44</v>
      </c>
      <c r="B47" s="28">
        <v>9.8929797858713572E-2</v>
      </c>
      <c r="C47" s="28">
        <v>0.66266680755904117</v>
      </c>
      <c r="D47" s="28">
        <v>4.711205974120193</v>
      </c>
      <c r="E47" s="28">
        <v>0.70103246861058488</v>
      </c>
      <c r="F47" s="28">
        <v>0.63351653326333157</v>
      </c>
      <c r="G47" s="28">
        <v>0.91951470709082805</v>
      </c>
      <c r="H47" s="28">
        <v>0.30227064606245851</v>
      </c>
      <c r="I47" s="29">
        <f>+'[1]7-3 Data - Training &amp; Test Sets'!J47</f>
        <v>3645.3548081425433</v>
      </c>
      <c r="J47" s="25">
        <f t="shared" si="2"/>
        <v>0.226431226247122</v>
      </c>
      <c r="K47" s="29">
        <f t="shared" si="6"/>
        <v>3208.8300504506806</v>
      </c>
      <c r="L47" s="30">
        <f t="shared" si="5"/>
        <v>436.52475769186276</v>
      </c>
      <c r="M47" s="22">
        <f t="shared" si="7"/>
        <v>0.12915144197822939</v>
      </c>
      <c r="N47" s="24">
        <f t="shared" si="3"/>
        <v>3645.3548081425433</v>
      </c>
      <c r="O47" s="29">
        <f t="shared" si="4"/>
        <v>0</v>
      </c>
      <c r="Q47"/>
      <c r="R47"/>
      <c r="S47"/>
      <c r="T47"/>
      <c r="U47"/>
      <c r="V47"/>
      <c r="W47"/>
      <c r="X47"/>
      <c r="Y47"/>
      <c r="Z47"/>
      <c r="AA47"/>
    </row>
    <row r="48" spans="1:27" ht="21" hidden="1" outlineLevel="1" x14ac:dyDescent="0.35">
      <c r="A48" s="22">
        <v>45</v>
      </c>
      <c r="B48" s="28">
        <v>0.59724789965705971</v>
      </c>
      <c r="C48" s="28">
        <v>2.2561215392207936</v>
      </c>
      <c r="D48" s="28">
        <v>-0.65801767384879406</v>
      </c>
      <c r="E48" s="28">
        <v>0.45676859851855151</v>
      </c>
      <c r="F48" s="28">
        <v>-0.77317645215905062</v>
      </c>
      <c r="G48" s="28">
        <v>-2.0219114808317054</v>
      </c>
      <c r="H48" s="28">
        <v>0.83861943480183376</v>
      </c>
      <c r="I48" s="29">
        <f>+'[1]7-3 Data - Training &amp; Test Sets'!J48</f>
        <v>6732.5293357545452</v>
      </c>
      <c r="J48" s="25">
        <f t="shared" si="2"/>
        <v>0.79965878455728689</v>
      </c>
      <c r="K48" s="29">
        <f t="shared" si="6"/>
        <v>6508.2753996230485</v>
      </c>
      <c r="L48" s="30">
        <f t="shared" si="5"/>
        <v>224.25393613149663</v>
      </c>
      <c r="M48" s="22">
        <f t="shared" si="7"/>
        <v>6.6348399971212987E-2</v>
      </c>
      <c r="N48" s="24">
        <f t="shared" si="3"/>
        <v>6732.5293357545452</v>
      </c>
      <c r="O48" s="29">
        <f t="shared" si="4"/>
        <v>0</v>
      </c>
      <c r="Q48"/>
      <c r="R48"/>
      <c r="S48"/>
      <c r="T48"/>
      <c r="U48"/>
      <c r="V48"/>
      <c r="W48"/>
      <c r="X48"/>
      <c r="Y48"/>
      <c r="Z48"/>
      <c r="AA48"/>
    </row>
    <row r="49" spans="1:27" ht="21" hidden="1" outlineLevel="1" x14ac:dyDescent="0.35">
      <c r="A49" s="22">
        <v>46</v>
      </c>
      <c r="B49" s="28">
        <v>0.78137143926862562</v>
      </c>
      <c r="C49" s="28">
        <v>0.8709670904743626</v>
      </c>
      <c r="D49" s="28">
        <v>-0.47205132429599039</v>
      </c>
      <c r="E49" s="28">
        <v>-0.26572749046013738</v>
      </c>
      <c r="F49" s="28">
        <v>0.16269743239435686</v>
      </c>
      <c r="G49" s="28">
        <v>0.26885481798189925</v>
      </c>
      <c r="H49" s="28">
        <v>-0.11543079305305458</v>
      </c>
      <c r="I49" s="29">
        <f>+'[1]7-3 Data - Training &amp; Test Sets'!J49</f>
        <v>1241.1035633226454</v>
      </c>
      <c r="J49" s="25">
        <f t="shared" si="2"/>
        <v>1.4969801946442067E-2</v>
      </c>
      <c r="K49" s="29">
        <f t="shared" si="6"/>
        <v>1991.6774505389976</v>
      </c>
      <c r="L49" s="30">
        <f t="shared" si="5"/>
        <v>-750.5738872163522</v>
      </c>
      <c r="M49" s="22">
        <f t="shared" si="7"/>
        <v>-0.22206690030081611</v>
      </c>
      <c r="N49" s="24">
        <f t="shared" si="3"/>
        <v>1241.1035633226454</v>
      </c>
      <c r="O49" s="29">
        <f t="shared" si="4"/>
        <v>0</v>
      </c>
      <c r="Q49"/>
      <c r="R49"/>
      <c r="S49"/>
      <c r="T49"/>
      <c r="U49"/>
      <c r="V49"/>
      <c r="W49"/>
      <c r="X49"/>
      <c r="Y49"/>
      <c r="Z49"/>
      <c r="AA49"/>
    </row>
    <row r="50" spans="1:27" ht="21" hidden="1" outlineLevel="1" x14ac:dyDescent="0.35">
      <c r="A50" s="22">
        <v>47</v>
      </c>
      <c r="B50" s="28">
        <v>-0.30520223486367964</v>
      </c>
      <c r="C50" s="28">
        <v>-0.18431533938576261</v>
      </c>
      <c r="D50" s="28">
        <v>0.78379384930960538</v>
      </c>
      <c r="E50" s="28">
        <v>-0.12316594733436664</v>
      </c>
      <c r="F50" s="28">
        <v>-0.71040657073087266</v>
      </c>
      <c r="G50" s="28">
        <v>-1.7558885512852116</v>
      </c>
      <c r="H50" s="28">
        <v>-0.95208352439560884</v>
      </c>
      <c r="I50" s="29">
        <f>+'[1]7-3 Data - Training &amp; Test Sets'!J50</f>
        <v>-3574.5929664085525</v>
      </c>
      <c r="J50" s="25">
        <f t="shared" si="2"/>
        <v>-0.125748213147371</v>
      </c>
      <c r="K50" s="29">
        <f t="shared" si="6"/>
        <v>1181.7174377741762</v>
      </c>
      <c r="L50" s="30">
        <f t="shared" si="5"/>
        <v>-4756.3104041827282</v>
      </c>
      <c r="M50" s="22">
        <f t="shared" si="7"/>
        <v>-1.4072153672206373</v>
      </c>
      <c r="N50" s="24">
        <f t="shared" si="3"/>
        <v>-3574.5929664085525</v>
      </c>
      <c r="O50" s="29">
        <f t="shared" si="4"/>
        <v>0</v>
      </c>
      <c r="Q50"/>
      <c r="R50"/>
      <c r="S50"/>
      <c r="T50"/>
      <c r="U50"/>
      <c r="V50"/>
      <c r="W50"/>
      <c r="X50"/>
      <c r="Y50"/>
      <c r="Z50"/>
      <c r="AA50"/>
    </row>
    <row r="51" spans="1:27" ht="21" hidden="1" outlineLevel="1" x14ac:dyDescent="0.35">
      <c r="A51" s="22">
        <v>48</v>
      </c>
      <c r="B51" s="28">
        <v>-0.65912009251851222</v>
      </c>
      <c r="C51" s="28">
        <v>-0.63291214075107394</v>
      </c>
      <c r="D51" s="28">
        <v>0.58418222663374086</v>
      </c>
      <c r="E51" s="28">
        <v>-0.21046003767485769</v>
      </c>
      <c r="F51" s="28">
        <v>0.19061074918267898</v>
      </c>
      <c r="G51" s="28">
        <v>0.55596362821176104</v>
      </c>
      <c r="H51" s="28">
        <v>-1.3255275803457227</v>
      </c>
      <c r="I51" s="29">
        <f>+'[1]7-3 Data - Training &amp; Test Sets'!J51</f>
        <v>-5724.1027652971225</v>
      </c>
      <c r="J51" s="25">
        <f t="shared" si="2"/>
        <v>-0.30188380176382673</v>
      </c>
      <c r="K51" s="29">
        <f t="shared" si="6"/>
        <v>167.89711413605346</v>
      </c>
      <c r="L51" s="30">
        <f t="shared" si="5"/>
        <v>-5891.9998794331759</v>
      </c>
      <c r="M51" s="22">
        <f t="shared" si="7"/>
        <v>-1.7432236480422045</v>
      </c>
      <c r="N51" s="24">
        <f t="shared" si="3"/>
        <v>-5724.1027652971225</v>
      </c>
      <c r="O51" s="29">
        <f t="shared" si="4"/>
        <v>0</v>
      </c>
      <c r="Q51"/>
      <c r="R51"/>
      <c r="S51"/>
      <c r="T51"/>
      <c r="U51"/>
      <c r="V51"/>
      <c r="W51"/>
      <c r="X51"/>
      <c r="Y51"/>
      <c r="Z51"/>
      <c r="AA51"/>
    </row>
    <row r="52" spans="1:27" ht="21" hidden="1" outlineLevel="1" x14ac:dyDescent="0.35">
      <c r="A52" s="22">
        <v>49</v>
      </c>
      <c r="B52" s="28">
        <v>0.71784558588583847</v>
      </c>
      <c r="C52" s="28">
        <v>-0.34797045398839599</v>
      </c>
      <c r="D52" s="28">
        <v>1.0789472619985618</v>
      </c>
      <c r="E52" s="28">
        <v>2.9881785255979034</v>
      </c>
      <c r="F52" s="28">
        <v>-0.79836914320847496</v>
      </c>
      <c r="G52" s="28">
        <v>-2.2765504282618148</v>
      </c>
      <c r="H52" s="28">
        <v>2.4342802404214572</v>
      </c>
      <c r="I52" s="29">
        <f>+'[1]7-3 Data - Training &amp; Test Sets'!J52</f>
        <v>15917.006857174751</v>
      </c>
      <c r="J52" s="25">
        <f t="shared" si="2"/>
        <v>1.8187565098694956</v>
      </c>
      <c r="K52" s="29">
        <f t="shared" si="6"/>
        <v>12374.10861260708</v>
      </c>
      <c r="L52" s="30">
        <f t="shared" si="5"/>
        <v>3542.8982445676702</v>
      </c>
      <c r="M52" s="22">
        <f t="shared" si="7"/>
        <v>1.0482118345073232</v>
      </c>
      <c r="N52" s="24">
        <f t="shared" si="3"/>
        <v>15917.006857174751</v>
      </c>
      <c r="O52" s="29">
        <f t="shared" si="4"/>
        <v>0</v>
      </c>
      <c r="Q52"/>
      <c r="R52"/>
      <c r="S52"/>
      <c r="T52"/>
      <c r="U52"/>
      <c r="V52"/>
      <c r="W52"/>
      <c r="X52"/>
      <c r="Y52"/>
      <c r="Z52"/>
      <c r="AA52"/>
    </row>
    <row r="53" spans="1:27" ht="21" hidden="1" outlineLevel="1" x14ac:dyDescent="0.35">
      <c r="A53" s="22">
        <v>50</v>
      </c>
      <c r="B53" s="28">
        <v>-1.3395146592834641</v>
      </c>
      <c r="C53" s="28">
        <v>-0.76948937739486756</v>
      </c>
      <c r="D53" s="28">
        <v>-0.4173749953200227</v>
      </c>
      <c r="E53" s="28">
        <v>4.1888857988915472E-2</v>
      </c>
      <c r="F53" s="28">
        <v>0.69438652747960949</v>
      </c>
      <c r="G53" s="28">
        <v>-0.42872016939430035</v>
      </c>
      <c r="H53" s="28">
        <v>-1.196231751135759</v>
      </c>
      <c r="I53" s="29">
        <f>+'[1]7-3 Data - Training &amp; Test Sets'!J53</f>
        <v>-4979.8878088288739</v>
      </c>
      <c r="J53" s="25">
        <f t="shared" si="2"/>
        <v>-0.12772483892010797</v>
      </c>
      <c r="K53" s="29">
        <f t="shared" si="6"/>
        <v>1170.3401607776952</v>
      </c>
      <c r="L53" s="30">
        <f t="shared" si="5"/>
        <v>-6150.2279696065689</v>
      </c>
      <c r="M53" s="22">
        <f t="shared" si="7"/>
        <v>-1.8196237367371042</v>
      </c>
      <c r="N53" s="24">
        <f t="shared" si="3"/>
        <v>-4979.8878088288739</v>
      </c>
      <c r="O53" s="29">
        <f t="shared" si="4"/>
        <v>0</v>
      </c>
      <c r="Q53"/>
      <c r="R53"/>
      <c r="S53"/>
      <c r="T53"/>
      <c r="U53"/>
      <c r="V53"/>
      <c r="W53"/>
      <c r="X53"/>
      <c r="Y53"/>
      <c r="Z53"/>
      <c r="AA53"/>
    </row>
    <row r="54" spans="1:27" ht="21" hidden="1" outlineLevel="1" x14ac:dyDescent="0.35">
      <c r="A54" s="22">
        <v>51</v>
      </c>
      <c r="B54" s="28">
        <v>1.0934082591217602</v>
      </c>
      <c r="C54" s="28">
        <v>1.5292103098882588</v>
      </c>
      <c r="D54" s="28">
        <v>0.19736224803720753</v>
      </c>
      <c r="E54" s="28">
        <v>8.4174654750479228</v>
      </c>
      <c r="F54" s="28">
        <v>-7.4121467466211675</v>
      </c>
      <c r="G54" s="28">
        <v>-2.4288844265293132</v>
      </c>
      <c r="H54" s="28">
        <v>5.7664080177802433</v>
      </c>
      <c r="I54" s="29">
        <f>+'[1]7-3 Data - Training &amp; Test Sets'!J54</f>
        <v>35096.429302014221</v>
      </c>
      <c r="J54" s="25">
        <f t="shared" si="2"/>
        <v>6.0642092105127228</v>
      </c>
      <c r="K54" s="29">
        <f t="shared" si="6"/>
        <v>36810.545704993412</v>
      </c>
      <c r="L54" s="30">
        <f t="shared" si="5"/>
        <v>-1714.1164029791908</v>
      </c>
      <c r="M54" s="22">
        <f t="shared" si="7"/>
        <v>-0.50714329774525169</v>
      </c>
      <c r="N54" s="24">
        <f t="shared" si="3"/>
        <v>35096.429302014221</v>
      </c>
      <c r="O54" s="29">
        <f t="shared" si="4"/>
        <v>0</v>
      </c>
      <c r="Q54"/>
      <c r="R54"/>
      <c r="S54"/>
      <c r="T54"/>
      <c r="U54"/>
      <c r="V54"/>
      <c r="W54"/>
      <c r="X54"/>
      <c r="Y54"/>
      <c r="Z54"/>
      <c r="AA54"/>
    </row>
    <row r="55" spans="1:27" ht="21" hidden="1" outlineLevel="1" x14ac:dyDescent="0.35">
      <c r="A55" s="22">
        <v>52</v>
      </c>
      <c r="B55" s="28">
        <v>-0.63974729847930167</v>
      </c>
      <c r="C55" s="28">
        <v>-0.59087228724618124</v>
      </c>
      <c r="D55" s="28">
        <v>-0.8397055957553502</v>
      </c>
      <c r="E55" s="28">
        <v>-0.49930044455455841</v>
      </c>
      <c r="F55" s="28">
        <v>0.79031507316190475</v>
      </c>
      <c r="G55" s="28">
        <v>0.52878863518397523</v>
      </c>
      <c r="H55" s="28">
        <v>-0.23360229889232187</v>
      </c>
      <c r="I55" s="29">
        <f>+'[1]7-3 Data - Training &amp; Test Sets'!J55</f>
        <v>560.91919379326487</v>
      </c>
      <c r="J55" s="25">
        <f t="shared" si="2"/>
        <v>-0.41787091113884417</v>
      </c>
      <c r="K55" s="29">
        <f t="shared" si="6"/>
        <v>-499.71406931699039</v>
      </c>
      <c r="L55" s="30">
        <f t="shared" si="5"/>
        <v>1060.6332631102553</v>
      </c>
      <c r="M55" s="22">
        <f t="shared" si="7"/>
        <v>0.31380193889817881</v>
      </c>
      <c r="N55" s="24">
        <f t="shared" si="3"/>
        <v>0</v>
      </c>
      <c r="O55" s="29">
        <f t="shared" si="4"/>
        <v>560.91919379326487</v>
      </c>
      <c r="Q55"/>
      <c r="R55"/>
      <c r="S55"/>
      <c r="T55"/>
      <c r="U55"/>
      <c r="V55"/>
      <c r="W55"/>
      <c r="X55"/>
      <c r="Y55"/>
      <c r="Z55"/>
      <c r="AA55"/>
    </row>
    <row r="56" spans="1:27" ht="21" hidden="1" outlineLevel="1" x14ac:dyDescent="0.35">
      <c r="A56" s="22">
        <v>53</v>
      </c>
      <c r="B56" s="28">
        <v>-1.3847927335093291</v>
      </c>
      <c r="C56" s="28">
        <v>-1.1290948699799963</v>
      </c>
      <c r="D56" s="28">
        <v>0.63531559878177479</v>
      </c>
      <c r="E56" s="28">
        <v>-0.4996034440649349</v>
      </c>
      <c r="F56" s="28">
        <v>0.62802654187159179</v>
      </c>
      <c r="G56" s="28">
        <v>0.28165102722595114</v>
      </c>
      <c r="H56" s="28">
        <v>-1.9193613511327525</v>
      </c>
      <c r="I56" s="29">
        <f>+'[1]7-3 Data - Training &amp; Test Sets'!J56</f>
        <v>-9142.155587078234</v>
      </c>
      <c r="J56" s="25">
        <f t="shared" si="2"/>
        <v>-0.60698021397521762</v>
      </c>
      <c r="K56" s="29">
        <f t="shared" si="6"/>
        <v>-1588.209904318503</v>
      </c>
      <c r="L56" s="30">
        <f t="shared" si="5"/>
        <v>-7553.9456827597314</v>
      </c>
      <c r="M56" s="22">
        <f t="shared" si="7"/>
        <v>-2.2349316055111483</v>
      </c>
      <c r="N56" s="24">
        <f t="shared" si="3"/>
        <v>0</v>
      </c>
      <c r="O56" s="29">
        <f t="shared" si="4"/>
        <v>-9142.155587078234</v>
      </c>
      <c r="Q56"/>
      <c r="R56"/>
      <c r="S56"/>
      <c r="T56"/>
      <c r="U56"/>
      <c r="V56"/>
      <c r="W56"/>
      <c r="X56"/>
      <c r="Y56"/>
      <c r="Z56"/>
      <c r="AA56"/>
    </row>
    <row r="57" spans="1:27" ht="21" hidden="1" outlineLevel="1" x14ac:dyDescent="0.35">
      <c r="A57" s="22">
        <v>54</v>
      </c>
      <c r="B57" s="28">
        <v>-7.6677243979756921E-2</v>
      </c>
      <c r="C57" s="28">
        <v>1.4130829330942086E-2</v>
      </c>
      <c r="D57" s="28">
        <v>-1.0371252388295622</v>
      </c>
      <c r="E57" s="28">
        <v>-0.25699435103328461</v>
      </c>
      <c r="F57" s="28">
        <v>0.50244971755277346</v>
      </c>
      <c r="G57" s="28">
        <v>0.1662879488062067</v>
      </c>
      <c r="H57" s="28">
        <v>5.967292588952104E-3</v>
      </c>
      <c r="I57" s="29">
        <f>+'[1]7-3 Data - Training &amp; Test Sets'!J57</f>
        <v>1939.8598308174089</v>
      </c>
      <c r="J57" s="25">
        <f t="shared" si="2"/>
        <v>-0.12098821602237451</v>
      </c>
      <c r="K57" s="29">
        <f t="shared" si="6"/>
        <v>1209.1155454688619</v>
      </c>
      <c r="L57" s="30">
        <f t="shared" si="5"/>
        <v>730.74428534854701</v>
      </c>
      <c r="M57" s="22">
        <f t="shared" si="7"/>
        <v>0.2162000585468164</v>
      </c>
      <c r="N57" s="24">
        <f t="shared" si="3"/>
        <v>1939.8598308174089</v>
      </c>
      <c r="O57" s="29">
        <f t="shared" si="4"/>
        <v>0</v>
      </c>
      <c r="Q57"/>
      <c r="R57"/>
      <c r="S57"/>
      <c r="T57"/>
      <c r="U57"/>
      <c r="V57"/>
      <c r="W57"/>
      <c r="X57"/>
      <c r="Y57"/>
      <c r="Z57"/>
      <c r="AA57"/>
    </row>
    <row r="58" spans="1:27" ht="21" hidden="1" outlineLevel="1" x14ac:dyDescent="0.35">
      <c r="A58" s="22">
        <v>55</v>
      </c>
      <c r="B58" s="28">
        <v>-0.36817495067442413</v>
      </c>
      <c r="C58" s="28">
        <v>7.5350442590165712E-2</v>
      </c>
      <c r="D58" s="28">
        <v>-1.3931421185960623E-2</v>
      </c>
      <c r="E58" s="28">
        <v>-4.4295888545845964E-2</v>
      </c>
      <c r="F58" s="28">
        <v>0.34311667751639213</v>
      </c>
      <c r="G58" s="28">
        <v>0.65841481865724039</v>
      </c>
      <c r="H58" s="28">
        <v>0.41866924030597524</v>
      </c>
      <c r="I58" s="29">
        <f>+'[1]7-3 Data - Training &amp; Test Sets'!J58</f>
        <v>4315.3344608290399</v>
      </c>
      <c r="J58" s="25">
        <f t="shared" si="2"/>
        <v>-3.2241788893570884E-2</v>
      </c>
      <c r="K58" s="29">
        <f t="shared" si="6"/>
        <v>1719.9318556773082</v>
      </c>
      <c r="L58" s="30">
        <f t="shared" si="5"/>
        <v>2595.4026051517317</v>
      </c>
      <c r="M58" s="22">
        <f t="shared" si="7"/>
        <v>0.76788311101019535</v>
      </c>
      <c r="N58" s="24">
        <f t="shared" si="3"/>
        <v>4315.3344608290399</v>
      </c>
      <c r="O58" s="29">
        <f t="shared" si="4"/>
        <v>0</v>
      </c>
      <c r="Q58"/>
      <c r="R58"/>
      <c r="S58"/>
      <c r="T58"/>
      <c r="U58"/>
      <c r="V58"/>
      <c r="W58"/>
      <c r="X58"/>
      <c r="Y58"/>
      <c r="Z58"/>
      <c r="AA58"/>
    </row>
    <row r="59" spans="1:27" ht="21" hidden="1" outlineLevel="1" x14ac:dyDescent="0.35">
      <c r="A59" s="22">
        <v>56</v>
      </c>
      <c r="B59" s="28">
        <v>-0.69906454631673043</v>
      </c>
      <c r="C59" s="28">
        <v>-0.36829909861653937</v>
      </c>
      <c r="D59" s="28">
        <v>-1.1462801665754199</v>
      </c>
      <c r="E59" s="28">
        <v>-3.4391132564023479E-2</v>
      </c>
      <c r="F59" s="28">
        <v>0.21817373146785876</v>
      </c>
      <c r="G59" s="28">
        <v>0.49982844551160532</v>
      </c>
      <c r="H59" s="28">
        <v>0.1040469495321272</v>
      </c>
      <c r="I59" s="29">
        <f>+'[1]7-3 Data - Training &amp; Test Sets'!J59</f>
        <v>2504.3973574212514</v>
      </c>
      <c r="J59" s="25">
        <f t="shared" si="2"/>
        <v>-2.7217512374139351E-2</v>
      </c>
      <c r="K59" s="29">
        <f t="shared" si="6"/>
        <v>1748.8511313727461</v>
      </c>
      <c r="L59" s="30">
        <f t="shared" si="5"/>
        <v>755.54622604850533</v>
      </c>
      <c r="M59" s="22">
        <f t="shared" si="7"/>
        <v>0.2235380304460397</v>
      </c>
      <c r="N59" s="24">
        <f t="shared" si="3"/>
        <v>2504.3973574212514</v>
      </c>
      <c r="O59" s="29">
        <f t="shared" si="4"/>
        <v>0</v>
      </c>
      <c r="Q59"/>
      <c r="R59"/>
      <c r="S59"/>
      <c r="T59"/>
      <c r="U59"/>
      <c r="V59"/>
      <c r="W59"/>
      <c r="X59"/>
      <c r="Y59"/>
      <c r="Z59"/>
      <c r="AA59"/>
    </row>
    <row r="60" spans="1:27" ht="21" hidden="1" outlineLevel="1" x14ac:dyDescent="0.35">
      <c r="A60" s="22">
        <v>57</v>
      </c>
      <c r="B60" s="28">
        <v>1.1670193027664146</v>
      </c>
      <c r="C60" s="28">
        <v>1.6888967513060222</v>
      </c>
      <c r="D60" s="28">
        <v>-0.862779623465319</v>
      </c>
      <c r="E60" s="28">
        <v>1.3353325412179622</v>
      </c>
      <c r="F60" s="28">
        <v>-0.84541879008900345</v>
      </c>
      <c r="G60" s="28">
        <v>-2.3586799975080965</v>
      </c>
      <c r="H60" s="28">
        <v>1.2875882320120871</v>
      </c>
      <c r="I60" s="29">
        <f>+'[1]7-3 Data - Training &amp; Test Sets'!J60</f>
        <v>9316.7526313787002</v>
      </c>
      <c r="J60" s="25">
        <f t="shared" si="2"/>
        <v>1.2730087553956158</v>
      </c>
      <c r="K60" s="29">
        <f t="shared" si="6"/>
        <v>9232.8344986612319</v>
      </c>
      <c r="L60" s="30">
        <f t="shared" si="5"/>
        <v>83.918132717468325</v>
      </c>
      <c r="M60" s="22">
        <f t="shared" si="7"/>
        <v>2.4828254658197355E-2</v>
      </c>
      <c r="N60" s="24">
        <f t="shared" si="3"/>
        <v>9316.7526313787002</v>
      </c>
      <c r="O60" s="29">
        <f t="shared" si="4"/>
        <v>0</v>
      </c>
      <c r="Q60"/>
      <c r="R60"/>
      <c r="S60"/>
      <c r="T60"/>
      <c r="U60"/>
      <c r="V60"/>
      <c r="W60"/>
      <c r="X60"/>
      <c r="Y60"/>
      <c r="Z60"/>
      <c r="AA60"/>
    </row>
    <row r="61" spans="1:27" ht="21" hidden="1" outlineLevel="1" x14ac:dyDescent="0.35">
      <c r="A61" s="22">
        <v>58</v>
      </c>
      <c r="B61" s="28">
        <v>-1.5204233001553542</v>
      </c>
      <c r="C61" s="28">
        <v>-1.1947503062755915</v>
      </c>
      <c r="D61" s="28">
        <v>-1.0304165011924886</v>
      </c>
      <c r="E61" s="28">
        <v>-0.64273365579308284</v>
      </c>
      <c r="F61" s="28">
        <v>0.74049225917965644</v>
      </c>
      <c r="G61" s="28">
        <v>0.69316572604668092</v>
      </c>
      <c r="H61" s="28">
        <v>-0.21301992475380818</v>
      </c>
      <c r="I61" s="29">
        <f>+'[1]7-3 Data - Training &amp; Test Sets'!J61</f>
        <v>679.38945510875328</v>
      </c>
      <c r="J61" s="25">
        <f t="shared" si="2"/>
        <v>-0.60709852768105887</v>
      </c>
      <c r="K61" s="29">
        <f t="shared" si="6"/>
        <v>-1588.8909071782264</v>
      </c>
      <c r="L61" s="30">
        <f t="shared" si="5"/>
        <v>2268.2803622869797</v>
      </c>
      <c r="M61" s="22">
        <f t="shared" si="7"/>
        <v>0.67109980462334928</v>
      </c>
      <c r="N61" s="24">
        <f t="shared" si="3"/>
        <v>0</v>
      </c>
      <c r="O61" s="29">
        <f t="shared" si="4"/>
        <v>679.38945510875328</v>
      </c>
      <c r="Q61"/>
      <c r="R61"/>
      <c r="S61"/>
      <c r="T61"/>
      <c r="U61"/>
      <c r="V61"/>
      <c r="W61"/>
      <c r="X61"/>
      <c r="Y61"/>
      <c r="Z61"/>
      <c r="AA61"/>
    </row>
    <row r="62" spans="1:27" ht="21" hidden="1" outlineLevel="1" x14ac:dyDescent="0.35">
      <c r="A62" s="22">
        <v>59</v>
      </c>
      <c r="B62" s="28">
        <v>-1.6231232139467153</v>
      </c>
      <c r="C62" s="28">
        <v>-0.45503157460022464</v>
      </c>
      <c r="D62" s="28">
        <v>0.26802490851713273</v>
      </c>
      <c r="E62" s="28">
        <v>-0.71264789375218607</v>
      </c>
      <c r="F62" s="28">
        <v>0.35751026058044982</v>
      </c>
      <c r="G62" s="28">
        <v>0.21553217545338499</v>
      </c>
      <c r="H62" s="28">
        <v>-5.3179215017247435E-2</v>
      </c>
      <c r="I62" s="29">
        <f>+'[1]7-3 Data - Training &amp; Test Sets'!J62</f>
        <v>1599.4179476386696</v>
      </c>
      <c r="J62" s="25">
        <f t="shared" si="2"/>
        <v>-0.5781415625732691</v>
      </c>
      <c r="K62" s="29">
        <f t="shared" si="6"/>
        <v>-1422.2172669005422</v>
      </c>
      <c r="L62" s="30">
        <f t="shared" si="5"/>
        <v>3021.635214539212</v>
      </c>
      <c r="M62" s="22">
        <f t="shared" si="7"/>
        <v>0.8939894890575879</v>
      </c>
      <c r="N62" s="24">
        <f t="shared" si="3"/>
        <v>0</v>
      </c>
      <c r="O62" s="29">
        <f t="shared" si="4"/>
        <v>1599.4179476386696</v>
      </c>
      <c r="Q62"/>
      <c r="R62"/>
      <c r="S62"/>
      <c r="T62"/>
      <c r="U62"/>
      <c r="V62"/>
      <c r="W62"/>
      <c r="X62"/>
      <c r="Y62"/>
      <c r="Z62"/>
      <c r="AA62"/>
    </row>
    <row r="63" spans="1:27" ht="21" hidden="1" outlineLevel="1" x14ac:dyDescent="0.35">
      <c r="A63" s="22">
        <v>60</v>
      </c>
      <c r="B63" s="28">
        <v>0.32268852969085449</v>
      </c>
      <c r="C63" s="28">
        <v>0.76583662391516361</v>
      </c>
      <c r="D63" s="28">
        <v>-0.56725972501884103</v>
      </c>
      <c r="E63" s="28">
        <v>0.47816190364831113</v>
      </c>
      <c r="F63" s="28">
        <v>0.29581916977038925</v>
      </c>
      <c r="G63" s="28">
        <v>0.48962300133090852</v>
      </c>
      <c r="H63" s="28">
        <v>0.28409992535970235</v>
      </c>
      <c r="I63" s="29">
        <f>+'[1]7-3 Data - Training &amp; Test Sets'!J63</f>
        <v>3540.7658032270137</v>
      </c>
      <c r="J63" s="25">
        <f t="shared" si="2"/>
        <v>0.46998709588405185</v>
      </c>
      <c r="K63" s="29">
        <f t="shared" si="6"/>
        <v>4610.7153396125532</v>
      </c>
      <c r="L63" s="30">
        <f t="shared" si="5"/>
        <v>-1069.9495363855394</v>
      </c>
      <c r="M63" s="22">
        <f t="shared" si="7"/>
        <v>-0.3165582776995064</v>
      </c>
      <c r="N63" s="24">
        <f t="shared" si="3"/>
        <v>3540.7658032270137</v>
      </c>
      <c r="O63" s="29">
        <f t="shared" si="4"/>
        <v>0</v>
      </c>
      <c r="Q63"/>
      <c r="R63"/>
      <c r="S63"/>
      <c r="T63"/>
      <c r="U63"/>
      <c r="V63"/>
      <c r="W63"/>
      <c r="X63"/>
      <c r="Y63"/>
      <c r="Z63"/>
      <c r="AA63"/>
    </row>
    <row r="64" spans="1:27" ht="21" hidden="1" outlineLevel="1" x14ac:dyDescent="0.35">
      <c r="A64" s="22">
        <v>61</v>
      </c>
      <c r="B64" s="28">
        <v>-0.69214192394477903</v>
      </c>
      <c r="C64" s="28">
        <v>-1.1791704614376484</v>
      </c>
      <c r="D64" s="28">
        <v>-0.5537134039882764</v>
      </c>
      <c r="E64" s="28">
        <v>-0.63394225279640604</v>
      </c>
      <c r="F64" s="28">
        <v>0.77543212391436256</v>
      </c>
      <c r="G64" s="28">
        <v>1.0873696695854962</v>
      </c>
      <c r="H64" s="28">
        <v>-0.47654340182771282</v>
      </c>
      <c r="I64" s="29">
        <f>+'[1]7-3 Data - Training &amp; Test Sets'!J64</f>
        <v>-837.4275545137366</v>
      </c>
      <c r="J64" s="25">
        <f t="shared" si="2"/>
        <v>-0.63193685641051189</v>
      </c>
      <c r="K64" s="29">
        <f t="shared" si="6"/>
        <v>-1731.8580535052433</v>
      </c>
      <c r="L64" s="30">
        <f t="shared" si="5"/>
        <v>894.43049899150674</v>
      </c>
      <c r="M64" s="22">
        <f t="shared" si="7"/>
        <v>0.26462872187332453</v>
      </c>
      <c r="N64" s="24">
        <f t="shared" si="3"/>
        <v>0</v>
      </c>
      <c r="O64" s="29">
        <f t="shared" si="4"/>
        <v>-837.4275545137366</v>
      </c>
      <c r="Q64"/>
      <c r="R64"/>
      <c r="S64"/>
      <c r="T64"/>
      <c r="U64"/>
      <c r="V64"/>
      <c r="W64"/>
      <c r="X64"/>
      <c r="Y64"/>
      <c r="Z64"/>
      <c r="AA64"/>
    </row>
    <row r="65" spans="1:27" ht="21" hidden="1" outlineLevel="1" x14ac:dyDescent="0.35">
      <c r="A65" s="22">
        <v>62</v>
      </c>
      <c r="B65" s="28">
        <v>0.34487524027527383</v>
      </c>
      <c r="C65" s="28">
        <v>-0.48524632228856496</v>
      </c>
      <c r="D65" s="28">
        <v>0.63588530761423256</v>
      </c>
      <c r="E65" s="28">
        <v>-0.62164272011213095</v>
      </c>
      <c r="F65" s="28">
        <v>0.73240210045420373</v>
      </c>
      <c r="G65" s="28">
        <v>0.54765688664965373</v>
      </c>
      <c r="H65" s="28">
        <v>-0.29745339422801664</v>
      </c>
      <c r="I65" s="29">
        <f>+'[1]7-3 Data - Training &amp; Test Sets'!J65</f>
        <v>193.39813432785888</v>
      </c>
      <c r="J65" s="25">
        <f t="shared" si="2"/>
        <v>-0.57051831141209364</v>
      </c>
      <c r="K65" s="29">
        <f t="shared" si="6"/>
        <v>-1378.3385310919202</v>
      </c>
      <c r="L65" s="30">
        <f t="shared" si="5"/>
        <v>1571.736665419779</v>
      </c>
      <c r="M65" s="22">
        <f t="shared" si="7"/>
        <v>0.4650184283300326</v>
      </c>
      <c r="N65" s="24">
        <f t="shared" si="3"/>
        <v>0</v>
      </c>
      <c r="O65" s="29">
        <f t="shared" si="4"/>
        <v>193.39813432785888</v>
      </c>
      <c r="Q65"/>
      <c r="R65"/>
      <c r="S65"/>
      <c r="T65"/>
      <c r="U65"/>
      <c r="V65"/>
      <c r="W65"/>
      <c r="X65"/>
      <c r="Y65"/>
      <c r="Z65"/>
      <c r="AA65"/>
    </row>
    <row r="66" spans="1:27" ht="21" hidden="1" outlineLevel="1" x14ac:dyDescent="0.35">
      <c r="A66" s="22">
        <v>63</v>
      </c>
      <c r="B66" s="28">
        <v>-1.1271884015124023</v>
      </c>
      <c r="C66" s="28">
        <v>-1.0738162928432162</v>
      </c>
      <c r="D66" s="28">
        <v>0.33434171338707924</v>
      </c>
      <c r="E66" s="28">
        <v>-0.42135915745491076</v>
      </c>
      <c r="F66" s="28">
        <v>-7.9886890420810305E-2</v>
      </c>
      <c r="G66" s="28">
        <v>-0.33573060801974758</v>
      </c>
      <c r="H66" s="28">
        <v>-1.0653146364928694</v>
      </c>
      <c r="I66" s="29">
        <f>+'[1]7-3 Data - Training &amp; Test Sets'!J66</f>
        <v>-4226.3408818302532</v>
      </c>
      <c r="J66" s="25">
        <f t="shared" si="2"/>
        <v>-0.48774212624730789</v>
      </c>
      <c r="K66" s="29">
        <f t="shared" si="6"/>
        <v>-901.88638707897599</v>
      </c>
      <c r="L66" s="30">
        <f t="shared" si="5"/>
        <v>-3324.4544947512773</v>
      </c>
      <c r="M66" s="22">
        <f t="shared" si="7"/>
        <v>-0.98358245259301391</v>
      </c>
      <c r="N66" s="24">
        <f t="shared" si="3"/>
        <v>0</v>
      </c>
      <c r="O66" s="29">
        <f t="shared" si="4"/>
        <v>-4226.3408818302532</v>
      </c>
      <c r="Q66"/>
      <c r="R66"/>
      <c r="S66"/>
      <c r="T66"/>
      <c r="U66"/>
      <c r="V66"/>
      <c r="W66"/>
      <c r="X66"/>
      <c r="Y66"/>
      <c r="Z66"/>
      <c r="AA66"/>
    </row>
    <row r="67" spans="1:27" ht="21" hidden="1" outlineLevel="1" x14ac:dyDescent="0.35">
      <c r="A67" s="22">
        <v>64</v>
      </c>
      <c r="B67" s="28">
        <v>-0.50978835012819923</v>
      </c>
      <c r="C67" s="28">
        <v>-1.2209855684527176</v>
      </c>
      <c r="D67" s="28">
        <v>0.44568741386631494</v>
      </c>
      <c r="E67" s="28">
        <v>-0.69317151671911925</v>
      </c>
      <c r="F67" s="28">
        <v>0.41058241402598078</v>
      </c>
      <c r="G67" s="28">
        <v>6.7147091631250128E-2</v>
      </c>
      <c r="H67" s="28">
        <v>-1.4813168687099227</v>
      </c>
      <c r="I67" s="29">
        <f>+'[1]7-3 Data - Training &amp; Test Sets'!J67</f>
        <v>-6620.8116472975325</v>
      </c>
      <c r="J67" s="25">
        <f t="shared" si="2"/>
        <v>-0.72344183288626596</v>
      </c>
      <c r="K67" s="29">
        <f t="shared" si="6"/>
        <v>-2258.5523212216804</v>
      </c>
      <c r="L67" s="30">
        <f t="shared" si="5"/>
        <v>-4362.2593260758522</v>
      </c>
      <c r="M67" s="22">
        <f t="shared" si="7"/>
        <v>-1.2906303074873171</v>
      </c>
      <c r="N67" s="24">
        <f t="shared" si="3"/>
        <v>0</v>
      </c>
      <c r="O67" s="29">
        <f t="shared" si="4"/>
        <v>-6620.8116472975325</v>
      </c>
      <c r="Q67"/>
      <c r="R67"/>
      <c r="S67"/>
      <c r="T67"/>
      <c r="U67"/>
      <c r="V67"/>
      <c r="W67"/>
      <c r="X67"/>
      <c r="Y67"/>
      <c r="Z67"/>
      <c r="AA67"/>
    </row>
    <row r="68" spans="1:27" ht="21" hidden="1" outlineLevel="1" x14ac:dyDescent="0.35">
      <c r="A68" s="22">
        <v>65</v>
      </c>
      <c r="B68" s="28">
        <v>0.43412941823645584</v>
      </c>
      <c r="C68" s="28">
        <v>-0.16304312055777989</v>
      </c>
      <c r="D68" s="28">
        <v>-0.51787581099928282</v>
      </c>
      <c r="E68" s="28">
        <v>-0.18987210065875021</v>
      </c>
      <c r="F68" s="28">
        <v>0.71598850982799023</v>
      </c>
      <c r="G68" s="28">
        <v>3.0921797176989639E-2</v>
      </c>
      <c r="H68" s="28">
        <v>-8.1862124342084747E-3</v>
      </c>
      <c r="I68" s="29">
        <f>+'[1]7-3 Data - Training &amp; Test Sets'!J68</f>
        <v>1858.3935515952105</v>
      </c>
      <c r="J68" s="25">
        <f t="shared" si="2"/>
        <v>-0.15718871635716072</v>
      </c>
      <c r="K68" s="29">
        <f t="shared" ref="K68:K99" si="8">+J68*I$207+I$206</f>
        <v>1000.7487795383671</v>
      </c>
      <c r="L68" s="30">
        <f t="shared" si="5"/>
        <v>857.64477205684341</v>
      </c>
      <c r="M68" s="22">
        <f t="shared" ref="M68:M99" si="9">+L68/L$207</f>
        <v>0.2537451932896313</v>
      </c>
      <c r="N68" s="24">
        <f t="shared" si="3"/>
        <v>1858.3935515952105</v>
      </c>
      <c r="O68" s="29">
        <f t="shared" si="4"/>
        <v>0</v>
      </c>
      <c r="Q68"/>
      <c r="R68"/>
      <c r="S68"/>
      <c r="T68"/>
      <c r="U68"/>
      <c r="V68"/>
      <c r="W68"/>
      <c r="X68"/>
      <c r="Y68"/>
      <c r="Z68"/>
      <c r="AA68"/>
    </row>
    <row r="69" spans="1:27" ht="21" hidden="1" outlineLevel="1" x14ac:dyDescent="0.35">
      <c r="A69" s="22">
        <v>66</v>
      </c>
      <c r="B69" s="28">
        <v>2.4569623869877768</v>
      </c>
      <c r="C69" s="28">
        <v>-1.1769538097798444</v>
      </c>
      <c r="D69" s="28">
        <v>0.75174418561288292</v>
      </c>
      <c r="E69" s="28">
        <v>-0.44667560084672236</v>
      </c>
      <c r="F69" s="28">
        <v>-0.59468019962760788</v>
      </c>
      <c r="G69" s="28">
        <v>-0.58845725762822221</v>
      </c>
      <c r="H69" s="28">
        <v>-0.62153756015380535</v>
      </c>
      <c r="I69" s="29">
        <f>+'[1]7-3 Data - Training &amp; Test Sets'!J69</f>
        <v>-1672.000656261459</v>
      </c>
      <c r="J69" s="25">
        <f t="shared" ref="J69:J132" si="10">+(+C69*R$21+D69*R$22+E69*R$23+F69*R$24)</f>
        <v>-0.52236139716888141</v>
      </c>
      <c r="K69" s="29">
        <f t="shared" si="8"/>
        <v>-1101.1517412616145</v>
      </c>
      <c r="L69" s="30">
        <f t="shared" si="5"/>
        <v>-570.84891499984451</v>
      </c>
      <c r="M69" s="22">
        <f t="shared" si="9"/>
        <v>-0.16889296477424501</v>
      </c>
      <c r="N69" s="24">
        <f t="shared" ref="N69:N132" si="11">IF(+J69&gt;J$2,+I69,0)</f>
        <v>0</v>
      </c>
      <c r="O69" s="29">
        <f t="shared" ref="O69:O132" si="12">IF(+N69=0,+I69,0)</f>
        <v>-1672.000656261459</v>
      </c>
      <c r="Q69"/>
      <c r="R69"/>
      <c r="S69"/>
      <c r="T69"/>
      <c r="U69"/>
      <c r="V69"/>
      <c r="W69"/>
      <c r="X69"/>
      <c r="Y69"/>
      <c r="Z69"/>
      <c r="AA69"/>
    </row>
    <row r="70" spans="1:27" ht="21" hidden="1" outlineLevel="1" x14ac:dyDescent="0.35">
      <c r="A70" s="22">
        <v>67</v>
      </c>
      <c r="B70" s="28">
        <v>-0.23666677298383368</v>
      </c>
      <c r="C70" s="28">
        <v>1.0248647272668419</v>
      </c>
      <c r="D70" s="28">
        <v>-1.1657106210646402</v>
      </c>
      <c r="E70" s="28">
        <v>0.53607013669177195</v>
      </c>
      <c r="F70" s="28">
        <v>-1.2121178751342199</v>
      </c>
      <c r="G70" s="28">
        <v>-0.24625064665759713</v>
      </c>
      <c r="H70" s="28">
        <v>1.0079574075189646</v>
      </c>
      <c r="I70" s="29">
        <f>+'[1]7-3 Data - Training &amp; Test Sets'!J70</f>
        <v>7707.2232045679812</v>
      </c>
      <c r="J70" s="25">
        <f t="shared" si="10"/>
        <v>0.67800777031818638</v>
      </c>
      <c r="K70" s="29">
        <f t="shared" si="8"/>
        <v>5808.0632982779134</v>
      </c>
      <c r="L70" s="30">
        <f t="shared" ref="L70:L133" si="13">+I70-K70</f>
        <v>1899.1599062900677</v>
      </c>
      <c r="M70" s="22">
        <f t="shared" si="9"/>
        <v>0.56189078883296861</v>
      </c>
      <c r="N70" s="24">
        <f t="shared" si="11"/>
        <v>7707.2232045679812</v>
      </c>
      <c r="O70" s="29">
        <f t="shared" si="12"/>
        <v>0</v>
      </c>
      <c r="Q70"/>
      <c r="R70"/>
      <c r="S70"/>
      <c r="T70"/>
      <c r="U70"/>
      <c r="V70"/>
      <c r="W70"/>
      <c r="X70"/>
      <c r="Y70"/>
      <c r="Z70"/>
      <c r="AA70"/>
    </row>
    <row r="71" spans="1:27" ht="21" hidden="1" outlineLevel="1" x14ac:dyDescent="0.35">
      <c r="A71" s="22">
        <v>68</v>
      </c>
      <c r="B71" s="28">
        <v>-0.56768836528394273</v>
      </c>
      <c r="C71" s="28">
        <v>-0.67495925161509274</v>
      </c>
      <c r="D71" s="28">
        <v>-0.34007322200095719</v>
      </c>
      <c r="E71" s="28">
        <v>-0.63776293901672576</v>
      </c>
      <c r="F71" s="28">
        <v>0.6947829703375149</v>
      </c>
      <c r="G71" s="28">
        <v>0.81248613380184098</v>
      </c>
      <c r="H71" s="28">
        <v>0.17674292117933443</v>
      </c>
      <c r="I71" s="29">
        <f>+'[1]7-3 Data - Training &amp; Test Sets'!J71</f>
        <v>2922.8287152262114</v>
      </c>
      <c r="J71" s="25">
        <f t="shared" si="10"/>
        <v>-0.54982088667979812</v>
      </c>
      <c r="K71" s="29">
        <f t="shared" si="8"/>
        <v>-1259.2060490909994</v>
      </c>
      <c r="L71" s="30">
        <f t="shared" si="13"/>
        <v>4182.0347643172108</v>
      </c>
      <c r="M71" s="22">
        <f t="shared" si="9"/>
        <v>1.2373085619943538</v>
      </c>
      <c r="N71" s="24">
        <f t="shared" si="11"/>
        <v>0</v>
      </c>
      <c r="O71" s="29">
        <f t="shared" si="12"/>
        <v>2922.8287152262114</v>
      </c>
      <c r="Q71"/>
      <c r="R71"/>
      <c r="S71"/>
      <c r="T71"/>
      <c r="U71"/>
      <c r="V71"/>
      <c r="W71"/>
      <c r="X71"/>
      <c r="Y71"/>
      <c r="Z71"/>
      <c r="AA71"/>
    </row>
    <row r="72" spans="1:27" ht="21" hidden="1" outlineLevel="1" x14ac:dyDescent="0.35">
      <c r="A72" s="22">
        <v>69</v>
      </c>
      <c r="B72" s="28">
        <v>-0.74003382564003606</v>
      </c>
      <c r="C72" s="28">
        <v>0.18140436444230162</v>
      </c>
      <c r="D72" s="28">
        <v>-0.34809558947073616</v>
      </c>
      <c r="E72" s="28">
        <v>-0.53031184626807981</v>
      </c>
      <c r="F72" s="28">
        <v>0.45864241395163829</v>
      </c>
      <c r="G72" s="28">
        <v>0.40727182044065269</v>
      </c>
      <c r="H72" s="28">
        <v>-5.0528321998156281E-2</v>
      </c>
      <c r="I72" s="29">
        <f>+'[1]7-3 Data - Training &amp; Test Sets'!J72</f>
        <v>1614.6762451789655</v>
      </c>
      <c r="J72" s="25">
        <f t="shared" si="10"/>
        <v>-0.30755825256816366</v>
      </c>
      <c r="K72" s="29">
        <f t="shared" si="8"/>
        <v>135.23549477729557</v>
      </c>
      <c r="L72" s="30">
        <f t="shared" si="13"/>
        <v>1479.4407504016699</v>
      </c>
      <c r="M72" s="22">
        <f t="shared" si="9"/>
        <v>0.43771149944857107</v>
      </c>
      <c r="N72" s="24">
        <f t="shared" si="11"/>
        <v>1614.6762451789655</v>
      </c>
      <c r="O72" s="29">
        <f t="shared" si="12"/>
        <v>0</v>
      </c>
      <c r="Q72"/>
      <c r="R72"/>
      <c r="S72"/>
      <c r="T72"/>
      <c r="U72"/>
      <c r="V72"/>
      <c r="W72"/>
      <c r="X72"/>
      <c r="Y72"/>
      <c r="Z72"/>
      <c r="AA72"/>
    </row>
    <row r="73" spans="1:27" ht="21" hidden="1" outlineLevel="1" x14ac:dyDescent="0.35">
      <c r="A73" s="22">
        <v>70</v>
      </c>
      <c r="B73" s="28">
        <v>-0.93931094329926423</v>
      </c>
      <c r="C73" s="28">
        <v>-1.2468435083065723</v>
      </c>
      <c r="D73" s="28">
        <v>-0.43905622708492398</v>
      </c>
      <c r="E73" s="28">
        <v>-0.56975301625503727</v>
      </c>
      <c r="F73" s="28">
        <v>9.3028437663037519E-2</v>
      </c>
      <c r="G73" s="28">
        <v>0.32826483514771509</v>
      </c>
      <c r="H73" s="28">
        <v>-1.1163795821200999</v>
      </c>
      <c r="I73" s="29">
        <f>+'[1]7-3 Data - Training &amp; Test Sets'!J73</f>
        <v>-4520.2660340894899</v>
      </c>
      <c r="J73" s="25">
        <f t="shared" si="10"/>
        <v>-0.57348222412460437</v>
      </c>
      <c r="K73" s="29">
        <f t="shared" si="8"/>
        <v>-1395.3985413319633</v>
      </c>
      <c r="L73" s="30">
        <f t="shared" si="13"/>
        <v>-3124.8674927575266</v>
      </c>
      <c r="M73" s="22">
        <f t="shared" si="9"/>
        <v>-0.92453208109999474</v>
      </c>
      <c r="N73" s="24">
        <f t="shared" si="11"/>
        <v>0</v>
      </c>
      <c r="O73" s="29">
        <f t="shared" si="12"/>
        <v>-4520.2660340894899</v>
      </c>
      <c r="Q73"/>
      <c r="R73"/>
      <c r="S73"/>
      <c r="T73"/>
      <c r="U73"/>
      <c r="V73"/>
      <c r="W73"/>
      <c r="X73"/>
      <c r="Y73"/>
      <c r="Z73"/>
      <c r="AA73"/>
    </row>
    <row r="74" spans="1:27" ht="21" hidden="1" outlineLevel="1" x14ac:dyDescent="0.35">
      <c r="A74" s="22">
        <v>71</v>
      </c>
      <c r="B74" s="28">
        <v>1.4984412166292622</v>
      </c>
      <c r="C74" s="28">
        <v>-1.0071218081095588</v>
      </c>
      <c r="D74" s="28">
        <v>0.30033940827535943</v>
      </c>
      <c r="E74" s="28">
        <v>-0.46284215332677692</v>
      </c>
      <c r="F74" s="28">
        <v>0.4421318204279111</v>
      </c>
      <c r="G74" s="28">
        <v>0.7938666567824606</v>
      </c>
      <c r="H74" s="28">
        <v>0.19812303010467325</v>
      </c>
      <c r="I74" s="29">
        <f>+'[1]7-3 Data - Training &amp; Test Sets'!J74</f>
        <v>3045.8906649455553</v>
      </c>
      <c r="J74" s="25">
        <f t="shared" si="10"/>
        <v>-0.52833917057034785</v>
      </c>
      <c r="K74" s="29">
        <f t="shared" si="8"/>
        <v>-1135.5592577216007</v>
      </c>
      <c r="L74" s="30">
        <f t="shared" si="13"/>
        <v>4181.449922667156</v>
      </c>
      <c r="M74" s="22">
        <f t="shared" si="9"/>
        <v>1.2371355290996495</v>
      </c>
      <c r="N74" s="24">
        <f t="shared" si="11"/>
        <v>0</v>
      </c>
      <c r="O74" s="29">
        <f t="shared" si="12"/>
        <v>3045.8906649455553</v>
      </c>
      <c r="Q74"/>
      <c r="R74"/>
      <c r="S74"/>
      <c r="T74"/>
      <c r="U74"/>
      <c r="V74"/>
      <c r="W74"/>
      <c r="X74"/>
      <c r="Y74"/>
      <c r="Z74"/>
      <c r="AA74"/>
    </row>
    <row r="75" spans="1:27" ht="21" hidden="1" outlineLevel="1" x14ac:dyDescent="0.35">
      <c r="A75" s="22">
        <v>72</v>
      </c>
      <c r="B75" s="28">
        <v>-0.53922644308495438</v>
      </c>
      <c r="C75" s="28">
        <v>-1.0391406767694706</v>
      </c>
      <c r="D75" s="28">
        <v>0.35150872376379061</v>
      </c>
      <c r="E75" s="28">
        <v>-0.69561594210386257</v>
      </c>
      <c r="F75" s="28">
        <v>0.67930251300545785</v>
      </c>
      <c r="G75" s="28">
        <v>0.85807548170991088</v>
      </c>
      <c r="H75" s="28">
        <v>-0.30751374746163568</v>
      </c>
      <c r="I75" s="29">
        <f>+'[1]7-3 Data - Training &amp; Test Sets'!J75</f>
        <v>135.49166209622376</v>
      </c>
      <c r="J75" s="25">
        <f t="shared" si="10"/>
        <v>-0.69962812727759294</v>
      </c>
      <c r="K75" s="29">
        <f t="shared" si="8"/>
        <v>-2121.4828117781344</v>
      </c>
      <c r="L75" s="30">
        <f t="shared" si="13"/>
        <v>2256.9744738743584</v>
      </c>
      <c r="M75" s="22">
        <f t="shared" si="9"/>
        <v>0.66775481269424153</v>
      </c>
      <c r="N75" s="24">
        <f t="shared" si="11"/>
        <v>0</v>
      </c>
      <c r="O75" s="29">
        <f t="shared" si="12"/>
        <v>135.49166209622376</v>
      </c>
      <c r="Q75"/>
      <c r="R75"/>
      <c r="S75"/>
      <c r="T75"/>
      <c r="U75"/>
      <c r="V75"/>
      <c r="W75"/>
      <c r="X75"/>
      <c r="Y75"/>
      <c r="Z75"/>
      <c r="AA75"/>
    </row>
    <row r="76" spans="1:27" ht="21" hidden="1" outlineLevel="1" x14ac:dyDescent="0.35">
      <c r="A76" s="22">
        <v>73</v>
      </c>
      <c r="B76" s="28">
        <v>1.0197013962772932</v>
      </c>
      <c r="C76" s="28">
        <v>-0.61329308013815975</v>
      </c>
      <c r="D76" s="28">
        <v>-0.65931004291440443</v>
      </c>
      <c r="E76" s="28">
        <v>-0.34462470907346215</v>
      </c>
      <c r="F76" s="28">
        <v>0.60540780639150149</v>
      </c>
      <c r="G76" s="28">
        <v>0.54195452505575759</v>
      </c>
      <c r="H76" s="28">
        <v>-1.7384121657865625</v>
      </c>
      <c r="I76" s="29">
        <f>+'[1]7-3 Data - Training &amp; Test Sets'!J76</f>
        <v>-8100.6286413273629</v>
      </c>
      <c r="J76" s="25">
        <f t="shared" si="10"/>
        <v>-0.32485288172153315</v>
      </c>
      <c r="K76" s="29">
        <f t="shared" si="8"/>
        <v>35.689192617708841</v>
      </c>
      <c r="L76" s="30">
        <f t="shared" si="13"/>
        <v>-8136.3178339450715</v>
      </c>
      <c r="M76" s="22">
        <f t="shared" si="9"/>
        <v>-2.4072338673375961</v>
      </c>
      <c r="N76" s="24">
        <f t="shared" si="11"/>
        <v>-8100.6286413273629</v>
      </c>
      <c r="O76" s="29">
        <f t="shared" si="12"/>
        <v>0</v>
      </c>
      <c r="Q76"/>
      <c r="R76"/>
      <c r="S76"/>
      <c r="T76"/>
      <c r="U76"/>
      <c r="V76"/>
      <c r="W76"/>
      <c r="X76"/>
      <c r="Y76"/>
      <c r="Z76"/>
      <c r="AA76"/>
    </row>
    <row r="77" spans="1:27" ht="21" hidden="1" outlineLevel="1" x14ac:dyDescent="0.35">
      <c r="A77" s="22">
        <v>74</v>
      </c>
      <c r="B77" s="28">
        <v>-0.81436807619981111</v>
      </c>
      <c r="C77" s="28">
        <v>-0.25332362639094103</v>
      </c>
      <c r="D77" s="28">
        <v>-0.16280323148357875</v>
      </c>
      <c r="E77" s="28">
        <v>-0.39671666611293266</v>
      </c>
      <c r="F77" s="28">
        <v>0.61149468924682737</v>
      </c>
      <c r="G77" s="28">
        <v>0.71070863565018783</v>
      </c>
      <c r="H77" s="28">
        <v>-1.677317919365197</v>
      </c>
      <c r="I77" s="29">
        <f>+'[1]7-3 Data - Training &amp; Test Sets'!J77</f>
        <v>-7748.9757518354472</v>
      </c>
      <c r="J77" s="25">
        <f t="shared" si="10"/>
        <v>-0.32399640896426674</v>
      </c>
      <c r="K77" s="29">
        <f t="shared" si="8"/>
        <v>40.618971402221405</v>
      </c>
      <c r="L77" s="30">
        <f t="shared" si="13"/>
        <v>-7789.5947232376684</v>
      </c>
      <c r="M77" s="22">
        <f t="shared" si="9"/>
        <v>-2.3046513930884545</v>
      </c>
      <c r="N77" s="24">
        <f t="shared" si="11"/>
        <v>-7748.9757518354472</v>
      </c>
      <c r="O77" s="29">
        <f t="shared" si="12"/>
        <v>0</v>
      </c>
      <c r="Q77"/>
      <c r="R77"/>
      <c r="S77"/>
      <c r="T77"/>
      <c r="U77"/>
      <c r="V77"/>
      <c r="W77"/>
      <c r="X77"/>
      <c r="Y77"/>
      <c r="Z77"/>
      <c r="AA77"/>
    </row>
    <row r="78" spans="1:27" ht="21" hidden="1" outlineLevel="1" x14ac:dyDescent="0.35">
      <c r="A78" s="22">
        <v>75</v>
      </c>
      <c r="B78" s="28">
        <v>-0.17521350789458082</v>
      </c>
      <c r="C78" s="28">
        <v>-0.40675673276391316</v>
      </c>
      <c r="D78" s="28">
        <v>-0.28968097014359168</v>
      </c>
      <c r="E78" s="28">
        <v>-0.58368201148917986</v>
      </c>
      <c r="F78" s="28">
        <v>0.49915691322700584</v>
      </c>
      <c r="G78" s="28">
        <v>0.64480010684717148</v>
      </c>
      <c r="H78" s="28">
        <v>-0.31620683052378895</v>
      </c>
      <c r="I78" s="29">
        <f>+'[1]7-3 Data - Training &amp; Test Sets'!J78</f>
        <v>85.455071803977035</v>
      </c>
      <c r="J78" s="25">
        <f t="shared" si="10"/>
        <v>-0.45766676001080708</v>
      </c>
      <c r="K78" s="29">
        <f t="shared" si="8"/>
        <v>-728.77533228913398</v>
      </c>
      <c r="L78" s="30">
        <f t="shared" si="13"/>
        <v>814.23040409311102</v>
      </c>
      <c r="M78" s="22">
        <f t="shared" si="9"/>
        <v>0.24090049633650357</v>
      </c>
      <c r="N78" s="24">
        <f t="shared" si="11"/>
        <v>0</v>
      </c>
      <c r="O78" s="29">
        <f t="shared" si="12"/>
        <v>85.455071803977035</v>
      </c>
      <c r="Q78"/>
      <c r="R78"/>
      <c r="S78"/>
      <c r="T78"/>
      <c r="U78"/>
      <c r="V78"/>
      <c r="W78"/>
      <c r="X78"/>
      <c r="Y78"/>
      <c r="Z78"/>
      <c r="AA78"/>
    </row>
    <row r="79" spans="1:27" ht="21" hidden="1" outlineLevel="1" x14ac:dyDescent="0.35">
      <c r="A79" s="22">
        <v>76</v>
      </c>
      <c r="B79" s="28">
        <v>1.7659476170696335</v>
      </c>
      <c r="C79" s="28">
        <v>1.2550274478900505</v>
      </c>
      <c r="D79" s="28">
        <v>-0.58121740245982967</v>
      </c>
      <c r="E79" s="28">
        <v>1.3481298983329508</v>
      </c>
      <c r="F79" s="28">
        <v>-0.8803704076808998</v>
      </c>
      <c r="G79" s="28">
        <v>-2.0450812378122261</v>
      </c>
      <c r="H79" s="28">
        <v>1.3327060490201692</v>
      </c>
      <c r="I79" s="29">
        <f>+'[1]7-3 Data - Training &amp; Test Sets'!J79</f>
        <v>9576.446655739579</v>
      </c>
      <c r="J79" s="25">
        <f t="shared" si="10"/>
        <v>1.1834819257437184</v>
      </c>
      <c r="K79" s="29">
        <f t="shared" si="8"/>
        <v>8717.5262629722747</v>
      </c>
      <c r="L79" s="30">
        <f t="shared" si="13"/>
        <v>858.92039276730429</v>
      </c>
      <c r="M79" s="22">
        <f t="shared" si="9"/>
        <v>0.25412260201907982</v>
      </c>
      <c r="N79" s="24">
        <f t="shared" si="11"/>
        <v>9576.446655739579</v>
      </c>
      <c r="O79" s="29">
        <f t="shared" si="12"/>
        <v>0</v>
      </c>
      <c r="Q79"/>
      <c r="R79"/>
      <c r="S79"/>
      <c r="T79"/>
      <c r="U79"/>
      <c r="V79"/>
      <c r="W79"/>
      <c r="X79"/>
      <c r="Y79"/>
      <c r="Z79"/>
      <c r="AA79"/>
    </row>
    <row r="80" spans="1:27" ht="21" hidden="1" outlineLevel="1" x14ac:dyDescent="0.35">
      <c r="A80" s="22">
        <v>77</v>
      </c>
      <c r="B80" s="28">
        <v>-0.84008077707134921</v>
      </c>
      <c r="C80" s="28">
        <v>-1.0769176542720196</v>
      </c>
      <c r="D80" s="28">
        <v>-0.53374355541879992</v>
      </c>
      <c r="E80" s="28">
        <v>-0.62538614581238006</v>
      </c>
      <c r="F80" s="28">
        <v>0.27389330139160711</v>
      </c>
      <c r="G80" s="28">
        <v>0.54486083080861791</v>
      </c>
      <c r="H80" s="28">
        <v>-0.27529289982000354</v>
      </c>
      <c r="I80" s="29">
        <f>+'[1]7-3 Data - Training &amp; Test Sets'!J80</f>
        <v>320.95191144461842</v>
      </c>
      <c r="J80" s="25">
        <f t="shared" si="10"/>
        <v>-0.58103363118576712</v>
      </c>
      <c r="K80" s="29">
        <f t="shared" si="8"/>
        <v>-1438.8637490779238</v>
      </c>
      <c r="L80" s="30">
        <f t="shared" si="13"/>
        <v>1759.8156605225422</v>
      </c>
      <c r="M80" s="22">
        <f t="shared" si="9"/>
        <v>0.52066400855273487</v>
      </c>
      <c r="N80" s="24">
        <f t="shared" si="11"/>
        <v>0</v>
      </c>
      <c r="O80" s="29">
        <f t="shared" si="12"/>
        <v>320.95191144461842</v>
      </c>
      <c r="Q80"/>
      <c r="R80"/>
      <c r="S80"/>
      <c r="T80"/>
      <c r="U80"/>
      <c r="V80"/>
      <c r="W80"/>
      <c r="X80"/>
      <c r="Y80"/>
      <c r="Z80"/>
      <c r="AA80"/>
    </row>
    <row r="81" spans="1:27" ht="21" hidden="1" outlineLevel="1" x14ac:dyDescent="0.35">
      <c r="A81" s="22">
        <v>78</v>
      </c>
      <c r="B81" s="28">
        <v>1.807143232122665</v>
      </c>
      <c r="C81" s="28">
        <v>1.8578061927039792E-2</v>
      </c>
      <c r="D81" s="28">
        <v>0.32760404557371814</v>
      </c>
      <c r="E81" s="28">
        <v>-0.66778270568659392</v>
      </c>
      <c r="F81" s="28">
        <v>0.77821603729205546</v>
      </c>
      <c r="G81" s="28">
        <v>0.94810753026670502</v>
      </c>
      <c r="H81" s="28">
        <v>-0.32255772162830731</v>
      </c>
      <c r="I81" s="29">
        <f>+'[1]7-3 Data - Training &amp; Test Sets'!J81</f>
        <v>48.899924002508158</v>
      </c>
      <c r="J81" s="25">
        <f t="shared" si="10"/>
        <v>-0.48807988385307338</v>
      </c>
      <c r="K81" s="29">
        <f t="shared" si="8"/>
        <v>-903.83048893753949</v>
      </c>
      <c r="L81" s="30">
        <f t="shared" si="13"/>
        <v>952.7304129400477</v>
      </c>
      <c r="M81" s="22">
        <f t="shared" si="9"/>
        <v>0.28187749830807546</v>
      </c>
      <c r="N81" s="24">
        <f t="shared" si="11"/>
        <v>0</v>
      </c>
      <c r="O81" s="29">
        <f t="shared" si="12"/>
        <v>48.899924002508158</v>
      </c>
      <c r="Q81"/>
      <c r="R81"/>
      <c r="S81"/>
      <c r="T81"/>
      <c r="U81"/>
      <c r="V81"/>
      <c r="W81"/>
      <c r="X81"/>
      <c r="Y81"/>
      <c r="Z81"/>
      <c r="AA81"/>
    </row>
    <row r="82" spans="1:27" ht="21" hidden="1" outlineLevel="1" x14ac:dyDescent="0.35">
      <c r="A82" s="22">
        <v>79</v>
      </c>
      <c r="B82" s="28">
        <v>-0.44393799080025481</v>
      </c>
      <c r="C82" s="28">
        <v>0.15503461548689482</v>
      </c>
      <c r="D82" s="28">
        <v>-0.79240407727717443</v>
      </c>
      <c r="E82" s="28">
        <v>8.0723665873186648E-2</v>
      </c>
      <c r="F82" s="28">
        <v>-0.51726637451876012</v>
      </c>
      <c r="G82" s="28">
        <v>-1.4741820563274026</v>
      </c>
      <c r="H82" s="28">
        <v>0.54825181886692653</v>
      </c>
      <c r="I82" s="29">
        <f>+'[1]7-3 Data - Training &amp; Test Sets'!J82</f>
        <v>5061.1999203109308</v>
      </c>
      <c r="J82" s="25">
        <f t="shared" si="10"/>
        <v>0.1613708960652073</v>
      </c>
      <c r="K82" s="29">
        <f t="shared" si="8"/>
        <v>2834.3487459105627</v>
      </c>
      <c r="L82" s="30">
        <f t="shared" si="13"/>
        <v>2226.8511744003681</v>
      </c>
      <c r="M82" s="22">
        <f t="shared" si="9"/>
        <v>0.65884244862861818</v>
      </c>
      <c r="N82" s="24">
        <f t="shared" si="11"/>
        <v>5061.1999203109308</v>
      </c>
      <c r="O82" s="29">
        <f t="shared" si="12"/>
        <v>0</v>
      </c>
      <c r="Q82"/>
      <c r="R82"/>
      <c r="S82"/>
      <c r="T82"/>
      <c r="U82"/>
      <c r="V82"/>
      <c r="W82"/>
      <c r="X82"/>
      <c r="Y82"/>
      <c r="Z82"/>
      <c r="AA82"/>
    </row>
    <row r="83" spans="1:27" ht="21" hidden="1" outlineLevel="1" x14ac:dyDescent="0.35">
      <c r="A83" s="22">
        <v>80</v>
      </c>
      <c r="B83" s="28">
        <v>0.91820443499517812</v>
      </c>
      <c r="C83" s="28">
        <v>-0.29976578381177305</v>
      </c>
      <c r="D83" s="28">
        <v>-0.28657974327199276</v>
      </c>
      <c r="E83" s="28">
        <v>-0.29386081893824229</v>
      </c>
      <c r="F83" s="28">
        <v>0.74224920663417249</v>
      </c>
      <c r="G83" s="28">
        <v>0.53918144400616863</v>
      </c>
      <c r="H83" s="28">
        <v>1.623225979726926E-2</v>
      </c>
      <c r="I83" s="29">
        <f>+'[1]7-3 Data - Training &amp; Test Sets'!J83</f>
        <v>1998.9440423558972</v>
      </c>
      <c r="J83" s="25">
        <f t="shared" si="10"/>
        <v>-0.26593949459897825</v>
      </c>
      <c r="K83" s="29">
        <f t="shared" si="8"/>
        <v>374.78925563374401</v>
      </c>
      <c r="L83" s="30">
        <f t="shared" si="13"/>
        <v>1624.1547867221532</v>
      </c>
      <c r="M83" s="22">
        <f t="shared" si="9"/>
        <v>0.48052700105747026</v>
      </c>
      <c r="N83" s="24">
        <f t="shared" si="11"/>
        <v>1998.9440423558972</v>
      </c>
      <c r="O83" s="29">
        <f t="shared" si="12"/>
        <v>0</v>
      </c>
      <c r="Q83"/>
      <c r="R83"/>
      <c r="S83"/>
      <c r="T83"/>
      <c r="U83"/>
      <c r="V83"/>
      <c r="W83"/>
      <c r="X83"/>
      <c r="Y83"/>
      <c r="Z83"/>
      <c r="AA83"/>
    </row>
    <row r="84" spans="1:27" ht="21" hidden="1" outlineLevel="1" x14ac:dyDescent="0.35">
      <c r="A84" s="22">
        <v>81</v>
      </c>
      <c r="B84" s="28">
        <v>1.3144635587895881</v>
      </c>
      <c r="C84" s="28">
        <v>3.4004326725281975</v>
      </c>
      <c r="D84" s="28">
        <v>-0.25459158968353895</v>
      </c>
      <c r="E84" s="28">
        <v>4.2078168168153018</v>
      </c>
      <c r="F84" s="28">
        <v>-3.9389085068397063</v>
      </c>
      <c r="G84" s="28">
        <v>-1.4520124729062658</v>
      </c>
      <c r="H84" s="28">
        <v>3.8228823557767044</v>
      </c>
      <c r="I84" s="29">
        <f>+'[1]7-3 Data - Training &amp; Test Sets'!J84</f>
        <v>23909.67351274531</v>
      </c>
      <c r="J84" s="25">
        <f t="shared" si="10"/>
        <v>3.5601334362703665</v>
      </c>
      <c r="K84" s="29">
        <f t="shared" si="8"/>
        <v>22397.314785574396</v>
      </c>
      <c r="L84" s="30">
        <f t="shared" si="13"/>
        <v>1512.3587271709148</v>
      </c>
      <c r="M84" s="22">
        <f t="shared" si="9"/>
        <v>0.44745070459522363</v>
      </c>
      <c r="N84" s="24">
        <f t="shared" si="11"/>
        <v>23909.67351274531</v>
      </c>
      <c r="O84" s="29">
        <f t="shared" si="12"/>
        <v>0</v>
      </c>
      <c r="Q84"/>
      <c r="R84"/>
      <c r="S84"/>
      <c r="T84"/>
      <c r="U84"/>
      <c r="V84"/>
      <c r="W84"/>
      <c r="X84"/>
      <c r="Y84"/>
      <c r="Z84"/>
      <c r="AA84"/>
    </row>
    <row r="85" spans="1:27" ht="21" hidden="1" outlineLevel="1" x14ac:dyDescent="0.35">
      <c r="A85" s="22">
        <v>82</v>
      </c>
      <c r="B85" s="28">
        <v>-0.46749517943914093</v>
      </c>
      <c r="C85" s="28">
        <v>-1.1658352845045077</v>
      </c>
      <c r="D85" s="28">
        <v>-0.95312535057202985</v>
      </c>
      <c r="E85" s="28">
        <v>-0.48507918338164829</v>
      </c>
      <c r="F85" s="28">
        <v>0.33772582338079282</v>
      </c>
      <c r="G85" s="28">
        <v>0.42798293209418559</v>
      </c>
      <c r="H85" s="28">
        <v>0.12810172539878498</v>
      </c>
      <c r="I85" s="29">
        <f>+'[1]7-3 Data - Training &amp; Test Sets'!J85</f>
        <v>2642.8544452008364</v>
      </c>
      <c r="J85" s="25">
        <f t="shared" si="10"/>
        <v>-0.48377473740053045</v>
      </c>
      <c r="K85" s="29">
        <f t="shared" si="8"/>
        <v>-879.05046007391866</v>
      </c>
      <c r="L85" s="30">
        <f t="shared" si="13"/>
        <v>3521.904905274755</v>
      </c>
      <c r="M85" s="22">
        <f t="shared" si="9"/>
        <v>1.0420006861272075</v>
      </c>
      <c r="N85" s="24">
        <f t="shared" si="11"/>
        <v>0</v>
      </c>
      <c r="O85" s="29">
        <f t="shared" si="12"/>
        <v>2642.8544452008364</v>
      </c>
      <c r="Q85"/>
      <c r="R85"/>
      <c r="S85"/>
      <c r="T85"/>
      <c r="U85"/>
      <c r="V85"/>
      <c r="W85"/>
      <c r="X85"/>
      <c r="Y85"/>
      <c r="Z85"/>
      <c r="AA85"/>
    </row>
    <row r="86" spans="1:27" ht="21" hidden="1" outlineLevel="1" x14ac:dyDescent="0.35">
      <c r="A86" s="22">
        <v>83</v>
      </c>
      <c r="B86" s="28">
        <v>-0.93629818898839834</v>
      </c>
      <c r="C86" s="28">
        <v>-0.78137994778886199</v>
      </c>
      <c r="D86" s="28">
        <v>-1.0588572436198611</v>
      </c>
      <c r="E86" s="28">
        <v>-0.66738003545276758</v>
      </c>
      <c r="F86" s="28">
        <v>0.42727484686008549</v>
      </c>
      <c r="G86" s="28">
        <v>0.57222137666943895</v>
      </c>
      <c r="H86" s="28">
        <v>-1.3071255005008444</v>
      </c>
      <c r="I86" s="29">
        <f>+'[1]7-3 Data - Training &amp; Test Sets'!J86</f>
        <v>-5618.1820783394496</v>
      </c>
      <c r="J86" s="25">
        <f t="shared" si="10"/>
        <v>-0.5264857104406736</v>
      </c>
      <c r="K86" s="29">
        <f t="shared" si="8"/>
        <v>-1124.8909108913158</v>
      </c>
      <c r="L86" s="30">
        <f t="shared" si="13"/>
        <v>-4493.2911674481338</v>
      </c>
      <c r="M86" s="22">
        <f t="shared" si="9"/>
        <v>-1.3293977564351693</v>
      </c>
      <c r="N86" s="24">
        <f t="shared" si="11"/>
        <v>0</v>
      </c>
      <c r="O86" s="29">
        <f t="shared" si="12"/>
        <v>-5618.1820783394496</v>
      </c>
      <c r="Q86"/>
      <c r="R86"/>
      <c r="S86"/>
      <c r="T86"/>
      <c r="U86"/>
      <c r="V86"/>
      <c r="W86"/>
      <c r="X86"/>
      <c r="Y86"/>
      <c r="Z86"/>
      <c r="AA86"/>
    </row>
    <row r="87" spans="1:27" ht="21" hidden="1" outlineLevel="1" x14ac:dyDescent="0.35">
      <c r="A87" s="22">
        <v>84</v>
      </c>
      <c r="B87" s="28">
        <v>-1.3074709194118501</v>
      </c>
      <c r="C87" s="28">
        <v>-1.1719313823487492</v>
      </c>
      <c r="D87" s="28">
        <v>-0.5459175630368418</v>
      </c>
      <c r="E87" s="28">
        <v>-0.61409413077292152</v>
      </c>
      <c r="F87" s="28">
        <v>0.67357637379902302</v>
      </c>
      <c r="G87" s="28">
        <v>0.43220882444164743</v>
      </c>
      <c r="H87" s="28">
        <v>-1.116158127479566</v>
      </c>
      <c r="I87" s="29">
        <f>+'[1]7-3 Data - Training &amp; Test Sets'!J87</f>
        <v>-4518.9913614517745</v>
      </c>
      <c r="J87" s="25">
        <f t="shared" si="10"/>
        <v>-0.61279156949923252</v>
      </c>
      <c r="K87" s="29">
        <f t="shared" si="8"/>
        <v>-1621.6595347107027</v>
      </c>
      <c r="L87" s="30">
        <f t="shared" si="13"/>
        <v>-2897.3318267410718</v>
      </c>
      <c r="M87" s="22">
        <f t="shared" si="9"/>
        <v>-0.85721273929935049</v>
      </c>
      <c r="N87" s="24">
        <f t="shared" si="11"/>
        <v>0</v>
      </c>
      <c r="O87" s="29">
        <f t="shared" si="12"/>
        <v>-4518.9913614517745</v>
      </c>
      <c r="Q87"/>
      <c r="R87"/>
      <c r="S87"/>
      <c r="T87"/>
      <c r="U87"/>
      <c r="V87"/>
      <c r="W87"/>
      <c r="X87"/>
      <c r="Y87"/>
      <c r="Z87"/>
      <c r="AA87"/>
    </row>
    <row r="88" spans="1:27" ht="21" hidden="1" outlineLevel="1" x14ac:dyDescent="0.35">
      <c r="A88" s="22">
        <v>85</v>
      </c>
      <c r="B88" s="28">
        <v>0.86860786882679031</v>
      </c>
      <c r="C88" s="28">
        <v>0.32160125034893716</v>
      </c>
      <c r="D88" s="28">
        <v>0.3777669212315457</v>
      </c>
      <c r="E88" s="28">
        <v>-0.27067832274442322</v>
      </c>
      <c r="F88" s="28">
        <v>8.7262678989164594E-2</v>
      </c>
      <c r="G88" s="28">
        <v>0.1882563957631421</v>
      </c>
      <c r="H88" s="28">
        <v>0.23010397635440127</v>
      </c>
      <c r="I88" s="29">
        <f>+'[1]7-3 Data - Training &amp; Test Sets'!J88</f>
        <v>3229.9700638440668</v>
      </c>
      <c r="J88" s="25">
        <f t="shared" si="10"/>
        <v>-0.14273976249402928</v>
      </c>
      <c r="K88" s="29">
        <f t="shared" si="8"/>
        <v>1083.9156352363964</v>
      </c>
      <c r="L88" s="30">
        <f t="shared" si="13"/>
        <v>2146.0544286076702</v>
      </c>
      <c r="M88" s="22">
        <f t="shared" si="9"/>
        <v>0.63493769628089158</v>
      </c>
      <c r="N88" s="24">
        <f t="shared" si="11"/>
        <v>3229.9700638440668</v>
      </c>
      <c r="O88" s="29">
        <f t="shared" si="12"/>
        <v>0</v>
      </c>
      <c r="Q88"/>
      <c r="R88"/>
      <c r="S88"/>
      <c r="T88"/>
      <c r="U88"/>
      <c r="V88"/>
      <c r="W88"/>
      <c r="X88"/>
      <c r="Y88"/>
      <c r="Z88"/>
      <c r="AA88"/>
    </row>
    <row r="89" spans="1:27" ht="21" hidden="1" outlineLevel="1" x14ac:dyDescent="0.35">
      <c r="A89" s="22">
        <v>86</v>
      </c>
      <c r="B89" s="28">
        <v>0.47381746175235651</v>
      </c>
      <c r="C89" s="28">
        <v>1.2255180228542641</v>
      </c>
      <c r="D89" s="28">
        <v>-0.2362044099441627</v>
      </c>
      <c r="E89" s="28">
        <v>0.99260789069535549</v>
      </c>
      <c r="F89" s="28">
        <v>8.4145492197637742E-2</v>
      </c>
      <c r="G89" s="28">
        <v>0.77439591327653812</v>
      </c>
      <c r="H89" s="28">
        <v>0.68011070234108228</v>
      </c>
      <c r="I89" s="29">
        <f>+'[1]7-3 Data - Training &amp; Test Sets'!J89</f>
        <v>5820.1675824875274</v>
      </c>
      <c r="J89" s="25">
        <f t="shared" si="10"/>
        <v>0.87469103499785461</v>
      </c>
      <c r="K89" s="29">
        <f t="shared" si="8"/>
        <v>6940.1541642865468</v>
      </c>
      <c r="L89" s="30">
        <f t="shared" si="13"/>
        <v>-1119.9865817990194</v>
      </c>
      <c r="M89" s="22">
        <f t="shared" si="9"/>
        <v>-0.3313623786207256</v>
      </c>
      <c r="N89" s="24">
        <f t="shared" si="11"/>
        <v>5820.1675824875274</v>
      </c>
      <c r="O89" s="29">
        <f t="shared" si="12"/>
        <v>0</v>
      </c>
      <c r="Q89"/>
      <c r="R89"/>
      <c r="S89"/>
      <c r="T89"/>
      <c r="U89"/>
      <c r="V89"/>
      <c r="W89"/>
      <c r="X89"/>
      <c r="Y89"/>
      <c r="Z89"/>
      <c r="AA89"/>
    </row>
    <row r="90" spans="1:27" ht="21" hidden="1" outlineLevel="1" x14ac:dyDescent="0.35">
      <c r="A90" s="22">
        <v>87</v>
      </c>
      <c r="B90" s="28">
        <v>-0.38782287131893634</v>
      </c>
      <c r="C90" s="28">
        <v>0.44093824407057491</v>
      </c>
      <c r="D90" s="28">
        <v>-0.52064452372206749</v>
      </c>
      <c r="E90" s="28">
        <v>0.30412295619887553</v>
      </c>
      <c r="F90" s="28">
        <v>-2.0359043552333289</v>
      </c>
      <c r="G90" s="28">
        <v>-0.97347938302388026</v>
      </c>
      <c r="H90" s="28">
        <v>1.5842480783974187</v>
      </c>
      <c r="I90" s="29">
        <f>+'[1]7-3 Data - Training &amp; Test Sets'!J90</f>
        <v>11024.299549268942</v>
      </c>
      <c r="J90" s="25">
        <f t="shared" si="10"/>
        <v>0.42343116852060986</v>
      </c>
      <c r="K90" s="29">
        <f t="shared" si="8"/>
        <v>4342.7436836989</v>
      </c>
      <c r="L90" s="30">
        <f t="shared" si="13"/>
        <v>6681.5558655700424</v>
      </c>
      <c r="M90" s="22">
        <f t="shared" si="9"/>
        <v>1.9768239017169345</v>
      </c>
      <c r="N90" s="24">
        <f t="shared" si="11"/>
        <v>11024.299549268942</v>
      </c>
      <c r="O90" s="29">
        <f t="shared" si="12"/>
        <v>0</v>
      </c>
      <c r="Q90"/>
      <c r="R90"/>
      <c r="S90"/>
      <c r="T90"/>
      <c r="U90"/>
      <c r="V90"/>
      <c r="W90"/>
      <c r="X90"/>
      <c r="Y90"/>
      <c r="Z90"/>
      <c r="AA90"/>
    </row>
    <row r="91" spans="1:27" ht="21" hidden="1" outlineLevel="1" x14ac:dyDescent="0.35">
      <c r="A91" s="22">
        <v>88</v>
      </c>
      <c r="B91" s="28">
        <v>-1.2901027200667818</v>
      </c>
      <c r="C91" s="28">
        <v>-1.2507551612456664</v>
      </c>
      <c r="D91" s="28">
        <v>2.1683060721357852</v>
      </c>
      <c r="E91" s="28">
        <v>-0.62493486039326029</v>
      </c>
      <c r="F91" s="28">
        <v>0.77850488189974421</v>
      </c>
      <c r="G91" s="28">
        <v>0.49607610191421009</v>
      </c>
      <c r="H91" s="28">
        <v>-0.30170038435397395</v>
      </c>
      <c r="I91" s="29">
        <f>+'[1]7-3 Data - Training &amp; Test Sets'!J91</f>
        <v>168.95284795610928</v>
      </c>
      <c r="J91" s="25">
        <f t="shared" si="10"/>
        <v>-0.81927782504689273</v>
      </c>
      <c r="K91" s="29">
        <f t="shared" si="8"/>
        <v>-2810.1755187348144</v>
      </c>
      <c r="L91" s="30">
        <f t="shared" si="13"/>
        <v>2979.1283666909239</v>
      </c>
      <c r="M91" s="22">
        <f t="shared" si="9"/>
        <v>0.881413293557055</v>
      </c>
      <c r="N91" s="24">
        <f t="shared" si="11"/>
        <v>0</v>
      </c>
      <c r="O91" s="29">
        <f t="shared" si="12"/>
        <v>168.95284795610928</v>
      </c>
      <c r="Q91"/>
      <c r="R91"/>
      <c r="S91"/>
      <c r="T91"/>
      <c r="U91"/>
      <c r="V91"/>
      <c r="W91"/>
      <c r="X91"/>
      <c r="Y91"/>
      <c r="Z91"/>
      <c r="AA91"/>
    </row>
    <row r="92" spans="1:27" ht="21" hidden="1" outlineLevel="1" x14ac:dyDescent="0.35">
      <c r="A92" s="22">
        <v>89</v>
      </c>
      <c r="B92" s="28">
        <v>-0.38558546809849703</v>
      </c>
      <c r="C92" s="28">
        <v>-4.1603775547399448E-2</v>
      </c>
      <c r="D92" s="28">
        <v>-0.8115321835512932</v>
      </c>
      <c r="E92" s="28">
        <v>-0.19370492313255591</v>
      </c>
      <c r="F92" s="28">
        <v>0.31392356886521106</v>
      </c>
      <c r="G92" s="28">
        <v>0.26091163436967696</v>
      </c>
      <c r="H92" s="28">
        <v>-7.070800093004175E-3</v>
      </c>
      <c r="I92" s="29">
        <f>+'[1]7-3 Data - Training &amp; Test Sets'!J92</f>
        <v>1864.8137629200901</v>
      </c>
      <c r="J92" s="25">
        <f t="shared" si="10"/>
        <v>-9.5418003557283582E-2</v>
      </c>
      <c r="K92" s="29">
        <f t="shared" si="8"/>
        <v>1356.2953475774748</v>
      </c>
      <c r="L92" s="30">
        <f t="shared" si="13"/>
        <v>508.5184153426153</v>
      </c>
      <c r="M92" s="22">
        <f t="shared" si="9"/>
        <v>0.15045168792085489</v>
      </c>
      <c r="N92" s="24">
        <f t="shared" si="11"/>
        <v>1864.8137629200901</v>
      </c>
      <c r="O92" s="29">
        <f t="shared" si="12"/>
        <v>0</v>
      </c>
      <c r="Q92"/>
      <c r="R92"/>
      <c r="S92"/>
      <c r="T92"/>
      <c r="U92"/>
      <c r="V92"/>
      <c r="W92"/>
      <c r="X92"/>
      <c r="Y92"/>
      <c r="Z92"/>
      <c r="AA92"/>
    </row>
    <row r="93" spans="1:27" ht="21" hidden="1" outlineLevel="1" x14ac:dyDescent="0.35">
      <c r="A93" s="22">
        <v>90</v>
      </c>
      <c r="B93" s="28">
        <v>1.4156184627260777</v>
      </c>
      <c r="C93" s="28">
        <v>-9.5799660532169484E-2</v>
      </c>
      <c r="D93" s="28">
        <v>-0.36687038482713386</v>
      </c>
      <c r="E93" s="28">
        <v>-0.24082337029950932</v>
      </c>
      <c r="F93" s="28">
        <v>0.32172474890073183</v>
      </c>
      <c r="G93" s="28">
        <v>0.76154690056765928</v>
      </c>
      <c r="H93" s="28">
        <v>-0.1627119043501353</v>
      </c>
      <c r="I93" s="29">
        <f>+'[1]7-3 Data - Training &amp; Test Sets'!J93</f>
        <v>968.95781507436595</v>
      </c>
      <c r="J93" s="25">
        <f t="shared" si="10"/>
        <v>-0.16543810915314924</v>
      </c>
      <c r="K93" s="29">
        <f t="shared" si="8"/>
        <v>953.26602980027292</v>
      </c>
      <c r="L93" s="30">
        <f t="shared" si="13"/>
        <v>15.691785274093036</v>
      </c>
      <c r="M93" s="22">
        <f t="shared" si="9"/>
        <v>4.6426157042676235E-3</v>
      </c>
      <c r="N93" s="24">
        <f t="shared" si="11"/>
        <v>968.95781507436595</v>
      </c>
      <c r="O93" s="29">
        <f t="shared" si="12"/>
        <v>0</v>
      </c>
      <c r="Q93"/>
      <c r="R93"/>
      <c r="S93"/>
      <c r="T93"/>
      <c r="U93"/>
      <c r="V93"/>
      <c r="W93"/>
      <c r="X93"/>
      <c r="Y93"/>
      <c r="Z93"/>
      <c r="AA93"/>
    </row>
    <row r="94" spans="1:27" ht="21" hidden="1" outlineLevel="1" x14ac:dyDescent="0.35">
      <c r="A94" s="22">
        <v>91</v>
      </c>
      <c r="B94" s="28">
        <v>1.3397173639750386</v>
      </c>
      <c r="C94" s="28">
        <v>1.4180734696828712</v>
      </c>
      <c r="D94" s="28">
        <v>0.61572341404054887</v>
      </c>
      <c r="E94" s="28">
        <v>0.73832669929198147</v>
      </c>
      <c r="F94" s="28">
        <v>0.40003173252330321</v>
      </c>
      <c r="G94" s="28">
        <v>-0.56468485287668124</v>
      </c>
      <c r="H94" s="28">
        <v>0.62811638386118418</v>
      </c>
      <c r="I94" s="29">
        <f>+'[1]7-3 Data - Training &amp; Test Sets'!J94</f>
        <v>5520.8930451683318</v>
      </c>
      <c r="J94" s="25">
        <f t="shared" si="10"/>
        <v>0.67444713595554784</v>
      </c>
      <c r="K94" s="29">
        <f t="shared" si="8"/>
        <v>5787.5686128469752</v>
      </c>
      <c r="L94" s="30">
        <f t="shared" si="13"/>
        <v>-266.67556767864335</v>
      </c>
      <c r="M94" s="22">
        <f t="shared" si="9"/>
        <v>-7.8899383137328319E-2</v>
      </c>
      <c r="N94" s="24">
        <f t="shared" si="11"/>
        <v>5520.8930451683318</v>
      </c>
      <c r="O94" s="29">
        <f t="shared" si="12"/>
        <v>0</v>
      </c>
      <c r="Q94"/>
      <c r="R94"/>
      <c r="S94"/>
      <c r="T94"/>
      <c r="U94"/>
      <c r="V94"/>
      <c r="W94"/>
      <c r="X94"/>
      <c r="Y94"/>
      <c r="Z94"/>
      <c r="AA94"/>
    </row>
    <row r="95" spans="1:27" ht="21" hidden="1" outlineLevel="1" x14ac:dyDescent="0.35">
      <c r="A95" s="22">
        <v>92</v>
      </c>
      <c r="B95" s="28">
        <v>-0.73280769609884466</v>
      </c>
      <c r="C95" s="28">
        <v>0.39897856322385561</v>
      </c>
      <c r="D95" s="28">
        <v>-1.0712648181293876</v>
      </c>
      <c r="E95" s="28">
        <v>-0.4619439321490692</v>
      </c>
      <c r="F95" s="28">
        <v>0.15882968631656372</v>
      </c>
      <c r="G95" s="28">
        <v>0.57537018626219816</v>
      </c>
      <c r="H95" s="28">
        <v>9.4560258097804342E-2</v>
      </c>
      <c r="I95" s="29">
        <f>+'[1]7-3 Data - Training &amp; Test Sets'!J95</f>
        <v>2449.7928299901514</v>
      </c>
      <c r="J95" s="25">
        <f t="shared" si="10"/>
        <v>-0.15895671012674711</v>
      </c>
      <c r="K95" s="29">
        <f t="shared" si="8"/>
        <v>990.57236925267887</v>
      </c>
      <c r="L95" s="30">
        <f t="shared" si="13"/>
        <v>1459.2204607374724</v>
      </c>
      <c r="M95" s="22">
        <f t="shared" si="9"/>
        <v>0.43172906770482106</v>
      </c>
      <c r="N95" s="24">
        <f t="shared" si="11"/>
        <v>2449.7928299901514</v>
      </c>
      <c r="O95" s="29">
        <f t="shared" si="12"/>
        <v>0</v>
      </c>
      <c r="Q95"/>
      <c r="R95"/>
      <c r="S95"/>
      <c r="T95"/>
      <c r="U95"/>
      <c r="V95"/>
      <c r="W95"/>
      <c r="X95"/>
      <c r="Y95"/>
      <c r="Z95"/>
      <c r="AA95"/>
    </row>
    <row r="96" spans="1:27" ht="21" hidden="1" outlineLevel="1" x14ac:dyDescent="0.35">
      <c r="A96" s="22">
        <v>93</v>
      </c>
      <c r="B96" s="28">
        <v>-0.11725782730117643</v>
      </c>
      <c r="C96" s="28">
        <v>-0.46536509877502774</v>
      </c>
      <c r="D96" s="28">
        <v>-0.72950448447980731</v>
      </c>
      <c r="E96" s="28">
        <v>-0.14364071818903729</v>
      </c>
      <c r="F96" s="28">
        <v>-0.53206489869053619</v>
      </c>
      <c r="G96" s="28">
        <v>-0.33238682009852383</v>
      </c>
      <c r="H96" s="28">
        <v>0.56563944319082737</v>
      </c>
      <c r="I96" s="29">
        <f>+'[1]7-3 Data - Training &amp; Test Sets'!J96</f>
        <v>5161.2814941587976</v>
      </c>
      <c r="J96" s="25">
        <f t="shared" si="10"/>
        <v>-0.10135887814615265</v>
      </c>
      <c r="K96" s="29">
        <f t="shared" si="8"/>
        <v>1322.1002173048753</v>
      </c>
      <c r="L96" s="30">
        <f t="shared" si="13"/>
        <v>3839.1812768539221</v>
      </c>
      <c r="M96" s="22">
        <f t="shared" si="9"/>
        <v>1.1358709653565813</v>
      </c>
      <c r="N96" s="24">
        <f t="shared" si="11"/>
        <v>5161.2814941587976</v>
      </c>
      <c r="O96" s="29">
        <f t="shared" si="12"/>
        <v>0</v>
      </c>
      <c r="Q96"/>
      <c r="R96"/>
      <c r="S96"/>
      <c r="T96"/>
      <c r="U96"/>
      <c r="V96"/>
      <c r="W96"/>
      <c r="X96"/>
      <c r="Y96"/>
      <c r="Z96"/>
      <c r="AA96"/>
    </row>
    <row r="97" spans="1:27" ht="21" hidden="1" outlineLevel="1" x14ac:dyDescent="0.35">
      <c r="A97" s="22">
        <v>94</v>
      </c>
      <c r="B97" s="28">
        <v>-0.57905106834361919</v>
      </c>
      <c r="C97" s="28">
        <v>-1.2304262041445684</v>
      </c>
      <c r="D97" s="28">
        <v>-0.70600606266978549</v>
      </c>
      <c r="E97" s="28">
        <v>-0.47121665368319776</v>
      </c>
      <c r="F97" s="28">
        <v>0.13933834077980881</v>
      </c>
      <c r="G97" s="28">
        <v>-0.69985749565096156</v>
      </c>
      <c r="H97" s="28">
        <v>0.18908726434190148</v>
      </c>
      <c r="I97" s="29">
        <f>+'[1]7-3 Data - Training &amp; Test Sets'!J97</f>
        <v>2993.8816243996421</v>
      </c>
      <c r="J97" s="25">
        <f t="shared" si="10"/>
        <v>-0.49234414454603698</v>
      </c>
      <c r="K97" s="29">
        <f t="shared" si="8"/>
        <v>-928.37518311193298</v>
      </c>
      <c r="L97" s="30">
        <f t="shared" si="13"/>
        <v>3922.2568075115751</v>
      </c>
      <c r="M97" s="22">
        <f t="shared" si="9"/>
        <v>1.1604499254006213</v>
      </c>
      <c r="N97" s="24">
        <f t="shared" si="11"/>
        <v>0</v>
      </c>
      <c r="O97" s="29">
        <f t="shared" si="12"/>
        <v>2993.8816243996421</v>
      </c>
      <c r="Q97"/>
      <c r="R97"/>
      <c r="S97"/>
      <c r="T97"/>
      <c r="U97"/>
      <c r="V97"/>
      <c r="W97"/>
      <c r="X97"/>
      <c r="Y97"/>
      <c r="Z97"/>
      <c r="AA97"/>
    </row>
    <row r="98" spans="1:27" ht="21" hidden="1" outlineLevel="1" x14ac:dyDescent="0.35">
      <c r="A98" s="22">
        <v>95</v>
      </c>
      <c r="B98" s="28">
        <v>1.2335217172785615</v>
      </c>
      <c r="C98" s="28">
        <v>0.69002434313409311</v>
      </c>
      <c r="D98" s="28">
        <v>-0.38843489621633775</v>
      </c>
      <c r="E98" s="28">
        <v>0.26330257141280677</v>
      </c>
      <c r="F98" s="28">
        <v>-1.7311816121070169</v>
      </c>
      <c r="G98" s="28">
        <v>-0.6013483753026907</v>
      </c>
      <c r="H98" s="28">
        <v>-0.37748309453975987</v>
      </c>
      <c r="I98" s="29">
        <f>+'[1]7-3 Data - Training &amp; Test Sets'!J98</f>
        <v>-267.24549429957733</v>
      </c>
      <c r="J98" s="25">
        <f t="shared" si="10"/>
        <v>0.4183487775373963</v>
      </c>
      <c r="K98" s="29">
        <f t="shared" si="8"/>
        <v>4313.4899064700567</v>
      </c>
      <c r="L98" s="30">
        <f t="shared" si="13"/>
        <v>-4580.735400769634</v>
      </c>
      <c r="M98" s="22">
        <f t="shared" si="9"/>
        <v>-1.3552692531307231</v>
      </c>
      <c r="N98" s="24">
        <f t="shared" si="11"/>
        <v>-267.24549429957733</v>
      </c>
      <c r="O98" s="29">
        <f t="shared" si="12"/>
        <v>0</v>
      </c>
      <c r="Q98"/>
      <c r="R98"/>
      <c r="S98"/>
      <c r="T98"/>
      <c r="U98"/>
      <c r="V98"/>
      <c r="W98"/>
      <c r="X98"/>
      <c r="Y98"/>
      <c r="Z98"/>
      <c r="AA98"/>
    </row>
    <row r="99" spans="1:27" ht="21" hidden="1" outlineLevel="1" x14ac:dyDescent="0.35">
      <c r="A99" s="22">
        <v>96</v>
      </c>
      <c r="B99" s="28">
        <v>-0.31463005029140301</v>
      </c>
      <c r="C99" s="28">
        <v>-0.17409478656440119</v>
      </c>
      <c r="D99" s="28">
        <v>1.7091839232592361</v>
      </c>
      <c r="E99" s="28">
        <v>-0.48635151494309098</v>
      </c>
      <c r="F99" s="28">
        <v>0.65625850502792027</v>
      </c>
      <c r="G99" s="28">
        <v>0.62721030083677765</v>
      </c>
      <c r="H99" s="28">
        <v>-0.29405277261178037</v>
      </c>
      <c r="I99" s="29">
        <f>+'[1]7-3 Data - Training &amp; Test Sets'!J99</f>
        <v>212.97180103896756</v>
      </c>
      <c r="J99" s="25">
        <f t="shared" si="10"/>
        <v>-0.49246696131830675</v>
      </c>
      <c r="K99" s="29">
        <f t="shared" si="8"/>
        <v>-929.08210520978264</v>
      </c>
      <c r="L99" s="30">
        <f t="shared" si="13"/>
        <v>1142.0539062487501</v>
      </c>
      <c r="M99" s="22">
        <f t="shared" si="9"/>
        <v>0.33789127926854623</v>
      </c>
      <c r="N99" s="24">
        <f t="shared" si="11"/>
        <v>0</v>
      </c>
      <c r="O99" s="29">
        <f t="shared" si="12"/>
        <v>212.97180103896756</v>
      </c>
      <c r="Q99"/>
      <c r="R99"/>
      <c r="S99"/>
      <c r="T99"/>
      <c r="U99"/>
      <c r="V99"/>
      <c r="W99"/>
      <c r="X99"/>
      <c r="Y99"/>
      <c r="Z99"/>
      <c r="AA99"/>
    </row>
    <row r="100" spans="1:27" ht="21" hidden="1" outlineLevel="1" x14ac:dyDescent="0.35">
      <c r="A100" s="22">
        <v>97</v>
      </c>
      <c r="B100" s="28">
        <v>-1.301658734027757</v>
      </c>
      <c r="C100" s="28">
        <v>-0.60471177745877269</v>
      </c>
      <c r="D100" s="28">
        <v>-0.4474072571785826</v>
      </c>
      <c r="E100" s="28">
        <v>-0.77133385552320599</v>
      </c>
      <c r="F100" s="28">
        <v>0.77111397425416139</v>
      </c>
      <c r="G100" s="28">
        <v>0.63645620355308807</v>
      </c>
      <c r="H100" s="28">
        <v>-0.15433131736208369</v>
      </c>
      <c r="I100" s="29">
        <f>+'[1]7-3 Data - Training &amp; Test Sets'!J100</f>
        <v>1017.1957065717243</v>
      </c>
      <c r="J100" s="25">
        <f t="shared" si="10"/>
        <v>-0.61924139246410537</v>
      </c>
      <c r="K100" s="29">
        <f t="shared" ref="K100:K131" si="14">+J100*I$207+I$206</f>
        <v>-1658.7841252435956</v>
      </c>
      <c r="L100" s="30">
        <f t="shared" si="13"/>
        <v>2675.9798318153198</v>
      </c>
      <c r="M100" s="22">
        <f t="shared" ref="M100:M131" si="15">+L100/L$207</f>
        <v>0.79172291581126686</v>
      </c>
      <c r="N100" s="24">
        <f t="shared" si="11"/>
        <v>0</v>
      </c>
      <c r="O100" s="29">
        <f t="shared" si="12"/>
        <v>1017.1957065717243</v>
      </c>
      <c r="Q100"/>
      <c r="R100"/>
      <c r="S100"/>
      <c r="T100"/>
      <c r="U100"/>
      <c r="V100"/>
      <c r="W100"/>
      <c r="X100"/>
      <c r="Y100"/>
      <c r="Z100"/>
      <c r="AA100"/>
    </row>
    <row r="101" spans="1:27" ht="21" hidden="1" outlineLevel="1" x14ac:dyDescent="0.35">
      <c r="A101" s="22">
        <v>98</v>
      </c>
      <c r="B101" s="28">
        <v>1.099374562268866</v>
      </c>
      <c r="C101" s="28">
        <v>1.4034171950242265</v>
      </c>
      <c r="D101" s="28">
        <v>0.11473519362748529</v>
      </c>
      <c r="E101" s="28">
        <v>-3.4510805393855704E-2</v>
      </c>
      <c r="F101" s="28">
        <v>0.58021836160253415</v>
      </c>
      <c r="G101" s="28">
        <v>0.64639744272874289</v>
      </c>
      <c r="H101" s="28">
        <v>-0.26806979756405536</v>
      </c>
      <c r="I101" s="29">
        <f>+'[1]7-3 Data - Training &amp; Test Sets'!J101</f>
        <v>362.52742678662412</v>
      </c>
      <c r="J101" s="25">
        <f t="shared" si="10"/>
        <v>0.20059543381605827</v>
      </c>
      <c r="K101" s="29">
        <f t="shared" si="14"/>
        <v>3060.1215943706056</v>
      </c>
      <c r="L101" s="30">
        <f t="shared" si="13"/>
        <v>-2697.5941675839813</v>
      </c>
      <c r="M101" s="22">
        <f t="shared" si="15"/>
        <v>-0.79811779395445515</v>
      </c>
      <c r="N101" s="24">
        <f t="shared" si="11"/>
        <v>362.52742678662412</v>
      </c>
      <c r="O101" s="29">
        <f t="shared" si="12"/>
        <v>0</v>
      </c>
      <c r="Q101"/>
      <c r="R101"/>
      <c r="S101"/>
      <c r="T101"/>
      <c r="U101"/>
      <c r="V101"/>
      <c r="W101"/>
      <c r="X101"/>
      <c r="Y101"/>
      <c r="Z101"/>
      <c r="AA101"/>
    </row>
    <row r="102" spans="1:27" ht="21" hidden="1" outlineLevel="1" x14ac:dyDescent="0.35">
      <c r="A102" s="22">
        <v>99</v>
      </c>
      <c r="B102" s="28">
        <v>0.2548685005279942</v>
      </c>
      <c r="C102" s="28">
        <v>0.20884725492500786</v>
      </c>
      <c r="D102" s="28">
        <v>-5.5650663986719237E-2</v>
      </c>
      <c r="E102" s="28">
        <v>-4.6364196982414868E-2</v>
      </c>
      <c r="F102" s="28">
        <v>0.55894990169432546</v>
      </c>
      <c r="G102" s="28">
        <v>-0.78509872620240473</v>
      </c>
      <c r="H102" s="28">
        <v>0.31500791709475084</v>
      </c>
      <c r="I102" s="29">
        <f>+'[1]7-3 Data - Training &amp; Test Sets'!J102</f>
        <v>3718.6693741632948</v>
      </c>
      <c r="J102" s="25">
        <f t="shared" si="10"/>
        <v>-1.7766332103460101E-2</v>
      </c>
      <c r="K102" s="29">
        <f t="shared" si="14"/>
        <v>1803.2512597968043</v>
      </c>
      <c r="L102" s="30">
        <f t="shared" si="13"/>
        <v>1915.4181143664905</v>
      </c>
      <c r="M102" s="22">
        <f t="shared" si="15"/>
        <v>0.56670098797987312</v>
      </c>
      <c r="N102" s="24">
        <f t="shared" si="11"/>
        <v>3718.6693741632948</v>
      </c>
      <c r="O102" s="29">
        <f t="shared" si="12"/>
        <v>0</v>
      </c>
      <c r="Q102"/>
      <c r="R102"/>
      <c r="S102"/>
      <c r="T102"/>
      <c r="U102"/>
      <c r="V102"/>
      <c r="W102"/>
      <c r="X102"/>
      <c r="Y102"/>
      <c r="Z102"/>
      <c r="AA102"/>
    </row>
    <row r="103" spans="1:27" ht="21" hidden="1" outlineLevel="1" x14ac:dyDescent="0.35">
      <c r="A103" s="22">
        <v>100</v>
      </c>
      <c r="B103" s="28">
        <v>2.3537646824223546</v>
      </c>
      <c r="C103" s="28">
        <v>3.3599631979507505</v>
      </c>
      <c r="D103" s="28">
        <v>-0.53293180792259987</v>
      </c>
      <c r="E103" s="28">
        <v>4.2179875096218655</v>
      </c>
      <c r="F103" s="28">
        <v>-1.3624337997305804</v>
      </c>
      <c r="G103" s="28">
        <v>-3.2038971620285639</v>
      </c>
      <c r="H103" s="28">
        <v>2.9364143388496808</v>
      </c>
      <c r="I103" s="29">
        <f>+'[1]7-3 Data - Training &amp; Test Sets'!J103</f>
        <v>18807.24475956013</v>
      </c>
      <c r="J103" s="25">
        <f t="shared" si="10"/>
        <v>3.4354257854480759</v>
      </c>
      <c r="K103" s="29">
        <f t="shared" si="14"/>
        <v>21679.508963878048</v>
      </c>
      <c r="L103" s="30">
        <f t="shared" si="13"/>
        <v>-2872.2642043179185</v>
      </c>
      <c r="M103" s="22">
        <f t="shared" si="15"/>
        <v>-0.84979616205861264</v>
      </c>
      <c r="N103" s="24">
        <f t="shared" si="11"/>
        <v>18807.24475956013</v>
      </c>
      <c r="O103" s="29">
        <f t="shared" si="12"/>
        <v>0</v>
      </c>
      <c r="Q103"/>
      <c r="R103"/>
      <c r="S103"/>
      <c r="T103"/>
      <c r="U103"/>
      <c r="V103"/>
      <c r="W103"/>
      <c r="X103"/>
      <c r="Y103"/>
      <c r="Z103"/>
      <c r="AA103"/>
    </row>
    <row r="104" spans="1:27" ht="21" hidden="1" outlineLevel="1" x14ac:dyDescent="0.35">
      <c r="A104" s="22">
        <v>101</v>
      </c>
      <c r="B104" s="28">
        <v>0.14175440166718356</v>
      </c>
      <c r="C104" s="28">
        <v>-0.32658216659687966</v>
      </c>
      <c r="D104" s="28">
        <v>-0.81089555959378457</v>
      </c>
      <c r="E104" s="28">
        <v>0.41024524939504992</v>
      </c>
      <c r="F104" s="28">
        <v>-0.26694069482897975</v>
      </c>
      <c r="G104" s="28">
        <v>0.4487893644101868</v>
      </c>
      <c r="H104" s="28">
        <v>0.73844325283059276</v>
      </c>
      <c r="I104" s="29">
        <f>+'[1]7-3 Data - Training &amp; Test Sets'!J104</f>
        <v>6155.9244030167974</v>
      </c>
      <c r="J104" s="25">
        <f t="shared" si="10"/>
        <v>0.26953683550697743</v>
      </c>
      <c r="K104" s="29">
        <f t="shared" si="14"/>
        <v>3456.9419912215321</v>
      </c>
      <c r="L104" s="30">
        <f t="shared" si="13"/>
        <v>2698.9824117952653</v>
      </c>
      <c r="M104" s="22">
        <f t="shared" si="15"/>
        <v>0.7985285237894667</v>
      </c>
      <c r="N104" s="24">
        <f t="shared" si="11"/>
        <v>6155.9244030167974</v>
      </c>
      <c r="O104" s="29">
        <f t="shared" si="12"/>
        <v>0</v>
      </c>
      <c r="Q104"/>
      <c r="R104"/>
      <c r="S104"/>
      <c r="T104"/>
      <c r="U104"/>
      <c r="V104"/>
      <c r="W104"/>
      <c r="X104"/>
      <c r="Y104"/>
      <c r="Z104"/>
      <c r="AA104"/>
    </row>
    <row r="105" spans="1:27" ht="21" hidden="1" outlineLevel="1" x14ac:dyDescent="0.35">
      <c r="A105" s="22">
        <v>102</v>
      </c>
      <c r="B105" s="28">
        <v>-0.37224194950086353</v>
      </c>
      <c r="C105" s="28">
        <v>0.15152471089628328</v>
      </c>
      <c r="D105" s="28">
        <v>-0.49892826059457307</v>
      </c>
      <c r="E105" s="28">
        <v>2.9654957287394867E-2</v>
      </c>
      <c r="F105" s="28">
        <v>-0.81502608403110044</v>
      </c>
      <c r="G105" s="28">
        <v>0.25309417244464028</v>
      </c>
      <c r="H105" s="28">
        <v>-0.99319895912953859</v>
      </c>
      <c r="I105" s="29">
        <f>+'[1]7-3 Data - Training &amp; Test Sets'!J105</f>
        <v>-3811.2496447998974</v>
      </c>
      <c r="J105" s="25">
        <f t="shared" si="10"/>
        <v>0.12510970413872735</v>
      </c>
      <c r="K105" s="29">
        <f t="shared" si="14"/>
        <v>2625.6326447343272</v>
      </c>
      <c r="L105" s="30">
        <f t="shared" si="13"/>
        <v>-6436.8822895342246</v>
      </c>
      <c r="M105" s="22">
        <f t="shared" si="15"/>
        <v>-1.9044340896795109</v>
      </c>
      <c r="N105" s="24">
        <f t="shared" si="11"/>
        <v>-3811.2496447998974</v>
      </c>
      <c r="O105" s="29">
        <f t="shared" si="12"/>
        <v>0</v>
      </c>
      <c r="Q105"/>
      <c r="R105"/>
      <c r="S105"/>
      <c r="T105"/>
      <c r="U105"/>
      <c r="V105"/>
      <c r="W105"/>
      <c r="X105"/>
      <c r="Y105"/>
      <c r="Z105"/>
      <c r="AA105"/>
    </row>
    <row r="106" spans="1:27" ht="21" hidden="1" outlineLevel="1" x14ac:dyDescent="0.35">
      <c r="A106" s="22">
        <v>103</v>
      </c>
      <c r="B106" s="28">
        <v>-0.84183296221971493</v>
      </c>
      <c r="C106" s="28">
        <v>-0.17295797292530196</v>
      </c>
      <c r="D106" s="28">
        <v>2.1878289665239401</v>
      </c>
      <c r="E106" s="28">
        <v>-0.4426465514339995</v>
      </c>
      <c r="F106" s="28">
        <v>0.54422295131280418</v>
      </c>
      <c r="G106" s="28">
        <v>0.71780417141195596</v>
      </c>
      <c r="H106" s="28">
        <v>-0.27371593413800699</v>
      </c>
      <c r="I106" s="29">
        <f>+'[1]7-3 Data - Training &amp; Test Sets'!J106</f>
        <v>330.02878154592054</v>
      </c>
      <c r="J106" s="25">
        <f t="shared" si="10"/>
        <v>-0.48970367140090471</v>
      </c>
      <c r="K106" s="29">
        <f t="shared" si="14"/>
        <v>-913.17686141225067</v>
      </c>
      <c r="L106" s="30">
        <f t="shared" si="13"/>
        <v>1243.2056429581712</v>
      </c>
      <c r="M106" s="22">
        <f t="shared" si="15"/>
        <v>0.36781831645127017</v>
      </c>
      <c r="N106" s="24">
        <f t="shared" si="11"/>
        <v>0</v>
      </c>
      <c r="O106" s="29">
        <f t="shared" si="12"/>
        <v>330.02878154592054</v>
      </c>
      <c r="Q106"/>
      <c r="R106"/>
      <c r="S106"/>
      <c r="T106"/>
      <c r="U106"/>
      <c r="V106"/>
      <c r="W106"/>
      <c r="X106"/>
      <c r="Y106"/>
      <c r="Z106"/>
      <c r="AA106"/>
    </row>
    <row r="107" spans="1:27" ht="21" hidden="1" outlineLevel="1" x14ac:dyDescent="0.35">
      <c r="A107" s="22">
        <v>104</v>
      </c>
      <c r="B107" s="28">
        <v>1.417145502738332</v>
      </c>
      <c r="C107" s="28">
        <v>0.87394441225388486</v>
      </c>
      <c r="D107" s="28">
        <v>1.4257845723129428</v>
      </c>
      <c r="E107" s="28">
        <v>0.44365066583134677</v>
      </c>
      <c r="F107" s="28">
        <v>-0.28342256865172932</v>
      </c>
      <c r="G107" s="28">
        <v>0.19574574401434866</v>
      </c>
      <c r="H107" s="28">
        <v>-0.90436396911202643</v>
      </c>
      <c r="I107" s="29">
        <f>+'[1]7-3 Data - Training &amp; Test Sets'!J107</f>
        <v>-3299.9235747115872</v>
      </c>
      <c r="J107" s="25">
        <f t="shared" si="10"/>
        <v>0.36857248975641221</v>
      </c>
      <c r="K107" s="29">
        <f t="shared" si="14"/>
        <v>4026.9821508028581</v>
      </c>
      <c r="L107" s="30">
        <f t="shared" si="13"/>
        <v>-7326.9057255144453</v>
      </c>
      <c r="M107" s="22">
        <f t="shared" si="15"/>
        <v>-2.1677589255010887</v>
      </c>
      <c r="N107" s="24">
        <f t="shared" si="11"/>
        <v>-3299.9235747115872</v>
      </c>
      <c r="O107" s="29">
        <f t="shared" si="12"/>
        <v>0</v>
      </c>
      <c r="Q107"/>
      <c r="R107"/>
      <c r="S107"/>
      <c r="T107"/>
      <c r="U107"/>
      <c r="V107"/>
      <c r="W107"/>
      <c r="X107"/>
      <c r="Y107"/>
      <c r="Z107"/>
      <c r="AA107"/>
    </row>
    <row r="108" spans="1:27" ht="21" hidden="1" outlineLevel="1" x14ac:dyDescent="0.35">
      <c r="A108" s="22">
        <v>105</v>
      </c>
      <c r="B108" s="28">
        <v>1.9953363392654375</v>
      </c>
      <c r="C108" s="28">
        <v>0.34977346570477619</v>
      </c>
      <c r="D108" s="28">
        <v>2.3134742251599985</v>
      </c>
      <c r="E108" s="28">
        <v>-0.266889029504635</v>
      </c>
      <c r="F108" s="28">
        <v>-0.41936753411168759</v>
      </c>
      <c r="G108" s="28">
        <v>0.58817418693219858</v>
      </c>
      <c r="H108" s="28">
        <v>0.14328627100903824</v>
      </c>
      <c r="I108" s="29">
        <f>+'[1]7-3 Data - Training &amp; Test Sets'!J108</f>
        <v>2730.2552996551108</v>
      </c>
      <c r="J108" s="25">
        <f t="shared" si="10"/>
        <v>-0.2348163627190587</v>
      </c>
      <c r="K108" s="29">
        <f t="shared" si="14"/>
        <v>553.93115354876954</v>
      </c>
      <c r="L108" s="30">
        <f t="shared" si="13"/>
        <v>2176.3241461063412</v>
      </c>
      <c r="M108" s="22">
        <f t="shared" si="15"/>
        <v>0.64389337999491036</v>
      </c>
      <c r="N108" s="24">
        <f t="shared" si="11"/>
        <v>2730.2552996551108</v>
      </c>
      <c r="O108" s="29">
        <f t="shared" si="12"/>
        <v>0</v>
      </c>
      <c r="Q108"/>
      <c r="R108"/>
      <c r="S108"/>
      <c r="T108"/>
      <c r="U108"/>
      <c r="V108"/>
      <c r="W108"/>
      <c r="X108"/>
      <c r="Y108"/>
      <c r="Z108"/>
      <c r="AA108"/>
    </row>
    <row r="109" spans="1:27" ht="21" hidden="1" outlineLevel="1" x14ac:dyDescent="0.35">
      <c r="A109" s="22">
        <v>106</v>
      </c>
      <c r="B109" s="28">
        <v>-0.75226488041316364</v>
      </c>
      <c r="C109" s="28">
        <v>-0.38324935845940333</v>
      </c>
      <c r="D109" s="28">
        <v>0.56382201051909264</v>
      </c>
      <c r="E109" s="28">
        <v>-0.40536848095747857</v>
      </c>
      <c r="F109" s="28">
        <v>-0.26257324992925779</v>
      </c>
      <c r="G109" s="28">
        <v>-3.9865639436485842E-2</v>
      </c>
      <c r="H109" s="28">
        <v>-1.3583587849657499</v>
      </c>
      <c r="I109" s="29">
        <f>+'[1]7-3 Data - Training &amp; Test Sets'!J109</f>
        <v>-5913.0761735376636</v>
      </c>
      <c r="J109" s="25">
        <f t="shared" si="10"/>
        <v>-0.35355888904863508</v>
      </c>
      <c r="K109" s="29">
        <f t="shared" si="14"/>
        <v>-129.5399576484167</v>
      </c>
      <c r="L109" s="30">
        <f t="shared" si="13"/>
        <v>-5783.5362158892467</v>
      </c>
      <c r="M109" s="22">
        <f t="shared" si="15"/>
        <v>-1.7111332836307815</v>
      </c>
      <c r="N109" s="24">
        <f t="shared" si="11"/>
        <v>0</v>
      </c>
      <c r="O109" s="29">
        <f t="shared" si="12"/>
        <v>-5913.0761735376636</v>
      </c>
      <c r="Q109"/>
      <c r="R109"/>
      <c r="S109"/>
      <c r="T109"/>
      <c r="U109"/>
      <c r="V109"/>
      <c r="W109"/>
      <c r="X109"/>
      <c r="Y109"/>
      <c r="Z109"/>
      <c r="AA109"/>
    </row>
    <row r="110" spans="1:27" ht="21" hidden="1" outlineLevel="1" x14ac:dyDescent="0.35">
      <c r="A110" s="22">
        <v>107</v>
      </c>
      <c r="B110" s="28">
        <v>0.15453749068815054</v>
      </c>
      <c r="C110" s="28">
        <v>1.4946929660664743</v>
      </c>
      <c r="D110" s="28">
        <v>-0.59320007304580957</v>
      </c>
      <c r="E110" s="28">
        <v>0.20445608716590163</v>
      </c>
      <c r="F110" s="28">
        <v>-0.48638961218996457</v>
      </c>
      <c r="G110" s="28">
        <v>-0.7171814992361123</v>
      </c>
      <c r="H110" s="28">
        <v>0.4086864629603012</v>
      </c>
      <c r="I110" s="29">
        <f>+'[1]7-3 Data - Training &amp; Test Sets'!J110</f>
        <v>4257.8745083066851</v>
      </c>
      <c r="J110" s="25">
        <f t="shared" si="10"/>
        <v>0.47595697187504193</v>
      </c>
      <c r="K110" s="29">
        <f t="shared" si="14"/>
        <v>4645.0773993008106</v>
      </c>
      <c r="L110" s="30">
        <f t="shared" si="13"/>
        <v>-387.20289099412548</v>
      </c>
      <c r="M110" s="22">
        <f t="shared" si="15"/>
        <v>-0.11455893584237517</v>
      </c>
      <c r="N110" s="24">
        <f t="shared" si="11"/>
        <v>4257.8745083066851</v>
      </c>
      <c r="O110" s="29">
        <f t="shared" si="12"/>
        <v>0</v>
      </c>
      <c r="Q110"/>
      <c r="R110"/>
      <c r="S110"/>
      <c r="T110"/>
      <c r="U110"/>
      <c r="V110"/>
      <c r="W110"/>
      <c r="X110"/>
      <c r="Y110"/>
      <c r="Z110"/>
      <c r="AA110"/>
    </row>
    <row r="111" spans="1:27" ht="21" hidden="1" outlineLevel="1" x14ac:dyDescent="0.35">
      <c r="A111" s="22">
        <v>108</v>
      </c>
      <c r="B111" s="28">
        <v>-1.0808497435852202</v>
      </c>
      <c r="C111" s="28">
        <v>-0.73583193069623209</v>
      </c>
      <c r="D111" s="28">
        <v>-0.96161232488585291</v>
      </c>
      <c r="E111" s="28">
        <v>-0.59780710435609052</v>
      </c>
      <c r="F111" s="28">
        <v>6.4205496440637777E-2</v>
      </c>
      <c r="G111" s="28">
        <v>0.28914030043869937</v>
      </c>
      <c r="H111" s="28">
        <v>-1.3867560758341477</v>
      </c>
      <c r="I111" s="29">
        <f>+'[1]7-3 Data - Training &amp; Test Sets'!J111</f>
        <v>-6076.5283801291207</v>
      </c>
      <c r="J111" s="25">
        <f t="shared" si="10"/>
        <v>-0.45988660015422489</v>
      </c>
      <c r="K111" s="29">
        <f t="shared" si="14"/>
        <v>-741.55252893804845</v>
      </c>
      <c r="L111" s="30">
        <f t="shared" si="13"/>
        <v>-5334.9758511910723</v>
      </c>
      <c r="M111" s="22">
        <f t="shared" si="15"/>
        <v>-1.5784209531289151</v>
      </c>
      <c r="N111" s="24">
        <f t="shared" si="11"/>
        <v>0</v>
      </c>
      <c r="O111" s="29">
        <f t="shared" si="12"/>
        <v>-6076.5283801291207</v>
      </c>
      <c r="Q111"/>
      <c r="R111"/>
      <c r="S111"/>
      <c r="T111"/>
      <c r="U111"/>
      <c r="V111"/>
      <c r="W111"/>
      <c r="X111"/>
      <c r="Y111"/>
      <c r="Z111"/>
      <c r="AA111"/>
    </row>
    <row r="112" spans="1:27" ht="21" hidden="1" outlineLevel="1" x14ac:dyDescent="0.35">
      <c r="A112" s="22">
        <v>109</v>
      </c>
      <c r="B112" s="28">
        <v>1.4551492233834151</v>
      </c>
      <c r="C112" s="28">
        <v>0.41991183626983086</v>
      </c>
      <c r="D112" s="28">
        <v>-0.39004820890485981</v>
      </c>
      <c r="E112" s="28">
        <v>9.2541534011421747E-2</v>
      </c>
      <c r="F112" s="28">
        <v>-0.47370860030900558</v>
      </c>
      <c r="G112" s="28">
        <v>-1.0454511564051281</v>
      </c>
      <c r="H112" s="28">
        <v>-0.6873048705449476</v>
      </c>
      <c r="I112" s="29">
        <f>+'[1]7-3 Data - Training &amp; Test Sets'!J112</f>
        <v>-2050.5512741649636</v>
      </c>
      <c r="J112" s="25">
        <f t="shared" si="10"/>
        <v>0.18947595105482756</v>
      </c>
      <c r="K112" s="29">
        <f t="shared" si="14"/>
        <v>2996.1188695366864</v>
      </c>
      <c r="L112" s="30">
        <f t="shared" si="13"/>
        <v>-5046.67014370165</v>
      </c>
      <c r="M112" s="22">
        <f t="shared" si="15"/>
        <v>-1.4931220160200689</v>
      </c>
      <c r="N112" s="24">
        <f t="shared" si="11"/>
        <v>-2050.5512741649636</v>
      </c>
      <c r="O112" s="29">
        <f t="shared" si="12"/>
        <v>0</v>
      </c>
      <c r="Q112"/>
      <c r="R112"/>
      <c r="S112"/>
      <c r="T112"/>
      <c r="U112"/>
      <c r="V112"/>
      <c r="W112"/>
      <c r="X112"/>
      <c r="Y112"/>
      <c r="Z112"/>
      <c r="AA112"/>
    </row>
    <row r="113" spans="1:27" ht="21" hidden="1" outlineLevel="1" x14ac:dyDescent="0.35">
      <c r="A113" s="22">
        <v>110</v>
      </c>
      <c r="B113" s="28">
        <v>-0.67599902472483619</v>
      </c>
      <c r="C113" s="28">
        <v>-3.9551429042835491E-3</v>
      </c>
      <c r="D113" s="28">
        <v>0.37115836432799099</v>
      </c>
      <c r="E113" s="28">
        <v>-0.27955777865561948</v>
      </c>
      <c r="F113" s="28">
        <v>0.44767809202406544</v>
      </c>
      <c r="G113" s="28">
        <v>0.26194386708338158</v>
      </c>
      <c r="H113" s="28">
        <v>0.14827642515094178</v>
      </c>
      <c r="I113" s="29">
        <f>+'[1]7-3 Data - Training &amp; Test Sets'!J113</f>
        <v>2758.9781700692511</v>
      </c>
      <c r="J113" s="25">
        <f t="shared" si="10"/>
        <v>-0.22867465318532065</v>
      </c>
      <c r="K113" s="29">
        <f t="shared" si="14"/>
        <v>589.28227137847944</v>
      </c>
      <c r="L113" s="30">
        <f t="shared" si="13"/>
        <v>2169.6958986907716</v>
      </c>
      <c r="M113" s="22">
        <f t="shared" si="15"/>
        <v>0.64193232808107237</v>
      </c>
      <c r="N113" s="24">
        <f t="shared" si="11"/>
        <v>2758.9781700692511</v>
      </c>
      <c r="O113" s="29">
        <f t="shared" si="12"/>
        <v>0</v>
      </c>
      <c r="Q113"/>
      <c r="R113"/>
      <c r="S113"/>
      <c r="T113"/>
      <c r="U113"/>
      <c r="V113"/>
      <c r="W113"/>
      <c r="X113"/>
      <c r="Y113"/>
      <c r="Z113"/>
      <c r="AA113"/>
    </row>
    <row r="114" spans="1:27" ht="21" hidden="1" outlineLevel="1" x14ac:dyDescent="0.35">
      <c r="A114" s="22">
        <v>111</v>
      </c>
      <c r="B114" s="28">
        <v>-0.55157116914636606</v>
      </c>
      <c r="C114" s="28">
        <v>0.75902330393612749</v>
      </c>
      <c r="D114" s="28">
        <v>0.8441640291169018</v>
      </c>
      <c r="E114" s="28">
        <v>0.21583793097822471</v>
      </c>
      <c r="F114" s="28">
        <v>-0.84113927480765271</v>
      </c>
      <c r="G114" s="28">
        <v>-0.44848927743064504</v>
      </c>
      <c r="H114" s="28">
        <v>0.93681709986501438</v>
      </c>
      <c r="I114" s="29">
        <f>+'[1]7-3 Data - Training &amp; Test Sets'!J114</f>
        <v>7297.7461062940147</v>
      </c>
      <c r="J114" s="25">
        <f t="shared" si="10"/>
        <v>0.27052132189289013</v>
      </c>
      <c r="K114" s="29">
        <f t="shared" si="14"/>
        <v>3462.6086047334484</v>
      </c>
      <c r="L114" s="30">
        <f t="shared" si="13"/>
        <v>3835.1375015605663</v>
      </c>
      <c r="M114" s="22">
        <f t="shared" si="15"/>
        <v>1.1346745626303436</v>
      </c>
      <c r="N114" s="24">
        <f t="shared" si="11"/>
        <v>7297.7461062940147</v>
      </c>
      <c r="O114" s="29">
        <f t="shared" si="12"/>
        <v>0</v>
      </c>
      <c r="Q114"/>
      <c r="R114"/>
      <c r="S114"/>
      <c r="T114"/>
      <c r="U114"/>
      <c r="V114"/>
      <c r="W114"/>
      <c r="X114"/>
      <c r="Y114"/>
      <c r="Z114"/>
      <c r="AA114"/>
    </row>
    <row r="115" spans="1:27" ht="21" hidden="1" outlineLevel="1" x14ac:dyDescent="0.35">
      <c r="A115" s="22">
        <v>112</v>
      </c>
      <c r="B115" s="28">
        <v>-1.7355691795818939</v>
      </c>
      <c r="C115" s="28">
        <v>-0.82772783847607412</v>
      </c>
      <c r="D115" s="28">
        <v>3.538169317814744E-2</v>
      </c>
      <c r="E115" s="28">
        <v>-0.50509373529021195</v>
      </c>
      <c r="F115" s="28">
        <v>0.10162400074132535</v>
      </c>
      <c r="G115" s="28">
        <v>0.57233391036653258</v>
      </c>
      <c r="H115" s="28">
        <v>0.18029926591116768</v>
      </c>
      <c r="I115" s="29">
        <f>+'[1]7-3 Data - Training &amp; Test Sets'!J115</f>
        <v>2943.2987099349302</v>
      </c>
      <c r="J115" s="25">
        <f t="shared" si="10"/>
        <v>-0.48559502847381109</v>
      </c>
      <c r="K115" s="29">
        <f t="shared" si="14"/>
        <v>-889.52788885208292</v>
      </c>
      <c r="L115" s="30">
        <f t="shared" si="13"/>
        <v>3832.8265987870132</v>
      </c>
      <c r="M115" s="22">
        <f t="shared" si="15"/>
        <v>1.1339908524393021</v>
      </c>
      <c r="N115" s="24">
        <f t="shared" si="11"/>
        <v>0</v>
      </c>
      <c r="O115" s="29">
        <f t="shared" si="12"/>
        <v>2943.2987099349302</v>
      </c>
      <c r="Q115"/>
      <c r="R115"/>
      <c r="S115"/>
      <c r="T115"/>
      <c r="U115"/>
      <c r="V115"/>
      <c r="W115"/>
      <c r="X115"/>
      <c r="Y115"/>
      <c r="Z115"/>
      <c r="AA115"/>
    </row>
    <row r="116" spans="1:27" ht="21" hidden="1" outlineLevel="1" x14ac:dyDescent="0.35">
      <c r="A116" s="22">
        <v>113</v>
      </c>
      <c r="B116" s="28">
        <v>-0.10914024018873889</v>
      </c>
      <c r="C116" s="28">
        <v>0.29548394969296765</v>
      </c>
      <c r="D116" s="28">
        <v>1.1069797688162071</v>
      </c>
      <c r="E116" s="28">
        <v>8.5673419686105937E-3</v>
      </c>
      <c r="F116" s="28">
        <v>0.64237309118683439</v>
      </c>
      <c r="G116" s="28">
        <v>0.84470875203016682</v>
      </c>
      <c r="H116" s="28">
        <v>-2.7186826556835599E-2</v>
      </c>
      <c r="I116" s="29">
        <f>+'[1]7-3 Data - Training &amp; Test Sets'!J116</f>
        <v>1749.027756127995</v>
      </c>
      <c r="J116" s="25">
        <f t="shared" si="10"/>
        <v>-4.7741066685568455E-2</v>
      </c>
      <c r="K116" s="29">
        <f t="shared" si="14"/>
        <v>1630.7194315972602</v>
      </c>
      <c r="L116" s="30">
        <f t="shared" si="13"/>
        <v>118.30832453073481</v>
      </c>
      <c r="M116" s="22">
        <f t="shared" si="15"/>
        <v>3.5003033486495784E-2</v>
      </c>
      <c r="N116" s="24">
        <f t="shared" si="11"/>
        <v>1749.027756127995</v>
      </c>
      <c r="O116" s="29">
        <f t="shared" si="12"/>
        <v>0</v>
      </c>
      <c r="Q116"/>
      <c r="R116"/>
      <c r="S116"/>
      <c r="T116"/>
      <c r="U116"/>
      <c r="V116"/>
      <c r="W116"/>
      <c r="X116"/>
      <c r="Y116"/>
      <c r="Z116"/>
      <c r="AA116"/>
    </row>
    <row r="117" spans="1:27" ht="21" hidden="1" outlineLevel="1" x14ac:dyDescent="0.35">
      <c r="A117" s="22">
        <v>114</v>
      </c>
      <c r="B117" s="28">
        <v>-1.4396664279754448</v>
      </c>
      <c r="C117" s="28">
        <v>-0.74973462256757717</v>
      </c>
      <c r="D117" s="28">
        <v>1.441813640009372</v>
      </c>
      <c r="E117" s="28">
        <v>-0.68294881271831032</v>
      </c>
      <c r="F117" s="28">
        <v>0.81279933039865826</v>
      </c>
      <c r="G117" s="28">
        <v>0.39915134989896883</v>
      </c>
      <c r="H117" s="28">
        <v>-1.4373720341377134</v>
      </c>
      <c r="I117" s="29">
        <f>+'[1]7-3 Data - Training &amp; Test Sets'!J117</f>
        <v>-6367.8692024561569</v>
      </c>
      <c r="J117" s="25">
        <f t="shared" si="10"/>
        <v>-0.71673459152194197</v>
      </c>
      <c r="K117" s="29">
        <f t="shared" si="14"/>
        <v>-2219.9460539470692</v>
      </c>
      <c r="L117" s="30">
        <f t="shared" si="13"/>
        <v>-4147.9231485090877</v>
      </c>
      <c r="M117" s="22">
        <f t="shared" si="15"/>
        <v>-1.2272162034460758</v>
      </c>
      <c r="N117" s="24">
        <f t="shared" si="11"/>
        <v>0</v>
      </c>
      <c r="O117" s="29">
        <f t="shared" si="12"/>
        <v>-6367.8692024561569</v>
      </c>
      <c r="Q117"/>
      <c r="R117"/>
      <c r="S117"/>
      <c r="T117"/>
      <c r="U117"/>
      <c r="V117"/>
      <c r="W117"/>
      <c r="X117"/>
      <c r="Y117"/>
      <c r="Z117"/>
      <c r="AA117"/>
    </row>
    <row r="118" spans="1:27" ht="21" hidden="1" outlineLevel="1" x14ac:dyDescent="0.35">
      <c r="A118" s="22">
        <v>115</v>
      </c>
      <c r="B118" s="28">
        <v>-1.255085538422176</v>
      </c>
      <c r="C118" s="28">
        <v>-0.12537778939286265</v>
      </c>
      <c r="D118" s="28">
        <v>-1.1146597570379184</v>
      </c>
      <c r="E118" s="28">
        <v>-0.5855613304222359</v>
      </c>
      <c r="F118" s="28">
        <v>0.64160629490074828</v>
      </c>
      <c r="G118" s="28">
        <v>0.6141171797875562</v>
      </c>
      <c r="H118" s="28">
        <v>-2.5836201298656936E-2</v>
      </c>
      <c r="I118" s="29">
        <f>+'[1]7-3 Data - Training &amp; Test Sets'!J118</f>
        <v>1756.8018314702713</v>
      </c>
      <c r="J118" s="25">
        <f t="shared" si="10"/>
        <v>-0.35972796349593039</v>
      </c>
      <c r="K118" s="29">
        <f t="shared" si="14"/>
        <v>-165.0485854154249</v>
      </c>
      <c r="L118" s="30">
        <f t="shared" si="13"/>
        <v>1921.8504168856962</v>
      </c>
      <c r="M118" s="22">
        <f t="shared" si="15"/>
        <v>0.56860406708582845</v>
      </c>
      <c r="N118" s="24">
        <f t="shared" si="11"/>
        <v>0</v>
      </c>
      <c r="O118" s="29">
        <f t="shared" si="12"/>
        <v>1756.8018314702713</v>
      </c>
      <c r="Q118"/>
      <c r="R118"/>
      <c r="S118"/>
      <c r="T118"/>
      <c r="U118"/>
      <c r="V118"/>
      <c r="W118"/>
      <c r="X118"/>
      <c r="Y118"/>
      <c r="Z118"/>
      <c r="AA118"/>
    </row>
    <row r="119" spans="1:27" ht="21" hidden="1" outlineLevel="1" x14ac:dyDescent="0.35">
      <c r="A119" s="22">
        <v>116</v>
      </c>
      <c r="B119" s="28">
        <v>-1.2849764687417613</v>
      </c>
      <c r="C119" s="28">
        <v>-0.90344752507227177</v>
      </c>
      <c r="D119" s="28">
        <v>0.18519276841195043</v>
      </c>
      <c r="E119" s="28">
        <v>-0.49487388087489204</v>
      </c>
      <c r="F119" s="28">
        <v>0.17965012101545211</v>
      </c>
      <c r="G119" s="28">
        <v>0.35642955657325087</v>
      </c>
      <c r="H119" s="28">
        <v>-1.5484961697948092</v>
      </c>
      <c r="I119" s="29">
        <f>+'[1]7-3 Data - Training &amp; Test Sets'!J119</f>
        <v>-7007.4895543726925</v>
      </c>
      <c r="J119" s="25">
        <f t="shared" si="10"/>
        <v>-0.5073897919480187</v>
      </c>
      <c r="K119" s="29">
        <f t="shared" si="14"/>
        <v>-1014.9765521949162</v>
      </c>
      <c r="L119" s="30">
        <f t="shared" si="13"/>
        <v>-5992.5130021777768</v>
      </c>
      <c r="M119" s="22">
        <f t="shared" si="15"/>
        <v>-1.7729617431020117</v>
      </c>
      <c r="N119" s="24">
        <f t="shared" si="11"/>
        <v>0</v>
      </c>
      <c r="O119" s="29">
        <f t="shared" si="12"/>
        <v>-7007.4895543726925</v>
      </c>
      <c r="Q119"/>
      <c r="R119"/>
      <c r="S119"/>
      <c r="T119"/>
      <c r="U119"/>
      <c r="V119"/>
      <c r="W119"/>
      <c r="X119"/>
      <c r="Y119"/>
      <c r="Z119"/>
      <c r="AA119"/>
    </row>
    <row r="120" spans="1:27" ht="21" hidden="1" outlineLevel="1" x14ac:dyDescent="0.35">
      <c r="A120" s="22">
        <v>117</v>
      </c>
      <c r="B120" s="28">
        <v>1.1789844027337182</v>
      </c>
      <c r="C120" s="28">
        <v>-0.88753554857677974</v>
      </c>
      <c r="D120" s="28">
        <v>-0.94832380098097668</v>
      </c>
      <c r="E120" s="28">
        <v>-0.30766929853915731</v>
      </c>
      <c r="F120" s="28">
        <v>0.21110879423633111</v>
      </c>
      <c r="G120" s="28">
        <v>0.61869450667727377</v>
      </c>
      <c r="H120" s="28">
        <v>1.0030671904352638E-2</v>
      </c>
      <c r="I120" s="29">
        <f>+'[1]7-3 Data - Training &amp; Test Sets'!J120</f>
        <v>1963.2482701723557</v>
      </c>
      <c r="J120" s="25">
        <f t="shared" si="10"/>
        <v>-0.31166153012804171</v>
      </c>
      <c r="K120" s="29">
        <f t="shared" si="14"/>
        <v>111.61740477964486</v>
      </c>
      <c r="L120" s="30">
        <f t="shared" si="13"/>
        <v>1851.6308653927108</v>
      </c>
      <c r="M120" s="22">
        <f t="shared" si="15"/>
        <v>0.54782871317844428</v>
      </c>
      <c r="N120" s="24">
        <f t="shared" si="11"/>
        <v>1963.2482701723557</v>
      </c>
      <c r="O120" s="29">
        <f t="shared" si="12"/>
        <v>0</v>
      </c>
      <c r="Q120"/>
      <c r="R120"/>
      <c r="S120"/>
      <c r="T120"/>
      <c r="U120"/>
      <c r="V120"/>
      <c r="W120"/>
      <c r="X120"/>
      <c r="Y120"/>
      <c r="Z120"/>
      <c r="AA120"/>
    </row>
    <row r="121" spans="1:27" ht="21" hidden="1" outlineLevel="1" x14ac:dyDescent="0.35">
      <c r="A121" s="22">
        <v>118</v>
      </c>
      <c r="B121" s="28">
        <v>-0.24218382988253773</v>
      </c>
      <c r="C121" s="28">
        <v>1.0642420935053636</v>
      </c>
      <c r="D121" s="28">
        <v>-0.61374310947292576</v>
      </c>
      <c r="E121" s="28">
        <v>0.197381428234809</v>
      </c>
      <c r="F121" s="28">
        <v>0.40802063056955479</v>
      </c>
      <c r="G121" s="28">
        <v>0.5168695593327155</v>
      </c>
      <c r="H121" s="28">
        <v>0.12052350413621687</v>
      </c>
      <c r="I121" s="29">
        <f>+'[1]7-3 Data - Training &amp; Test Sets'!J121</f>
        <v>2599.2348973663093</v>
      </c>
      <c r="J121" s="25">
        <f t="shared" si="10"/>
        <v>0.34306403651325917</v>
      </c>
      <c r="K121" s="29">
        <f t="shared" si="14"/>
        <v>3880.1578291219344</v>
      </c>
      <c r="L121" s="30">
        <f t="shared" si="13"/>
        <v>-1280.9229317556251</v>
      </c>
      <c r="M121" s="22">
        <f t="shared" si="15"/>
        <v>-0.37897745954651479</v>
      </c>
      <c r="N121" s="24">
        <f t="shared" si="11"/>
        <v>2599.2348973663093</v>
      </c>
      <c r="O121" s="29">
        <f t="shared" si="12"/>
        <v>0</v>
      </c>
      <c r="Q121"/>
      <c r="R121"/>
      <c r="S121"/>
      <c r="T121"/>
      <c r="U121"/>
      <c r="V121"/>
      <c r="W121"/>
      <c r="X121"/>
      <c r="Y121"/>
      <c r="Z121"/>
      <c r="AA121"/>
    </row>
    <row r="122" spans="1:27" ht="21" hidden="1" outlineLevel="1" x14ac:dyDescent="0.35">
      <c r="A122" s="22">
        <v>119</v>
      </c>
      <c r="B122" s="28">
        <v>0.25119065786097222</v>
      </c>
      <c r="C122" s="28">
        <v>0.33976953299032275</v>
      </c>
      <c r="D122" s="28">
        <v>2.4454961051509832E-2</v>
      </c>
      <c r="E122" s="28">
        <v>0.5164586818250162</v>
      </c>
      <c r="F122" s="28">
        <v>0.47931517140142899</v>
      </c>
      <c r="G122" s="28">
        <v>0.31937936569331332</v>
      </c>
      <c r="H122" s="28">
        <v>0.24709505872594142</v>
      </c>
      <c r="I122" s="29">
        <f>+'[1]7-3 Data - Training &amp; Test Sets'!J122</f>
        <v>3327.7691785158163</v>
      </c>
      <c r="J122" s="25">
        <f t="shared" si="10"/>
        <v>0.36572533408695429</v>
      </c>
      <c r="K122" s="29">
        <f t="shared" si="14"/>
        <v>4010.5941834140331</v>
      </c>
      <c r="L122" s="30">
        <f t="shared" si="13"/>
        <v>-682.82500489821678</v>
      </c>
      <c r="M122" s="22">
        <f t="shared" si="15"/>
        <v>-0.20202252552109978</v>
      </c>
      <c r="N122" s="24">
        <f t="shared" si="11"/>
        <v>3327.7691785158163</v>
      </c>
      <c r="O122" s="29">
        <f t="shared" si="12"/>
        <v>0</v>
      </c>
      <c r="Q122"/>
      <c r="R122"/>
      <c r="S122"/>
      <c r="T122"/>
      <c r="U122"/>
      <c r="V122"/>
      <c r="W122"/>
      <c r="X122"/>
      <c r="Y122"/>
      <c r="Z122"/>
      <c r="AA122"/>
    </row>
    <row r="123" spans="1:27" ht="21" hidden="1" outlineLevel="1" x14ac:dyDescent="0.35">
      <c r="A123" s="22">
        <v>120</v>
      </c>
      <c r="B123" s="28">
        <v>0.11409507151946439</v>
      </c>
      <c r="C123" s="28">
        <v>0.7419570117645532</v>
      </c>
      <c r="D123" s="28">
        <v>1.0402111000499015</v>
      </c>
      <c r="E123" s="28">
        <v>0.10636886894181735</v>
      </c>
      <c r="F123" s="28">
        <v>9.0709682429740715E-2</v>
      </c>
      <c r="G123" s="28">
        <v>9.3054668165946184E-3</v>
      </c>
      <c r="H123" s="28">
        <v>0.32788502042665402</v>
      </c>
      <c r="I123" s="29">
        <f>+'[1]7-3 Data - Training &amp; Test Sets'!J123</f>
        <v>3792.7888020995747</v>
      </c>
      <c r="J123" s="25">
        <f t="shared" si="10"/>
        <v>0.13303307594407232</v>
      </c>
      <c r="K123" s="29">
        <f t="shared" si="14"/>
        <v>2671.2388474960644</v>
      </c>
      <c r="L123" s="30">
        <f t="shared" si="13"/>
        <v>1121.5499546035103</v>
      </c>
      <c r="M123" s="22">
        <f t="shared" si="15"/>
        <v>0.33182492249364853</v>
      </c>
      <c r="N123" s="24">
        <f t="shared" si="11"/>
        <v>3792.7888020995747</v>
      </c>
      <c r="O123" s="29">
        <f t="shared" si="12"/>
        <v>0</v>
      </c>
      <c r="Q123"/>
      <c r="R123"/>
      <c r="S123"/>
      <c r="T123"/>
      <c r="U123"/>
      <c r="V123"/>
      <c r="W123"/>
      <c r="X123"/>
      <c r="Y123"/>
      <c r="Z123"/>
      <c r="AA123"/>
    </row>
    <row r="124" spans="1:27" ht="21" hidden="1" outlineLevel="1" x14ac:dyDescent="0.35">
      <c r="A124" s="22">
        <v>121</v>
      </c>
      <c r="B124" s="28">
        <v>0.34433607230685703</v>
      </c>
      <c r="C124" s="28">
        <v>0.94632862700049847</v>
      </c>
      <c r="D124" s="28">
        <v>0.25132359365103041</v>
      </c>
      <c r="E124" s="28">
        <v>-0.17131064367291585</v>
      </c>
      <c r="F124" s="28">
        <v>-1.479709880367591</v>
      </c>
      <c r="G124" s="28">
        <v>-0.43686225947041063</v>
      </c>
      <c r="H124" s="28">
        <v>-0.85681218766873168</v>
      </c>
      <c r="I124" s="29">
        <f>+'[1]7-3 Data - Training &amp; Test Sets'!J124</f>
        <v>-3026.2198738803609</v>
      </c>
      <c r="J124" s="25">
        <f t="shared" si="10"/>
        <v>0.1322395456600349</v>
      </c>
      <c r="K124" s="29">
        <f t="shared" si="14"/>
        <v>2666.6713598253514</v>
      </c>
      <c r="L124" s="30">
        <f t="shared" si="13"/>
        <v>-5692.8912337057118</v>
      </c>
      <c r="M124" s="22">
        <f t="shared" si="15"/>
        <v>-1.684314804378894</v>
      </c>
      <c r="N124" s="24">
        <f t="shared" si="11"/>
        <v>-3026.2198738803609</v>
      </c>
      <c r="O124" s="29">
        <f t="shared" si="12"/>
        <v>0</v>
      </c>
      <c r="Q124"/>
      <c r="R124"/>
      <c r="S124"/>
      <c r="T124"/>
      <c r="U124"/>
      <c r="V124"/>
      <c r="W124"/>
      <c r="X124"/>
      <c r="Y124"/>
      <c r="Z124"/>
      <c r="AA124"/>
    </row>
    <row r="125" spans="1:27" ht="21" hidden="1" outlineLevel="1" x14ac:dyDescent="0.35">
      <c r="A125" s="22">
        <v>122</v>
      </c>
      <c r="B125" s="28">
        <v>-0.20195456674106627</v>
      </c>
      <c r="C125" s="28">
        <v>2.6768334816692236E-2</v>
      </c>
      <c r="D125" s="28">
        <v>-0.3496825976121431</v>
      </c>
      <c r="E125" s="28">
        <v>4.2620453562919386E-3</v>
      </c>
      <c r="F125" s="28">
        <v>0.62304555880942802</v>
      </c>
      <c r="G125" s="28">
        <v>-0.10944508365371024</v>
      </c>
      <c r="H125" s="28">
        <v>-0.11236636788741659</v>
      </c>
      <c r="I125" s="29">
        <f>+'[1]7-3 Data - Training &amp; Test Sets'!J125</f>
        <v>1258.7421140414162</v>
      </c>
      <c r="J125" s="25">
        <f t="shared" si="10"/>
        <v>-3.5476151669603453E-3</v>
      </c>
      <c r="K125" s="29">
        <f t="shared" si="14"/>
        <v>1885.0928928223193</v>
      </c>
      <c r="L125" s="30">
        <f t="shared" si="13"/>
        <v>-626.35077878090306</v>
      </c>
      <c r="M125" s="22">
        <f t="shared" si="15"/>
        <v>-0.1853139022205075</v>
      </c>
      <c r="N125" s="24">
        <f t="shared" si="11"/>
        <v>1258.7421140414162</v>
      </c>
      <c r="O125" s="29">
        <f t="shared" si="12"/>
        <v>0</v>
      </c>
      <c r="Q125"/>
      <c r="R125"/>
      <c r="S125"/>
      <c r="T125"/>
      <c r="U125"/>
      <c r="V125"/>
      <c r="W125"/>
      <c r="X125"/>
      <c r="Y125"/>
      <c r="Z125"/>
      <c r="AA125"/>
    </row>
    <row r="126" spans="1:27" ht="21" hidden="1" outlineLevel="1" x14ac:dyDescent="0.35">
      <c r="A126" s="22">
        <v>123</v>
      </c>
      <c r="B126" s="28">
        <v>-0.68526117449871549</v>
      </c>
      <c r="C126" s="28">
        <v>0.31726104651863241</v>
      </c>
      <c r="D126" s="28">
        <v>-1.2512842104157287</v>
      </c>
      <c r="E126" s="28">
        <v>-0.10615850063438829</v>
      </c>
      <c r="F126" s="28">
        <v>-1.1315577640339551</v>
      </c>
      <c r="G126" s="28">
        <v>-0.1932816043892113</v>
      </c>
      <c r="H126" s="28">
        <v>0.80224055126235405</v>
      </c>
      <c r="I126" s="29">
        <f>+'[1]7-3 Data - Training &amp; Test Sets'!J126</f>
        <v>6523.1358124280323</v>
      </c>
      <c r="J126" s="25">
        <f t="shared" si="10"/>
        <v>0.13629878866282644</v>
      </c>
      <c r="K126" s="29">
        <f t="shared" si="14"/>
        <v>2690.035990943582</v>
      </c>
      <c r="L126" s="30">
        <f t="shared" si="13"/>
        <v>3833.0998214844503</v>
      </c>
      <c r="M126" s="22">
        <f t="shared" si="15"/>
        <v>1.1340716888746551</v>
      </c>
      <c r="N126" s="24">
        <f t="shared" si="11"/>
        <v>6523.1358124280323</v>
      </c>
      <c r="O126" s="29">
        <f t="shared" si="12"/>
        <v>0</v>
      </c>
      <c r="Q126"/>
      <c r="R126"/>
      <c r="S126"/>
      <c r="T126"/>
      <c r="U126"/>
      <c r="V126"/>
      <c r="W126"/>
      <c r="X126"/>
      <c r="Y126"/>
      <c r="Z126"/>
      <c r="AA126"/>
    </row>
    <row r="127" spans="1:27" ht="21" hidden="1" outlineLevel="1" x14ac:dyDescent="0.35">
      <c r="A127" s="22">
        <v>124</v>
      </c>
      <c r="B127" s="28">
        <v>1.5178384402291372</v>
      </c>
      <c r="C127" s="28">
        <v>2.1164908768527688</v>
      </c>
      <c r="D127" s="28">
        <v>0.36668082608467134</v>
      </c>
      <c r="E127" s="28">
        <v>1.0345977627131269</v>
      </c>
      <c r="F127" s="28">
        <v>0.3764567651243293</v>
      </c>
      <c r="G127" s="28">
        <v>0.35134030385740772</v>
      </c>
      <c r="H127" s="28">
        <v>0.54142446322239424</v>
      </c>
      <c r="I127" s="29">
        <f>+'[1]7-3 Data - Training &amp; Test Sets'!J127</f>
        <v>5021.902286235374</v>
      </c>
      <c r="J127" s="25">
        <f t="shared" si="10"/>
        <v>1.0121319453768771</v>
      </c>
      <c r="K127" s="29">
        <f t="shared" si="14"/>
        <v>7731.2514623175521</v>
      </c>
      <c r="L127" s="30">
        <f t="shared" si="13"/>
        <v>-2709.349176082178</v>
      </c>
      <c r="M127" s="22">
        <f t="shared" si="15"/>
        <v>-0.80159566381465697</v>
      </c>
      <c r="N127" s="24">
        <f t="shared" si="11"/>
        <v>5021.902286235374</v>
      </c>
      <c r="O127" s="29">
        <f t="shared" si="12"/>
        <v>0</v>
      </c>
      <c r="Q127"/>
      <c r="R127"/>
      <c r="S127"/>
      <c r="T127"/>
      <c r="U127"/>
      <c r="V127"/>
      <c r="W127"/>
      <c r="X127"/>
      <c r="Y127"/>
      <c r="Z127"/>
      <c r="AA127"/>
    </row>
    <row r="128" spans="1:27" ht="21" hidden="1" outlineLevel="1" x14ac:dyDescent="0.35">
      <c r="A128" s="22">
        <v>125</v>
      </c>
      <c r="B128" s="28">
        <v>0.28592722148568811</v>
      </c>
      <c r="C128" s="28">
        <v>-0.70458649326313305</v>
      </c>
      <c r="D128" s="28">
        <v>-1.2397198053777103</v>
      </c>
      <c r="E128" s="28">
        <v>-0.47955543999688305</v>
      </c>
      <c r="F128" s="28">
        <v>0.18944925649801964</v>
      </c>
      <c r="G128" s="28">
        <v>0.18146686276229515</v>
      </c>
      <c r="H128" s="28">
        <v>0.38052151490628433</v>
      </c>
      <c r="I128" s="29">
        <f>+'[1]7-3 Data - Training &amp; Test Sets'!J128</f>
        <v>4095.7596456848414</v>
      </c>
      <c r="J128" s="25">
        <f t="shared" si="10"/>
        <v>-0.36698480453018761</v>
      </c>
      <c r="K128" s="29">
        <f t="shared" si="14"/>
        <v>-206.81829807674058</v>
      </c>
      <c r="L128" s="30">
        <f t="shared" si="13"/>
        <v>4302.577943761582</v>
      </c>
      <c r="M128" s="22">
        <f t="shared" si="15"/>
        <v>1.2729728059382688</v>
      </c>
      <c r="N128" s="24">
        <f t="shared" si="11"/>
        <v>0</v>
      </c>
      <c r="O128" s="29">
        <f t="shared" si="12"/>
        <v>4095.7596456848414</v>
      </c>
      <c r="Q128"/>
      <c r="R128"/>
      <c r="S128"/>
      <c r="T128"/>
      <c r="U128"/>
      <c r="V128"/>
      <c r="W128"/>
      <c r="X128"/>
      <c r="Y128"/>
      <c r="Z128"/>
      <c r="AA128"/>
    </row>
    <row r="129" spans="1:27" ht="21" hidden="1" outlineLevel="1" x14ac:dyDescent="0.35">
      <c r="A129" s="22">
        <v>126</v>
      </c>
      <c r="B129" s="28">
        <v>6.0824883018581015E-2</v>
      </c>
      <c r="C129" s="28">
        <v>1.01841997828375</v>
      </c>
      <c r="D129" s="28">
        <v>-0.51235266689198733</v>
      </c>
      <c r="E129" s="28">
        <v>-2.5880040502878125E-2</v>
      </c>
      <c r="F129" s="28">
        <v>-2.9174843168539888</v>
      </c>
      <c r="G129" s="28">
        <v>-2.1211447843166642</v>
      </c>
      <c r="H129" s="28">
        <v>-0.29646092296668369</v>
      </c>
      <c r="I129" s="29">
        <f>+'[1]7-3 Data - Training &amp; Test Sets'!J129</f>
        <v>199.11070805171403</v>
      </c>
      <c r="J129" s="25">
        <f t="shared" si="10"/>
        <v>0.36833528148358974</v>
      </c>
      <c r="K129" s="29">
        <f t="shared" si="14"/>
        <v>4025.6168016998654</v>
      </c>
      <c r="L129" s="30">
        <f t="shared" si="13"/>
        <v>-3826.5060936481514</v>
      </c>
      <c r="M129" s="22">
        <f t="shared" si="15"/>
        <v>-1.1321208500205824</v>
      </c>
      <c r="N129" s="24">
        <f t="shared" si="11"/>
        <v>199.11070805171403</v>
      </c>
      <c r="O129" s="29">
        <f t="shared" si="12"/>
        <v>0</v>
      </c>
      <c r="Q129"/>
      <c r="R129"/>
      <c r="S129"/>
      <c r="T129"/>
      <c r="U129"/>
      <c r="V129"/>
      <c r="W129"/>
      <c r="X129"/>
      <c r="Y129"/>
      <c r="Z129"/>
      <c r="AA129"/>
    </row>
    <row r="130" spans="1:27" ht="21" hidden="1" outlineLevel="1" x14ac:dyDescent="0.35">
      <c r="A130" s="22">
        <v>127</v>
      </c>
      <c r="B130" s="28">
        <v>2.00384768824983</v>
      </c>
      <c r="C130" s="28">
        <v>-0.38251388942328374</v>
      </c>
      <c r="D130" s="28">
        <v>-0.47833578889051742</v>
      </c>
      <c r="E130" s="28">
        <v>-0.40775683027560455</v>
      </c>
      <c r="F130" s="28">
        <v>0.77166716480285535</v>
      </c>
      <c r="G130" s="28">
        <v>0.15442742632149842</v>
      </c>
      <c r="H130" s="28">
        <v>-4.7386172668552683E-2</v>
      </c>
      <c r="I130" s="29">
        <f>+'[1]7-3 Data - Training &amp; Test Sets'!J130</f>
        <v>1632.7621690702172</v>
      </c>
      <c r="J130" s="25">
        <f t="shared" si="10"/>
        <v>-0.34320894029817012</v>
      </c>
      <c r="K130" s="29">
        <f t="shared" si="14"/>
        <v>-69.966600133011752</v>
      </c>
      <c r="L130" s="30">
        <f t="shared" si="13"/>
        <v>1702.7287692032289</v>
      </c>
      <c r="M130" s="22">
        <f t="shared" si="15"/>
        <v>0.50377412040314173</v>
      </c>
      <c r="N130" s="24">
        <f t="shared" si="11"/>
        <v>1632.7621690702172</v>
      </c>
      <c r="O130" s="29">
        <f t="shared" si="12"/>
        <v>0</v>
      </c>
      <c r="Q130"/>
      <c r="R130"/>
      <c r="S130"/>
      <c r="T130"/>
      <c r="U130"/>
      <c r="V130"/>
      <c r="W130"/>
      <c r="X130"/>
      <c r="Y130"/>
      <c r="Z130"/>
      <c r="AA130"/>
    </row>
    <row r="131" spans="1:27" ht="21" hidden="1" outlineLevel="1" x14ac:dyDescent="0.35">
      <c r="A131" s="22">
        <v>128</v>
      </c>
      <c r="B131" s="28">
        <v>2.5670459991524108</v>
      </c>
      <c r="C131" s="28">
        <v>-0.1611259046852169</v>
      </c>
      <c r="D131" s="28">
        <v>-0.71784059082989904</v>
      </c>
      <c r="E131" s="28">
        <v>0.30533352218442006</v>
      </c>
      <c r="F131" s="28">
        <v>-0.18777933503184138</v>
      </c>
      <c r="G131" s="28">
        <v>-0.13390591528897111</v>
      </c>
      <c r="H131" s="28">
        <v>0.59019857947299414</v>
      </c>
      <c r="I131" s="29">
        <f>+'[1]7-3 Data - Training &amp; Test Sets'!J131</f>
        <v>5302.6416343180754</v>
      </c>
      <c r="J131" s="25">
        <f t="shared" si="10"/>
        <v>0.22285807475751696</v>
      </c>
      <c r="K131" s="29">
        <f t="shared" si="14"/>
        <v>3188.2633175828123</v>
      </c>
      <c r="L131" s="30">
        <f t="shared" si="13"/>
        <v>2114.3783167352631</v>
      </c>
      <c r="M131" s="22">
        <f t="shared" si="15"/>
        <v>0.62556591277377394</v>
      </c>
      <c r="N131" s="24">
        <f t="shared" si="11"/>
        <v>5302.6416343180754</v>
      </c>
      <c r="O131" s="29">
        <f t="shared" si="12"/>
        <v>0</v>
      </c>
      <c r="Q131"/>
      <c r="R131"/>
      <c r="S131"/>
      <c r="T131"/>
      <c r="U131"/>
      <c r="V131"/>
      <c r="W131"/>
      <c r="X131"/>
      <c r="Y131"/>
      <c r="Z131"/>
      <c r="AA131"/>
    </row>
    <row r="132" spans="1:27" ht="21" hidden="1" outlineLevel="1" x14ac:dyDescent="0.35">
      <c r="A132" s="22">
        <v>129</v>
      </c>
      <c r="B132" s="28">
        <v>0.85840527093196117</v>
      </c>
      <c r="C132" s="28">
        <v>0.20914231781580334</v>
      </c>
      <c r="D132" s="28">
        <v>1.1184372470340367</v>
      </c>
      <c r="E132" s="28">
        <v>0.50713463376649215</v>
      </c>
      <c r="F132" s="28">
        <v>-0.62536214639908283</v>
      </c>
      <c r="G132" s="28">
        <v>9.2293343678738524E-2</v>
      </c>
      <c r="H132" s="28">
        <v>0.73401899095674239</v>
      </c>
      <c r="I132" s="29">
        <f>+'[1]7-3 Data - Training &amp; Test Sets'!J132</f>
        <v>6130.4587566926239</v>
      </c>
      <c r="J132" s="25">
        <f t="shared" si="10"/>
        <v>0.32408014618560543</v>
      </c>
      <c r="K132" s="29">
        <f t="shared" ref="K132:K163" si="16">+J132*I$207+I$206</f>
        <v>3770.8882942875957</v>
      </c>
      <c r="L132" s="30">
        <f t="shared" si="13"/>
        <v>2359.5704624050281</v>
      </c>
      <c r="M132" s="22">
        <f t="shared" ref="M132:M163" si="17">+L132/L$207</f>
        <v>0.69810915028091103</v>
      </c>
      <c r="N132" s="24">
        <f t="shared" si="11"/>
        <v>6130.4587566926239</v>
      </c>
      <c r="O132" s="29">
        <f t="shared" si="12"/>
        <v>0</v>
      </c>
      <c r="Q132"/>
      <c r="R132"/>
      <c r="S132"/>
      <c r="T132"/>
      <c r="U132"/>
      <c r="V132"/>
      <c r="W132"/>
      <c r="X132"/>
      <c r="Y132"/>
      <c r="Z132"/>
      <c r="AA132"/>
    </row>
    <row r="133" spans="1:27" ht="21" hidden="1" outlineLevel="1" x14ac:dyDescent="0.35">
      <c r="A133" s="22">
        <v>130</v>
      </c>
      <c r="B133" s="28">
        <v>-1.3017157770039214</v>
      </c>
      <c r="C133" s="28">
        <v>-1.2268244734437983</v>
      </c>
      <c r="D133" s="28">
        <v>0.51717362365404618</v>
      </c>
      <c r="E133" s="28">
        <v>-0.52613362921569617</v>
      </c>
      <c r="F133" s="28">
        <v>0.44427716022271097</v>
      </c>
      <c r="G133" s="28">
        <v>0.25683812047514309</v>
      </c>
      <c r="H133" s="28">
        <v>-1.5843354455963659</v>
      </c>
      <c r="I133" s="29">
        <f>+'[1]7-3 Data - Training &amp; Test Sets'!J133</f>
        <v>-7213.7771449584343</v>
      </c>
      <c r="J133" s="25">
        <f t="shared" ref="J133:J196" si="18">+(+C133*R$21+D133*R$22+E133*R$23+F133*R$24)</f>
        <v>-0.62428488116515846</v>
      </c>
      <c r="K133" s="29">
        <f t="shared" si="16"/>
        <v>-1687.8139844976563</v>
      </c>
      <c r="L133" s="30">
        <f t="shared" si="13"/>
        <v>-5525.9631604607785</v>
      </c>
      <c r="M133" s="22">
        <f t="shared" si="17"/>
        <v>-1.6349269953569625</v>
      </c>
      <c r="N133" s="24">
        <f t="shared" ref="N133:N196" si="19">IF(+J133&gt;J$2,+I133,0)</f>
        <v>0</v>
      </c>
      <c r="O133" s="29">
        <f t="shared" ref="O133:O196" si="20">IF(+N133=0,+I133,0)</f>
        <v>-7213.7771449584343</v>
      </c>
      <c r="Q133"/>
      <c r="R133"/>
      <c r="S133"/>
      <c r="T133"/>
      <c r="U133"/>
      <c r="V133"/>
      <c r="W133"/>
      <c r="X133"/>
      <c r="Y133"/>
      <c r="Z133"/>
      <c r="AA133"/>
    </row>
    <row r="134" spans="1:27" ht="21" hidden="1" outlineLevel="1" x14ac:dyDescent="0.35">
      <c r="A134" s="22">
        <v>131</v>
      </c>
      <c r="B134" s="28">
        <v>1.0334521982948621</v>
      </c>
      <c r="C134" s="28">
        <v>-0.40184884630321949</v>
      </c>
      <c r="D134" s="28">
        <v>-0.81826849457165785</v>
      </c>
      <c r="E134" s="28">
        <v>0.13054446757401655</v>
      </c>
      <c r="F134" s="28">
        <v>0.59229494461254917</v>
      </c>
      <c r="G134" s="28">
        <v>-1.0063181288719303</v>
      </c>
      <c r="H134" s="28">
        <v>-0.83448523077898107</v>
      </c>
      <c r="I134" s="29">
        <f>+'[1]7-3 Data - Training &amp; Test Sets'!J134</f>
        <v>-2897.707953957628</v>
      </c>
      <c r="J134" s="25">
        <f t="shared" si="18"/>
        <v>2.9732182731206612E-2</v>
      </c>
      <c r="K134" s="29">
        <f t="shared" si="16"/>
        <v>2076.6483629050913</v>
      </c>
      <c r="L134" s="30">
        <f t="shared" ref="L134:L197" si="21">+I134-K134</f>
        <v>-4974.3563168627188</v>
      </c>
      <c r="M134" s="22">
        <f t="shared" si="17"/>
        <v>-1.4717270439213626</v>
      </c>
      <c r="N134" s="24">
        <f t="shared" si="19"/>
        <v>-2897.707953957628</v>
      </c>
      <c r="O134" s="29">
        <f t="shared" si="20"/>
        <v>0</v>
      </c>
      <c r="Q134"/>
      <c r="R134"/>
      <c r="S134"/>
      <c r="T134"/>
      <c r="U134"/>
      <c r="V134"/>
      <c r="W134"/>
      <c r="X134"/>
      <c r="Y134"/>
      <c r="Z134"/>
      <c r="AA134"/>
    </row>
    <row r="135" spans="1:27" ht="21" hidden="1" outlineLevel="1" x14ac:dyDescent="0.35">
      <c r="A135" s="22">
        <v>132</v>
      </c>
      <c r="B135" s="28">
        <v>-1.1159138953443866</v>
      </c>
      <c r="C135" s="28">
        <v>-1.1539393892682757</v>
      </c>
      <c r="D135" s="28">
        <v>1.3555353172907689</v>
      </c>
      <c r="E135" s="28">
        <v>-0.44989509211324785</v>
      </c>
      <c r="F135" s="28">
        <v>0.53264234132361765</v>
      </c>
      <c r="G135" s="28">
        <v>0.64599141461004217</v>
      </c>
      <c r="H135" s="28">
        <v>3.6047068381822499E-2</v>
      </c>
      <c r="I135" s="29">
        <f>+'[1]7-3 Data - Training &amp; Test Sets'!J135</f>
        <v>2112.9962666100387</v>
      </c>
      <c r="J135" s="25">
        <f t="shared" si="18"/>
        <v>-0.62208528258705353</v>
      </c>
      <c r="K135" s="29">
        <f t="shared" si="16"/>
        <v>-1675.1532964456569</v>
      </c>
      <c r="L135" s="30">
        <f t="shared" si="21"/>
        <v>3788.1495630556956</v>
      </c>
      <c r="M135" s="22">
        <f t="shared" si="17"/>
        <v>1.1207725790508185</v>
      </c>
      <c r="N135" s="24">
        <f t="shared" si="19"/>
        <v>0</v>
      </c>
      <c r="O135" s="29">
        <f t="shared" si="20"/>
        <v>2112.9962666100387</v>
      </c>
      <c r="Q135"/>
      <c r="R135"/>
      <c r="S135"/>
      <c r="T135"/>
      <c r="U135"/>
      <c r="V135"/>
      <c r="W135"/>
      <c r="X135"/>
      <c r="Y135"/>
      <c r="Z135"/>
      <c r="AA135"/>
    </row>
    <row r="136" spans="1:27" ht="21" hidden="1" outlineLevel="1" x14ac:dyDescent="0.35">
      <c r="A136" s="22">
        <v>133</v>
      </c>
      <c r="B136" s="28">
        <v>-0.11609468214247541</v>
      </c>
      <c r="C136" s="28">
        <v>0.6037557905846056</v>
      </c>
      <c r="D136" s="28">
        <v>-0.41851547618309992</v>
      </c>
      <c r="E136" s="28">
        <v>-0.49658530716861632</v>
      </c>
      <c r="F136" s="28">
        <v>0.23333983978178199</v>
      </c>
      <c r="G136" s="28">
        <v>-9.7102928350720666E-2</v>
      </c>
      <c r="H136" s="28">
        <v>0.10780192321305557</v>
      </c>
      <c r="I136" s="29">
        <f>+'[1]7-3 Data - Training &amp; Test Sets'!J136</f>
        <v>2526.0106421773553</v>
      </c>
      <c r="J136" s="25">
        <f t="shared" si="18"/>
        <v>-0.19001454487347641</v>
      </c>
      <c r="K136" s="29">
        <f t="shared" si="16"/>
        <v>811.80631565863132</v>
      </c>
      <c r="L136" s="30">
        <f t="shared" si="21"/>
        <v>1714.204326518724</v>
      </c>
      <c r="M136" s="22">
        <f t="shared" si="17"/>
        <v>0.50716931105083052</v>
      </c>
      <c r="N136" s="24">
        <f t="shared" si="19"/>
        <v>2526.0106421773553</v>
      </c>
      <c r="O136" s="29">
        <f t="shared" si="20"/>
        <v>0</v>
      </c>
      <c r="Q136"/>
      <c r="R136"/>
      <c r="S136"/>
      <c r="T136"/>
      <c r="U136"/>
      <c r="V136"/>
      <c r="W136"/>
      <c r="X136"/>
      <c r="Y136"/>
      <c r="Z136"/>
      <c r="AA136"/>
    </row>
    <row r="137" spans="1:27" ht="21" hidden="1" outlineLevel="1" x14ac:dyDescent="0.35">
      <c r="A137" s="22">
        <v>134</v>
      </c>
      <c r="B137" s="28">
        <v>0.22777506733600739</v>
      </c>
      <c r="C137" s="28">
        <v>0.29106071209619455</v>
      </c>
      <c r="D137" s="28">
        <v>1.8390073977792392</v>
      </c>
      <c r="E137" s="28">
        <v>-0.37537755885540042</v>
      </c>
      <c r="F137" s="28">
        <v>0.15248784294252468</v>
      </c>
      <c r="G137" s="28">
        <v>0.49310198384460274</v>
      </c>
      <c r="H137" s="28">
        <v>0.25538441405765283</v>
      </c>
      <c r="I137" s="29">
        <f>+'[1]7-3 Data - Training &amp; Test Sets'!J137</f>
        <v>3375.4819489511369</v>
      </c>
      <c r="J137" s="25">
        <f t="shared" si="18"/>
        <v>-0.31538632749883039</v>
      </c>
      <c r="K137" s="29">
        <f t="shared" si="16"/>
        <v>90.17781210219664</v>
      </c>
      <c r="L137" s="30">
        <f t="shared" si="21"/>
        <v>3285.3041368489403</v>
      </c>
      <c r="M137" s="22">
        <f t="shared" si="17"/>
        <v>0.97199931764372471</v>
      </c>
      <c r="N137" s="24">
        <f t="shared" si="19"/>
        <v>3375.4819489511369</v>
      </c>
      <c r="O137" s="29">
        <f t="shared" si="20"/>
        <v>0</v>
      </c>
      <c r="Q137"/>
      <c r="R137"/>
      <c r="S137"/>
      <c r="T137"/>
      <c r="U137"/>
      <c r="V137"/>
      <c r="W137"/>
      <c r="X137"/>
      <c r="Y137"/>
      <c r="Z137"/>
      <c r="AA137"/>
    </row>
    <row r="138" spans="1:27" ht="21" hidden="1" outlineLevel="1" x14ac:dyDescent="0.35">
      <c r="A138" s="22">
        <v>135</v>
      </c>
      <c r="B138" s="28">
        <v>0.98241583679415656</v>
      </c>
      <c r="C138" s="28">
        <v>0.40124287641424422</v>
      </c>
      <c r="D138" s="28">
        <v>1.0662684994649942</v>
      </c>
      <c r="E138" s="28">
        <v>-0.34355399806103409</v>
      </c>
      <c r="F138" s="28">
        <v>0.62406760633795832</v>
      </c>
      <c r="G138" s="28">
        <v>0.33656641301892132</v>
      </c>
      <c r="H138" s="28">
        <v>-9.563300752137556E-2</v>
      </c>
      <c r="I138" s="29">
        <f>+'[1]7-3 Data - Training &amp; Test Sets'!J138</f>
        <v>1355.0578044428285</v>
      </c>
      <c r="J138" s="25">
        <f t="shared" si="18"/>
        <v>-0.24946804811535886</v>
      </c>
      <c r="K138" s="29">
        <f t="shared" si="16"/>
        <v>469.59739370500097</v>
      </c>
      <c r="L138" s="30">
        <f t="shared" si="21"/>
        <v>885.46041073782749</v>
      </c>
      <c r="M138" s="22">
        <f t="shared" si="17"/>
        <v>0.26197480634569159</v>
      </c>
      <c r="N138" s="24">
        <f t="shared" si="19"/>
        <v>1355.0578044428285</v>
      </c>
      <c r="O138" s="29">
        <f t="shared" si="20"/>
        <v>0</v>
      </c>
      <c r="Q138"/>
      <c r="R138"/>
      <c r="S138"/>
      <c r="T138"/>
      <c r="U138"/>
      <c r="V138"/>
      <c r="W138"/>
      <c r="X138"/>
      <c r="Y138"/>
      <c r="Z138"/>
      <c r="AA138"/>
    </row>
    <row r="139" spans="1:27" ht="21" hidden="1" outlineLevel="1" x14ac:dyDescent="0.35">
      <c r="A139" s="22">
        <v>136</v>
      </c>
      <c r="B139" s="28">
        <v>-1.6182262882145575</v>
      </c>
      <c r="C139" s="28">
        <v>-1.2235236490782921</v>
      </c>
      <c r="D139" s="28">
        <v>0.37546508003384066</v>
      </c>
      <c r="E139" s="28">
        <v>-0.48172411256362269</v>
      </c>
      <c r="F139" s="28">
        <v>0.51176257485758103</v>
      </c>
      <c r="G139" s="28">
        <v>0.40541665589894871</v>
      </c>
      <c r="H139" s="28">
        <v>-1.4925634148872493</v>
      </c>
      <c r="I139" s="29">
        <f>+'[1]7-3 Data - Training &amp; Test Sets'!J139</f>
        <v>-6685.5457375224032</v>
      </c>
      <c r="J139" s="25">
        <f t="shared" si="18"/>
        <v>-0.5896402280120564</v>
      </c>
      <c r="K139" s="29">
        <f t="shared" si="16"/>
        <v>-1488.4025325139714</v>
      </c>
      <c r="L139" s="30">
        <f t="shared" si="21"/>
        <v>-5197.1432050084313</v>
      </c>
      <c r="M139" s="22">
        <f t="shared" si="17"/>
        <v>-1.5376413989513056</v>
      </c>
      <c r="N139" s="24">
        <f t="shared" si="19"/>
        <v>0</v>
      </c>
      <c r="O139" s="29">
        <f t="shared" si="20"/>
        <v>-6685.5457375224032</v>
      </c>
      <c r="Q139"/>
      <c r="R139"/>
      <c r="S139"/>
      <c r="T139"/>
      <c r="U139"/>
      <c r="V139"/>
      <c r="W139"/>
      <c r="X139"/>
      <c r="Y139"/>
      <c r="Z139"/>
      <c r="AA139"/>
    </row>
    <row r="140" spans="1:27" ht="21" hidden="1" outlineLevel="1" x14ac:dyDescent="0.35">
      <c r="A140" s="22">
        <v>137</v>
      </c>
      <c r="B140" s="28">
        <v>-0.92730460281523941</v>
      </c>
      <c r="C140" s="28">
        <v>9.8448125242244486E-2</v>
      </c>
      <c r="D140" s="28">
        <v>-0.11609179332002685</v>
      </c>
      <c r="E140" s="28">
        <v>-9.2920237558441185E-2</v>
      </c>
      <c r="F140" s="28">
        <v>-0.670955942269159</v>
      </c>
      <c r="G140" s="28">
        <v>-0.51689566739097392</v>
      </c>
      <c r="H140" s="28">
        <v>-0.96057656726501306</v>
      </c>
      <c r="I140" s="29">
        <f>+'[1]7-3 Data - Training &amp; Test Sets'!J140</f>
        <v>-3623.4781436641351</v>
      </c>
      <c r="J140" s="25">
        <f t="shared" si="18"/>
        <v>3.6115333958256293E-3</v>
      </c>
      <c r="K140" s="29">
        <f t="shared" si="16"/>
        <v>1926.3002965611624</v>
      </c>
      <c r="L140" s="30">
        <f t="shared" si="21"/>
        <v>-5549.7784402252973</v>
      </c>
      <c r="M140" s="22">
        <f t="shared" si="17"/>
        <v>-1.641973050978105</v>
      </c>
      <c r="N140" s="24">
        <f t="shared" si="19"/>
        <v>-3623.4781436641351</v>
      </c>
      <c r="O140" s="29">
        <f t="shared" si="20"/>
        <v>0</v>
      </c>
      <c r="Q140"/>
      <c r="R140"/>
      <c r="S140"/>
      <c r="T140"/>
      <c r="U140"/>
      <c r="V140"/>
      <c r="W140"/>
      <c r="X140"/>
      <c r="Y140"/>
      <c r="Z140"/>
      <c r="AA140"/>
    </row>
    <row r="141" spans="1:27" ht="21" hidden="1" outlineLevel="1" x14ac:dyDescent="0.35">
      <c r="A141" s="22">
        <v>138</v>
      </c>
      <c r="B141" s="28">
        <v>-1.0906736764098774</v>
      </c>
      <c r="C141" s="28">
        <v>-0.5949488511883515</v>
      </c>
      <c r="D141" s="28">
        <v>0.25002896913574468</v>
      </c>
      <c r="E141" s="28">
        <v>-0.58023533932665372</v>
      </c>
      <c r="F141" s="28">
        <v>0.65202635074423398</v>
      </c>
      <c r="G141" s="28">
        <v>0.64433725760494087</v>
      </c>
      <c r="H141" s="28">
        <v>3.766924902466029E-2</v>
      </c>
      <c r="I141" s="29">
        <f>+'[1]7-3 Data - Training &amp; Test Sets'!J141</f>
        <v>2122.3333898867122</v>
      </c>
      <c r="J141" s="25">
        <f t="shared" si="18"/>
        <v>-0.53465206917842512</v>
      </c>
      <c r="K141" s="29">
        <f t="shared" si="16"/>
        <v>-1171.8957241916005</v>
      </c>
      <c r="L141" s="30">
        <f t="shared" si="21"/>
        <v>3294.2291140783127</v>
      </c>
      <c r="M141" s="22">
        <f t="shared" si="17"/>
        <v>0.97463988649688926</v>
      </c>
      <c r="N141" s="24">
        <f t="shared" si="19"/>
        <v>0</v>
      </c>
      <c r="O141" s="29">
        <f t="shared" si="20"/>
        <v>2122.3333898867122</v>
      </c>
      <c r="Q141"/>
      <c r="R141"/>
      <c r="S141"/>
      <c r="T141"/>
      <c r="U141"/>
      <c r="V141"/>
      <c r="W141"/>
      <c r="X141"/>
      <c r="Y141"/>
      <c r="Z141"/>
      <c r="AA141"/>
    </row>
    <row r="142" spans="1:27" ht="21" hidden="1" outlineLevel="1" x14ac:dyDescent="0.35">
      <c r="A142" s="22">
        <v>139</v>
      </c>
      <c r="B142" s="28">
        <v>0.95589601577728645</v>
      </c>
      <c r="C142" s="28">
        <v>0.65316455079154823</v>
      </c>
      <c r="D142" s="28">
        <v>-0.93854177193437938</v>
      </c>
      <c r="E142" s="28">
        <v>-0.27120722619674281</v>
      </c>
      <c r="F142" s="28">
        <v>-0.16767538271967444</v>
      </c>
      <c r="G142" s="28">
        <v>0.2197366745385399</v>
      </c>
      <c r="H142" s="28">
        <v>-1.0796002284185089E-2</v>
      </c>
      <c r="I142" s="29">
        <f>+'[1]7-3 Data - Training &amp; Test Sets'!J142</f>
        <v>1843.3718401335236</v>
      </c>
      <c r="J142" s="25">
        <f t="shared" si="18"/>
        <v>1.9752796590295729E-2</v>
      </c>
      <c r="K142" s="29">
        <f t="shared" si="16"/>
        <v>2019.2079298469034</v>
      </c>
      <c r="L142" s="30">
        <f t="shared" si="21"/>
        <v>-175.83608971337981</v>
      </c>
      <c r="M142" s="22">
        <f t="shared" si="17"/>
        <v>-5.2023359816687979E-2</v>
      </c>
      <c r="N142" s="24">
        <f t="shared" si="19"/>
        <v>1843.3718401335236</v>
      </c>
      <c r="O142" s="29">
        <f t="shared" si="20"/>
        <v>0</v>
      </c>
      <c r="Q142"/>
      <c r="R142"/>
      <c r="S142"/>
      <c r="T142"/>
      <c r="U142"/>
      <c r="V142"/>
      <c r="W142"/>
      <c r="X142"/>
      <c r="Y142"/>
      <c r="Z142"/>
      <c r="AA142"/>
    </row>
    <row r="143" spans="1:27" ht="21" hidden="1" outlineLevel="1" x14ac:dyDescent="0.35">
      <c r="A143" s="22">
        <v>140</v>
      </c>
      <c r="B143" s="28">
        <v>-1.0321723986165878</v>
      </c>
      <c r="C143" s="28">
        <v>-0.85499286545483555</v>
      </c>
      <c r="D143" s="28">
        <v>0.47338473762194039</v>
      </c>
      <c r="E143" s="28">
        <v>-0.48116604184068001</v>
      </c>
      <c r="F143" s="28">
        <v>0.24856944333217307</v>
      </c>
      <c r="G143" s="28">
        <v>0.23240612583226536</v>
      </c>
      <c r="H143" s="28">
        <v>-1.5363082796522729</v>
      </c>
      <c r="I143" s="29">
        <f>+'[1]7-3 Data - Training &amp; Test Sets'!J143</f>
        <v>-6937.3371744599735</v>
      </c>
      <c r="J143" s="25">
        <f t="shared" si="18"/>
        <v>-0.51237956667815565</v>
      </c>
      <c r="K143" s="29">
        <f t="shared" si="16"/>
        <v>-1043.6972387496612</v>
      </c>
      <c r="L143" s="30">
        <f t="shared" si="21"/>
        <v>-5893.6399357103128</v>
      </c>
      <c r="M143" s="22">
        <f t="shared" si="17"/>
        <v>-1.7437088797029185</v>
      </c>
      <c r="N143" s="24">
        <f t="shared" si="19"/>
        <v>0</v>
      </c>
      <c r="O143" s="29">
        <f t="shared" si="20"/>
        <v>-6937.3371744599735</v>
      </c>
      <c r="Q143"/>
      <c r="R143"/>
      <c r="S143"/>
      <c r="T143"/>
      <c r="U143"/>
      <c r="V143"/>
      <c r="W143"/>
      <c r="X143"/>
      <c r="Y143"/>
      <c r="Z143"/>
      <c r="AA143"/>
    </row>
    <row r="144" spans="1:27" ht="21" hidden="1" outlineLevel="1" x14ac:dyDescent="0.35">
      <c r="A144" s="22">
        <v>141</v>
      </c>
      <c r="B144" s="28">
        <v>-0.69168734567872814</v>
      </c>
      <c r="C144" s="28">
        <v>-1.0350655668488378</v>
      </c>
      <c r="D144" s="28">
        <v>0.19621077157896252</v>
      </c>
      <c r="E144" s="28">
        <v>-0.70452432752914829</v>
      </c>
      <c r="F144" s="28">
        <v>0.72206328919849794</v>
      </c>
      <c r="G144" s="28">
        <v>0.94957061690714284</v>
      </c>
      <c r="H144" s="28">
        <v>-1.5668068745823427</v>
      </c>
      <c r="I144" s="29">
        <f>+'[1]7-3 Data - Training &amp; Test Sets'!J144</f>
        <v>-7112.8842948652737</v>
      </c>
      <c r="J144" s="25">
        <f t="shared" si="18"/>
        <v>-0.69667637839224938</v>
      </c>
      <c r="K144" s="29">
        <f t="shared" si="16"/>
        <v>-2104.4928154137206</v>
      </c>
      <c r="L144" s="30">
        <f t="shared" si="21"/>
        <v>-5008.3914794515531</v>
      </c>
      <c r="M144" s="22">
        <f t="shared" si="17"/>
        <v>-1.481796782805255</v>
      </c>
      <c r="N144" s="24">
        <f t="shared" si="19"/>
        <v>0</v>
      </c>
      <c r="O144" s="29">
        <f t="shared" si="20"/>
        <v>-7112.8842948652737</v>
      </c>
      <c r="Q144"/>
      <c r="R144"/>
      <c r="S144"/>
      <c r="T144"/>
      <c r="U144"/>
      <c r="V144"/>
      <c r="W144"/>
      <c r="X144"/>
      <c r="Y144"/>
      <c r="Z144"/>
      <c r="AA144"/>
    </row>
    <row r="145" spans="1:27" ht="21" hidden="1" outlineLevel="1" x14ac:dyDescent="0.35">
      <c r="A145" s="22">
        <v>142</v>
      </c>
      <c r="B145" s="28">
        <v>2.0957057415053399E-2</v>
      </c>
      <c r="C145" s="28">
        <v>-0.62815486890431271</v>
      </c>
      <c r="D145" s="28">
        <v>-0.28294484743456277</v>
      </c>
      <c r="E145" s="28">
        <v>-0.18369845371342336</v>
      </c>
      <c r="F145" s="28">
        <v>0.44475998198129624</v>
      </c>
      <c r="G145" s="28">
        <v>0.45759782117608244</v>
      </c>
      <c r="H145" s="28">
        <v>-9.1902066949592937E-2</v>
      </c>
      <c r="I145" s="29">
        <f>+'[1]7-3 Data - Training &amp; Test Sets'!J145</f>
        <v>1376.5327568228149</v>
      </c>
      <c r="J145" s="25">
        <f t="shared" si="18"/>
        <v>-0.24068952677020888</v>
      </c>
      <c r="K145" s="29">
        <f t="shared" si="16"/>
        <v>520.12575893267785</v>
      </c>
      <c r="L145" s="30">
        <f t="shared" si="21"/>
        <v>856.40699789013706</v>
      </c>
      <c r="M145" s="22">
        <f t="shared" si="17"/>
        <v>0.25337898194501296</v>
      </c>
      <c r="N145" s="24">
        <f t="shared" si="19"/>
        <v>1376.5327568228149</v>
      </c>
      <c r="O145" s="29">
        <f t="shared" si="20"/>
        <v>0</v>
      </c>
      <c r="Q145"/>
      <c r="R145"/>
      <c r="S145"/>
      <c r="T145"/>
      <c r="U145"/>
      <c r="V145"/>
      <c r="W145"/>
      <c r="X145"/>
      <c r="Y145"/>
      <c r="Z145"/>
      <c r="AA145"/>
    </row>
    <row r="146" spans="1:27" ht="21" hidden="1" outlineLevel="1" x14ac:dyDescent="0.35">
      <c r="A146" s="22">
        <v>143</v>
      </c>
      <c r="B146" s="28">
        <v>-0.309732360496286</v>
      </c>
      <c r="C146" s="28">
        <v>-1.1727281304535138</v>
      </c>
      <c r="D146" s="28">
        <v>-0.12624959963782156</v>
      </c>
      <c r="E146" s="28">
        <v>-0.30871648522044592</v>
      </c>
      <c r="F146" s="28">
        <v>0.41705349579107437</v>
      </c>
      <c r="G146" s="28">
        <v>0.71864678493227341</v>
      </c>
      <c r="H146" s="28">
        <v>-3.2127485952826475E-2</v>
      </c>
      <c r="I146" s="29">
        <f>+'[1]7-3 Data - Training &amp; Test Sets'!J146</f>
        <v>1720.5897729403018</v>
      </c>
      <c r="J146" s="25">
        <f t="shared" si="18"/>
        <v>-0.43119568096089367</v>
      </c>
      <c r="K146" s="29">
        <f t="shared" si="16"/>
        <v>-576.41022458865518</v>
      </c>
      <c r="L146" s="30">
        <f t="shared" si="21"/>
        <v>2296.999997528957</v>
      </c>
      <c r="M146" s="22">
        <f t="shared" si="17"/>
        <v>0.67959687664327906</v>
      </c>
      <c r="N146" s="24">
        <f t="shared" si="19"/>
        <v>0</v>
      </c>
      <c r="O146" s="29">
        <f t="shared" si="20"/>
        <v>1720.5897729403018</v>
      </c>
      <c r="Q146"/>
      <c r="R146"/>
      <c r="S146"/>
      <c r="T146"/>
      <c r="U146"/>
      <c r="V146"/>
      <c r="W146"/>
      <c r="X146"/>
      <c r="Y146"/>
      <c r="Z146"/>
      <c r="AA146"/>
    </row>
    <row r="147" spans="1:27" ht="21" hidden="1" outlineLevel="1" x14ac:dyDescent="0.35">
      <c r="A147" s="22">
        <v>144</v>
      </c>
      <c r="B147" s="28">
        <v>0.68100933820299725</v>
      </c>
      <c r="C147" s="28">
        <v>0.77218638820404906</v>
      </c>
      <c r="D147" s="28">
        <v>-1.1139573366449691</v>
      </c>
      <c r="E147" s="28">
        <v>0.35406460783700922</v>
      </c>
      <c r="F147" s="28">
        <v>0.35817405801387703</v>
      </c>
      <c r="G147" s="28">
        <v>2.7523663429281516E-3</v>
      </c>
      <c r="H147" s="28">
        <v>0.43950727036396586</v>
      </c>
      <c r="I147" s="29">
        <f>+'[1]7-3 Data - Training &amp; Test Sets'!J147</f>
        <v>4435.276254212863</v>
      </c>
      <c r="J147" s="25">
        <f t="shared" si="18"/>
        <v>0.42443911649052918</v>
      </c>
      <c r="K147" s="29">
        <f t="shared" si="16"/>
        <v>4348.5453399405533</v>
      </c>
      <c r="L147" s="30">
        <f t="shared" si="21"/>
        <v>86.730914272309747</v>
      </c>
      <c r="M147" s="22">
        <f t="shared" si="17"/>
        <v>2.5660452116362985E-2</v>
      </c>
      <c r="N147" s="24">
        <f t="shared" si="19"/>
        <v>4435.276254212863</v>
      </c>
      <c r="O147" s="29">
        <f t="shared" si="20"/>
        <v>0</v>
      </c>
      <c r="Q147"/>
      <c r="R147"/>
      <c r="S147"/>
      <c r="T147"/>
      <c r="U147"/>
      <c r="V147"/>
      <c r="W147"/>
      <c r="X147"/>
      <c r="Y147"/>
      <c r="Z147"/>
      <c r="AA147"/>
    </row>
    <row r="148" spans="1:27" ht="21" hidden="1" outlineLevel="1" x14ac:dyDescent="0.35">
      <c r="A148" s="22">
        <v>145</v>
      </c>
      <c r="B148" s="28">
        <v>0.67648266249238365</v>
      </c>
      <c r="C148" s="28">
        <v>2.3018495441250293</v>
      </c>
      <c r="D148" s="28">
        <v>0.83342088631139488</v>
      </c>
      <c r="E148" s="28">
        <v>0.60361240339577726</v>
      </c>
      <c r="F148" s="28">
        <v>-2.5384556960524196</v>
      </c>
      <c r="G148" s="28">
        <v>-0.68617537596780931</v>
      </c>
      <c r="H148" s="28">
        <v>1.5093661403059064</v>
      </c>
      <c r="I148" s="29">
        <f>+'[1]7-3 Data - Training &amp; Test Sets'!J148</f>
        <v>10593.285968726173</v>
      </c>
      <c r="J148" s="25">
        <f t="shared" si="18"/>
        <v>0.90102630202415612</v>
      </c>
      <c r="K148" s="29">
        <f t="shared" si="16"/>
        <v>7091.7375504121092</v>
      </c>
      <c r="L148" s="30">
        <f t="shared" si="21"/>
        <v>3501.5484183140643</v>
      </c>
      <c r="M148" s="22">
        <f t="shared" si="17"/>
        <v>1.0359779586684363</v>
      </c>
      <c r="N148" s="24">
        <f t="shared" si="19"/>
        <v>10593.285968726173</v>
      </c>
      <c r="O148" s="29">
        <f t="shared" si="20"/>
        <v>0</v>
      </c>
      <c r="Q148"/>
      <c r="R148"/>
      <c r="S148"/>
      <c r="T148"/>
      <c r="U148"/>
      <c r="V148"/>
      <c r="W148"/>
      <c r="X148"/>
      <c r="Y148"/>
      <c r="Z148"/>
      <c r="AA148"/>
    </row>
    <row r="149" spans="1:27" ht="21" hidden="1" outlineLevel="1" x14ac:dyDescent="0.35">
      <c r="A149" s="22">
        <v>146</v>
      </c>
      <c r="B149" s="28">
        <v>-1.3681989466721627</v>
      </c>
      <c r="C149" s="28">
        <v>-0.55886707887878118</v>
      </c>
      <c r="D149" s="28">
        <v>-0.29070220550027492</v>
      </c>
      <c r="E149" s="28">
        <v>-0.54682845651481349</v>
      </c>
      <c r="F149" s="28">
        <v>0.65666976727838366</v>
      </c>
      <c r="G149" s="28">
        <v>0.32300881154418115</v>
      </c>
      <c r="H149" s="28">
        <v>0.19937206017752815</v>
      </c>
      <c r="I149" s="29">
        <f>+'[1]7-3 Data - Training &amp; Test Sets'!J149</f>
        <v>3053.0799677017003</v>
      </c>
      <c r="J149" s="25">
        <f t="shared" si="18"/>
        <v>-0.4711336874012958</v>
      </c>
      <c r="K149" s="29">
        <f t="shared" si="16"/>
        <v>-806.28973351083459</v>
      </c>
      <c r="L149" s="30">
        <f t="shared" si="21"/>
        <v>3859.3697012125349</v>
      </c>
      <c r="M149" s="22">
        <f t="shared" si="17"/>
        <v>1.1418439693414406</v>
      </c>
      <c r="N149" s="24">
        <f t="shared" si="19"/>
        <v>0</v>
      </c>
      <c r="O149" s="29">
        <f t="shared" si="20"/>
        <v>3053.0799677017003</v>
      </c>
      <c r="Q149"/>
      <c r="R149"/>
      <c r="S149"/>
      <c r="T149"/>
      <c r="U149"/>
      <c r="V149"/>
      <c r="W149"/>
      <c r="X149"/>
      <c r="Y149"/>
      <c r="Z149"/>
      <c r="AA149"/>
    </row>
    <row r="150" spans="1:27" ht="21" hidden="1" outlineLevel="1" x14ac:dyDescent="0.35">
      <c r="A150" s="22">
        <v>147</v>
      </c>
      <c r="B150" s="28">
        <v>-0.17001336637079159</v>
      </c>
      <c r="C150" s="28">
        <v>-0.46362971854343565</v>
      </c>
      <c r="D150" s="28">
        <v>0.51722880801217963</v>
      </c>
      <c r="E150" s="28">
        <v>-7.2496601198825283E-2</v>
      </c>
      <c r="F150" s="28">
        <v>-9.0719052298892613E-2</v>
      </c>
      <c r="G150" s="28">
        <v>-0.58310823124361622</v>
      </c>
      <c r="H150" s="28">
        <v>-0.91360414187996586</v>
      </c>
      <c r="I150" s="29">
        <f>+'[1]7-3 Data - Training &amp; Test Sets'!J150</f>
        <v>-3353.1091632666839</v>
      </c>
      <c r="J150" s="25">
        <f t="shared" si="18"/>
        <v>-0.16210455141985228</v>
      </c>
      <c r="K150" s="29">
        <f t="shared" si="16"/>
        <v>972.45368294058642</v>
      </c>
      <c r="L150" s="30">
        <f t="shared" si="21"/>
        <v>-4325.56284620727</v>
      </c>
      <c r="M150" s="22">
        <f t="shared" si="17"/>
        <v>-1.2797731837914879</v>
      </c>
      <c r="N150" s="24">
        <f t="shared" si="19"/>
        <v>-3353.1091632666839</v>
      </c>
      <c r="O150" s="29">
        <f t="shared" si="20"/>
        <v>0</v>
      </c>
      <c r="Q150"/>
      <c r="R150"/>
      <c r="S150"/>
      <c r="T150"/>
      <c r="U150"/>
      <c r="V150"/>
      <c r="W150"/>
      <c r="X150"/>
      <c r="Y150"/>
      <c r="Z150"/>
      <c r="AA150"/>
    </row>
    <row r="151" spans="1:27" ht="21" hidden="1" outlineLevel="1" x14ac:dyDescent="0.35">
      <c r="A151" s="22">
        <v>148</v>
      </c>
      <c r="B151" s="28">
        <v>1.851502926231724</v>
      </c>
      <c r="C151" s="28">
        <v>-0.47674654637907449</v>
      </c>
      <c r="D151" s="28">
        <v>1.6345254295942298</v>
      </c>
      <c r="E151" s="28">
        <v>0.66319698606259336</v>
      </c>
      <c r="F151" s="28">
        <v>-2.7498758955402121</v>
      </c>
      <c r="G151" s="28">
        <v>-0.89082531222043859</v>
      </c>
      <c r="H151" s="28">
        <v>0.19353573647558553</v>
      </c>
      <c r="I151" s="29">
        <f>+'[1]7-3 Data - Training &amp; Test Sets'!J151</f>
        <v>3019.4866227630755</v>
      </c>
      <c r="J151" s="25">
        <f t="shared" si="18"/>
        <v>0.37878677674693628</v>
      </c>
      <c r="K151" s="29">
        <f t="shared" si="16"/>
        <v>4085.7746516472803</v>
      </c>
      <c r="L151" s="30">
        <f t="shared" si="21"/>
        <v>-1066.2880288842048</v>
      </c>
      <c r="M151" s="22">
        <f t="shared" si="17"/>
        <v>-0.31547497379685518</v>
      </c>
      <c r="N151" s="24">
        <f t="shared" si="19"/>
        <v>3019.4866227630755</v>
      </c>
      <c r="O151" s="29">
        <f t="shared" si="20"/>
        <v>0</v>
      </c>
      <c r="Q151"/>
      <c r="R151"/>
      <c r="S151"/>
      <c r="T151"/>
      <c r="U151"/>
      <c r="V151"/>
      <c r="W151"/>
      <c r="X151"/>
      <c r="Y151"/>
      <c r="Z151"/>
      <c r="AA151"/>
    </row>
    <row r="152" spans="1:27" ht="21" hidden="1" outlineLevel="1" x14ac:dyDescent="0.35">
      <c r="A152" s="22">
        <v>149</v>
      </c>
      <c r="B152" s="28">
        <v>-0.68991869210967771</v>
      </c>
      <c r="C152" s="28">
        <v>-0.54698384179836035</v>
      </c>
      <c r="D152" s="28">
        <v>0.38080510650653981</v>
      </c>
      <c r="E152" s="28">
        <v>-0.26441699059606738</v>
      </c>
      <c r="F152" s="28">
        <v>0.41831965749326899</v>
      </c>
      <c r="G152" s="28">
        <v>0.22769642590653844</v>
      </c>
      <c r="H152" s="28">
        <v>4.8399977033671736E-2</v>
      </c>
      <c r="I152" s="29">
        <f>+'[1]7-3 Data - Training &amp; Test Sets'!J152</f>
        <v>2184.0984779556447</v>
      </c>
      <c r="J152" s="25">
        <f t="shared" si="18"/>
        <v>-0.31946967161231316</v>
      </c>
      <c r="K152" s="29">
        <f t="shared" si="16"/>
        <v>66.674457197178072</v>
      </c>
      <c r="L152" s="30">
        <f t="shared" si="21"/>
        <v>2117.4240207584667</v>
      </c>
      <c r="M152" s="22">
        <f t="shared" si="17"/>
        <v>0.62646702332822579</v>
      </c>
      <c r="N152" s="24">
        <f t="shared" si="19"/>
        <v>2184.0984779556447</v>
      </c>
      <c r="O152" s="29">
        <f t="shared" si="20"/>
        <v>0</v>
      </c>
      <c r="Q152"/>
      <c r="R152"/>
      <c r="S152"/>
      <c r="T152"/>
      <c r="U152"/>
      <c r="V152"/>
      <c r="W152"/>
      <c r="X152"/>
      <c r="Y152"/>
      <c r="Z152"/>
      <c r="AA152"/>
    </row>
    <row r="153" spans="1:27" ht="21" hidden="1" outlineLevel="1" x14ac:dyDescent="0.35">
      <c r="A153" s="22">
        <v>150</v>
      </c>
      <c r="B153" s="28">
        <v>-1.0617047068377623</v>
      </c>
      <c r="C153" s="28">
        <v>-0.4897111681033291</v>
      </c>
      <c r="D153" s="28">
        <v>-1.2081395768129295</v>
      </c>
      <c r="E153" s="28">
        <v>0.58194784788127063</v>
      </c>
      <c r="F153" s="28">
        <v>-0.30706345708394717</v>
      </c>
      <c r="G153" s="28">
        <v>4.785309292258192E-2</v>
      </c>
      <c r="H153" s="28">
        <v>1.0416962289594278</v>
      </c>
      <c r="I153" s="29">
        <f>+'[1]7-3 Data - Training &amp; Test Sets'!J153</f>
        <v>7901.4207721386256</v>
      </c>
      <c r="J153" s="25">
        <f t="shared" si="18"/>
        <v>0.37727712020892157</v>
      </c>
      <c r="K153" s="29">
        <f t="shared" si="16"/>
        <v>4077.0852068168815</v>
      </c>
      <c r="L153" s="30">
        <f t="shared" si="21"/>
        <v>3824.3355653217441</v>
      </c>
      <c r="M153" s="22">
        <f t="shared" si="17"/>
        <v>1.1314786714080969</v>
      </c>
      <c r="N153" s="24">
        <f t="shared" si="19"/>
        <v>7901.4207721386256</v>
      </c>
      <c r="O153" s="29">
        <f t="shared" si="20"/>
        <v>0</v>
      </c>
      <c r="Q153"/>
      <c r="R153"/>
      <c r="S153"/>
      <c r="T153"/>
      <c r="U153"/>
      <c r="V153"/>
      <c r="W153"/>
      <c r="X153"/>
      <c r="Y153"/>
      <c r="Z153"/>
      <c r="AA153"/>
    </row>
    <row r="154" spans="1:27" ht="21" hidden="1" outlineLevel="1" x14ac:dyDescent="0.35">
      <c r="A154" s="22">
        <v>151</v>
      </c>
      <c r="B154" s="28">
        <v>-1.2524959789081329</v>
      </c>
      <c r="C154" s="28">
        <v>-0.60846388143612251</v>
      </c>
      <c r="D154" s="28">
        <v>0.11885295109486151</v>
      </c>
      <c r="E154" s="28">
        <v>-0.52092020171950271</v>
      </c>
      <c r="F154" s="28">
        <v>0.76883163458326553</v>
      </c>
      <c r="G154" s="28">
        <v>0.62661610163175852</v>
      </c>
      <c r="H154" s="28">
        <v>-1.7590856385786672E-2</v>
      </c>
      <c r="I154" s="29">
        <f>+'[1]7-3 Data - Training &amp; Test Sets'!J154</f>
        <v>1804.2612819637027</v>
      </c>
      <c r="J154" s="25">
        <f t="shared" si="18"/>
        <v>-0.49703035478473262</v>
      </c>
      <c r="K154" s="29">
        <f t="shared" si="16"/>
        <v>-955.34858024393543</v>
      </c>
      <c r="L154" s="30">
        <f t="shared" si="21"/>
        <v>2759.6098622076379</v>
      </c>
      <c r="M154" s="22">
        <f t="shared" si="17"/>
        <v>0.81646593170562598</v>
      </c>
      <c r="N154" s="24">
        <f t="shared" si="19"/>
        <v>0</v>
      </c>
      <c r="O154" s="29">
        <f t="shared" si="20"/>
        <v>1804.2612819637027</v>
      </c>
      <c r="Q154"/>
      <c r="R154"/>
      <c r="S154"/>
      <c r="T154"/>
      <c r="U154"/>
      <c r="V154"/>
      <c r="W154"/>
      <c r="X154"/>
      <c r="Y154"/>
      <c r="Z154"/>
      <c r="AA154"/>
    </row>
    <row r="155" spans="1:27" ht="21" hidden="1" outlineLevel="1" x14ac:dyDescent="0.35">
      <c r="A155" s="22">
        <v>152</v>
      </c>
      <c r="B155" s="28">
        <v>-0.92398601010256975</v>
      </c>
      <c r="C155" s="28">
        <v>-0.46075568710437803</v>
      </c>
      <c r="D155" s="28">
        <v>-1.1358804027917082</v>
      </c>
      <c r="E155" s="28">
        <v>-0.74901458080817496</v>
      </c>
      <c r="F155" s="28">
        <v>0.62887293393280974</v>
      </c>
      <c r="G155" s="28">
        <v>0.64185004227752707</v>
      </c>
      <c r="H155" s="28">
        <v>-0.17719380902647888</v>
      </c>
      <c r="I155" s="29">
        <f>+'[1]7-3 Data - Training &amp; Test Sets'!J155</f>
        <v>885.60129751198951</v>
      </c>
      <c r="J155" s="25">
        <f t="shared" si="18"/>
        <v>-0.52481653740571543</v>
      </c>
      <c r="K155" s="29">
        <f t="shared" si="16"/>
        <v>-1115.2833037075443</v>
      </c>
      <c r="L155" s="30">
        <f t="shared" si="21"/>
        <v>2000.8846012195338</v>
      </c>
      <c r="M155" s="22">
        <f t="shared" si="17"/>
        <v>0.59198734304538714</v>
      </c>
      <c r="N155" s="24">
        <f t="shared" si="19"/>
        <v>0</v>
      </c>
      <c r="O155" s="29">
        <f t="shared" si="20"/>
        <v>885.60129751198951</v>
      </c>
      <c r="Q155"/>
      <c r="R155"/>
      <c r="S155"/>
      <c r="T155"/>
      <c r="U155"/>
      <c r="V155"/>
      <c r="W155"/>
      <c r="X155"/>
      <c r="Y155"/>
      <c r="Z155"/>
      <c r="AA155"/>
    </row>
    <row r="156" spans="1:27" ht="21" hidden="1" outlineLevel="1" x14ac:dyDescent="0.35">
      <c r="A156" s="22">
        <v>153</v>
      </c>
      <c r="B156" s="28">
        <v>-0.4417073349966778</v>
      </c>
      <c r="C156" s="28">
        <v>0.34691621591555605</v>
      </c>
      <c r="D156" s="28">
        <v>0.35387263167629601</v>
      </c>
      <c r="E156" s="28">
        <v>-0.42363952317244519</v>
      </c>
      <c r="F156" s="28">
        <v>0.73256078864738483</v>
      </c>
      <c r="G156" s="28">
        <v>0.46932623724348682</v>
      </c>
      <c r="H156" s="28">
        <v>-0.46029706249547531</v>
      </c>
      <c r="I156" s="29">
        <f>+'[1]7-3 Data - Training &amp; Test Sets'!J156</f>
        <v>-743.91511259826461</v>
      </c>
      <c r="J156" s="25">
        <f t="shared" si="18"/>
        <v>-0.26982014057880738</v>
      </c>
      <c r="K156" s="29">
        <f t="shared" si="16"/>
        <v>352.45261262991357</v>
      </c>
      <c r="L156" s="30">
        <f t="shared" si="21"/>
        <v>-1096.3677252281782</v>
      </c>
      <c r="M156" s="22">
        <f t="shared" si="17"/>
        <v>-0.32437443731785365</v>
      </c>
      <c r="N156" s="24">
        <f t="shared" si="19"/>
        <v>-743.91511259826461</v>
      </c>
      <c r="O156" s="29">
        <f t="shared" si="20"/>
        <v>0</v>
      </c>
      <c r="Q156"/>
      <c r="R156"/>
      <c r="S156"/>
      <c r="T156"/>
      <c r="U156"/>
      <c r="V156"/>
      <c r="W156"/>
      <c r="X156"/>
      <c r="Y156"/>
      <c r="Z156"/>
      <c r="AA156"/>
    </row>
    <row r="157" spans="1:27" ht="21" hidden="1" outlineLevel="1" x14ac:dyDescent="0.35">
      <c r="A157" s="22">
        <v>154</v>
      </c>
      <c r="B157" s="28">
        <v>-0.38763843870931181</v>
      </c>
      <c r="C157" s="28">
        <v>-0.97436441890572789</v>
      </c>
      <c r="D157" s="28">
        <v>-9.4604499376344173E-2</v>
      </c>
      <c r="E157" s="28">
        <v>-0.53301862300284542</v>
      </c>
      <c r="F157" s="28">
        <v>-0.23173739584279518</v>
      </c>
      <c r="G157" s="28">
        <v>0.5564728113148143</v>
      </c>
      <c r="H157" s="28">
        <v>0.3234544101701779</v>
      </c>
      <c r="I157" s="29">
        <f>+'[1]7-3 Data - Training &amp; Test Sets'!J157</f>
        <v>3767.2866150661739</v>
      </c>
      <c r="J157" s="25">
        <f t="shared" si="18"/>
        <v>-0.50390170839214454</v>
      </c>
      <c r="K157" s="29">
        <f t="shared" si="16"/>
        <v>-994.89946256600751</v>
      </c>
      <c r="L157" s="30">
        <f t="shared" si="21"/>
        <v>4762.186077632181</v>
      </c>
      <c r="M157" s="22">
        <f t="shared" si="17"/>
        <v>1.4089537604852083</v>
      </c>
      <c r="N157" s="24">
        <f t="shared" si="19"/>
        <v>0</v>
      </c>
      <c r="O157" s="29">
        <f t="shared" si="20"/>
        <v>3767.2866150661739</v>
      </c>
      <c r="Q157"/>
      <c r="R157"/>
      <c r="S157"/>
      <c r="T157"/>
      <c r="U157"/>
      <c r="V157"/>
      <c r="W157"/>
      <c r="X157"/>
      <c r="Y157"/>
      <c r="Z157"/>
      <c r="AA157"/>
    </row>
    <row r="158" spans="1:27" ht="21" hidden="1" outlineLevel="1" x14ac:dyDescent="0.35">
      <c r="A158" s="22">
        <v>155</v>
      </c>
      <c r="B158" s="28">
        <v>-9.001173112904054E-2</v>
      </c>
      <c r="C158" s="28">
        <v>-0.59266378352853422</v>
      </c>
      <c r="D158" s="28">
        <v>3.7526980531861279E-2</v>
      </c>
      <c r="E158" s="28">
        <v>-0.65982144299847212</v>
      </c>
      <c r="F158" s="28">
        <v>0.33241070019869284</v>
      </c>
      <c r="G158" s="28">
        <v>0.47789791258534492</v>
      </c>
      <c r="H158" s="28">
        <v>2.3986883115426887E-2</v>
      </c>
      <c r="I158" s="29">
        <f>+'[1]7-3 Data - Training &amp; Test Sets'!J158</f>
        <v>2043.5789442735656</v>
      </c>
      <c r="J158" s="25">
        <f t="shared" si="18"/>
        <v>-0.55348609780919822</v>
      </c>
      <c r="K158" s="29">
        <f t="shared" si="16"/>
        <v>-1280.3026688178729</v>
      </c>
      <c r="L158" s="30">
        <f t="shared" si="21"/>
        <v>3323.8816130914383</v>
      </c>
      <c r="M158" s="22">
        <f t="shared" si="17"/>
        <v>0.98341295821463703</v>
      </c>
      <c r="N158" s="24">
        <f t="shared" si="19"/>
        <v>0</v>
      </c>
      <c r="O158" s="29">
        <f t="shared" si="20"/>
        <v>2043.5789442735656</v>
      </c>
      <c r="Q158"/>
      <c r="R158"/>
      <c r="S158"/>
      <c r="T158"/>
      <c r="U158"/>
      <c r="V158"/>
      <c r="W158"/>
      <c r="X158"/>
      <c r="Y158"/>
      <c r="Z158"/>
      <c r="AA158"/>
    </row>
    <row r="159" spans="1:27" ht="21" hidden="1" outlineLevel="1" x14ac:dyDescent="0.35">
      <c r="A159" s="22">
        <v>156</v>
      </c>
      <c r="B159" s="28">
        <v>-0.9962653102728124</v>
      </c>
      <c r="C159" s="28">
        <v>-1.2052663488852773</v>
      </c>
      <c r="D159" s="28">
        <v>-0.9775522827369193</v>
      </c>
      <c r="E159" s="28">
        <v>-0.66555270559869051</v>
      </c>
      <c r="F159" s="28">
        <v>-0.18188325166490482</v>
      </c>
      <c r="G159" s="28">
        <v>0.10591522872653793</v>
      </c>
      <c r="H159" s="28">
        <v>-1.1552627868011496</v>
      </c>
      <c r="I159" s="29">
        <f>+'[1]7-3 Data - Training &amp; Test Sets'!J159</f>
        <v>-4744.0742006472974</v>
      </c>
      <c r="J159" s="25">
        <f t="shared" si="18"/>
        <v>-0.57630344360705354</v>
      </c>
      <c r="K159" s="29">
        <f t="shared" si="16"/>
        <v>-1411.63722240271</v>
      </c>
      <c r="L159" s="30">
        <f t="shared" si="21"/>
        <v>-3332.4369782445874</v>
      </c>
      <c r="M159" s="22">
        <f t="shared" si="17"/>
        <v>-0.98594417259986888</v>
      </c>
      <c r="N159" s="24">
        <f t="shared" si="19"/>
        <v>0</v>
      </c>
      <c r="O159" s="29">
        <f t="shared" si="20"/>
        <v>-4744.0742006472974</v>
      </c>
      <c r="Q159"/>
      <c r="R159"/>
      <c r="S159"/>
      <c r="T159"/>
      <c r="U159"/>
      <c r="V159"/>
      <c r="W159"/>
      <c r="X159"/>
      <c r="Y159"/>
      <c r="Z159"/>
      <c r="AA159"/>
    </row>
    <row r="160" spans="1:27" ht="21" hidden="1" outlineLevel="1" x14ac:dyDescent="0.35">
      <c r="A160" s="22">
        <v>157</v>
      </c>
      <c r="B160" s="28">
        <v>-0.10811769254300518</v>
      </c>
      <c r="C160" s="28">
        <v>-0.14551784527325598</v>
      </c>
      <c r="D160" s="28">
        <v>-0.7641996995897683</v>
      </c>
      <c r="E160" s="28">
        <v>-0.34462384924210931</v>
      </c>
      <c r="F160" s="28">
        <v>0.41885614465166093</v>
      </c>
      <c r="G160" s="28">
        <v>0.51185377036058577</v>
      </c>
      <c r="H160" s="28">
        <v>-5.4078793882936765E-2</v>
      </c>
      <c r="I160" s="29">
        <f>+'[1]7-3 Data - Training &amp; Test Sets'!J160</f>
        <v>1594.2400540402491</v>
      </c>
      <c r="J160" s="25">
        <f t="shared" si="18"/>
        <v>-0.22025185580830431</v>
      </c>
      <c r="K160" s="29">
        <f t="shared" si="16"/>
        <v>637.76312201054338</v>
      </c>
      <c r="L160" s="30">
        <f t="shared" si="21"/>
        <v>956.47693202970572</v>
      </c>
      <c r="M160" s="22">
        <f t="shared" si="17"/>
        <v>0.28298595397823439</v>
      </c>
      <c r="N160" s="24">
        <f t="shared" si="19"/>
        <v>1594.2400540402491</v>
      </c>
      <c r="O160" s="29">
        <f t="shared" si="20"/>
        <v>0</v>
      </c>
      <c r="Q160"/>
      <c r="R160"/>
      <c r="S160"/>
      <c r="T160"/>
      <c r="U160"/>
      <c r="V160"/>
      <c r="W160"/>
      <c r="X160"/>
      <c r="Y160"/>
      <c r="Z160"/>
      <c r="AA160"/>
    </row>
    <row r="161" spans="1:27" ht="21" hidden="1" outlineLevel="1" x14ac:dyDescent="0.35">
      <c r="A161" s="22">
        <v>158</v>
      </c>
      <c r="B161" s="28">
        <v>-0.19126798417599913</v>
      </c>
      <c r="C161" s="28">
        <v>0.36929582465049293</v>
      </c>
      <c r="D161" s="28">
        <v>-0.96429862789899812</v>
      </c>
      <c r="E161" s="28">
        <v>-0.44607771189602369</v>
      </c>
      <c r="F161" s="28">
        <v>0.42838578432685304</v>
      </c>
      <c r="G161" s="28">
        <v>0.28366513552785338</v>
      </c>
      <c r="H161" s="28">
        <v>-1.5043714170353242</v>
      </c>
      <c r="I161" s="29">
        <f>+'[1]7-3 Data - Training &amp; Test Sets'!J161</f>
        <v>-6753.5115169160754</v>
      </c>
      <c r="J161" s="25">
        <f t="shared" si="18"/>
        <v>-0.17626966457774348</v>
      </c>
      <c r="K161" s="29">
        <f t="shared" si="16"/>
        <v>890.92058835755222</v>
      </c>
      <c r="L161" s="30">
        <f t="shared" si="21"/>
        <v>-7644.4321052736277</v>
      </c>
      <c r="M161" s="22">
        <f t="shared" si="17"/>
        <v>-2.2617031728534305</v>
      </c>
      <c r="N161" s="24">
        <f t="shared" si="19"/>
        <v>-6753.5115169160754</v>
      </c>
      <c r="O161" s="29">
        <f t="shared" si="20"/>
        <v>0</v>
      </c>
      <c r="Q161"/>
      <c r="R161"/>
      <c r="S161"/>
      <c r="T161"/>
      <c r="U161"/>
      <c r="V161"/>
      <c r="W161"/>
      <c r="X161"/>
      <c r="Y161"/>
      <c r="Z161"/>
      <c r="AA161"/>
    </row>
    <row r="162" spans="1:27" ht="21" hidden="1" outlineLevel="1" x14ac:dyDescent="0.35">
      <c r="A162" s="22">
        <v>159</v>
      </c>
      <c r="B162" s="28">
        <v>-1.3182009001937838</v>
      </c>
      <c r="C162" s="28">
        <v>-1.1858392771063746</v>
      </c>
      <c r="D162" s="28">
        <v>-1.2072290968220127</v>
      </c>
      <c r="E162" s="28">
        <v>-0.31213010096826016</v>
      </c>
      <c r="F162" s="28">
        <v>-0.29004176536038395</v>
      </c>
      <c r="G162" s="28">
        <v>-0.3172048633069961</v>
      </c>
      <c r="H162" s="28">
        <v>0.73166196815983653</v>
      </c>
      <c r="I162" s="29">
        <f>+'[1]7-3 Data - Training &amp; Test Sets'!J162</f>
        <v>6116.8919492487003</v>
      </c>
      <c r="J162" s="25">
        <f t="shared" si="18"/>
        <v>-0.32554803859463094</v>
      </c>
      <c r="K162" s="29">
        <f t="shared" si="16"/>
        <v>31.687933294711229</v>
      </c>
      <c r="L162" s="30">
        <f t="shared" si="21"/>
        <v>6085.2040159539893</v>
      </c>
      <c r="M162" s="22">
        <f t="shared" si="17"/>
        <v>1.8003855670127555</v>
      </c>
      <c r="N162" s="24">
        <f t="shared" si="19"/>
        <v>6116.8919492487003</v>
      </c>
      <c r="O162" s="29">
        <f t="shared" si="20"/>
        <v>0</v>
      </c>
      <c r="Q162"/>
      <c r="R162"/>
      <c r="S162"/>
      <c r="T162"/>
      <c r="U162"/>
      <c r="V162"/>
      <c r="W162"/>
      <c r="X162"/>
      <c r="Y162"/>
      <c r="Z162"/>
      <c r="AA162"/>
    </row>
    <row r="163" spans="1:27" ht="21" hidden="1" outlineLevel="1" x14ac:dyDescent="0.35">
      <c r="A163" s="22">
        <v>160</v>
      </c>
      <c r="B163" s="28">
        <v>-0.17182522954806645</v>
      </c>
      <c r="C163" s="28">
        <v>-0.1477831519931713</v>
      </c>
      <c r="D163" s="28">
        <v>-1.0794316839623681</v>
      </c>
      <c r="E163" s="28">
        <v>-0.50890018659494374</v>
      </c>
      <c r="F163" s="28">
        <v>0.48224350862720272</v>
      </c>
      <c r="G163" s="28">
        <v>0.72995813310343216</v>
      </c>
      <c r="H163" s="28">
        <v>-0.16911919070966966</v>
      </c>
      <c r="I163" s="29">
        <f>+'[1]7-3 Data - Training &amp; Test Sets'!J163</f>
        <v>932.0780613477624</v>
      </c>
      <c r="J163" s="25">
        <f t="shared" si="18"/>
        <v>-0.30842940021093468</v>
      </c>
      <c r="K163" s="29">
        <f t="shared" si="16"/>
        <v>130.22124869523941</v>
      </c>
      <c r="L163" s="30">
        <f t="shared" si="21"/>
        <v>801.85681265252299</v>
      </c>
      <c r="M163" s="22">
        <f t="shared" si="17"/>
        <v>0.23723961078799255</v>
      </c>
      <c r="N163" s="24">
        <f t="shared" si="19"/>
        <v>932.0780613477624</v>
      </c>
      <c r="O163" s="29">
        <f t="shared" si="20"/>
        <v>0</v>
      </c>
      <c r="Q163"/>
      <c r="R163"/>
      <c r="S163"/>
      <c r="T163"/>
      <c r="U163"/>
      <c r="V163"/>
      <c r="W163"/>
      <c r="X163"/>
      <c r="Y163"/>
      <c r="Z163"/>
      <c r="AA163"/>
    </row>
    <row r="164" spans="1:27" ht="21" hidden="1" outlineLevel="1" x14ac:dyDescent="0.35">
      <c r="A164" s="22">
        <v>161</v>
      </c>
      <c r="B164" s="28">
        <v>1.5138532758509493</v>
      </c>
      <c r="C164" s="28">
        <v>3.09362887199174</v>
      </c>
      <c r="D164" s="28">
        <v>1.7202028511782592</v>
      </c>
      <c r="E164" s="28">
        <v>2.1097615013173816</v>
      </c>
      <c r="F164" s="28">
        <v>-1.2257975262908252</v>
      </c>
      <c r="G164" s="28">
        <v>-0.96224457052818924</v>
      </c>
      <c r="H164" s="28">
        <v>1.6109595046553065</v>
      </c>
      <c r="I164" s="29">
        <f>+'[1]7-3 Data - Training &amp; Test Sets'!J164</f>
        <v>11178.048073495793</v>
      </c>
      <c r="J164" s="25">
        <f t="shared" si="18"/>
        <v>1.8812960548404767</v>
      </c>
      <c r="K164" s="29">
        <f t="shared" ref="K164:K195" si="22">+J164*I$207+I$206</f>
        <v>12734.08050823986</v>
      </c>
      <c r="L164" s="30">
        <f t="shared" si="21"/>
        <v>-1556.0324347440674</v>
      </c>
      <c r="M164" s="22">
        <f t="shared" ref="M164:M195" si="23">+L164/L$207</f>
        <v>-0.46037213049425529</v>
      </c>
      <c r="N164" s="24">
        <f t="shared" si="19"/>
        <v>11178.048073495793</v>
      </c>
      <c r="O164" s="29">
        <f t="shared" si="20"/>
        <v>0</v>
      </c>
      <c r="Q164"/>
      <c r="R164"/>
      <c r="S164"/>
      <c r="T164"/>
      <c r="U164"/>
      <c r="V164"/>
      <c r="W164"/>
      <c r="X164"/>
      <c r="Y164"/>
      <c r="Z164"/>
      <c r="AA164"/>
    </row>
    <row r="165" spans="1:27" ht="21" hidden="1" outlineLevel="1" x14ac:dyDescent="0.35">
      <c r="A165" s="22">
        <v>162</v>
      </c>
      <c r="B165" s="28">
        <v>-1.7348876643429032</v>
      </c>
      <c r="C165" s="28">
        <v>-1.1797438424487148</v>
      </c>
      <c r="D165" s="28">
        <v>-0.75143750002129639</v>
      </c>
      <c r="E165" s="28">
        <v>-0.65808975114364909</v>
      </c>
      <c r="F165" s="28">
        <v>0.71697779226900671</v>
      </c>
      <c r="G165" s="28">
        <v>0.22405518198594526</v>
      </c>
      <c r="H165" s="28">
        <v>-1.6115099505072548</v>
      </c>
      <c r="I165" s="29">
        <f>+'[1]7-3 Data - Training &amp; Test Sets'!J165</f>
        <v>-7370.1911075191456</v>
      </c>
      <c r="J165" s="25">
        <f t="shared" si="18"/>
        <v>-0.6312216001447134</v>
      </c>
      <c r="K165" s="29">
        <f t="shared" si="22"/>
        <v>-1727.7411039178714</v>
      </c>
      <c r="L165" s="30">
        <f t="shared" si="21"/>
        <v>-5642.4500036012741</v>
      </c>
      <c r="M165" s="22">
        <f t="shared" si="23"/>
        <v>-1.6693911202387557</v>
      </c>
      <c r="N165" s="24">
        <f t="shared" si="19"/>
        <v>0</v>
      </c>
      <c r="O165" s="29">
        <f t="shared" si="20"/>
        <v>-7370.1911075191456</v>
      </c>
      <c r="Q165"/>
      <c r="R165"/>
      <c r="S165"/>
      <c r="T165"/>
      <c r="U165"/>
      <c r="V165"/>
      <c r="W165"/>
      <c r="X165"/>
      <c r="Y165"/>
      <c r="Z165"/>
      <c r="AA165"/>
    </row>
    <row r="166" spans="1:27" ht="21" hidden="1" outlineLevel="1" x14ac:dyDescent="0.35">
      <c r="A166" s="22">
        <v>163</v>
      </c>
      <c r="B166" s="28">
        <v>-0.36732687883835047</v>
      </c>
      <c r="C166" s="28">
        <v>0.17329213807170218</v>
      </c>
      <c r="D166" s="28">
        <v>-0.93635870417937273</v>
      </c>
      <c r="E166" s="28">
        <v>-0.39055948564885246</v>
      </c>
      <c r="F166" s="28">
        <v>0.72098049670458497</v>
      </c>
      <c r="G166" s="28">
        <v>0.82757188785394709</v>
      </c>
      <c r="H166" s="28">
        <v>-0.2235893564103397</v>
      </c>
      <c r="I166" s="29">
        <f>+'[1]7-3 Data - Training &amp; Test Sets'!J166</f>
        <v>618.55277407872381</v>
      </c>
      <c r="J166" s="25">
        <f t="shared" si="18"/>
        <v>-0.19535747178064855</v>
      </c>
      <c r="K166" s="29">
        <f t="shared" si="22"/>
        <v>781.05291750239962</v>
      </c>
      <c r="L166" s="30">
        <f t="shared" si="21"/>
        <v>-162.50014342367581</v>
      </c>
      <c r="M166" s="22">
        <f t="shared" si="23"/>
        <v>-4.8077749257125442E-2</v>
      </c>
      <c r="N166" s="24">
        <f t="shared" si="19"/>
        <v>618.55277407872381</v>
      </c>
      <c r="O166" s="29">
        <f t="shared" si="20"/>
        <v>0</v>
      </c>
      <c r="Q166"/>
      <c r="R166"/>
      <c r="S166"/>
      <c r="T166"/>
      <c r="U166"/>
      <c r="V166"/>
      <c r="W166"/>
      <c r="X166"/>
      <c r="Y166"/>
      <c r="Z166"/>
      <c r="AA166"/>
    </row>
    <row r="167" spans="1:27" ht="21" hidden="1" outlineLevel="1" x14ac:dyDescent="0.35">
      <c r="A167" s="22">
        <v>164</v>
      </c>
      <c r="B167" s="28">
        <v>0.20688470823241867</v>
      </c>
      <c r="C167" s="28">
        <v>0.81046269212835387</v>
      </c>
      <c r="D167" s="28">
        <v>1.0246574064044636</v>
      </c>
      <c r="E167" s="28">
        <v>0.11068239130311208</v>
      </c>
      <c r="F167" s="28">
        <v>0.41238374130090566</v>
      </c>
      <c r="G167" s="28">
        <v>0.36966847618258913</v>
      </c>
      <c r="H167" s="28">
        <v>0.10220170007876822</v>
      </c>
      <c r="I167" s="29">
        <f>+'[1]7-3 Data - Training &amp; Test Sets'!J167</f>
        <v>2493.7762704921861</v>
      </c>
      <c r="J167" s="25">
        <f t="shared" si="18"/>
        <v>0.13188700334327946</v>
      </c>
      <c r="K167" s="29">
        <f t="shared" si="22"/>
        <v>2664.6421585238049</v>
      </c>
      <c r="L167" s="30">
        <f t="shared" si="21"/>
        <v>-170.86588803161885</v>
      </c>
      <c r="M167" s="22">
        <f t="shared" si="23"/>
        <v>-5.0552861974787422E-2</v>
      </c>
      <c r="N167" s="24">
        <f t="shared" si="19"/>
        <v>2493.7762704921861</v>
      </c>
      <c r="O167" s="29">
        <f t="shared" si="20"/>
        <v>0</v>
      </c>
      <c r="Q167"/>
      <c r="R167"/>
      <c r="S167"/>
      <c r="T167"/>
      <c r="U167"/>
      <c r="V167"/>
      <c r="W167"/>
      <c r="X167"/>
      <c r="Y167"/>
      <c r="Z167"/>
      <c r="AA167"/>
    </row>
    <row r="168" spans="1:27" ht="21" hidden="1" outlineLevel="1" x14ac:dyDescent="0.35">
      <c r="A168" s="22">
        <v>165</v>
      </c>
      <c r="B168" s="28">
        <v>-8.8584412156005723E-2</v>
      </c>
      <c r="C168" s="28">
        <v>0.41731452538491498</v>
      </c>
      <c r="D168" s="28">
        <v>4.7011057960024687E-2</v>
      </c>
      <c r="E168" s="28">
        <v>-0.36180646536334138</v>
      </c>
      <c r="F168" s="28">
        <v>-0.2683457876117164</v>
      </c>
      <c r="G168" s="28">
        <v>0.5668562088079564</v>
      </c>
      <c r="H168" s="28">
        <v>0.31981934463243744</v>
      </c>
      <c r="I168" s="29">
        <f>+'[1]7-3 Data - Training &amp; Test Sets'!J168</f>
        <v>3746.3635106051966</v>
      </c>
      <c r="J168" s="25">
        <f t="shared" si="18"/>
        <v>-0.14171437283223426</v>
      </c>
      <c r="K168" s="29">
        <f t="shared" si="22"/>
        <v>1089.8176842597763</v>
      </c>
      <c r="L168" s="30">
        <f t="shared" si="21"/>
        <v>2656.5458263454202</v>
      </c>
      <c r="M168" s="22">
        <f t="shared" si="23"/>
        <v>0.78597311631966027</v>
      </c>
      <c r="N168" s="24">
        <f t="shared" si="19"/>
        <v>3746.3635106051966</v>
      </c>
      <c r="O168" s="29">
        <f t="shared" si="20"/>
        <v>0</v>
      </c>
      <c r="Q168"/>
      <c r="R168"/>
      <c r="S168"/>
      <c r="T168"/>
      <c r="U168"/>
      <c r="V168"/>
      <c r="W168"/>
      <c r="X168"/>
      <c r="Y168"/>
      <c r="Z168"/>
      <c r="AA168"/>
    </row>
    <row r="169" spans="1:27" ht="21" hidden="1" outlineLevel="1" x14ac:dyDescent="0.35">
      <c r="A169" s="22">
        <v>166</v>
      </c>
      <c r="B169" s="28">
        <v>0.154670079093149</v>
      </c>
      <c r="C169" s="28">
        <v>-0.53262069084626662</v>
      </c>
      <c r="D169" s="28">
        <v>-0.84071803837843084</v>
      </c>
      <c r="E169" s="28">
        <v>-0.58653214482025828</v>
      </c>
      <c r="F169" s="28">
        <v>0.74806130416361372</v>
      </c>
      <c r="G169" s="28">
        <v>0.38607345879092236</v>
      </c>
      <c r="H169" s="28">
        <v>-0.14064545093677089</v>
      </c>
      <c r="I169" s="29">
        <f>+'[1]7-3 Data - Training &amp; Test Sets'!J169</f>
        <v>1095.970300834967</v>
      </c>
      <c r="J169" s="25">
        <f t="shared" si="18"/>
        <v>-0.4603760799264901</v>
      </c>
      <c r="K169" s="29">
        <f t="shared" si="22"/>
        <v>-744.36992969748735</v>
      </c>
      <c r="L169" s="30">
        <f t="shared" si="21"/>
        <v>1840.3402305324544</v>
      </c>
      <c r="M169" s="22">
        <f t="shared" si="23"/>
        <v>0.54448823420822023</v>
      </c>
      <c r="N169" s="24">
        <f t="shared" si="19"/>
        <v>0</v>
      </c>
      <c r="O169" s="29">
        <f t="shared" si="20"/>
        <v>1095.970300834967</v>
      </c>
      <c r="Q169"/>
      <c r="R169"/>
      <c r="S169"/>
      <c r="T169"/>
      <c r="U169"/>
      <c r="V169"/>
      <c r="W169"/>
      <c r="X169"/>
      <c r="Y169"/>
      <c r="Z169"/>
      <c r="AA169"/>
    </row>
    <row r="170" spans="1:27" ht="21" hidden="1" outlineLevel="1" x14ac:dyDescent="0.35">
      <c r="A170" s="22">
        <v>167</v>
      </c>
      <c r="B170" s="28">
        <v>-1.0253865497628942</v>
      </c>
      <c r="C170" s="28">
        <v>-0.20403603390245925</v>
      </c>
      <c r="D170" s="28">
        <v>1.0084303196375799</v>
      </c>
      <c r="E170" s="28">
        <v>-0.68355395263403673</v>
      </c>
      <c r="F170" s="28">
        <v>0.54663651250564693</v>
      </c>
      <c r="G170" s="28">
        <v>0.68114002045103572</v>
      </c>
      <c r="H170" s="28">
        <v>-1.6919753358108607</v>
      </c>
      <c r="I170" s="29">
        <f>+'[1]7-3 Data - Training &amp; Test Sets'!J170</f>
        <v>-7833.3424990746998</v>
      </c>
      <c r="J170" s="25">
        <f t="shared" si="18"/>
        <v>-0.57190492187264974</v>
      </c>
      <c r="K170" s="29">
        <f t="shared" si="22"/>
        <v>-1386.3197339647941</v>
      </c>
      <c r="L170" s="30">
        <f t="shared" si="21"/>
        <v>-6447.0227651099058</v>
      </c>
      <c r="M170" s="22">
        <f t="shared" si="23"/>
        <v>-1.9074342792904486</v>
      </c>
      <c r="N170" s="24">
        <f t="shared" si="19"/>
        <v>0</v>
      </c>
      <c r="O170" s="29">
        <f t="shared" si="20"/>
        <v>-7833.3424990746998</v>
      </c>
      <c r="Q170"/>
      <c r="R170"/>
      <c r="S170"/>
      <c r="T170"/>
      <c r="U170"/>
      <c r="V170"/>
      <c r="W170"/>
      <c r="X170"/>
      <c r="Y170"/>
      <c r="Z170"/>
      <c r="AA170"/>
    </row>
    <row r="171" spans="1:27" ht="21" hidden="1" outlineLevel="1" x14ac:dyDescent="0.35">
      <c r="A171" s="22">
        <v>168</v>
      </c>
      <c r="B171" s="28">
        <v>-0.5308876975853789</v>
      </c>
      <c r="C171" s="28">
        <v>-0.97053061425635001</v>
      </c>
      <c r="D171" s="28">
        <v>3.1390873887557007E-2</v>
      </c>
      <c r="E171" s="28">
        <v>-0.412008405842471</v>
      </c>
      <c r="F171" s="28">
        <v>0.68010396758576397</v>
      </c>
      <c r="G171" s="28">
        <v>0.50556921192423132</v>
      </c>
      <c r="H171" s="28">
        <v>-7.7005642525457371E-2</v>
      </c>
      <c r="I171" s="29">
        <f>+'[1]7-3 Data - Training &amp; Test Sets'!J171</f>
        <v>1462.2752121060228</v>
      </c>
      <c r="J171" s="25">
        <f t="shared" si="18"/>
        <v>-0.48436987297398859</v>
      </c>
      <c r="K171" s="29">
        <f t="shared" si="22"/>
        <v>-882.47600595270023</v>
      </c>
      <c r="L171" s="30">
        <f t="shared" si="21"/>
        <v>2344.7512180587228</v>
      </c>
      <c r="M171" s="22">
        <f t="shared" si="23"/>
        <v>0.69372468698844392</v>
      </c>
      <c r="N171" s="24">
        <f t="shared" si="19"/>
        <v>0</v>
      </c>
      <c r="O171" s="29">
        <f t="shared" si="20"/>
        <v>1462.2752121060228</v>
      </c>
      <c r="Q171"/>
      <c r="R171"/>
      <c r="S171"/>
      <c r="T171"/>
      <c r="U171"/>
      <c r="V171"/>
      <c r="W171"/>
      <c r="X171"/>
      <c r="Y171"/>
      <c r="Z171"/>
      <c r="AA171"/>
    </row>
    <row r="172" spans="1:27" ht="21" hidden="1" outlineLevel="1" x14ac:dyDescent="0.35">
      <c r="A172" s="22">
        <v>169</v>
      </c>
      <c r="B172" s="28">
        <v>2.5493456669501771</v>
      </c>
      <c r="C172" s="28">
        <v>0.46179063505410856</v>
      </c>
      <c r="D172" s="28">
        <v>-0.93868314000400499</v>
      </c>
      <c r="E172" s="28">
        <v>0.19767793066149253</v>
      </c>
      <c r="F172" s="28">
        <v>-1.6343419505957777</v>
      </c>
      <c r="G172" s="28">
        <v>-5.1456836982321563E-2</v>
      </c>
      <c r="H172" s="28">
        <v>0.9043624572528125</v>
      </c>
      <c r="I172" s="29">
        <f>+'[1]7-3 Data - Training &amp; Test Sets'!J172</f>
        <v>7110.9401544979219</v>
      </c>
      <c r="J172" s="25">
        <f t="shared" si="18"/>
        <v>0.36469796865942933</v>
      </c>
      <c r="K172" s="29">
        <f t="shared" si="22"/>
        <v>4004.6807620639843</v>
      </c>
      <c r="L172" s="30">
        <f t="shared" si="21"/>
        <v>3106.2593924339376</v>
      </c>
      <c r="M172" s="22">
        <f t="shared" si="23"/>
        <v>0.91902663622677749</v>
      </c>
      <c r="N172" s="24">
        <f t="shared" si="19"/>
        <v>7110.9401544979219</v>
      </c>
      <c r="O172" s="29">
        <f t="shared" si="20"/>
        <v>0</v>
      </c>
      <c r="Q172"/>
      <c r="R172"/>
      <c r="S172"/>
      <c r="T172"/>
      <c r="U172"/>
      <c r="V172"/>
      <c r="W172"/>
      <c r="X172"/>
      <c r="Y172"/>
      <c r="Z172"/>
      <c r="AA172"/>
    </row>
    <row r="173" spans="1:27" ht="21" hidden="1" outlineLevel="1" x14ac:dyDescent="0.35">
      <c r="A173" s="22">
        <v>170</v>
      </c>
      <c r="B173" s="28">
        <v>0.32054114106511028</v>
      </c>
      <c r="C173" s="28">
        <v>1.9458618103698784</v>
      </c>
      <c r="D173" s="28">
        <v>-0.2568635102044719</v>
      </c>
      <c r="E173" s="28">
        <v>-6.7528464552595391E-3</v>
      </c>
      <c r="F173" s="28">
        <v>-0.48303457403873762</v>
      </c>
      <c r="G173" s="28">
        <v>0.4597697503843361</v>
      </c>
      <c r="H173" s="28">
        <v>0.33296087833829457</v>
      </c>
      <c r="I173" s="29">
        <f>+'[1]7-3 Data - Training &amp; Test Sets'!J173</f>
        <v>3822.0049755665182</v>
      </c>
      <c r="J173" s="25">
        <f t="shared" si="18"/>
        <v>0.4028140337835367</v>
      </c>
      <c r="K173" s="29">
        <f t="shared" si="22"/>
        <v>4224.0733435602833</v>
      </c>
      <c r="L173" s="30">
        <f t="shared" si="21"/>
        <v>-402.06836799376515</v>
      </c>
      <c r="M173" s="22">
        <f t="shared" si="23"/>
        <v>-0.11895707765762795</v>
      </c>
      <c r="N173" s="24">
        <f t="shared" si="19"/>
        <v>3822.0049755665182</v>
      </c>
      <c r="O173" s="29">
        <f t="shared" si="20"/>
        <v>0</v>
      </c>
      <c r="Q173"/>
      <c r="R173"/>
      <c r="S173"/>
      <c r="T173"/>
      <c r="U173"/>
      <c r="V173"/>
      <c r="W173"/>
      <c r="X173"/>
      <c r="Y173"/>
      <c r="Z173"/>
      <c r="AA173"/>
    </row>
    <row r="174" spans="1:27" ht="21" hidden="1" outlineLevel="1" x14ac:dyDescent="0.35">
      <c r="A174" s="22">
        <v>171</v>
      </c>
      <c r="B174" s="28">
        <v>-0.27999257493929963</v>
      </c>
      <c r="C174" s="28">
        <v>-0.76944033216247321</v>
      </c>
      <c r="D174" s="28">
        <v>2.0093513904800528</v>
      </c>
      <c r="E174" s="28">
        <v>-0.50256646817102457</v>
      </c>
      <c r="F174" s="28">
        <v>-0.12272645642929794</v>
      </c>
      <c r="G174" s="28">
        <v>0.48902243973595316</v>
      </c>
      <c r="H174" s="28">
        <v>0.10261101405769001</v>
      </c>
      <c r="I174" s="29">
        <f>+'[1]7-3 Data - Training &amp; Test Sets'!J174</f>
        <v>2496.132244283966</v>
      </c>
      <c r="J174" s="25">
        <f t="shared" si="18"/>
        <v>-0.59093472311525908</v>
      </c>
      <c r="K174" s="29">
        <f t="shared" si="22"/>
        <v>-1495.853527822675</v>
      </c>
      <c r="L174" s="30">
        <f t="shared" si="21"/>
        <v>3991.985772106641</v>
      </c>
      <c r="M174" s="22">
        <f t="shared" si="23"/>
        <v>1.1810801328892389</v>
      </c>
      <c r="N174" s="24">
        <f t="shared" si="19"/>
        <v>0</v>
      </c>
      <c r="O174" s="29">
        <f t="shared" si="20"/>
        <v>2496.132244283966</v>
      </c>
      <c r="Q174"/>
      <c r="R174"/>
      <c r="S174"/>
      <c r="T174"/>
      <c r="U174"/>
      <c r="V174"/>
      <c r="W174"/>
      <c r="X174"/>
      <c r="Y174"/>
      <c r="Z174"/>
      <c r="AA174"/>
    </row>
    <row r="175" spans="1:27" ht="21" hidden="1" outlineLevel="1" x14ac:dyDescent="0.35">
      <c r="A175" s="22">
        <v>172</v>
      </c>
      <c r="B175" s="28">
        <v>-1.7647530428632099</v>
      </c>
      <c r="C175" s="28">
        <v>-1.2250944674365731</v>
      </c>
      <c r="D175" s="28">
        <v>-0.2082806160423071</v>
      </c>
      <c r="E175" s="28">
        <v>-0.6545957756908114</v>
      </c>
      <c r="F175" s="28">
        <v>-0.24718638007911733</v>
      </c>
      <c r="G175" s="28">
        <v>-2.7196262753307533E-2</v>
      </c>
      <c r="H175" s="28">
        <v>-1.130557897746221</v>
      </c>
      <c r="I175" s="29">
        <f>+'[1]7-3 Data - Training &amp; Test Sets'!J175</f>
        <v>-4601.8751208710264</v>
      </c>
      <c r="J175" s="25">
        <f t="shared" si="18"/>
        <v>-0.62014647755163699</v>
      </c>
      <c r="K175" s="29">
        <f t="shared" si="22"/>
        <v>-1663.9937121508701</v>
      </c>
      <c r="L175" s="30">
        <f t="shared" si="21"/>
        <v>-2937.8814087201563</v>
      </c>
      <c r="M175" s="22">
        <f t="shared" si="23"/>
        <v>-0.86920985261751404</v>
      </c>
      <c r="N175" s="24">
        <f t="shared" si="19"/>
        <v>0</v>
      </c>
      <c r="O175" s="29">
        <f t="shared" si="20"/>
        <v>-4601.8751208710264</v>
      </c>
      <c r="Q175"/>
      <c r="R175"/>
      <c r="S175"/>
      <c r="T175"/>
      <c r="U175"/>
      <c r="V175"/>
      <c r="W175"/>
      <c r="X175"/>
      <c r="Y175"/>
      <c r="Z175"/>
      <c r="AA175"/>
    </row>
    <row r="176" spans="1:27" ht="21" hidden="1" outlineLevel="1" x14ac:dyDescent="0.35">
      <c r="A176" s="22">
        <v>173</v>
      </c>
      <c r="B176" s="28">
        <v>-0.95430468530986556</v>
      </c>
      <c r="C176" s="28">
        <v>0.6159129321084863</v>
      </c>
      <c r="D176" s="28">
        <v>-0.7201872559194693</v>
      </c>
      <c r="E176" s="28">
        <v>0.98777224101837902</v>
      </c>
      <c r="F176" s="28">
        <v>-0.66945165268476869</v>
      </c>
      <c r="G176" s="28">
        <v>-6.6010397735245377E-2</v>
      </c>
      <c r="H176" s="28">
        <v>1.195531238194415</v>
      </c>
      <c r="I176" s="29">
        <f>+'[1]7-3 Data - Training &amp; Test Sets'!J176</f>
        <v>8786.881002376942</v>
      </c>
      <c r="J176" s="25">
        <f t="shared" si="18"/>
        <v>0.83116291591359959</v>
      </c>
      <c r="K176" s="29">
        <f t="shared" si="22"/>
        <v>6689.6102956453669</v>
      </c>
      <c r="L176" s="30">
        <f t="shared" si="21"/>
        <v>2097.270706731575</v>
      </c>
      <c r="M176" s="22">
        <f t="shared" si="23"/>
        <v>0.62050440718481237</v>
      </c>
      <c r="N176" s="24">
        <f t="shared" si="19"/>
        <v>8786.881002376942</v>
      </c>
      <c r="O176" s="29">
        <f t="shared" si="20"/>
        <v>0</v>
      </c>
      <c r="Q176"/>
      <c r="R176"/>
      <c r="S176"/>
      <c r="T176"/>
      <c r="U176"/>
      <c r="V176"/>
      <c r="W176"/>
      <c r="X176"/>
      <c r="Y176"/>
      <c r="Z176"/>
      <c r="AA176"/>
    </row>
    <row r="177" spans="1:27" ht="21" hidden="1" outlineLevel="1" x14ac:dyDescent="0.35">
      <c r="A177" s="22">
        <v>174</v>
      </c>
      <c r="B177" s="28">
        <v>0.42147530413576878</v>
      </c>
      <c r="C177" s="28">
        <v>1.4283106450502483</v>
      </c>
      <c r="D177" s="28">
        <v>0.18137126332901718</v>
      </c>
      <c r="E177" s="28">
        <v>-6.6399423018754206E-2</v>
      </c>
      <c r="F177" s="28">
        <v>0.63834835474924723</v>
      </c>
      <c r="G177" s="28">
        <v>0.7526394019252155</v>
      </c>
      <c r="H177" s="28">
        <v>-0.36506799083334207</v>
      </c>
      <c r="I177" s="29">
        <f>+'[1]7-3 Data - Training &amp; Test Sets'!J177</f>
        <v>-195.78529391355823</v>
      </c>
      <c r="J177" s="25">
        <f t="shared" si="18"/>
        <v>0.17725411261347701</v>
      </c>
      <c r="K177" s="29">
        <f t="shared" si="22"/>
        <v>2925.7710863238094</v>
      </c>
      <c r="L177" s="30">
        <f t="shared" si="21"/>
        <v>-3121.5563802373676</v>
      </c>
      <c r="M177" s="22">
        <f t="shared" si="23"/>
        <v>-0.92355244604151188</v>
      </c>
      <c r="N177" s="24">
        <f t="shared" si="19"/>
        <v>-195.78529391355823</v>
      </c>
      <c r="O177" s="29">
        <f t="shared" si="20"/>
        <v>0</v>
      </c>
      <c r="Q177"/>
      <c r="R177"/>
      <c r="S177"/>
      <c r="T177"/>
      <c r="U177"/>
      <c r="V177"/>
      <c r="W177"/>
      <c r="X177"/>
      <c r="Y177"/>
      <c r="Z177"/>
      <c r="AA177"/>
    </row>
    <row r="178" spans="1:27" ht="21" hidden="1" outlineLevel="1" x14ac:dyDescent="0.35">
      <c r="A178" s="22">
        <v>175</v>
      </c>
      <c r="B178" s="28">
        <v>-0.1835515642432923</v>
      </c>
      <c r="C178" s="28">
        <v>0.71405481732356746</v>
      </c>
      <c r="D178" s="28">
        <v>-0.90164280457277635</v>
      </c>
      <c r="E178" s="28">
        <v>-0.47104585091628892</v>
      </c>
      <c r="F178" s="28">
        <v>0.55867004504849582</v>
      </c>
      <c r="G178" s="28">
        <v>0.70977462579954398</v>
      </c>
      <c r="H178" s="28">
        <v>0.2170379913585436</v>
      </c>
      <c r="I178" s="29">
        <f>+'[1]7-3 Data - Training &amp; Test Sets'!J178</f>
        <v>3154.7634503413501</v>
      </c>
      <c r="J178" s="25">
        <f t="shared" si="18"/>
        <v>-0.13913618918746562</v>
      </c>
      <c r="K178" s="29">
        <f t="shared" si="22"/>
        <v>1104.6574732976951</v>
      </c>
      <c r="L178" s="30">
        <f t="shared" si="21"/>
        <v>2050.105977043655</v>
      </c>
      <c r="M178" s="22">
        <f t="shared" si="23"/>
        <v>0.60655011766887124</v>
      </c>
      <c r="N178" s="24">
        <f t="shared" si="19"/>
        <v>3154.7634503413501</v>
      </c>
      <c r="O178" s="29">
        <f t="shared" si="20"/>
        <v>0</v>
      </c>
      <c r="Q178"/>
      <c r="R178"/>
      <c r="S178"/>
      <c r="T178"/>
      <c r="U178"/>
      <c r="V178"/>
      <c r="W178"/>
      <c r="X178"/>
      <c r="Y178"/>
      <c r="Z178"/>
      <c r="AA178"/>
    </row>
    <row r="179" spans="1:27" ht="21" hidden="1" outlineLevel="1" x14ac:dyDescent="0.35">
      <c r="A179" s="22">
        <v>176</v>
      </c>
      <c r="B179" s="28">
        <v>-0.74884432747526075</v>
      </c>
      <c r="C179" s="28">
        <v>-1.0754876152725452</v>
      </c>
      <c r="D179" s="28">
        <v>-0.10534081575022018</v>
      </c>
      <c r="E179" s="28">
        <v>-0.36504704160434831</v>
      </c>
      <c r="F179" s="28">
        <v>-5.768405239835591E-2</v>
      </c>
      <c r="G179" s="28">
        <v>0.2835092662398046</v>
      </c>
      <c r="H179" s="28">
        <v>0.18274470603076098</v>
      </c>
      <c r="I179" s="29">
        <f>+'[1]7-3 Data - Training &amp; Test Sets'!J179</f>
        <v>2957.3744393940256</v>
      </c>
      <c r="J179" s="25">
        <f t="shared" si="18"/>
        <v>-0.42426312174719222</v>
      </c>
      <c r="K179" s="29">
        <f t="shared" si="22"/>
        <v>-536.5070483998843</v>
      </c>
      <c r="L179" s="30">
        <f t="shared" si="21"/>
        <v>3493.8814877939099</v>
      </c>
      <c r="M179" s="22">
        <f t="shared" si="23"/>
        <v>1.0337095990513081</v>
      </c>
      <c r="N179" s="24">
        <f t="shared" si="19"/>
        <v>0</v>
      </c>
      <c r="O179" s="29">
        <f t="shared" si="20"/>
        <v>2957.3744393940256</v>
      </c>
      <c r="Q179"/>
      <c r="R179"/>
      <c r="S179"/>
      <c r="T179"/>
      <c r="U179"/>
      <c r="V179"/>
      <c r="W179"/>
      <c r="X179"/>
      <c r="Y179"/>
      <c r="Z179"/>
      <c r="AA179"/>
    </row>
    <row r="180" spans="1:27" ht="21" hidden="1" outlineLevel="1" x14ac:dyDescent="0.35">
      <c r="A180" s="22">
        <v>177</v>
      </c>
      <c r="B180" s="28">
        <v>-0.9829604036487013</v>
      </c>
      <c r="C180" s="28">
        <v>0.16519074104239784</v>
      </c>
      <c r="D180" s="28">
        <v>-1.0734710797084421</v>
      </c>
      <c r="E180" s="28">
        <v>-0.36027816739201718</v>
      </c>
      <c r="F180" s="28">
        <v>0.60214050308088285</v>
      </c>
      <c r="G180" s="28">
        <v>0.28787850315755842</v>
      </c>
      <c r="H180" s="28">
        <v>6.8926209073662106E-2</v>
      </c>
      <c r="I180" s="29">
        <f>+'[1]7-3 Data - Training &amp; Test Sets'!J180</f>
        <v>2302.2455904915951</v>
      </c>
      <c r="J180" s="25">
        <f t="shared" si="18"/>
        <v>-0.16191141483151822</v>
      </c>
      <c r="K180" s="29">
        <f t="shared" si="22"/>
        <v>973.56535946223232</v>
      </c>
      <c r="L180" s="30">
        <f t="shared" si="21"/>
        <v>1328.6802310293629</v>
      </c>
      <c r="M180" s="22">
        <f t="shared" si="23"/>
        <v>0.39310706836595988</v>
      </c>
      <c r="N180" s="24">
        <f t="shared" si="19"/>
        <v>2302.2455904915951</v>
      </c>
      <c r="O180" s="29">
        <f t="shared" si="20"/>
        <v>0</v>
      </c>
      <c r="Q180"/>
      <c r="R180"/>
      <c r="S180"/>
      <c r="T180"/>
      <c r="U180"/>
      <c r="V180"/>
      <c r="W180"/>
      <c r="X180"/>
      <c r="Y180"/>
      <c r="Z180"/>
      <c r="AA180"/>
    </row>
    <row r="181" spans="1:27" ht="21" hidden="1" outlineLevel="1" x14ac:dyDescent="0.35">
      <c r="A181" s="22">
        <v>178</v>
      </c>
      <c r="B181" s="28">
        <v>0.18696429303119499</v>
      </c>
      <c r="C181" s="28">
        <v>-0.3376476810585794</v>
      </c>
      <c r="D181" s="28">
        <v>-0.20738833276247115</v>
      </c>
      <c r="E181" s="28">
        <v>-0.26393031909461651</v>
      </c>
      <c r="F181" s="28">
        <v>-4.3518402179184519E-2</v>
      </c>
      <c r="G181" s="28">
        <v>-0.48896869049334035</v>
      </c>
      <c r="H181" s="28">
        <v>0.37421697944478588</v>
      </c>
      <c r="I181" s="29">
        <f>+'[1]7-3 Data - Training &amp; Test Sets'!J181</f>
        <v>4059.4713167209397</v>
      </c>
      <c r="J181" s="25">
        <f t="shared" si="18"/>
        <v>-0.21579039823711046</v>
      </c>
      <c r="K181" s="29">
        <f t="shared" si="22"/>
        <v>663.44286336352343</v>
      </c>
      <c r="L181" s="30">
        <f t="shared" si="21"/>
        <v>3396.0284533574163</v>
      </c>
      <c r="M181" s="22">
        <f t="shared" si="23"/>
        <v>1.0047585251964333</v>
      </c>
      <c r="N181" s="24">
        <f t="shared" si="19"/>
        <v>4059.4713167209397</v>
      </c>
      <c r="O181" s="29">
        <f t="shared" si="20"/>
        <v>0</v>
      </c>
      <c r="Q181"/>
      <c r="R181"/>
      <c r="S181"/>
      <c r="T181"/>
      <c r="U181"/>
      <c r="V181"/>
      <c r="W181"/>
      <c r="X181"/>
      <c r="Y181"/>
      <c r="Z181"/>
      <c r="AA181"/>
    </row>
    <row r="182" spans="1:27" ht="21" hidden="1" outlineLevel="1" x14ac:dyDescent="0.35">
      <c r="A182" s="22">
        <v>179</v>
      </c>
      <c r="B182" s="28">
        <v>-0.70559505085662155</v>
      </c>
      <c r="C182" s="28">
        <v>-1.1252258813174156</v>
      </c>
      <c r="D182" s="28">
        <v>4.7895993544721613E-2</v>
      </c>
      <c r="E182" s="28">
        <v>-0.66650393360400906</v>
      </c>
      <c r="F182" s="28">
        <v>0.68823980922972938</v>
      </c>
      <c r="G182" s="28">
        <v>0.52936738040281095</v>
      </c>
      <c r="H182" s="28">
        <v>-1.3182048279931589</v>
      </c>
      <c r="I182" s="29">
        <f>+'[1]7-3 Data - Training &amp; Test Sets'!J182</f>
        <v>-5681.9536731215248</v>
      </c>
      <c r="J182" s="25">
        <f t="shared" si="18"/>
        <v>-0.67756007045567745</v>
      </c>
      <c r="K182" s="29">
        <f t="shared" si="22"/>
        <v>-1994.4610969446985</v>
      </c>
      <c r="L182" s="30">
        <f t="shared" si="21"/>
        <v>-3687.4925761768263</v>
      </c>
      <c r="M182" s="22">
        <f t="shared" si="23"/>
        <v>-1.0909919199438127</v>
      </c>
      <c r="N182" s="24">
        <f t="shared" si="19"/>
        <v>0</v>
      </c>
      <c r="O182" s="29">
        <f t="shared" si="20"/>
        <v>-5681.9536731215248</v>
      </c>
      <c r="Q182"/>
      <c r="R182"/>
      <c r="S182"/>
      <c r="T182"/>
      <c r="U182"/>
      <c r="V182"/>
      <c r="W182"/>
      <c r="X182"/>
      <c r="Y182"/>
      <c r="Z182"/>
      <c r="AA182"/>
    </row>
    <row r="183" spans="1:27" ht="21" hidden="1" outlineLevel="1" x14ac:dyDescent="0.35">
      <c r="A183" s="22">
        <v>180</v>
      </c>
      <c r="B183" s="28">
        <v>-1.1501185054673533</v>
      </c>
      <c r="C183" s="28">
        <v>-1.0294723280005751</v>
      </c>
      <c r="D183" s="28">
        <v>0.12126191350259549</v>
      </c>
      <c r="E183" s="28">
        <v>-0.70324142393827693</v>
      </c>
      <c r="F183" s="28">
        <v>0.70526102732330387</v>
      </c>
      <c r="G183" s="28">
        <v>0.45356346168250977</v>
      </c>
      <c r="H183" s="28">
        <v>-1.5770746244314395</v>
      </c>
      <c r="I183" s="29">
        <f>+'[1]7-3 Data - Training &amp; Test Sets'!J183</f>
        <v>-7171.9845230293504</v>
      </c>
      <c r="J183" s="25">
        <f t="shared" si="18"/>
        <v>-0.68894083677650675</v>
      </c>
      <c r="K183" s="29">
        <f t="shared" si="22"/>
        <v>-2059.9677460283069</v>
      </c>
      <c r="L183" s="30">
        <f t="shared" si="21"/>
        <v>-5112.016777001043</v>
      </c>
      <c r="M183" s="22">
        <f t="shared" si="23"/>
        <v>-1.5124556546518475</v>
      </c>
      <c r="N183" s="24">
        <f t="shared" si="19"/>
        <v>0</v>
      </c>
      <c r="O183" s="29">
        <f t="shared" si="20"/>
        <v>-7171.9845230293504</v>
      </c>
      <c r="Q183"/>
      <c r="R183"/>
      <c r="S183"/>
      <c r="T183"/>
      <c r="U183"/>
      <c r="V183"/>
      <c r="W183"/>
      <c r="X183"/>
      <c r="Y183"/>
      <c r="Z183"/>
      <c r="AA183"/>
    </row>
    <row r="184" spans="1:27" ht="21" hidden="1" outlineLevel="1" x14ac:dyDescent="0.35">
      <c r="A184" s="22">
        <v>181</v>
      </c>
      <c r="B184" s="28">
        <v>-0.83013226656880035</v>
      </c>
      <c r="C184" s="28">
        <v>-0.8653523405188065</v>
      </c>
      <c r="D184" s="28">
        <v>-0.35607309039881913</v>
      </c>
      <c r="E184" s="28">
        <v>-0.44566511060717467</v>
      </c>
      <c r="F184" s="28">
        <v>0.61042185838395913</v>
      </c>
      <c r="G184" s="28">
        <v>6.3524404418210251E-2</v>
      </c>
      <c r="H184" s="28">
        <v>0.2837427519090302</v>
      </c>
      <c r="I184" s="29">
        <f>+'[1]7-3 Data - Training &amp; Test Sets'!J184</f>
        <v>3538.7099455426028</v>
      </c>
      <c r="J184" s="25">
        <f t="shared" si="18"/>
        <v>-0.45684215510329829</v>
      </c>
      <c r="K184" s="29">
        <f t="shared" si="22"/>
        <v>-724.02898193046485</v>
      </c>
      <c r="L184" s="30">
        <f t="shared" si="21"/>
        <v>4262.7389274730676</v>
      </c>
      <c r="M184" s="22">
        <f t="shared" si="23"/>
        <v>1.2611859225828745</v>
      </c>
      <c r="N184" s="24">
        <f t="shared" si="19"/>
        <v>0</v>
      </c>
      <c r="O184" s="29">
        <f t="shared" si="20"/>
        <v>3538.7099455426028</v>
      </c>
      <c r="Q184"/>
      <c r="R184"/>
      <c r="S184"/>
      <c r="T184"/>
      <c r="U184"/>
      <c r="V184"/>
      <c r="W184"/>
      <c r="X184"/>
      <c r="Y184"/>
      <c r="Z184"/>
      <c r="AA184"/>
    </row>
    <row r="185" spans="1:27" ht="21" hidden="1" outlineLevel="1" x14ac:dyDescent="0.35">
      <c r="A185" s="22">
        <v>182</v>
      </c>
      <c r="B185" s="28">
        <v>0.15752331070622794</v>
      </c>
      <c r="C185" s="28">
        <v>-0.53960839022894447</v>
      </c>
      <c r="D185" s="28">
        <v>-0.5401450262363835</v>
      </c>
      <c r="E185" s="28">
        <v>-0.59604753942295208</v>
      </c>
      <c r="F185" s="28">
        <v>0.47713051171009546</v>
      </c>
      <c r="G185" s="28">
        <v>0.65432489848350572</v>
      </c>
      <c r="H185" s="28">
        <v>-2.2787381370505379E-2</v>
      </c>
      <c r="I185" s="29">
        <f>+'[1]7-3 Data - Training &amp; Test Sets'!J185</f>
        <v>1774.3505598706611</v>
      </c>
      <c r="J185" s="25">
        <f t="shared" si="18"/>
        <v>-0.47266066752177865</v>
      </c>
      <c r="K185" s="29">
        <f t="shared" si="22"/>
        <v>-815.07889129602245</v>
      </c>
      <c r="L185" s="30">
        <f t="shared" si="21"/>
        <v>2589.4294511666835</v>
      </c>
      <c r="M185" s="22">
        <f t="shared" si="23"/>
        <v>0.76611587688032379</v>
      </c>
      <c r="N185" s="24">
        <f t="shared" si="19"/>
        <v>0</v>
      </c>
      <c r="O185" s="29">
        <f t="shared" si="20"/>
        <v>1774.3505598706611</v>
      </c>
      <c r="Q185"/>
      <c r="R185"/>
      <c r="S185"/>
      <c r="T185"/>
      <c r="U185"/>
      <c r="V185"/>
      <c r="W185"/>
      <c r="X185"/>
      <c r="Y185"/>
      <c r="Z185"/>
      <c r="AA185"/>
    </row>
    <row r="186" spans="1:27" ht="21" hidden="1" outlineLevel="1" x14ac:dyDescent="0.35">
      <c r="A186" s="22">
        <v>183</v>
      </c>
      <c r="B186" s="28">
        <v>-0.12014273492873265</v>
      </c>
      <c r="C186" s="28">
        <v>1.0612311396564815</v>
      </c>
      <c r="D186" s="28">
        <v>1.7536715798295239</v>
      </c>
      <c r="E186" s="28">
        <v>0.22820442828855544</v>
      </c>
      <c r="F186" s="28">
        <v>-0.12316943930385146</v>
      </c>
      <c r="G186" s="28">
        <v>5.4405347985085076E-2</v>
      </c>
      <c r="H186" s="28">
        <v>0.38808112584994681</v>
      </c>
      <c r="I186" s="29">
        <f>+'[1]7-3 Data - Training &amp; Test Sets'!J186</f>
        <v>4139.2720742274405</v>
      </c>
      <c r="J186" s="25">
        <f t="shared" si="18"/>
        <v>0.23532551119384529</v>
      </c>
      <c r="K186" s="29">
        <f t="shared" si="22"/>
        <v>3260.0247403713652</v>
      </c>
      <c r="L186" s="30">
        <f t="shared" si="21"/>
        <v>879.24733385607533</v>
      </c>
      <c r="M186" s="22">
        <f t="shared" si="23"/>
        <v>0.26013658795312489</v>
      </c>
      <c r="N186" s="24">
        <f t="shared" si="19"/>
        <v>4139.2720742274405</v>
      </c>
      <c r="O186" s="29">
        <f t="shared" si="20"/>
        <v>0</v>
      </c>
      <c r="Q186"/>
      <c r="R186"/>
      <c r="S186"/>
      <c r="T186"/>
      <c r="U186"/>
      <c r="V186"/>
      <c r="W186"/>
      <c r="X186"/>
      <c r="Y186"/>
      <c r="Z186"/>
      <c r="AA186"/>
    </row>
    <row r="187" spans="1:27" ht="21" hidden="1" outlineLevel="1" x14ac:dyDescent="0.35">
      <c r="A187" s="22">
        <v>184</v>
      </c>
      <c r="B187" s="28">
        <v>-0.64848818525005081</v>
      </c>
      <c r="C187" s="28">
        <v>-1.2430525363962532</v>
      </c>
      <c r="D187" s="28">
        <v>0.30916518084102829</v>
      </c>
      <c r="E187" s="28">
        <v>-0.5422162625706668</v>
      </c>
      <c r="F187" s="28">
        <v>0.64867871128543408</v>
      </c>
      <c r="G187" s="28">
        <v>0.13203738102460863</v>
      </c>
      <c r="H187" s="28">
        <v>0.31882991842973418</v>
      </c>
      <c r="I187" s="29">
        <f>+'[1]7-3 Data - Training &amp; Test Sets'!J187</f>
        <v>3740.6684639600526</v>
      </c>
      <c r="J187" s="25">
        <f t="shared" si="18"/>
        <v>-0.63514685173946883</v>
      </c>
      <c r="K187" s="29">
        <f t="shared" si="22"/>
        <v>-1750.33449275777</v>
      </c>
      <c r="L187" s="30">
        <f t="shared" si="21"/>
        <v>5491.0029567178226</v>
      </c>
      <c r="M187" s="22">
        <f t="shared" si="23"/>
        <v>1.6245835711967167</v>
      </c>
      <c r="N187" s="24">
        <f t="shared" si="19"/>
        <v>0</v>
      </c>
      <c r="O187" s="29">
        <f t="shared" si="20"/>
        <v>3740.6684639600526</v>
      </c>
      <c r="Q187"/>
      <c r="R187"/>
      <c r="S187"/>
      <c r="T187"/>
      <c r="U187"/>
      <c r="V187"/>
      <c r="W187"/>
      <c r="X187"/>
      <c r="Y187"/>
      <c r="Z187"/>
      <c r="AA187"/>
    </row>
    <row r="188" spans="1:27" ht="21" hidden="1" outlineLevel="1" x14ac:dyDescent="0.35">
      <c r="A188" s="22">
        <v>185</v>
      </c>
      <c r="B188" s="28">
        <v>0.44947643709602525</v>
      </c>
      <c r="C188" s="28">
        <v>1.5623502186617355</v>
      </c>
      <c r="D188" s="28">
        <v>2.1181498481016177</v>
      </c>
      <c r="E188" s="28">
        <v>0.52081527789951054</v>
      </c>
      <c r="F188" s="28">
        <v>-1.1552692412981906</v>
      </c>
      <c r="G188" s="28">
        <v>-3.5436530954583256</v>
      </c>
      <c r="H188" s="28">
        <v>1.1997305291306897</v>
      </c>
      <c r="I188" s="29">
        <f>+'[1]7-3 Data - Training &amp; Test Sets'!J188</f>
        <v>8811.0517365795295</v>
      </c>
      <c r="J188" s="25">
        <f t="shared" si="18"/>
        <v>0.54892401476031893</v>
      </c>
      <c r="K188" s="29">
        <f t="shared" si="22"/>
        <v>5065.0690183367205</v>
      </c>
      <c r="L188" s="30">
        <f t="shared" si="21"/>
        <v>3745.9827182428089</v>
      </c>
      <c r="M188" s="22">
        <f t="shared" si="23"/>
        <v>1.1082969778041631</v>
      </c>
      <c r="N188" s="24">
        <f t="shared" si="19"/>
        <v>8811.0517365795295</v>
      </c>
      <c r="O188" s="29">
        <f t="shared" si="20"/>
        <v>0</v>
      </c>
      <c r="Q188"/>
      <c r="R188"/>
      <c r="S188"/>
      <c r="T188"/>
      <c r="U188"/>
      <c r="V188"/>
      <c r="W188"/>
      <c r="X188"/>
      <c r="Y188"/>
      <c r="Z188"/>
      <c r="AA188"/>
    </row>
    <row r="189" spans="1:27" ht="21" hidden="1" outlineLevel="1" x14ac:dyDescent="0.35">
      <c r="A189" s="22">
        <v>186</v>
      </c>
      <c r="B189" s="28">
        <v>0.16905558940430204</v>
      </c>
      <c r="C189" s="28">
        <v>-0.66415205461460558</v>
      </c>
      <c r="D189" s="28">
        <v>-1.1917733805276836</v>
      </c>
      <c r="E189" s="28">
        <v>-0.6508301387933384</v>
      </c>
      <c r="F189" s="28">
        <v>0.58900439343831135</v>
      </c>
      <c r="G189" s="28">
        <v>0.39054961145548461</v>
      </c>
      <c r="H189" s="28">
        <v>-0.34305784175595272</v>
      </c>
      <c r="I189" s="29">
        <f>+'[1]7-3 Data - Training &amp; Test Sets'!J189</f>
        <v>-69.096890756415405</v>
      </c>
      <c r="J189" s="25">
        <f t="shared" si="18"/>
        <v>-0.49414572795248185</v>
      </c>
      <c r="K189" s="29">
        <f t="shared" si="22"/>
        <v>-938.74493227239509</v>
      </c>
      <c r="L189" s="30">
        <f t="shared" si="21"/>
        <v>869.64804151597968</v>
      </c>
      <c r="M189" s="22">
        <f t="shared" si="23"/>
        <v>0.25729651433565309</v>
      </c>
      <c r="N189" s="24">
        <f t="shared" si="19"/>
        <v>0</v>
      </c>
      <c r="O189" s="29">
        <f t="shared" si="20"/>
        <v>-69.096890756415405</v>
      </c>
      <c r="Q189"/>
      <c r="R189"/>
      <c r="S189"/>
      <c r="T189"/>
      <c r="U189"/>
      <c r="V189"/>
      <c r="W189"/>
      <c r="X189"/>
      <c r="Y189"/>
      <c r="Z189"/>
      <c r="AA189"/>
    </row>
    <row r="190" spans="1:27" ht="21" hidden="1" outlineLevel="1" x14ac:dyDescent="0.35">
      <c r="A190" s="22">
        <v>187</v>
      </c>
      <c r="B190" s="28">
        <v>-1.0788715909677415</v>
      </c>
      <c r="C190" s="28">
        <v>-1.2053363744932319</v>
      </c>
      <c r="D190" s="28">
        <v>-0.71120329560369644</v>
      </c>
      <c r="E190" s="28">
        <v>-0.30056959952361284</v>
      </c>
      <c r="F190" s="28">
        <v>-0.30464152629426139</v>
      </c>
      <c r="G190" s="28">
        <v>0.17575869514918629</v>
      </c>
      <c r="H190" s="28">
        <v>-0.84329654409752919</v>
      </c>
      <c r="I190" s="29">
        <f>+'[1]7-3 Data - Training &amp; Test Sets'!J190</f>
        <v>-2948.4250667822234</v>
      </c>
      <c r="J190" s="25">
        <f t="shared" si="18"/>
        <v>-0.35371337113828588</v>
      </c>
      <c r="K190" s="29">
        <f t="shared" si="22"/>
        <v>-130.42914241429094</v>
      </c>
      <c r="L190" s="30">
        <f t="shared" si="21"/>
        <v>-2817.9959243679323</v>
      </c>
      <c r="M190" s="22">
        <f t="shared" si="23"/>
        <v>-0.83374019619248785</v>
      </c>
      <c r="N190" s="24">
        <f t="shared" si="19"/>
        <v>0</v>
      </c>
      <c r="O190" s="29">
        <f t="shared" si="20"/>
        <v>-2948.4250667822234</v>
      </c>
      <c r="Q190"/>
      <c r="R190"/>
      <c r="S190"/>
      <c r="T190"/>
      <c r="U190"/>
      <c r="V190"/>
      <c r="W190"/>
      <c r="X190"/>
      <c r="Y190"/>
      <c r="Z190"/>
      <c r="AA190"/>
    </row>
    <row r="191" spans="1:27" ht="21" hidden="1" outlineLevel="1" x14ac:dyDescent="0.35">
      <c r="A191" s="22">
        <v>188</v>
      </c>
      <c r="B191" s="28">
        <v>-0.29727498725365642</v>
      </c>
      <c r="C191" s="28">
        <v>-6.6963697249466284E-2</v>
      </c>
      <c r="D191" s="28">
        <v>-0.46493598517471785</v>
      </c>
      <c r="E191" s="28">
        <v>-0.47651060847996474</v>
      </c>
      <c r="F191" s="28">
        <v>0.6979654060782825</v>
      </c>
      <c r="G191" s="28">
        <v>0.79288866197660834</v>
      </c>
      <c r="H191" s="28">
        <v>-8.630263873761479E-3</v>
      </c>
      <c r="I191" s="29">
        <f>+'[1]7-3 Data - Training &amp; Test Sets'!J191</f>
        <v>1855.837632160099</v>
      </c>
      <c r="J191" s="25">
        <f t="shared" si="18"/>
        <v>-0.32504119620534844</v>
      </c>
      <c r="K191" s="29">
        <f t="shared" si="22"/>
        <v>34.605271688230459</v>
      </c>
      <c r="L191" s="30">
        <f t="shared" si="21"/>
        <v>1821.2323604718686</v>
      </c>
      <c r="M191" s="22">
        <f t="shared" si="23"/>
        <v>0.53883492605565197</v>
      </c>
      <c r="N191" s="24">
        <f t="shared" si="19"/>
        <v>1855.837632160099</v>
      </c>
      <c r="O191" s="29">
        <f t="shared" si="20"/>
        <v>0</v>
      </c>
      <c r="Q191"/>
      <c r="R191"/>
      <c r="S191"/>
      <c r="T191"/>
      <c r="U191"/>
      <c r="V191"/>
      <c r="W191"/>
      <c r="X191"/>
      <c r="Y191"/>
      <c r="Z191"/>
      <c r="AA191"/>
    </row>
    <row r="192" spans="1:27" ht="21" hidden="1" outlineLevel="1" x14ac:dyDescent="0.35">
      <c r="A192" s="22">
        <v>189</v>
      </c>
      <c r="B192" s="28">
        <v>-0.43785805984437576</v>
      </c>
      <c r="C192" s="28">
        <v>-1.1989033749134339</v>
      </c>
      <c r="D192" s="28">
        <v>-1.2021450636659319</v>
      </c>
      <c r="E192" s="28">
        <v>-0.66114592275203898</v>
      </c>
      <c r="F192" s="28">
        <v>0.71901088809728986</v>
      </c>
      <c r="G192" s="28">
        <v>0.87021647743700692</v>
      </c>
      <c r="H192" s="28">
        <v>-1.7123726744435204</v>
      </c>
      <c r="I192" s="29">
        <f>+'[1]7-3 Data - Training &amp; Test Sets'!J192</f>
        <v>-7950.7477129576782</v>
      </c>
      <c r="J192" s="25">
        <f t="shared" si="18"/>
        <v>-0.60713709657235515</v>
      </c>
      <c r="K192" s="29">
        <f t="shared" si="22"/>
        <v>-1589.1129061857155</v>
      </c>
      <c r="L192" s="30">
        <f t="shared" si="21"/>
        <v>-6361.6348067719628</v>
      </c>
      <c r="M192" s="22">
        <f t="shared" si="23"/>
        <v>-1.8821711578921732</v>
      </c>
      <c r="N192" s="24">
        <f t="shared" si="19"/>
        <v>0</v>
      </c>
      <c r="O192" s="29">
        <f t="shared" si="20"/>
        <v>-7950.7477129576782</v>
      </c>
      <c r="Q192"/>
      <c r="R192"/>
      <c r="S192"/>
      <c r="T192"/>
      <c r="U192"/>
      <c r="V192"/>
      <c r="W192"/>
      <c r="X192"/>
      <c r="Y192"/>
      <c r="Z192"/>
      <c r="AA192"/>
    </row>
    <row r="193" spans="1:27" ht="21" hidden="1" outlineLevel="1" x14ac:dyDescent="0.35">
      <c r="A193" s="22">
        <v>190</v>
      </c>
      <c r="B193" s="28">
        <v>0.41652427688460048</v>
      </c>
      <c r="C193" s="28">
        <v>1.3598495182992376</v>
      </c>
      <c r="D193" s="28">
        <v>-0.90748090644035895</v>
      </c>
      <c r="E193" s="28">
        <v>0.39355902223900618</v>
      </c>
      <c r="F193" s="28">
        <v>-1.8744400138018198</v>
      </c>
      <c r="G193" s="28">
        <v>0.19668281518207181</v>
      </c>
      <c r="H193" s="28">
        <v>1.3520720749683695</v>
      </c>
      <c r="I193" s="29">
        <f>+'[1]7-3 Data - Training &amp; Test Sets'!J193</f>
        <v>9687.915728222948</v>
      </c>
      <c r="J193" s="25">
        <f t="shared" si="18"/>
        <v>0.66893257843711462</v>
      </c>
      <c r="K193" s="29">
        <f t="shared" si="22"/>
        <v>5755.8273246043527</v>
      </c>
      <c r="L193" s="30">
        <f t="shared" si="21"/>
        <v>3932.0884036185953</v>
      </c>
      <c r="M193" s="22">
        <f t="shared" si="23"/>
        <v>1.1633587290636325</v>
      </c>
      <c r="N193" s="24">
        <f t="shared" si="19"/>
        <v>9687.915728222948</v>
      </c>
      <c r="O193" s="29">
        <f t="shared" si="20"/>
        <v>0</v>
      </c>
      <c r="Q193"/>
      <c r="R193"/>
      <c r="S193"/>
      <c r="T193"/>
      <c r="U193"/>
      <c r="V193"/>
      <c r="W193"/>
      <c r="X193"/>
      <c r="Y193"/>
      <c r="Z193"/>
      <c r="AA193"/>
    </row>
    <row r="194" spans="1:27" ht="21" hidden="1" outlineLevel="1" x14ac:dyDescent="0.35">
      <c r="A194" s="22">
        <v>191</v>
      </c>
      <c r="B194" s="28">
        <v>2.0831994243125065</v>
      </c>
      <c r="C194" s="28">
        <v>0.98871246562052539</v>
      </c>
      <c r="D194" s="28">
        <v>-0.61757092548566639</v>
      </c>
      <c r="E194" s="28">
        <v>-4.5432265938681049E-2</v>
      </c>
      <c r="F194" s="28">
        <v>0.16261129805740113</v>
      </c>
      <c r="G194" s="28">
        <v>0.54047316503549636</v>
      </c>
      <c r="H194" s="28">
        <v>-0.17864700913709189</v>
      </c>
      <c r="I194" s="29">
        <f>+'[1]7-3 Data - Training &amp; Test Sets'!J194</f>
        <v>877.23681070937755</v>
      </c>
      <c r="J194" s="25">
        <f t="shared" si="18"/>
        <v>0.18745191299002301</v>
      </c>
      <c r="K194" s="29">
        <f t="shared" si="22"/>
        <v>2984.4686917274507</v>
      </c>
      <c r="L194" s="30">
        <f t="shared" si="21"/>
        <v>-2107.2318810180732</v>
      </c>
      <c r="M194" s="22">
        <f t="shared" si="23"/>
        <v>-0.62345154821227688</v>
      </c>
      <c r="N194" s="24">
        <f t="shared" si="19"/>
        <v>877.23681070937755</v>
      </c>
      <c r="O194" s="29">
        <f t="shared" si="20"/>
        <v>0</v>
      </c>
      <c r="Q194"/>
      <c r="R194"/>
      <c r="S194"/>
      <c r="T194"/>
      <c r="U194"/>
      <c r="V194"/>
      <c r="W194"/>
      <c r="X194"/>
      <c r="Y194"/>
      <c r="Z194"/>
      <c r="AA194"/>
    </row>
    <row r="195" spans="1:27" ht="21" hidden="1" outlineLevel="1" x14ac:dyDescent="0.35">
      <c r="A195" s="22">
        <v>192</v>
      </c>
      <c r="B195" s="28">
        <v>0.65178707756802834</v>
      </c>
      <c r="C195" s="28">
        <v>1.7077903633768838</v>
      </c>
      <c r="D195" s="28">
        <v>1.3836517532751031</v>
      </c>
      <c r="E195" s="28">
        <v>2.0111925522715732</v>
      </c>
      <c r="F195" s="28">
        <v>-0.83384063543288323</v>
      </c>
      <c r="G195" s="28">
        <v>-3.045451990809505</v>
      </c>
      <c r="H195" s="28">
        <v>1.8876121171158287</v>
      </c>
      <c r="I195" s="29">
        <f>+'[1]7-3 Data - Training &amp; Test Sets'!J195</f>
        <v>12770.435184489073</v>
      </c>
      <c r="J195" s="25">
        <f t="shared" si="18"/>
        <v>1.5599278585967826</v>
      </c>
      <c r="K195" s="29">
        <f t="shared" si="22"/>
        <v>10884.314590505603</v>
      </c>
      <c r="L195" s="30">
        <f t="shared" si="21"/>
        <v>1886.1205939834708</v>
      </c>
      <c r="M195" s="22">
        <f t="shared" si="23"/>
        <v>0.55803294123755176</v>
      </c>
      <c r="N195" s="24">
        <f t="shared" si="19"/>
        <v>12770.435184489073</v>
      </c>
      <c r="O195" s="29">
        <f t="shared" si="20"/>
        <v>0</v>
      </c>
      <c r="Q195"/>
      <c r="R195"/>
      <c r="S195"/>
      <c r="T195"/>
      <c r="U195"/>
      <c r="V195"/>
      <c r="W195"/>
      <c r="X195"/>
      <c r="Y195"/>
      <c r="Z195"/>
      <c r="AA195"/>
    </row>
    <row r="196" spans="1:27" ht="21" hidden="1" outlineLevel="1" x14ac:dyDescent="0.35">
      <c r="A196" s="22">
        <v>193</v>
      </c>
      <c r="B196" s="28">
        <v>-0.78027059805409527</v>
      </c>
      <c r="C196" s="28">
        <v>-0.26035381376487715</v>
      </c>
      <c r="D196" s="28">
        <v>-0.62794829791012896</v>
      </c>
      <c r="E196" s="28">
        <v>7.5501110944137431E-2</v>
      </c>
      <c r="F196" s="28">
        <v>0.19099319302172943</v>
      </c>
      <c r="G196" s="28">
        <v>-0.9017858363923078</v>
      </c>
      <c r="H196" s="28">
        <v>0.52689122365575269</v>
      </c>
      <c r="I196" s="29">
        <f>+'[1]7-3 Data - Training &amp; Test Sets'!J196</f>
        <v>4938.2502897439263</v>
      </c>
      <c r="J196" s="25">
        <f t="shared" si="18"/>
        <v>3.0533592658520972E-2</v>
      </c>
      <c r="K196" s="29">
        <f t="shared" ref="K196:K227" si="24">+J196*I$207+I$206</f>
        <v>2081.2612050811599</v>
      </c>
      <c r="L196" s="30">
        <f t="shared" si="21"/>
        <v>2856.9890846627663</v>
      </c>
      <c r="M196" s="22">
        <f t="shared" ref="M196:M227" si="25">+L196/L$207</f>
        <v>0.84527682221570399</v>
      </c>
      <c r="N196" s="24">
        <f t="shared" si="19"/>
        <v>4938.2502897439263</v>
      </c>
      <c r="O196" s="29">
        <f t="shared" si="20"/>
        <v>0</v>
      </c>
      <c r="Q196"/>
      <c r="R196"/>
      <c r="S196"/>
      <c r="T196"/>
      <c r="U196"/>
      <c r="V196"/>
      <c r="W196"/>
      <c r="X196"/>
      <c r="Y196"/>
      <c r="Z196"/>
      <c r="AA196"/>
    </row>
    <row r="197" spans="1:27" ht="21" hidden="1" outlineLevel="1" x14ac:dyDescent="0.35">
      <c r="A197" s="22">
        <v>194</v>
      </c>
      <c r="B197" s="28">
        <v>0.48711143031995785</v>
      </c>
      <c r="C197" s="28">
        <v>-1.1825247718774257</v>
      </c>
      <c r="D197" s="28">
        <v>-1.0521166780835347</v>
      </c>
      <c r="E197" s="28">
        <v>-0.38258322772659692</v>
      </c>
      <c r="F197" s="28">
        <v>0.51171717986708132</v>
      </c>
      <c r="G197" s="28">
        <v>0.49126146090754796</v>
      </c>
      <c r="H197" s="28">
        <v>-1.6874064580752286</v>
      </c>
      <c r="I197" s="29">
        <f>+'[1]7-3 Data - Training &amp; Test Sets'!J197</f>
        <v>-7807.0444570890568</v>
      </c>
      <c r="J197" s="25">
        <f t="shared" ref="J197:J207" si="26">+(+C197*R$21+D197*R$22+E197*R$23+F197*R$24)</f>
        <v>-0.42440707892867435</v>
      </c>
      <c r="K197" s="29">
        <f t="shared" si="24"/>
        <v>-537.33565275784895</v>
      </c>
      <c r="L197" s="30">
        <f t="shared" si="21"/>
        <v>-7269.7088043312078</v>
      </c>
      <c r="M197" s="22">
        <f t="shared" si="25"/>
        <v>-2.1508364836066369</v>
      </c>
      <c r="N197" s="24">
        <f t="shared" ref="N197:N204" si="27">IF(+J197&gt;J$2,+I197,0)</f>
        <v>0</v>
      </c>
      <c r="O197" s="29">
        <f t="shared" ref="O197:O204" si="28">IF(+N197=0,+I197,0)</f>
        <v>-7807.0444570890568</v>
      </c>
      <c r="Q197"/>
      <c r="R197"/>
      <c r="S197"/>
      <c r="T197"/>
      <c r="U197"/>
      <c r="V197"/>
      <c r="W197"/>
      <c r="X197"/>
      <c r="Y197"/>
      <c r="Z197"/>
      <c r="AA197"/>
    </row>
    <row r="198" spans="1:27" ht="21" hidden="1" outlineLevel="1" x14ac:dyDescent="0.35">
      <c r="A198" s="22">
        <v>195</v>
      </c>
      <c r="B198" s="28">
        <v>1.1541271583206398</v>
      </c>
      <c r="C198" s="28">
        <v>-1.266322941123843</v>
      </c>
      <c r="D198" s="28">
        <v>-2.8764046823381559E-2</v>
      </c>
      <c r="E198" s="28">
        <v>-0.48776862611847582</v>
      </c>
      <c r="F198" s="28">
        <v>0.74740049119793261</v>
      </c>
      <c r="G198" s="28">
        <v>0.55241215021356371</v>
      </c>
      <c r="H198" s="28">
        <v>-0.25017725262001667</v>
      </c>
      <c r="I198" s="29">
        <f>+'[1]7-3 Data - Training &amp; Test Sets'!J198</f>
        <v>465.51527750074285</v>
      </c>
      <c r="J198" s="25">
        <f t="shared" si="26"/>
        <v>-0.58782546641550337</v>
      </c>
      <c r="K198" s="29">
        <f t="shared" si="24"/>
        <v>-1477.956930897652</v>
      </c>
      <c r="L198" s="30">
        <f t="shared" ref="L198:L204" si="29">+I198-K198</f>
        <v>1943.4722083983947</v>
      </c>
      <c r="M198" s="22">
        <f t="shared" si="25"/>
        <v>0.57500115110640726</v>
      </c>
      <c r="N198" s="24">
        <f t="shared" si="27"/>
        <v>0</v>
      </c>
      <c r="O198" s="29">
        <f t="shared" si="28"/>
        <v>465.51527750074285</v>
      </c>
      <c r="Q198"/>
      <c r="R198"/>
      <c r="S198"/>
      <c r="T198"/>
      <c r="U198"/>
      <c r="V198"/>
      <c r="W198"/>
      <c r="X198"/>
      <c r="Y198"/>
      <c r="Z198"/>
      <c r="AA198"/>
    </row>
    <row r="199" spans="1:27" ht="21" hidden="1" outlineLevel="1" x14ac:dyDescent="0.35">
      <c r="A199" s="22">
        <v>196</v>
      </c>
      <c r="B199" s="28">
        <v>0.91797457955865869</v>
      </c>
      <c r="C199" s="28">
        <v>0.68456934905658207</v>
      </c>
      <c r="D199" s="28">
        <v>-0.31836346764539863</v>
      </c>
      <c r="E199" s="28">
        <v>0.21319133485935021</v>
      </c>
      <c r="F199" s="28">
        <v>-0.50426211755052341</v>
      </c>
      <c r="G199" s="28">
        <v>-0.67143219377337193</v>
      </c>
      <c r="H199" s="28">
        <v>0.47741039477239683</v>
      </c>
      <c r="I199" s="29">
        <f>+'[1]7-3 Data - Training &amp; Test Sets'!J199</f>
        <v>4653.443168443514</v>
      </c>
      <c r="J199" s="25">
        <f t="shared" si="26"/>
        <v>0.31303541204260488</v>
      </c>
      <c r="K199" s="29">
        <f t="shared" si="24"/>
        <v>3707.3158156573018</v>
      </c>
      <c r="L199" s="30">
        <f t="shared" si="29"/>
        <v>946.12735278621221</v>
      </c>
      <c r="M199" s="22">
        <f t="shared" si="25"/>
        <v>0.27992389836830112</v>
      </c>
      <c r="N199" s="24">
        <f t="shared" si="27"/>
        <v>4653.443168443514</v>
      </c>
      <c r="O199" s="29">
        <f t="shared" si="28"/>
        <v>0</v>
      </c>
      <c r="Q199"/>
      <c r="R199"/>
      <c r="S199"/>
      <c r="T199"/>
      <c r="U199"/>
      <c r="V199"/>
      <c r="W199"/>
      <c r="X199"/>
      <c r="Y199"/>
      <c r="Z199"/>
      <c r="AA199"/>
    </row>
    <row r="200" spans="1:27" ht="21" hidden="1" outlineLevel="1" x14ac:dyDescent="0.35">
      <c r="A200" s="22">
        <v>197</v>
      </c>
      <c r="B200" s="28">
        <v>-1.2271628377348975</v>
      </c>
      <c r="C200" s="28">
        <v>-0.11729208873229341</v>
      </c>
      <c r="D200" s="28">
        <v>1.861880690279879</v>
      </c>
      <c r="E200" s="28">
        <v>-0.64741558140502597</v>
      </c>
      <c r="F200" s="28">
        <v>0.57001978172350865</v>
      </c>
      <c r="G200" s="28">
        <v>0.66192970718380506</v>
      </c>
      <c r="H200" s="28">
        <v>-0.42941356090614746</v>
      </c>
      <c r="I200" s="29">
        <f>+'[1]7-3 Data - Training &amp; Test Sets'!J200</f>
        <v>-566.15250469878629</v>
      </c>
      <c r="J200" s="25">
        <f t="shared" si="26"/>
        <v>-0.59017359477987308</v>
      </c>
      <c r="K200" s="29">
        <f t="shared" si="24"/>
        <v>-1491.4725428021434</v>
      </c>
      <c r="L200" s="30">
        <f t="shared" si="29"/>
        <v>925.32003810335709</v>
      </c>
      <c r="M200" s="22">
        <f t="shared" si="25"/>
        <v>0.27376778775227401</v>
      </c>
      <c r="N200" s="24">
        <f t="shared" si="27"/>
        <v>0</v>
      </c>
      <c r="O200" s="29">
        <f t="shared" si="28"/>
        <v>-566.15250469878629</v>
      </c>
      <c r="Q200"/>
      <c r="R200"/>
      <c r="S200"/>
      <c r="T200"/>
      <c r="U200"/>
      <c r="V200"/>
      <c r="W200"/>
      <c r="X200"/>
      <c r="Y200"/>
      <c r="Z200"/>
      <c r="AA200"/>
    </row>
    <row r="201" spans="1:27" ht="21" hidden="1" outlineLevel="1" x14ac:dyDescent="0.35">
      <c r="A201" s="22">
        <v>198</v>
      </c>
      <c r="B201" s="28">
        <v>-1.1825738818365255</v>
      </c>
      <c r="C201" s="28">
        <v>-0.92210542100187787</v>
      </c>
      <c r="D201" s="28">
        <v>-0.75590673549828835</v>
      </c>
      <c r="E201" s="28">
        <v>-0.44347578664399895</v>
      </c>
      <c r="F201" s="28">
        <v>0.45120197481587482</v>
      </c>
      <c r="G201" s="28">
        <v>0.57242052575251612</v>
      </c>
      <c r="H201" s="28">
        <v>8.3696755386766158E-2</v>
      </c>
      <c r="I201" s="29">
        <f>+'[1]7-3 Data - Training &amp; Test Sets'!J201</f>
        <v>2387.2635028912928</v>
      </c>
      <c r="J201" s="25">
        <f t="shared" si="26"/>
        <v>-0.43089500781550999</v>
      </c>
      <c r="K201" s="29">
        <f t="shared" si="24"/>
        <v>-574.67957748913022</v>
      </c>
      <c r="L201" s="30">
        <f t="shared" si="29"/>
        <v>2961.943080380423</v>
      </c>
      <c r="M201" s="22">
        <f t="shared" si="25"/>
        <v>0.87632880643759448</v>
      </c>
      <c r="N201" s="24">
        <f t="shared" si="27"/>
        <v>0</v>
      </c>
      <c r="O201" s="29">
        <f t="shared" si="28"/>
        <v>2387.2635028912928</v>
      </c>
      <c r="Q201"/>
      <c r="R201"/>
      <c r="S201"/>
      <c r="T201"/>
      <c r="U201"/>
      <c r="V201"/>
      <c r="W201"/>
      <c r="X201"/>
      <c r="Y201"/>
      <c r="Z201"/>
      <c r="AA201"/>
    </row>
    <row r="202" spans="1:27" ht="6.75" customHeight="1" outlineLevel="1" x14ac:dyDescent="0.25">
      <c r="I202" s="4"/>
      <c r="J202" s="4"/>
      <c r="Q202"/>
      <c r="R202"/>
      <c r="S202"/>
      <c r="T202"/>
      <c r="U202"/>
      <c r="V202"/>
      <c r="W202"/>
      <c r="X202"/>
      <c r="Y202"/>
      <c r="Z202"/>
      <c r="AA202"/>
    </row>
    <row r="203" spans="1:27" ht="21" x14ac:dyDescent="0.35">
      <c r="A203" s="22">
        <v>199</v>
      </c>
      <c r="B203" s="28">
        <v>0.5236051631860611</v>
      </c>
      <c r="C203" s="28">
        <v>1.1925631934668257</v>
      </c>
      <c r="D203" s="28">
        <v>-0.14471865746821902</v>
      </c>
      <c r="E203" s="28">
        <v>1.3950601207303259</v>
      </c>
      <c r="F203" s="28">
        <v>-9.9289787067448148E-4</v>
      </c>
      <c r="G203" s="28">
        <v>-2.6027025604786234</v>
      </c>
      <c r="H203" s="28">
        <v>1.2874316927164917</v>
      </c>
      <c r="I203" s="29">
        <f>+'[1]7-3 Data - Training &amp; Test Sets'!J202</f>
        <v>9315.8516055237378</v>
      </c>
      <c r="J203" s="3">
        <f>+(+C203*R$21+D203*R$22+E203*R$23+F203*R$24)</f>
        <v>1.1245596417736532</v>
      </c>
      <c r="K203" s="29">
        <f>+J203*I$207+I$206</f>
        <v>8378.3749905164368</v>
      </c>
      <c r="L203" s="30">
        <f t="shared" si="29"/>
        <v>937.47661500730101</v>
      </c>
      <c r="M203" s="22">
        <f>+L203/L$207</f>
        <v>0.27736446676989773</v>
      </c>
      <c r="N203" s="29">
        <f t="shared" si="27"/>
        <v>9315.8516055237378</v>
      </c>
      <c r="O203" s="29">
        <f t="shared" si="28"/>
        <v>0</v>
      </c>
      <c r="Q203"/>
      <c r="R203"/>
      <c r="S203"/>
      <c r="T203"/>
      <c r="U203"/>
      <c r="V203"/>
      <c r="W203"/>
      <c r="X203"/>
      <c r="Y203"/>
      <c r="Z203"/>
      <c r="AA203"/>
    </row>
    <row r="204" spans="1:27" ht="21.75" thickBot="1" x14ac:dyDescent="0.4">
      <c r="A204" s="22">
        <v>200</v>
      </c>
      <c r="B204" s="28">
        <v>1.3660641281033652</v>
      </c>
      <c r="C204" s="28">
        <v>1.1514751791928366</v>
      </c>
      <c r="D204" s="28">
        <v>-1.2398042320700904</v>
      </c>
      <c r="E204" s="28">
        <v>1.5613832884471033</v>
      </c>
      <c r="F204" s="28">
        <v>0.51569039423576113</v>
      </c>
      <c r="G204" s="28">
        <v>-1.2279078025101992E-2</v>
      </c>
      <c r="H204" s="28">
        <v>1.0475692985159604</v>
      </c>
      <c r="I204" s="59">
        <f>+'[1]7-3 Data - Training &amp; Test Sets'!J203</f>
        <v>7935.2256228523484</v>
      </c>
      <c r="J204" s="3">
        <f t="shared" si="26"/>
        <v>1.2670045020230194</v>
      </c>
      <c r="K204" s="29">
        <f>+J204*I$207+I$206</f>
        <v>9198.2745659115462</v>
      </c>
      <c r="L204" s="30">
        <f t="shared" si="29"/>
        <v>-1263.0489430591979</v>
      </c>
      <c r="M204" s="22">
        <f>+L204/L$207</f>
        <v>-0.37368921100305957</v>
      </c>
      <c r="N204" s="59">
        <f t="shared" si="27"/>
        <v>7935.2256228523484</v>
      </c>
      <c r="O204" s="59">
        <f t="shared" si="28"/>
        <v>0</v>
      </c>
      <c r="Q204"/>
      <c r="R204"/>
      <c r="S204"/>
      <c r="T204"/>
      <c r="U204"/>
      <c r="V204"/>
      <c r="W204"/>
      <c r="X204"/>
      <c r="Y204"/>
      <c r="Z204"/>
      <c r="AA204"/>
    </row>
    <row r="205" spans="1:27" ht="19.5" thickBot="1" x14ac:dyDescent="0.35">
      <c r="B205" s="60"/>
      <c r="C205" s="60"/>
      <c r="D205" s="60"/>
      <c r="E205" s="60"/>
      <c r="F205" s="60"/>
      <c r="G205" s="60"/>
      <c r="H205" s="60"/>
      <c r="I205" s="61">
        <f>SUM(I4:I204)</f>
        <v>381102.52819095657</v>
      </c>
      <c r="J205" s="62">
        <f t="shared" si="26"/>
        <v>0</v>
      </c>
      <c r="K205" s="63">
        <f>SUM(K4:K204)</f>
        <v>381102.52819095645</v>
      </c>
      <c r="L205" s="5">
        <f>SUM(L4:L204)</f>
        <v>-1.0186340659856796E-10</v>
      </c>
      <c r="M205" s="5">
        <f>SUM(M4:M204)</f>
        <v>-3.3306690738754696E-14</v>
      </c>
      <c r="N205" s="61">
        <f>SUM(N4:N204)</f>
        <v>495434.44468422182</v>
      </c>
      <c r="O205" s="61">
        <f>SUM(O4:O204)</f>
        <v>-114331.91649326566</v>
      </c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25">
      <c r="B206" s="60">
        <f t="shared" ref="B206:I206" si="30">AVERAGE(B4:B204)</f>
        <v>-8.3266726846886741E-17</v>
      </c>
      <c r="C206" s="60">
        <f t="shared" si="30"/>
        <v>8.3266726846886741E-17</v>
      </c>
      <c r="D206" s="60">
        <f t="shared" si="30"/>
        <v>2.4091839634365896E-16</v>
      </c>
      <c r="E206" s="60">
        <f t="shared" si="30"/>
        <v>-2.8088642523016458E-16</v>
      </c>
      <c r="F206" s="60">
        <f t="shared" si="30"/>
        <v>-5.3679283240626318E-16</v>
      </c>
      <c r="G206" s="60">
        <f t="shared" si="30"/>
        <v>-9.6121027803874875E-17</v>
      </c>
      <c r="H206" s="60">
        <f t="shared" si="30"/>
        <v>-2.3758772726978351E-16</v>
      </c>
      <c r="I206" s="5">
        <f t="shared" si="30"/>
        <v>1905.5126409547829</v>
      </c>
      <c r="J206" s="5">
        <f t="shared" si="26"/>
        <v>-1.5037413658278875E-16</v>
      </c>
      <c r="K206" s="5">
        <f>AVERAGE(K4:K204)</f>
        <v>1905.5126409547822</v>
      </c>
      <c r="L206" s="5">
        <f>AVERAGE(L4:L204)</f>
        <v>-5.0931703299283986E-13</v>
      </c>
      <c r="M206" s="5">
        <f>AVERAGE(M4:M204)</f>
        <v>-1.6653345369377348E-16</v>
      </c>
      <c r="N206" s="5">
        <f>AVERAGE(N4:N204)</f>
        <v>2477.1722234211093</v>
      </c>
      <c r="O206" s="5">
        <f>AVERAGE(O4:O204)</f>
        <v>-571.65958246632829</v>
      </c>
      <c r="Q206"/>
      <c r="R206"/>
      <c r="S206"/>
      <c r="T206"/>
      <c r="U206"/>
      <c r="V206"/>
      <c r="W206"/>
      <c r="X206"/>
      <c r="Y206"/>
      <c r="Z206"/>
      <c r="AA206"/>
    </row>
    <row r="207" spans="1:27" ht="16.5" thickBot="1" x14ac:dyDescent="0.3">
      <c r="B207" s="60">
        <f t="shared" ref="B207:I207" si="31">_xlfn.STDEV.P(B4:B204)</f>
        <v>1.0000000000000058</v>
      </c>
      <c r="C207" s="60">
        <f t="shared" si="31"/>
        <v>1.0000000000000007</v>
      </c>
      <c r="D207" s="60">
        <f t="shared" si="31"/>
        <v>0.99999999999999956</v>
      </c>
      <c r="E207" s="60">
        <f t="shared" si="31"/>
        <v>1.0000000000000002</v>
      </c>
      <c r="F207" s="60">
        <f t="shared" si="31"/>
        <v>0.999999999999999</v>
      </c>
      <c r="G207" s="60">
        <f t="shared" si="31"/>
        <v>1.0000000000000002</v>
      </c>
      <c r="H207" s="60">
        <f t="shared" si="31"/>
        <v>1</v>
      </c>
      <c r="I207" s="5">
        <f t="shared" si="31"/>
        <v>5755.9084543996869</v>
      </c>
      <c r="J207" s="5">
        <f t="shared" si="26"/>
        <v>0.70525638222585474</v>
      </c>
      <c r="K207" s="5">
        <f>_xlfn.STDEV.P(K4:K204)</f>
        <v>4616.5281618972012</v>
      </c>
      <c r="L207" s="5">
        <f>_xlfn.STDEV.P(L4:L204)</f>
        <v>3379.9449003863715</v>
      </c>
      <c r="M207" s="5">
        <f>_xlfn.STDEV.P(M4:M204)</f>
        <v>1.0000000000000002</v>
      </c>
      <c r="N207" s="5">
        <f>_xlfn.STDEV.P(N4:N204)</f>
        <v>4835.9517400116692</v>
      </c>
      <c r="O207" s="5">
        <f>_xlfn.STDEV.P(O4:O204)</f>
        <v>2629.0405903735527</v>
      </c>
      <c r="Q207"/>
      <c r="R207"/>
      <c r="S207"/>
      <c r="T207"/>
      <c r="U207"/>
      <c r="V207"/>
      <c r="W207"/>
      <c r="X207"/>
      <c r="Y207"/>
      <c r="Z207"/>
      <c r="AA207"/>
    </row>
    <row r="208" spans="1:27" ht="19.5" thickBot="1" x14ac:dyDescent="0.35">
      <c r="B208" s="60"/>
      <c r="C208" s="60"/>
      <c r="D208" s="60"/>
      <c r="E208" s="60"/>
      <c r="F208" s="60"/>
      <c r="G208" s="60"/>
      <c r="H208" s="60"/>
      <c r="N208" s="5"/>
      <c r="O208" s="61">
        <f>+O205+N205</f>
        <v>381102.52819095616</v>
      </c>
      <c r="Q208"/>
      <c r="R208"/>
      <c r="S208"/>
      <c r="T208"/>
      <c r="U208"/>
      <c r="V208"/>
      <c r="W208"/>
      <c r="X208"/>
      <c r="Y208"/>
      <c r="Z208"/>
      <c r="AA208"/>
    </row>
    <row r="209" spans="2:27" x14ac:dyDescent="0.25">
      <c r="B209" s="60"/>
      <c r="C209" s="60"/>
      <c r="D209" s="60"/>
      <c r="E209" s="60"/>
      <c r="F209" s="60"/>
      <c r="G209" s="60"/>
      <c r="H209" s="60"/>
      <c r="N209" s="5"/>
      <c r="O209" s="5"/>
      <c r="Q209"/>
      <c r="R209"/>
      <c r="S209"/>
      <c r="T209"/>
      <c r="U209"/>
      <c r="V209"/>
      <c r="W209"/>
      <c r="X209"/>
      <c r="Y209"/>
      <c r="Z209"/>
      <c r="AA209"/>
    </row>
    <row r="210" spans="2:27" x14ac:dyDescent="0.25">
      <c r="B210" s="60"/>
      <c r="C210" s="60"/>
      <c r="D210" s="60"/>
      <c r="E210" s="60"/>
      <c r="F210" s="60"/>
      <c r="G210" s="60"/>
      <c r="H210" s="60"/>
      <c r="N210" s="5"/>
      <c r="O210" s="5"/>
      <c r="Q210"/>
      <c r="R210"/>
      <c r="S210"/>
      <c r="T210"/>
      <c r="U210"/>
      <c r="V210"/>
      <c r="W210"/>
      <c r="X210"/>
      <c r="Y210"/>
      <c r="Z210"/>
      <c r="AA210"/>
    </row>
    <row r="211" spans="2:27" x14ac:dyDescent="0.25">
      <c r="B211" s="60"/>
      <c r="C211" s="60"/>
      <c r="D211" s="60"/>
      <c r="E211" s="60"/>
      <c r="F211" s="60"/>
      <c r="G211" s="60"/>
      <c r="H211" s="60"/>
      <c r="N211" s="5"/>
      <c r="O211" s="5"/>
      <c r="Q211"/>
      <c r="R211"/>
      <c r="S211"/>
      <c r="T211"/>
      <c r="U211"/>
      <c r="V211"/>
      <c r="W211"/>
      <c r="X211"/>
      <c r="Y211"/>
      <c r="Z211"/>
      <c r="AA211"/>
    </row>
    <row r="212" spans="2:27" x14ac:dyDescent="0.25">
      <c r="B212" s="60"/>
      <c r="C212" s="60"/>
      <c r="D212" s="60"/>
      <c r="E212" s="60"/>
      <c r="F212" s="60"/>
      <c r="G212" s="60"/>
      <c r="H212" s="60"/>
      <c r="N212" s="5"/>
      <c r="O212" s="5"/>
      <c r="Q212"/>
      <c r="R212"/>
      <c r="S212"/>
      <c r="T212"/>
      <c r="U212"/>
      <c r="V212"/>
      <c r="W212"/>
      <c r="X212"/>
      <c r="Y212"/>
      <c r="Z212"/>
      <c r="AA212"/>
    </row>
    <row r="213" spans="2:27" x14ac:dyDescent="0.25">
      <c r="B213" s="60"/>
      <c r="C213" s="60"/>
      <c r="D213" s="60"/>
      <c r="E213" s="60"/>
      <c r="F213" s="60"/>
      <c r="G213" s="60"/>
      <c r="H213" s="60"/>
      <c r="N213" s="5"/>
      <c r="O213" s="5"/>
      <c r="Q213"/>
      <c r="R213"/>
      <c r="S213"/>
      <c r="T213"/>
      <c r="U213"/>
      <c r="V213"/>
      <c r="W213"/>
      <c r="X213"/>
      <c r="Y213"/>
      <c r="Z213"/>
      <c r="AA213"/>
    </row>
    <row r="214" spans="2:27" x14ac:dyDescent="0.25">
      <c r="B214" s="60"/>
      <c r="C214" s="60"/>
      <c r="D214" s="60"/>
      <c r="E214" s="60"/>
      <c r="F214" s="60"/>
      <c r="G214" s="60"/>
      <c r="H214" s="60"/>
      <c r="N214" s="5"/>
      <c r="O214" s="5"/>
      <c r="Q214"/>
      <c r="R214"/>
      <c r="S214"/>
      <c r="T214"/>
      <c r="U214"/>
      <c r="V214"/>
      <c r="W214"/>
      <c r="X214"/>
      <c r="Y214"/>
      <c r="Z214"/>
      <c r="AA214"/>
    </row>
    <row r="215" spans="2:27" x14ac:dyDescent="0.25">
      <c r="B215" s="60"/>
      <c r="C215" s="60"/>
      <c r="D215" s="60"/>
      <c r="E215" s="60"/>
      <c r="F215" s="60"/>
      <c r="G215" s="60"/>
      <c r="H215" s="60"/>
      <c r="N215" s="5"/>
      <c r="O215" s="5"/>
      <c r="Q215"/>
      <c r="R215"/>
      <c r="S215"/>
      <c r="T215"/>
      <c r="U215"/>
      <c r="V215"/>
      <c r="W215"/>
      <c r="X215"/>
      <c r="Y215"/>
      <c r="Z215"/>
      <c r="AA215"/>
    </row>
    <row r="216" spans="2:27" x14ac:dyDescent="0.25">
      <c r="B216" s="60"/>
      <c r="C216" s="60"/>
      <c r="D216" s="60"/>
      <c r="E216" s="60"/>
      <c r="F216" s="60"/>
      <c r="G216" s="60"/>
      <c r="H216" s="60"/>
      <c r="N216" s="5"/>
      <c r="O216" s="5"/>
      <c r="Q216"/>
      <c r="R216"/>
      <c r="S216"/>
      <c r="T216"/>
      <c r="U216"/>
      <c r="V216"/>
      <c r="W216"/>
      <c r="X216"/>
      <c r="Y216"/>
      <c r="Z216"/>
      <c r="AA216"/>
    </row>
    <row r="217" spans="2:27" x14ac:dyDescent="0.25">
      <c r="B217" s="60"/>
      <c r="C217" s="60"/>
      <c r="D217" s="60"/>
      <c r="E217" s="60"/>
      <c r="F217" s="60"/>
      <c r="G217" s="60"/>
      <c r="H217" s="60"/>
      <c r="N217" s="5"/>
      <c r="O217" s="5"/>
      <c r="Q217"/>
      <c r="R217"/>
      <c r="S217"/>
      <c r="T217"/>
      <c r="U217"/>
      <c r="V217"/>
      <c r="W217"/>
      <c r="X217"/>
      <c r="Y217"/>
      <c r="Z217"/>
      <c r="AA217"/>
    </row>
    <row r="218" spans="2:27" x14ac:dyDescent="0.25">
      <c r="B218" s="60"/>
      <c r="C218" s="60"/>
      <c r="D218" s="60"/>
      <c r="E218" s="60"/>
      <c r="F218" s="60"/>
      <c r="G218" s="60"/>
      <c r="H218" s="60"/>
      <c r="N218" s="5"/>
      <c r="O218" s="5"/>
      <c r="Q218"/>
      <c r="R218"/>
      <c r="S218"/>
      <c r="T218"/>
      <c r="U218"/>
      <c r="V218"/>
      <c r="W218"/>
      <c r="X218"/>
      <c r="Y218"/>
      <c r="Z218"/>
      <c r="AA218"/>
    </row>
    <row r="219" spans="2:27" x14ac:dyDescent="0.25">
      <c r="B219" s="60"/>
      <c r="C219" s="60"/>
      <c r="D219" s="60"/>
      <c r="E219" s="60"/>
      <c r="F219" s="60"/>
      <c r="G219" s="60"/>
      <c r="H219" s="60"/>
      <c r="N219" s="5"/>
      <c r="O219" s="5"/>
      <c r="Q219"/>
      <c r="R219"/>
      <c r="S219"/>
      <c r="T219"/>
      <c r="U219"/>
      <c r="V219"/>
      <c r="W219"/>
      <c r="X219"/>
      <c r="Y219"/>
      <c r="Z219"/>
      <c r="AA219"/>
    </row>
    <row r="220" spans="2:27" x14ac:dyDescent="0.25">
      <c r="B220" s="60"/>
      <c r="C220" s="60"/>
      <c r="D220" s="60"/>
      <c r="E220" s="60"/>
      <c r="F220" s="60"/>
      <c r="G220" s="60"/>
      <c r="H220" s="60"/>
      <c r="N220" s="5"/>
      <c r="O220" s="5"/>
      <c r="Q220"/>
      <c r="R220"/>
      <c r="S220"/>
      <c r="T220"/>
      <c r="U220"/>
      <c r="V220"/>
      <c r="W220"/>
      <c r="X220"/>
      <c r="Y220"/>
      <c r="Z220"/>
      <c r="AA220"/>
    </row>
    <row r="221" spans="2:27" x14ac:dyDescent="0.25">
      <c r="B221" s="60"/>
      <c r="C221" s="60"/>
      <c r="D221" s="60"/>
      <c r="E221" s="60"/>
      <c r="F221" s="60"/>
      <c r="G221" s="60"/>
      <c r="H221" s="60"/>
      <c r="N221" s="5"/>
      <c r="O221" s="5"/>
      <c r="Q221"/>
      <c r="R221"/>
      <c r="S221"/>
      <c r="T221"/>
      <c r="U221"/>
      <c r="V221"/>
      <c r="W221"/>
      <c r="X221"/>
      <c r="Y221"/>
      <c r="Z221"/>
      <c r="AA221"/>
    </row>
    <row r="222" spans="2:27" x14ac:dyDescent="0.25">
      <c r="B222" s="60"/>
      <c r="C222" s="60"/>
      <c r="D222" s="60"/>
      <c r="E222" s="60"/>
      <c r="F222" s="60"/>
      <c r="G222" s="60"/>
      <c r="H222" s="60"/>
      <c r="N222" s="5"/>
      <c r="O222" s="5"/>
      <c r="Q222"/>
      <c r="R222"/>
      <c r="S222"/>
      <c r="T222"/>
      <c r="U222"/>
      <c r="V222"/>
      <c r="W222"/>
      <c r="X222"/>
      <c r="Y222"/>
      <c r="Z222"/>
      <c r="AA222"/>
    </row>
    <row r="223" spans="2:27" x14ac:dyDescent="0.25">
      <c r="B223" s="60"/>
      <c r="C223" s="60"/>
      <c r="D223" s="60"/>
      <c r="E223" s="60"/>
      <c r="F223" s="60"/>
      <c r="G223" s="60"/>
      <c r="H223" s="60"/>
      <c r="N223" s="5"/>
      <c r="O223" s="5"/>
      <c r="Q223"/>
      <c r="R223"/>
      <c r="S223"/>
      <c r="T223"/>
      <c r="U223"/>
      <c r="V223"/>
      <c r="W223"/>
      <c r="X223"/>
      <c r="Y223"/>
      <c r="Z223"/>
      <c r="AA223"/>
    </row>
    <row r="224" spans="2:27" x14ac:dyDescent="0.25">
      <c r="B224" s="60"/>
      <c r="C224" s="60"/>
      <c r="D224" s="60"/>
      <c r="E224" s="60"/>
      <c r="F224" s="60"/>
      <c r="G224" s="60"/>
      <c r="H224" s="60"/>
      <c r="N224" s="5"/>
      <c r="O224" s="5"/>
      <c r="Q224"/>
      <c r="R224"/>
      <c r="S224"/>
      <c r="T224"/>
      <c r="U224"/>
      <c r="V224"/>
      <c r="W224"/>
      <c r="X224"/>
      <c r="Y224"/>
      <c r="Z224"/>
      <c r="AA224"/>
    </row>
    <row r="225" spans="2:27" x14ac:dyDescent="0.25">
      <c r="B225" s="60"/>
      <c r="C225" s="60"/>
      <c r="D225" s="60"/>
      <c r="E225" s="60"/>
      <c r="F225" s="60"/>
      <c r="G225" s="60"/>
      <c r="H225" s="60"/>
      <c r="N225" s="5"/>
      <c r="O225" s="5"/>
      <c r="Q225"/>
      <c r="R225"/>
      <c r="S225"/>
      <c r="T225"/>
      <c r="U225"/>
      <c r="V225"/>
      <c r="W225"/>
      <c r="X225"/>
      <c r="Y225"/>
      <c r="Z225"/>
      <c r="AA225"/>
    </row>
    <row r="226" spans="2:27" x14ac:dyDescent="0.25">
      <c r="B226" s="60"/>
      <c r="C226" s="60"/>
      <c r="D226" s="60"/>
      <c r="E226" s="60"/>
      <c r="F226" s="60"/>
      <c r="G226" s="60"/>
      <c r="H226" s="60"/>
      <c r="N226" s="5"/>
      <c r="O226" s="5"/>
      <c r="Q226"/>
      <c r="R226"/>
      <c r="S226"/>
      <c r="T226"/>
      <c r="U226"/>
      <c r="V226"/>
      <c r="W226"/>
      <c r="X226"/>
      <c r="Y226"/>
      <c r="Z226"/>
      <c r="AA226"/>
    </row>
    <row r="227" spans="2:27" x14ac:dyDescent="0.25">
      <c r="B227" s="60"/>
      <c r="C227" s="60"/>
      <c r="D227" s="60"/>
      <c r="E227" s="60"/>
      <c r="F227" s="60"/>
      <c r="G227" s="60"/>
      <c r="H227" s="60"/>
      <c r="N227" s="5"/>
      <c r="O227" s="5"/>
      <c r="Q227"/>
      <c r="R227"/>
      <c r="S227"/>
      <c r="T227"/>
      <c r="U227"/>
      <c r="V227"/>
      <c r="W227"/>
      <c r="X227"/>
      <c r="Y227"/>
      <c r="Z227"/>
      <c r="AA227"/>
    </row>
    <row r="228" spans="2:27" x14ac:dyDescent="0.25">
      <c r="B228" s="60"/>
      <c r="C228" s="60"/>
      <c r="D228" s="60"/>
      <c r="E228" s="60"/>
      <c r="F228" s="60"/>
      <c r="G228" s="60"/>
      <c r="H228" s="60"/>
      <c r="N228" s="5"/>
      <c r="O228" s="5"/>
      <c r="Q228"/>
      <c r="R228"/>
      <c r="S228"/>
      <c r="T228"/>
      <c r="U228"/>
      <c r="V228"/>
      <c r="W228"/>
      <c r="X228"/>
      <c r="Y228"/>
      <c r="Z228"/>
      <c r="AA228"/>
    </row>
    <row r="229" spans="2:27" x14ac:dyDescent="0.25">
      <c r="B229" s="60"/>
      <c r="C229" s="60"/>
      <c r="D229" s="60"/>
      <c r="E229" s="60"/>
      <c r="F229" s="60"/>
      <c r="G229" s="60"/>
      <c r="H229" s="60"/>
      <c r="N229" s="5"/>
      <c r="O229" s="5"/>
      <c r="Q229"/>
      <c r="R229"/>
      <c r="S229"/>
      <c r="T229"/>
      <c r="U229"/>
      <c r="V229"/>
      <c r="W229"/>
      <c r="X229"/>
      <c r="Y229"/>
      <c r="Z229"/>
      <c r="AA229"/>
    </row>
    <row r="230" spans="2:27" x14ac:dyDescent="0.25">
      <c r="B230" s="60"/>
      <c r="C230" s="60"/>
      <c r="D230" s="60"/>
      <c r="E230" s="60"/>
      <c r="F230" s="60"/>
      <c r="G230" s="60"/>
      <c r="H230" s="60"/>
      <c r="N230" s="5"/>
      <c r="O230" s="5"/>
      <c r="Q230"/>
      <c r="R230"/>
      <c r="S230"/>
      <c r="T230"/>
      <c r="U230"/>
      <c r="V230"/>
      <c r="W230"/>
      <c r="X230"/>
      <c r="Y230"/>
      <c r="Z230"/>
      <c r="AA230"/>
    </row>
    <row r="231" spans="2:27" x14ac:dyDescent="0.25">
      <c r="B231" s="60"/>
      <c r="C231" s="60"/>
      <c r="D231" s="60"/>
      <c r="E231" s="60"/>
      <c r="F231" s="60"/>
      <c r="G231" s="60"/>
      <c r="H231" s="60"/>
      <c r="N231" s="5"/>
      <c r="O231" s="5"/>
      <c r="Q231"/>
      <c r="R231"/>
      <c r="S231"/>
      <c r="T231"/>
      <c r="U231"/>
      <c r="V231"/>
      <c r="W231"/>
      <c r="X231"/>
      <c r="Y231"/>
      <c r="Z231"/>
      <c r="AA231"/>
    </row>
    <row r="232" spans="2:27" x14ac:dyDescent="0.25">
      <c r="B232" s="60"/>
      <c r="C232" s="60"/>
      <c r="D232" s="60"/>
      <c r="E232" s="60"/>
      <c r="F232" s="60"/>
      <c r="G232" s="60"/>
      <c r="H232" s="60"/>
      <c r="N232" s="5"/>
      <c r="O232" s="5"/>
      <c r="Q232"/>
      <c r="R232"/>
      <c r="S232"/>
      <c r="T232"/>
      <c r="U232"/>
      <c r="V232"/>
      <c r="W232"/>
      <c r="X232"/>
      <c r="Y232"/>
      <c r="Z232"/>
      <c r="AA232"/>
    </row>
    <row r="233" spans="2:27" x14ac:dyDescent="0.25">
      <c r="B233" s="60"/>
      <c r="C233" s="60"/>
      <c r="D233" s="60"/>
      <c r="E233" s="60"/>
      <c r="F233" s="60"/>
      <c r="G233" s="60"/>
      <c r="H233" s="60"/>
      <c r="N233" s="5"/>
      <c r="O233" s="5"/>
      <c r="Q233"/>
      <c r="R233"/>
      <c r="S233"/>
      <c r="T233"/>
      <c r="U233"/>
      <c r="V233"/>
      <c r="W233"/>
      <c r="X233"/>
      <c r="Y233"/>
      <c r="Z233"/>
      <c r="AA233"/>
    </row>
    <row r="234" spans="2:27" x14ac:dyDescent="0.25">
      <c r="B234" s="60"/>
      <c r="C234" s="60"/>
      <c r="D234" s="60"/>
      <c r="E234" s="60"/>
      <c r="F234" s="60"/>
      <c r="G234" s="60"/>
      <c r="H234" s="60"/>
      <c r="N234" s="5"/>
      <c r="O234" s="5"/>
      <c r="Q234"/>
      <c r="R234"/>
      <c r="S234"/>
      <c r="T234"/>
      <c r="U234"/>
      <c r="V234"/>
      <c r="W234"/>
      <c r="X234"/>
      <c r="Y234"/>
      <c r="Z234"/>
      <c r="AA234"/>
    </row>
    <row r="235" spans="2:27" x14ac:dyDescent="0.25">
      <c r="B235" s="60"/>
      <c r="C235" s="60"/>
      <c r="D235" s="60"/>
      <c r="E235" s="60"/>
      <c r="F235" s="60"/>
      <c r="G235" s="60"/>
      <c r="H235" s="60"/>
      <c r="N235" s="5"/>
      <c r="O235" s="5"/>
      <c r="Q235"/>
      <c r="R235"/>
      <c r="S235"/>
      <c r="T235"/>
      <c r="U235"/>
      <c r="V235"/>
      <c r="W235"/>
      <c r="X235"/>
      <c r="Y235"/>
      <c r="Z235"/>
      <c r="AA235"/>
    </row>
    <row r="236" spans="2:27" x14ac:dyDescent="0.25">
      <c r="B236" s="60"/>
      <c r="C236" s="60"/>
      <c r="D236" s="60"/>
      <c r="E236" s="60"/>
      <c r="F236" s="60"/>
      <c r="G236" s="60"/>
      <c r="H236" s="60"/>
      <c r="N236" s="5"/>
      <c r="O236" s="5"/>
      <c r="Q236"/>
      <c r="R236"/>
      <c r="S236"/>
      <c r="T236"/>
      <c r="U236"/>
      <c r="V236"/>
      <c r="W236"/>
      <c r="X236"/>
      <c r="Y236"/>
      <c r="Z236"/>
      <c r="AA236"/>
    </row>
    <row r="237" spans="2:27" x14ac:dyDescent="0.25">
      <c r="B237" s="60"/>
      <c r="C237" s="60"/>
      <c r="D237" s="60"/>
      <c r="E237" s="60"/>
      <c r="F237" s="60"/>
      <c r="G237" s="60"/>
      <c r="H237" s="60"/>
      <c r="N237" s="5"/>
      <c r="O237" s="5"/>
      <c r="Q237"/>
      <c r="R237"/>
      <c r="S237"/>
      <c r="T237"/>
      <c r="U237"/>
      <c r="V237"/>
      <c r="W237"/>
      <c r="X237"/>
      <c r="Y237"/>
      <c r="Z237"/>
      <c r="AA237"/>
    </row>
    <row r="238" spans="2:27" x14ac:dyDescent="0.25">
      <c r="B238" s="60"/>
      <c r="C238" s="60"/>
      <c r="D238" s="60"/>
      <c r="E238" s="60"/>
      <c r="F238" s="60"/>
      <c r="G238" s="60"/>
      <c r="H238" s="60"/>
      <c r="N238" s="5"/>
      <c r="O238" s="5"/>
      <c r="Q238"/>
      <c r="R238"/>
      <c r="S238"/>
      <c r="T238"/>
      <c r="U238"/>
      <c r="V238"/>
      <c r="W238"/>
      <c r="X238"/>
      <c r="Y238"/>
      <c r="Z238"/>
      <c r="AA238"/>
    </row>
    <row r="239" spans="2:27" x14ac:dyDescent="0.25">
      <c r="B239" s="60"/>
      <c r="C239" s="60"/>
      <c r="D239" s="60"/>
      <c r="E239" s="60"/>
      <c r="F239" s="60"/>
      <c r="G239" s="60"/>
      <c r="H239" s="60"/>
      <c r="N239" s="5"/>
      <c r="O239" s="5"/>
      <c r="Q239"/>
      <c r="R239"/>
      <c r="S239"/>
      <c r="T239"/>
      <c r="U239"/>
      <c r="V239"/>
      <c r="W239"/>
      <c r="X239"/>
      <c r="Y239"/>
      <c r="Z239"/>
      <c r="AA239"/>
    </row>
    <row r="240" spans="2:27" x14ac:dyDescent="0.25">
      <c r="B240" s="60"/>
      <c r="C240" s="60"/>
      <c r="D240" s="60"/>
      <c r="E240" s="60"/>
      <c r="F240" s="60"/>
      <c r="G240" s="60"/>
      <c r="H240" s="60"/>
      <c r="N240" s="5"/>
      <c r="O240" s="5"/>
      <c r="Q240"/>
      <c r="R240"/>
      <c r="S240"/>
      <c r="T240"/>
      <c r="U240"/>
      <c r="V240"/>
      <c r="W240"/>
      <c r="X240"/>
      <c r="Y240"/>
      <c r="Z240"/>
      <c r="AA240"/>
    </row>
    <row r="241" spans="2:27" x14ac:dyDescent="0.25">
      <c r="B241" s="60"/>
      <c r="C241" s="60"/>
      <c r="D241" s="60"/>
      <c r="E241" s="60"/>
      <c r="F241" s="60"/>
      <c r="G241" s="60"/>
      <c r="H241" s="60"/>
      <c r="N241" s="5"/>
      <c r="O241" s="5"/>
      <c r="Q241"/>
      <c r="R241"/>
      <c r="S241"/>
      <c r="T241"/>
      <c r="U241"/>
      <c r="V241"/>
      <c r="W241"/>
      <c r="X241"/>
      <c r="Y241"/>
      <c r="Z241"/>
      <c r="AA241"/>
    </row>
    <row r="242" spans="2:27" x14ac:dyDescent="0.25">
      <c r="B242" s="60"/>
      <c r="C242" s="60"/>
      <c r="D242" s="60"/>
      <c r="E242" s="60"/>
      <c r="F242" s="60"/>
      <c r="G242" s="60"/>
      <c r="H242" s="60"/>
      <c r="N242" s="5"/>
      <c r="O242" s="5"/>
      <c r="Q242"/>
      <c r="R242"/>
      <c r="S242"/>
      <c r="T242"/>
      <c r="U242"/>
      <c r="V242"/>
      <c r="W242"/>
      <c r="X242"/>
      <c r="Y242"/>
      <c r="Z242"/>
      <c r="AA242"/>
    </row>
    <row r="243" spans="2:27" x14ac:dyDescent="0.25">
      <c r="B243" s="60"/>
      <c r="C243" s="60"/>
      <c r="D243" s="60"/>
      <c r="E243" s="60"/>
      <c r="F243" s="60"/>
      <c r="G243" s="60"/>
      <c r="H243" s="60"/>
      <c r="N243" s="5"/>
      <c r="O243" s="5"/>
      <c r="Q243"/>
      <c r="R243"/>
      <c r="S243"/>
      <c r="T243"/>
      <c r="U243"/>
      <c r="V243"/>
      <c r="W243"/>
      <c r="X243"/>
      <c r="Y243"/>
      <c r="Z243"/>
      <c r="AA243"/>
    </row>
    <row r="244" spans="2:27" x14ac:dyDescent="0.25">
      <c r="B244" s="60"/>
      <c r="C244" s="60"/>
      <c r="D244" s="60"/>
      <c r="E244" s="60"/>
      <c r="F244" s="60"/>
      <c r="G244" s="60"/>
      <c r="H244" s="60"/>
      <c r="N244" s="5"/>
      <c r="O244" s="5"/>
      <c r="Q244"/>
      <c r="R244"/>
      <c r="S244"/>
      <c r="T244"/>
      <c r="U244"/>
      <c r="V244"/>
      <c r="W244"/>
      <c r="X244"/>
      <c r="Y244"/>
      <c r="Z244"/>
      <c r="AA244"/>
    </row>
    <row r="245" spans="2:27" x14ac:dyDescent="0.25">
      <c r="B245" s="60"/>
      <c r="C245" s="60"/>
      <c r="D245" s="60"/>
      <c r="E245" s="60"/>
      <c r="F245" s="60"/>
      <c r="G245" s="60"/>
      <c r="H245" s="60"/>
      <c r="N245" s="5"/>
      <c r="O245" s="5"/>
      <c r="Q245"/>
      <c r="R245"/>
      <c r="S245"/>
      <c r="T245"/>
      <c r="U245"/>
      <c r="V245"/>
      <c r="W245"/>
      <c r="X245"/>
      <c r="Y245"/>
      <c r="Z245"/>
      <c r="AA245"/>
    </row>
    <row r="246" spans="2:27" x14ac:dyDescent="0.25">
      <c r="B246" s="60"/>
      <c r="C246" s="60"/>
      <c r="D246" s="60"/>
      <c r="E246" s="60"/>
      <c r="F246" s="60"/>
      <c r="G246" s="60"/>
      <c r="H246" s="60"/>
      <c r="Q246"/>
      <c r="R246"/>
      <c r="S246"/>
      <c r="T246"/>
    </row>
    <row r="247" spans="2:27" x14ac:dyDescent="0.25">
      <c r="B247" s="60"/>
      <c r="C247" s="60"/>
      <c r="D247" s="60"/>
      <c r="E247" s="60"/>
      <c r="F247" s="60"/>
      <c r="G247" s="60"/>
      <c r="H247" s="60"/>
      <c r="Q247"/>
      <c r="R247"/>
      <c r="S247"/>
      <c r="T247"/>
    </row>
    <row r="248" spans="2:27" x14ac:dyDescent="0.25">
      <c r="B248" s="60"/>
      <c r="C248" s="60"/>
      <c r="D248" s="60"/>
      <c r="E248" s="60"/>
      <c r="F248" s="60"/>
      <c r="G248" s="60"/>
      <c r="H248" s="60"/>
      <c r="Q248"/>
      <c r="R248"/>
      <c r="S248"/>
      <c r="T248"/>
    </row>
    <row r="249" spans="2:27" x14ac:dyDescent="0.25">
      <c r="B249" s="60"/>
      <c r="C249" s="60"/>
      <c r="D249" s="60"/>
      <c r="E249" s="60"/>
      <c r="F249" s="60"/>
      <c r="G249" s="60"/>
      <c r="H249" s="60"/>
      <c r="Q249"/>
      <c r="R249"/>
      <c r="S249"/>
      <c r="T249"/>
    </row>
    <row r="250" spans="2:27" x14ac:dyDescent="0.25">
      <c r="B250" s="60"/>
      <c r="C250" s="60"/>
      <c r="D250" s="60"/>
      <c r="E250" s="60"/>
      <c r="F250" s="60"/>
      <c r="G250" s="60"/>
      <c r="H250" s="60"/>
      <c r="Q250"/>
      <c r="R250"/>
      <c r="S250"/>
      <c r="T250"/>
    </row>
    <row r="251" spans="2:27" x14ac:dyDescent="0.25">
      <c r="B251" s="60"/>
      <c r="C251" s="60"/>
      <c r="D251" s="60"/>
      <c r="E251" s="60"/>
      <c r="F251" s="60"/>
      <c r="G251" s="60"/>
      <c r="H251" s="60"/>
      <c r="Q251"/>
      <c r="R251"/>
      <c r="S251"/>
      <c r="T251"/>
    </row>
    <row r="252" spans="2:27" x14ac:dyDescent="0.25">
      <c r="B252" s="60"/>
      <c r="C252" s="60"/>
      <c r="D252" s="60"/>
      <c r="E252" s="60"/>
      <c r="F252" s="60"/>
      <c r="G252" s="60"/>
      <c r="H252" s="60"/>
      <c r="Q252"/>
      <c r="R252"/>
      <c r="S252"/>
      <c r="T252"/>
    </row>
    <row r="253" spans="2:27" x14ac:dyDescent="0.25">
      <c r="B253" s="60"/>
      <c r="C253" s="60"/>
      <c r="D253" s="60"/>
      <c r="E253" s="60"/>
      <c r="F253" s="60"/>
      <c r="G253" s="60"/>
      <c r="H253" s="60"/>
      <c r="Q253"/>
      <c r="R253"/>
      <c r="S253"/>
      <c r="T253"/>
    </row>
    <row r="254" spans="2:27" x14ac:dyDescent="0.25">
      <c r="B254" s="60"/>
      <c r="C254" s="60"/>
      <c r="D254" s="60"/>
      <c r="E254" s="60"/>
      <c r="F254" s="60"/>
      <c r="G254" s="60"/>
      <c r="H254" s="60"/>
      <c r="Q254"/>
      <c r="R254"/>
      <c r="S254"/>
      <c r="T254"/>
    </row>
    <row r="255" spans="2:27" x14ac:dyDescent="0.25">
      <c r="B255" s="60"/>
      <c r="C255" s="60"/>
      <c r="D255" s="60"/>
      <c r="E255" s="60"/>
      <c r="F255" s="60"/>
      <c r="G255" s="60"/>
      <c r="H255" s="60"/>
      <c r="Q255"/>
      <c r="R255"/>
      <c r="S255"/>
      <c r="T255"/>
    </row>
    <row r="256" spans="2:27" x14ac:dyDescent="0.25">
      <c r="B256" s="60"/>
      <c r="C256" s="60"/>
      <c r="D256" s="60"/>
      <c r="E256" s="60"/>
      <c r="F256" s="60"/>
      <c r="G256" s="60"/>
      <c r="H256" s="60"/>
      <c r="Q256"/>
      <c r="R256"/>
      <c r="S256"/>
      <c r="T256"/>
    </row>
    <row r="257" spans="2:20" x14ac:dyDescent="0.25">
      <c r="B257" s="60"/>
      <c r="C257" s="60"/>
      <c r="D257" s="60"/>
      <c r="E257" s="60"/>
      <c r="F257" s="60"/>
      <c r="G257" s="60"/>
      <c r="H257" s="60"/>
      <c r="Q257"/>
      <c r="R257"/>
      <c r="S257"/>
      <c r="T257"/>
    </row>
    <row r="258" spans="2:20" x14ac:dyDescent="0.25">
      <c r="B258" s="60"/>
      <c r="C258" s="60"/>
      <c r="D258" s="60"/>
      <c r="E258" s="60"/>
      <c r="F258" s="60"/>
      <c r="G258" s="60"/>
      <c r="H258" s="60"/>
      <c r="Q258"/>
      <c r="R258"/>
      <c r="S258"/>
      <c r="T258"/>
    </row>
    <row r="259" spans="2:20" x14ac:dyDescent="0.25">
      <c r="B259" s="60"/>
      <c r="C259" s="60"/>
      <c r="D259" s="60"/>
      <c r="E259" s="60"/>
      <c r="F259" s="60"/>
      <c r="G259" s="60"/>
      <c r="H259" s="60"/>
      <c r="Q259"/>
      <c r="R259"/>
      <c r="S259"/>
      <c r="T259"/>
    </row>
    <row r="260" spans="2:20" x14ac:dyDescent="0.25">
      <c r="B260" s="60"/>
      <c r="C260" s="60"/>
      <c r="D260" s="60"/>
      <c r="E260" s="60"/>
      <c r="F260" s="60"/>
      <c r="G260" s="60"/>
      <c r="H260" s="60"/>
      <c r="Q260"/>
      <c r="R260"/>
      <c r="S260"/>
      <c r="T260"/>
    </row>
    <row r="261" spans="2:20" x14ac:dyDescent="0.25">
      <c r="B261" s="60"/>
      <c r="C261" s="60"/>
      <c r="D261" s="60"/>
      <c r="E261" s="60"/>
      <c r="F261" s="60"/>
      <c r="G261" s="60"/>
      <c r="H261" s="60"/>
      <c r="Q261"/>
      <c r="R261"/>
      <c r="S261"/>
      <c r="T261"/>
    </row>
    <row r="262" spans="2:20" x14ac:dyDescent="0.25">
      <c r="B262" s="60"/>
      <c r="C262" s="60"/>
      <c r="D262" s="60"/>
      <c r="E262" s="60"/>
      <c r="F262" s="60"/>
      <c r="G262" s="60"/>
      <c r="H262" s="60"/>
      <c r="Q262"/>
      <c r="R262"/>
      <c r="S262"/>
      <c r="T262"/>
    </row>
    <row r="263" spans="2:20" x14ac:dyDescent="0.25">
      <c r="B263" s="60"/>
      <c r="C263" s="60"/>
      <c r="D263" s="60"/>
      <c r="E263" s="60"/>
      <c r="F263" s="60"/>
      <c r="G263" s="60"/>
      <c r="H263" s="60"/>
      <c r="Q263"/>
      <c r="R263"/>
      <c r="S263"/>
      <c r="T263"/>
    </row>
    <row r="264" spans="2:20" x14ac:dyDescent="0.25">
      <c r="B264" s="60"/>
      <c r="C264" s="60"/>
      <c r="D264" s="60"/>
      <c r="E264" s="60"/>
      <c r="F264" s="60"/>
      <c r="G264" s="60"/>
      <c r="H264" s="60"/>
      <c r="Q264"/>
      <c r="R264"/>
      <c r="S264"/>
      <c r="T264"/>
    </row>
    <row r="265" spans="2:20" x14ac:dyDescent="0.25">
      <c r="B265" s="60"/>
      <c r="C265" s="60"/>
      <c r="D265" s="60"/>
      <c r="E265" s="60"/>
      <c r="F265" s="60"/>
      <c r="G265" s="60"/>
      <c r="H265" s="60"/>
      <c r="Q265"/>
      <c r="R265"/>
      <c r="S265"/>
      <c r="T265"/>
    </row>
    <row r="266" spans="2:20" x14ac:dyDescent="0.25">
      <c r="B266" s="60"/>
      <c r="C266" s="60"/>
      <c r="D266" s="60"/>
      <c r="E266" s="60"/>
      <c r="F266" s="60"/>
      <c r="G266" s="60"/>
      <c r="H266" s="60"/>
      <c r="Q266"/>
      <c r="R266"/>
      <c r="S266"/>
      <c r="T266"/>
    </row>
    <row r="267" spans="2:20" x14ac:dyDescent="0.25">
      <c r="B267" s="60"/>
      <c r="C267" s="60"/>
      <c r="D267" s="60"/>
      <c r="E267" s="60"/>
      <c r="F267" s="60"/>
      <c r="G267" s="60"/>
      <c r="H267" s="60"/>
      <c r="Q267"/>
      <c r="R267"/>
      <c r="S267"/>
      <c r="T267"/>
    </row>
    <row r="268" spans="2:20" x14ac:dyDescent="0.25">
      <c r="B268" s="60"/>
      <c r="C268" s="60"/>
      <c r="D268" s="60"/>
      <c r="E268" s="60"/>
      <c r="F268" s="60"/>
      <c r="G268" s="60"/>
      <c r="H268" s="60"/>
      <c r="Q268"/>
      <c r="R268"/>
      <c r="S268"/>
      <c r="T268"/>
    </row>
    <row r="269" spans="2:20" x14ac:dyDescent="0.25">
      <c r="B269" s="60"/>
      <c r="C269" s="60"/>
      <c r="D269" s="60"/>
      <c r="E269" s="60"/>
      <c r="F269" s="60"/>
      <c r="G269" s="60"/>
      <c r="H269" s="60"/>
      <c r="Q269"/>
      <c r="R269"/>
      <c r="S269"/>
      <c r="T269"/>
    </row>
    <row r="270" spans="2:20" x14ac:dyDescent="0.25">
      <c r="B270" s="60"/>
      <c r="C270" s="60"/>
      <c r="D270" s="60"/>
      <c r="E270" s="60"/>
      <c r="F270" s="60"/>
      <c r="G270" s="60"/>
      <c r="H270" s="60"/>
      <c r="Q270"/>
      <c r="R270"/>
      <c r="S270"/>
      <c r="T270"/>
    </row>
    <row r="271" spans="2:20" x14ac:dyDescent="0.25">
      <c r="B271" s="60"/>
      <c r="C271" s="60"/>
      <c r="D271" s="60"/>
      <c r="E271" s="60"/>
      <c r="F271" s="60"/>
      <c r="G271" s="60"/>
      <c r="H271" s="60"/>
      <c r="Q271"/>
      <c r="R271"/>
      <c r="S271"/>
      <c r="T271"/>
    </row>
    <row r="272" spans="2:20" x14ac:dyDescent="0.25">
      <c r="B272" s="60"/>
      <c r="C272" s="60"/>
      <c r="D272" s="60"/>
      <c r="E272" s="60"/>
      <c r="F272" s="60"/>
      <c r="G272" s="60"/>
      <c r="H272" s="60"/>
      <c r="Q272"/>
      <c r="R272"/>
      <c r="S272"/>
      <c r="T272"/>
    </row>
    <row r="273" spans="2:20" x14ac:dyDescent="0.25">
      <c r="B273" s="60"/>
      <c r="C273" s="60"/>
      <c r="D273" s="60"/>
      <c r="E273" s="60"/>
      <c r="F273" s="60"/>
      <c r="G273" s="60"/>
      <c r="H273" s="60"/>
      <c r="Q273"/>
      <c r="R273"/>
      <c r="S273"/>
      <c r="T273"/>
    </row>
    <row r="274" spans="2:20" x14ac:dyDescent="0.25">
      <c r="B274" s="60"/>
      <c r="C274" s="60"/>
      <c r="D274" s="60"/>
      <c r="E274" s="60"/>
      <c r="F274" s="60"/>
      <c r="G274" s="60"/>
      <c r="H274" s="60"/>
      <c r="Q274"/>
      <c r="R274"/>
      <c r="S274"/>
      <c r="T274"/>
    </row>
    <row r="275" spans="2:20" x14ac:dyDescent="0.25">
      <c r="B275" s="60"/>
      <c r="C275" s="60"/>
      <c r="D275" s="60"/>
      <c r="E275" s="60"/>
      <c r="F275" s="60"/>
      <c r="G275" s="60"/>
      <c r="H275" s="60"/>
      <c r="Q275"/>
      <c r="R275"/>
      <c r="S275"/>
      <c r="T275"/>
    </row>
    <row r="276" spans="2:20" x14ac:dyDescent="0.25">
      <c r="B276" s="60"/>
      <c r="C276" s="60"/>
      <c r="D276" s="60"/>
      <c r="E276" s="60"/>
      <c r="F276" s="60"/>
      <c r="G276" s="60"/>
      <c r="H276" s="60"/>
      <c r="Q276"/>
      <c r="R276"/>
      <c r="S276"/>
      <c r="T276"/>
    </row>
    <row r="277" spans="2:20" x14ac:dyDescent="0.25">
      <c r="B277" s="60"/>
      <c r="C277" s="60"/>
      <c r="D277" s="60"/>
      <c r="E277" s="60"/>
      <c r="F277" s="60"/>
      <c r="G277" s="60"/>
      <c r="H277" s="60"/>
      <c r="Q277"/>
      <c r="R277"/>
      <c r="S277"/>
      <c r="T277"/>
    </row>
    <row r="278" spans="2:20" x14ac:dyDescent="0.25">
      <c r="B278" s="60"/>
      <c r="C278" s="60"/>
      <c r="D278" s="60"/>
      <c r="E278" s="60"/>
      <c r="F278" s="60"/>
      <c r="G278" s="60"/>
      <c r="H278" s="60"/>
      <c r="Q278"/>
      <c r="R278"/>
      <c r="S278"/>
      <c r="T278"/>
    </row>
    <row r="279" spans="2:20" x14ac:dyDescent="0.25">
      <c r="B279" s="60"/>
      <c r="C279" s="60"/>
      <c r="D279" s="60"/>
      <c r="E279" s="60"/>
      <c r="F279" s="60"/>
      <c r="G279" s="60"/>
      <c r="H279" s="60"/>
      <c r="Q279"/>
      <c r="R279"/>
      <c r="S279"/>
      <c r="T279"/>
    </row>
    <row r="280" spans="2:20" x14ac:dyDescent="0.25">
      <c r="B280" s="60"/>
      <c r="C280" s="60"/>
      <c r="D280" s="60"/>
      <c r="E280" s="60"/>
      <c r="F280" s="60"/>
      <c r="G280" s="60"/>
      <c r="H280" s="60"/>
      <c r="Q280"/>
      <c r="R280"/>
      <c r="S280"/>
      <c r="T280"/>
    </row>
    <row r="281" spans="2:20" x14ac:dyDescent="0.25">
      <c r="B281" s="60"/>
      <c r="C281" s="60"/>
      <c r="D281" s="60"/>
      <c r="E281" s="60"/>
      <c r="F281" s="60"/>
      <c r="G281" s="60"/>
      <c r="H281" s="60"/>
      <c r="Q281"/>
      <c r="R281"/>
      <c r="S281"/>
      <c r="T281"/>
    </row>
    <row r="282" spans="2:20" x14ac:dyDescent="0.25">
      <c r="B282" s="60"/>
      <c r="C282" s="60"/>
      <c r="D282" s="60"/>
      <c r="E282" s="60"/>
      <c r="F282" s="60"/>
      <c r="G282" s="60"/>
      <c r="H282" s="60"/>
      <c r="Q282"/>
      <c r="R282"/>
      <c r="S282"/>
      <c r="T282"/>
    </row>
    <row r="283" spans="2:20" x14ac:dyDescent="0.25">
      <c r="B283" s="60"/>
      <c r="C283" s="60"/>
      <c r="D283" s="60"/>
      <c r="E283" s="60"/>
      <c r="F283" s="60"/>
      <c r="G283" s="60"/>
      <c r="H283" s="60"/>
      <c r="Q283"/>
      <c r="R283"/>
      <c r="S283"/>
      <c r="T283"/>
    </row>
    <row r="284" spans="2:20" x14ac:dyDescent="0.25">
      <c r="B284" s="60"/>
      <c r="C284" s="60"/>
      <c r="D284" s="60"/>
      <c r="E284" s="60"/>
      <c r="F284" s="60"/>
      <c r="G284" s="60"/>
      <c r="H284" s="60"/>
      <c r="Q284"/>
      <c r="R284"/>
      <c r="S284"/>
      <c r="T284"/>
    </row>
    <row r="285" spans="2:20" x14ac:dyDescent="0.25">
      <c r="B285" s="60"/>
      <c r="C285" s="60"/>
      <c r="D285" s="60"/>
      <c r="E285" s="60"/>
      <c r="F285" s="60"/>
      <c r="G285" s="60"/>
      <c r="H285" s="60"/>
      <c r="Q285"/>
      <c r="R285"/>
      <c r="S285"/>
      <c r="T285"/>
    </row>
    <row r="286" spans="2:20" x14ac:dyDescent="0.25">
      <c r="B286" s="60"/>
      <c r="C286" s="60"/>
      <c r="D286" s="60"/>
      <c r="E286" s="60"/>
      <c r="F286" s="60"/>
      <c r="G286" s="60"/>
      <c r="H286" s="60"/>
      <c r="Q286"/>
      <c r="R286"/>
      <c r="S286"/>
      <c r="T286"/>
    </row>
    <row r="287" spans="2:20" x14ac:dyDescent="0.25">
      <c r="B287" s="60"/>
      <c r="C287" s="60"/>
      <c r="D287" s="60"/>
      <c r="E287" s="60"/>
      <c r="F287" s="60"/>
      <c r="G287" s="60"/>
      <c r="H287" s="60"/>
      <c r="Q287"/>
      <c r="R287"/>
      <c r="S287"/>
      <c r="T287"/>
    </row>
    <row r="288" spans="2:20" x14ac:dyDescent="0.25">
      <c r="B288" s="60"/>
      <c r="C288" s="60"/>
      <c r="D288" s="60"/>
      <c r="E288" s="60"/>
      <c r="F288" s="60"/>
      <c r="G288" s="60"/>
      <c r="H288" s="60"/>
      <c r="Q288"/>
      <c r="R288"/>
      <c r="S288"/>
      <c r="T288"/>
    </row>
    <row r="289" spans="2:20" x14ac:dyDescent="0.25">
      <c r="B289" s="60"/>
      <c r="C289" s="60"/>
      <c r="D289" s="60"/>
      <c r="E289" s="60"/>
      <c r="F289" s="60"/>
      <c r="G289" s="60"/>
      <c r="H289" s="60"/>
      <c r="Q289"/>
      <c r="R289"/>
      <c r="S289"/>
      <c r="T289"/>
    </row>
    <row r="290" spans="2:20" x14ac:dyDescent="0.25">
      <c r="B290" s="60"/>
      <c r="C290" s="60"/>
      <c r="D290" s="60"/>
      <c r="E290" s="60"/>
      <c r="F290" s="60"/>
      <c r="G290" s="60"/>
      <c r="H290" s="60"/>
      <c r="Q290"/>
      <c r="R290"/>
      <c r="S290"/>
      <c r="T290"/>
    </row>
    <row r="291" spans="2:20" x14ac:dyDescent="0.25">
      <c r="B291" s="60"/>
      <c r="C291" s="60"/>
      <c r="D291" s="60"/>
      <c r="E291" s="60"/>
      <c r="F291" s="60"/>
      <c r="G291" s="60"/>
      <c r="H291" s="60"/>
      <c r="Q291"/>
      <c r="R291"/>
      <c r="S291"/>
      <c r="T291"/>
    </row>
    <row r="292" spans="2:20" x14ac:dyDescent="0.25">
      <c r="B292" s="60"/>
      <c r="C292" s="60"/>
      <c r="D292" s="60"/>
      <c r="E292" s="60"/>
      <c r="F292" s="60"/>
      <c r="G292" s="60"/>
      <c r="H292" s="60"/>
      <c r="Q292"/>
      <c r="R292"/>
      <c r="S292"/>
      <c r="T292"/>
    </row>
    <row r="293" spans="2:20" x14ac:dyDescent="0.25">
      <c r="B293" s="60"/>
      <c r="C293" s="60"/>
      <c r="D293" s="60"/>
      <c r="E293" s="60"/>
      <c r="F293" s="60"/>
      <c r="G293" s="60"/>
      <c r="H293" s="60"/>
      <c r="Q293"/>
      <c r="R293"/>
      <c r="S293"/>
      <c r="T293"/>
    </row>
    <row r="294" spans="2:20" x14ac:dyDescent="0.25">
      <c r="B294" s="60"/>
      <c r="C294" s="60"/>
      <c r="D294" s="60"/>
      <c r="E294" s="60"/>
      <c r="F294" s="60"/>
      <c r="G294" s="60"/>
      <c r="H294" s="60"/>
      <c r="Q294"/>
      <c r="R294"/>
      <c r="S294"/>
      <c r="T294"/>
    </row>
    <row r="295" spans="2:20" x14ac:dyDescent="0.25">
      <c r="B295" s="60"/>
      <c r="C295" s="60"/>
      <c r="D295" s="60"/>
      <c r="E295" s="60"/>
      <c r="F295" s="60"/>
      <c r="G295" s="60"/>
      <c r="H295" s="60"/>
      <c r="Q295"/>
      <c r="R295"/>
      <c r="S295"/>
      <c r="T295"/>
    </row>
    <row r="296" spans="2:20" x14ac:dyDescent="0.25">
      <c r="B296" s="60"/>
      <c r="C296" s="60"/>
      <c r="D296" s="60"/>
      <c r="E296" s="60"/>
      <c r="F296" s="60"/>
      <c r="G296" s="60"/>
      <c r="H296" s="60"/>
      <c r="Q296"/>
      <c r="R296"/>
      <c r="S296"/>
      <c r="T296"/>
    </row>
    <row r="297" spans="2:20" x14ac:dyDescent="0.25">
      <c r="B297" s="60"/>
      <c r="C297" s="60"/>
      <c r="D297" s="60"/>
      <c r="E297" s="60"/>
      <c r="F297" s="60"/>
      <c r="G297" s="60"/>
      <c r="H297" s="60"/>
      <c r="Q297"/>
      <c r="R297"/>
      <c r="S297"/>
      <c r="T297"/>
    </row>
    <row r="298" spans="2:20" x14ac:dyDescent="0.25">
      <c r="B298" s="60"/>
      <c r="C298" s="60"/>
      <c r="D298" s="60"/>
      <c r="E298" s="60"/>
      <c r="F298" s="60"/>
      <c r="G298" s="60"/>
      <c r="H298" s="60"/>
      <c r="Q298"/>
      <c r="R298"/>
      <c r="S298"/>
      <c r="T298"/>
    </row>
    <row r="299" spans="2:20" x14ac:dyDescent="0.25">
      <c r="B299" s="60"/>
      <c r="C299" s="60"/>
      <c r="D299" s="60"/>
      <c r="E299" s="60"/>
      <c r="F299" s="60"/>
      <c r="G299" s="60"/>
      <c r="H299" s="60"/>
      <c r="Q299"/>
      <c r="R299"/>
      <c r="S299"/>
      <c r="T299"/>
    </row>
    <row r="300" spans="2:20" x14ac:dyDescent="0.25">
      <c r="B300" s="60"/>
      <c r="C300" s="60"/>
      <c r="D300" s="60"/>
      <c r="E300" s="60"/>
      <c r="F300" s="60"/>
      <c r="G300" s="60"/>
      <c r="H300" s="60"/>
      <c r="Q300"/>
      <c r="R300"/>
      <c r="S300"/>
      <c r="T300"/>
    </row>
    <row r="301" spans="2:20" x14ac:dyDescent="0.25">
      <c r="B301" s="60"/>
      <c r="C301" s="60"/>
      <c r="D301" s="60"/>
      <c r="E301" s="60"/>
      <c r="F301" s="60"/>
      <c r="G301" s="60"/>
      <c r="H301" s="60"/>
      <c r="Q301"/>
      <c r="R301"/>
      <c r="S301"/>
      <c r="T301"/>
    </row>
    <row r="302" spans="2:20" x14ac:dyDescent="0.25">
      <c r="B302" s="60"/>
      <c r="C302" s="60"/>
      <c r="D302" s="60"/>
      <c r="E302" s="60"/>
      <c r="F302" s="60"/>
      <c r="G302" s="60"/>
      <c r="H302" s="60"/>
      <c r="Q302"/>
      <c r="R302"/>
      <c r="S302"/>
      <c r="T302"/>
    </row>
    <row r="303" spans="2:20" x14ac:dyDescent="0.25">
      <c r="B303" s="60"/>
      <c r="C303" s="60"/>
      <c r="D303" s="60"/>
      <c r="E303" s="60"/>
      <c r="F303" s="60"/>
      <c r="G303" s="60"/>
      <c r="H303" s="60"/>
      <c r="Q303"/>
      <c r="R303"/>
      <c r="S303"/>
      <c r="T303"/>
    </row>
    <row r="304" spans="2:20" x14ac:dyDescent="0.25">
      <c r="B304" s="60"/>
      <c r="C304" s="60"/>
      <c r="D304" s="60"/>
      <c r="E304" s="60"/>
      <c r="F304" s="60"/>
      <c r="G304" s="60"/>
      <c r="H304" s="60"/>
      <c r="Q304"/>
      <c r="R304"/>
      <c r="S304"/>
      <c r="T304"/>
    </row>
    <row r="305" spans="2:20" x14ac:dyDescent="0.25">
      <c r="B305" s="60"/>
      <c r="C305" s="60"/>
      <c r="D305" s="60"/>
      <c r="E305" s="60"/>
      <c r="F305" s="60"/>
      <c r="G305" s="60"/>
      <c r="H305" s="60"/>
      <c r="Q305"/>
      <c r="R305"/>
      <c r="S305"/>
      <c r="T305"/>
    </row>
    <row r="306" spans="2:20" x14ac:dyDescent="0.25">
      <c r="B306" s="60"/>
      <c r="C306" s="60"/>
      <c r="D306" s="60"/>
      <c r="E306" s="60"/>
      <c r="F306" s="60"/>
      <c r="G306" s="60"/>
      <c r="H306" s="60"/>
      <c r="Q306"/>
      <c r="R306"/>
      <c r="S306"/>
      <c r="T306"/>
    </row>
    <row r="307" spans="2:20" x14ac:dyDescent="0.25">
      <c r="B307" s="60"/>
      <c r="C307" s="60"/>
      <c r="D307" s="60"/>
      <c r="E307" s="60"/>
      <c r="F307" s="60"/>
      <c r="G307" s="60"/>
      <c r="H307" s="60"/>
      <c r="Q307"/>
      <c r="R307"/>
      <c r="S307"/>
      <c r="T307"/>
    </row>
    <row r="308" spans="2:20" x14ac:dyDescent="0.25">
      <c r="B308" s="60"/>
      <c r="C308" s="60"/>
      <c r="D308" s="60"/>
      <c r="E308" s="60"/>
      <c r="F308" s="60"/>
      <c r="G308" s="60"/>
      <c r="H308" s="60"/>
      <c r="Q308"/>
      <c r="R308"/>
      <c r="S308"/>
      <c r="T308"/>
    </row>
    <row r="309" spans="2:20" x14ac:dyDescent="0.25">
      <c r="B309" s="60"/>
      <c r="C309" s="60"/>
      <c r="D309" s="60"/>
      <c r="E309" s="60"/>
      <c r="F309" s="60"/>
      <c r="G309" s="60"/>
      <c r="H309" s="60"/>
    </row>
    <row r="310" spans="2:20" x14ac:dyDescent="0.25">
      <c r="B310" s="60"/>
      <c r="C310" s="60"/>
      <c r="D310" s="60"/>
      <c r="E310" s="60"/>
      <c r="F310" s="60"/>
      <c r="G310" s="60"/>
      <c r="H310" s="60"/>
    </row>
    <row r="311" spans="2:20" x14ac:dyDescent="0.25">
      <c r="B311" s="60"/>
      <c r="C311" s="60"/>
      <c r="D311" s="60"/>
      <c r="E311" s="60"/>
      <c r="F311" s="60"/>
      <c r="G311" s="60"/>
      <c r="H311" s="60"/>
    </row>
    <row r="312" spans="2:20" x14ac:dyDescent="0.25">
      <c r="B312" s="60"/>
      <c r="C312" s="60"/>
      <c r="D312" s="60"/>
      <c r="E312" s="60"/>
      <c r="F312" s="60"/>
      <c r="G312" s="60"/>
      <c r="H312" s="60"/>
    </row>
    <row r="313" spans="2:20" x14ac:dyDescent="0.25">
      <c r="B313" s="60"/>
      <c r="C313" s="60"/>
      <c r="D313" s="60"/>
      <c r="E313" s="60"/>
      <c r="F313" s="60"/>
      <c r="G313" s="60"/>
      <c r="H313" s="60"/>
    </row>
    <row r="314" spans="2:20" x14ac:dyDescent="0.25">
      <c r="B314" s="60"/>
      <c r="C314" s="60"/>
      <c r="D314" s="60"/>
      <c r="E314" s="60"/>
      <c r="F314" s="60"/>
      <c r="G314" s="60"/>
      <c r="H314" s="60"/>
    </row>
    <row r="315" spans="2:20" x14ac:dyDescent="0.25">
      <c r="B315" s="60"/>
      <c r="C315" s="60"/>
      <c r="D315" s="60"/>
      <c r="E315" s="60"/>
      <c r="F315" s="60"/>
      <c r="G315" s="60"/>
      <c r="H315" s="60"/>
    </row>
    <row r="316" spans="2:20" x14ac:dyDescent="0.25">
      <c r="B316" s="60"/>
      <c r="C316" s="60"/>
      <c r="D316" s="60"/>
      <c r="E316" s="60"/>
      <c r="F316" s="60"/>
      <c r="G316" s="60"/>
      <c r="H316" s="60"/>
    </row>
    <row r="317" spans="2:20" x14ac:dyDescent="0.25">
      <c r="B317" s="60"/>
      <c r="C317" s="60"/>
      <c r="D317" s="60"/>
      <c r="E317" s="60"/>
      <c r="F317" s="60"/>
      <c r="G317" s="60"/>
      <c r="H317" s="60"/>
    </row>
    <row r="318" spans="2:20" x14ac:dyDescent="0.25">
      <c r="B318" s="60"/>
      <c r="C318" s="60"/>
      <c r="D318" s="60"/>
      <c r="E318" s="60"/>
      <c r="F318" s="60"/>
      <c r="G318" s="60"/>
      <c r="H318" s="60"/>
    </row>
    <row r="319" spans="2:20" x14ac:dyDescent="0.25">
      <c r="B319" s="60"/>
      <c r="C319" s="60"/>
      <c r="D319" s="60"/>
      <c r="E319" s="60"/>
      <c r="F319" s="60"/>
      <c r="G319" s="60"/>
      <c r="H319" s="60"/>
    </row>
    <row r="320" spans="2:20" x14ac:dyDescent="0.25">
      <c r="B320" s="60"/>
      <c r="C320" s="60"/>
      <c r="D320" s="60"/>
      <c r="E320" s="60"/>
      <c r="F320" s="60"/>
      <c r="G320" s="60"/>
      <c r="H320" s="60"/>
    </row>
    <row r="321" spans="2:8" x14ac:dyDescent="0.25">
      <c r="B321" s="60"/>
      <c r="C321" s="60"/>
      <c r="D321" s="60"/>
      <c r="E321" s="60"/>
      <c r="F321" s="60"/>
      <c r="G321" s="60"/>
      <c r="H321" s="60"/>
    </row>
    <row r="322" spans="2:8" x14ac:dyDescent="0.25">
      <c r="B322" s="60"/>
      <c r="C322" s="60"/>
      <c r="D322" s="60"/>
      <c r="E322" s="60"/>
      <c r="F322" s="60"/>
      <c r="G322" s="60"/>
      <c r="H322" s="60"/>
    </row>
    <row r="323" spans="2:8" x14ac:dyDescent="0.25">
      <c r="B323" s="60"/>
      <c r="C323" s="60"/>
      <c r="D323" s="60"/>
      <c r="E323" s="60"/>
      <c r="F323" s="60"/>
      <c r="G323" s="60"/>
      <c r="H323" s="60"/>
    </row>
    <row r="324" spans="2:8" x14ac:dyDescent="0.25">
      <c r="B324" s="60"/>
      <c r="C324" s="60"/>
      <c r="D324" s="60"/>
      <c r="E324" s="60"/>
      <c r="F324" s="60"/>
      <c r="G324" s="60"/>
      <c r="H324" s="60"/>
    </row>
    <row r="325" spans="2:8" x14ac:dyDescent="0.25">
      <c r="B325" s="60"/>
      <c r="C325" s="60"/>
      <c r="D325" s="60"/>
      <c r="E325" s="60"/>
      <c r="F325" s="60"/>
      <c r="G325" s="60"/>
      <c r="H325" s="60"/>
    </row>
    <row r="326" spans="2:8" x14ac:dyDescent="0.25">
      <c r="B326" s="60"/>
      <c r="C326" s="60"/>
      <c r="D326" s="60"/>
      <c r="E326" s="60"/>
      <c r="F326" s="60"/>
      <c r="G326" s="60"/>
      <c r="H326" s="60"/>
    </row>
    <row r="327" spans="2:8" x14ac:dyDescent="0.25">
      <c r="B327" s="60"/>
      <c r="C327" s="60"/>
      <c r="D327" s="60"/>
      <c r="E327" s="60"/>
      <c r="F327" s="60"/>
      <c r="G327" s="60"/>
      <c r="H327" s="60"/>
    </row>
    <row r="328" spans="2:8" x14ac:dyDescent="0.25">
      <c r="B328" s="60"/>
      <c r="C328" s="60"/>
      <c r="D328" s="60"/>
      <c r="E328" s="60"/>
      <c r="F328" s="60"/>
      <c r="G328" s="60"/>
      <c r="H328" s="60"/>
    </row>
    <row r="329" spans="2:8" x14ac:dyDescent="0.25">
      <c r="B329" s="60"/>
      <c r="C329" s="60"/>
      <c r="D329" s="60"/>
      <c r="E329" s="60"/>
      <c r="F329" s="60"/>
      <c r="G329" s="60"/>
      <c r="H329" s="60"/>
    </row>
    <row r="330" spans="2:8" x14ac:dyDescent="0.25">
      <c r="B330" s="60"/>
      <c r="C330" s="60"/>
      <c r="D330" s="60"/>
      <c r="E330" s="60"/>
      <c r="F330" s="60"/>
      <c r="G330" s="60"/>
      <c r="H330" s="60"/>
    </row>
    <row r="331" spans="2:8" x14ac:dyDescent="0.25">
      <c r="B331" s="60"/>
      <c r="C331" s="60"/>
      <c r="D331" s="60"/>
      <c r="E331" s="60"/>
      <c r="F331" s="60"/>
      <c r="G331" s="60"/>
      <c r="H331" s="60"/>
    </row>
    <row r="332" spans="2:8" x14ac:dyDescent="0.25">
      <c r="B332" s="60"/>
      <c r="C332" s="60"/>
      <c r="D332" s="60"/>
      <c r="E332" s="60"/>
      <c r="F332" s="60"/>
      <c r="G332" s="60"/>
      <c r="H332" s="60"/>
    </row>
    <row r="333" spans="2:8" x14ac:dyDescent="0.25">
      <c r="B333" s="60"/>
      <c r="C333" s="60"/>
      <c r="D333" s="60"/>
      <c r="E333" s="60"/>
      <c r="F333" s="60"/>
      <c r="G333" s="60"/>
      <c r="H333" s="60"/>
    </row>
    <row r="334" spans="2:8" x14ac:dyDescent="0.25">
      <c r="B334" s="60"/>
      <c r="C334" s="60"/>
      <c r="D334" s="60"/>
      <c r="E334" s="60"/>
      <c r="F334" s="60"/>
      <c r="G334" s="60"/>
      <c r="H334" s="60"/>
    </row>
    <row r="335" spans="2:8" x14ac:dyDescent="0.25">
      <c r="B335" s="60"/>
      <c r="C335" s="60"/>
      <c r="D335" s="60"/>
      <c r="E335" s="60"/>
      <c r="F335" s="60"/>
      <c r="G335" s="60"/>
      <c r="H335" s="60"/>
    </row>
    <row r="336" spans="2:8" x14ac:dyDescent="0.25">
      <c r="B336" s="60"/>
      <c r="C336" s="60"/>
      <c r="D336" s="60"/>
      <c r="E336" s="60"/>
      <c r="F336" s="60"/>
      <c r="G336" s="60"/>
      <c r="H336" s="60"/>
    </row>
    <row r="337" spans="2:8" x14ac:dyDescent="0.25">
      <c r="B337" s="60"/>
      <c r="C337" s="60"/>
      <c r="D337" s="60"/>
      <c r="E337" s="60"/>
      <c r="F337" s="60"/>
      <c r="G337" s="60"/>
      <c r="H337" s="60"/>
    </row>
    <row r="338" spans="2:8" x14ac:dyDescent="0.25">
      <c r="B338" s="60"/>
      <c r="C338" s="60"/>
      <c r="D338" s="60"/>
      <c r="E338" s="60"/>
      <c r="F338" s="60"/>
      <c r="G338" s="60"/>
      <c r="H338" s="60"/>
    </row>
    <row r="339" spans="2:8" x14ac:dyDescent="0.25">
      <c r="B339" s="60"/>
      <c r="C339" s="60"/>
      <c r="D339" s="60"/>
      <c r="E339" s="60"/>
      <c r="F339" s="60"/>
      <c r="G339" s="60"/>
      <c r="H339" s="60"/>
    </row>
    <row r="340" spans="2:8" x14ac:dyDescent="0.25">
      <c r="B340" s="60"/>
      <c r="C340" s="60"/>
      <c r="D340" s="60"/>
      <c r="E340" s="60"/>
      <c r="F340" s="60"/>
      <c r="G340" s="60"/>
      <c r="H340" s="60"/>
    </row>
    <row r="341" spans="2:8" x14ac:dyDescent="0.25">
      <c r="B341" s="60"/>
      <c r="C341" s="60"/>
      <c r="D341" s="60"/>
      <c r="E341" s="60"/>
      <c r="F341" s="60"/>
      <c r="G341" s="60"/>
      <c r="H341" s="60"/>
    </row>
    <row r="342" spans="2:8" x14ac:dyDescent="0.25">
      <c r="B342" s="60"/>
      <c r="C342" s="60"/>
      <c r="D342" s="60"/>
      <c r="E342" s="60"/>
      <c r="F342" s="60"/>
      <c r="G342" s="60"/>
      <c r="H342" s="60"/>
    </row>
    <row r="343" spans="2:8" x14ac:dyDescent="0.25">
      <c r="B343" s="60"/>
      <c r="C343" s="60"/>
      <c r="D343" s="60"/>
      <c r="E343" s="60"/>
      <c r="F343" s="60"/>
      <c r="G343" s="60"/>
      <c r="H343" s="60"/>
    </row>
    <row r="344" spans="2:8" x14ac:dyDescent="0.25">
      <c r="B344" s="60"/>
      <c r="C344" s="60"/>
      <c r="D344" s="60"/>
      <c r="E344" s="60"/>
      <c r="F344" s="60"/>
      <c r="G344" s="60"/>
      <c r="H344" s="60"/>
    </row>
    <row r="345" spans="2:8" x14ac:dyDescent="0.25">
      <c r="B345" s="60"/>
      <c r="C345" s="60"/>
      <c r="D345" s="60"/>
      <c r="E345" s="60"/>
      <c r="F345" s="60"/>
      <c r="G345" s="60"/>
      <c r="H345" s="60"/>
    </row>
    <row r="346" spans="2:8" x14ac:dyDescent="0.25">
      <c r="B346" s="60"/>
      <c r="C346" s="60"/>
      <c r="D346" s="60"/>
      <c r="E346" s="60"/>
      <c r="F346" s="60"/>
      <c r="G346" s="60"/>
      <c r="H346" s="60"/>
    </row>
    <row r="347" spans="2:8" x14ac:dyDescent="0.25">
      <c r="B347" s="60"/>
      <c r="C347" s="60"/>
      <c r="D347" s="60"/>
      <c r="E347" s="60"/>
      <c r="F347" s="60"/>
      <c r="G347" s="60"/>
      <c r="H347" s="60"/>
    </row>
    <row r="348" spans="2:8" x14ac:dyDescent="0.25">
      <c r="B348" s="60"/>
      <c r="C348" s="60"/>
      <c r="D348" s="60"/>
      <c r="E348" s="60"/>
      <c r="F348" s="60"/>
      <c r="G348" s="60"/>
      <c r="H348" s="60"/>
    </row>
    <row r="349" spans="2:8" x14ac:dyDescent="0.25">
      <c r="B349" s="60"/>
      <c r="C349" s="60"/>
      <c r="D349" s="60"/>
      <c r="E349" s="60"/>
      <c r="F349" s="60"/>
      <c r="G349" s="60"/>
      <c r="H349" s="60"/>
    </row>
    <row r="350" spans="2:8" x14ac:dyDescent="0.25">
      <c r="B350" s="60"/>
      <c r="C350" s="60"/>
      <c r="D350" s="60"/>
      <c r="E350" s="60"/>
      <c r="F350" s="60"/>
      <c r="G350" s="60"/>
      <c r="H350" s="60"/>
    </row>
    <row r="351" spans="2:8" x14ac:dyDescent="0.25">
      <c r="B351" s="60"/>
      <c r="C351" s="60"/>
      <c r="D351" s="60"/>
      <c r="E351" s="60"/>
      <c r="F351" s="60"/>
      <c r="G351" s="60"/>
      <c r="H351" s="60"/>
    </row>
    <row r="352" spans="2:8" x14ac:dyDescent="0.25">
      <c r="B352" s="60"/>
      <c r="C352" s="60"/>
      <c r="D352" s="60"/>
      <c r="E352" s="60"/>
      <c r="F352" s="60"/>
      <c r="G352" s="60"/>
      <c r="H352" s="60"/>
    </row>
    <row r="353" spans="2:8" x14ac:dyDescent="0.25">
      <c r="B353" s="60"/>
      <c r="C353" s="60"/>
      <c r="D353" s="60"/>
      <c r="E353" s="60"/>
      <c r="F353" s="60"/>
      <c r="G353" s="60"/>
      <c r="H353" s="60"/>
    </row>
    <row r="354" spans="2:8" x14ac:dyDescent="0.25">
      <c r="B354" s="60"/>
      <c r="C354" s="60"/>
      <c r="D354" s="60"/>
      <c r="E354" s="60"/>
      <c r="F354" s="60"/>
      <c r="G354" s="60"/>
      <c r="H354" s="60"/>
    </row>
    <row r="355" spans="2:8" x14ac:dyDescent="0.25">
      <c r="B355" s="60"/>
      <c r="C355" s="60"/>
      <c r="D355" s="60"/>
      <c r="E355" s="60"/>
      <c r="F355" s="60"/>
      <c r="G355" s="60"/>
      <c r="H355" s="60"/>
    </row>
    <row r="356" spans="2:8" x14ac:dyDescent="0.25">
      <c r="B356" s="60"/>
      <c r="C356" s="60"/>
      <c r="D356" s="60"/>
      <c r="E356" s="60"/>
      <c r="F356" s="60"/>
      <c r="G356" s="60"/>
      <c r="H356" s="60"/>
    </row>
    <row r="357" spans="2:8" x14ac:dyDescent="0.25">
      <c r="B357" s="60"/>
      <c r="C357" s="60"/>
      <c r="D357" s="60"/>
      <c r="E357" s="60"/>
      <c r="F357" s="60"/>
      <c r="G357" s="60"/>
      <c r="H357" s="60"/>
    </row>
    <row r="358" spans="2:8" x14ac:dyDescent="0.25">
      <c r="B358" s="60"/>
      <c r="C358" s="60"/>
      <c r="D358" s="60"/>
      <c r="E358" s="60"/>
      <c r="F358" s="60"/>
      <c r="G358" s="60"/>
      <c r="H358" s="60"/>
    </row>
    <row r="359" spans="2:8" x14ac:dyDescent="0.25">
      <c r="B359" s="60"/>
      <c r="C359" s="60"/>
      <c r="D359" s="60"/>
      <c r="E359" s="60"/>
      <c r="F359" s="60"/>
      <c r="G359" s="60"/>
      <c r="H359" s="60"/>
    </row>
    <row r="360" spans="2:8" x14ac:dyDescent="0.25">
      <c r="B360" s="60"/>
      <c r="C360" s="60"/>
      <c r="D360" s="60"/>
      <c r="E360" s="60"/>
      <c r="F360" s="60"/>
      <c r="G360" s="60"/>
      <c r="H360" s="60"/>
    </row>
    <row r="361" spans="2:8" x14ac:dyDescent="0.25">
      <c r="B361" s="60"/>
      <c r="C361" s="60"/>
      <c r="D361" s="60"/>
      <c r="E361" s="60"/>
      <c r="F361" s="60"/>
      <c r="G361" s="60"/>
      <c r="H361" s="60"/>
    </row>
    <row r="362" spans="2:8" x14ac:dyDescent="0.25">
      <c r="B362" s="60"/>
      <c r="C362" s="60"/>
      <c r="D362" s="60"/>
      <c r="E362" s="60"/>
      <c r="F362" s="60"/>
      <c r="G362" s="60"/>
      <c r="H362" s="60"/>
    </row>
    <row r="363" spans="2:8" x14ac:dyDescent="0.25">
      <c r="B363" s="60"/>
      <c r="C363" s="60"/>
      <c r="D363" s="60"/>
      <c r="E363" s="60"/>
      <c r="F363" s="60"/>
      <c r="G363" s="60"/>
      <c r="H363" s="60"/>
    </row>
    <row r="364" spans="2:8" x14ac:dyDescent="0.25">
      <c r="B364" s="60"/>
      <c r="C364" s="60"/>
      <c r="D364" s="60"/>
      <c r="E364" s="60"/>
      <c r="F364" s="60"/>
      <c r="G364" s="60"/>
      <c r="H364" s="60"/>
    </row>
    <row r="365" spans="2:8" x14ac:dyDescent="0.25">
      <c r="B365" s="60"/>
      <c r="C365" s="60"/>
      <c r="D365" s="60"/>
      <c r="E365" s="60"/>
      <c r="F365" s="60"/>
      <c r="G365" s="60"/>
      <c r="H365" s="60"/>
    </row>
    <row r="366" spans="2:8" x14ac:dyDescent="0.25">
      <c r="B366" s="60"/>
      <c r="C366" s="60"/>
      <c r="D366" s="60"/>
      <c r="E366" s="60"/>
      <c r="F366" s="60"/>
      <c r="G366" s="60"/>
      <c r="H366" s="60"/>
    </row>
    <row r="367" spans="2:8" x14ac:dyDescent="0.25">
      <c r="B367" s="60"/>
      <c r="C367" s="60"/>
      <c r="D367" s="60"/>
      <c r="E367" s="60"/>
      <c r="F367" s="60"/>
      <c r="G367" s="60"/>
      <c r="H367" s="60"/>
    </row>
    <row r="368" spans="2:8" x14ac:dyDescent="0.25">
      <c r="B368" s="60"/>
      <c r="C368" s="60"/>
      <c r="D368" s="60"/>
      <c r="E368" s="60"/>
      <c r="F368" s="60"/>
      <c r="G368" s="60"/>
      <c r="H368" s="60"/>
    </row>
    <row r="369" spans="2:8" x14ac:dyDescent="0.25">
      <c r="B369" s="60"/>
      <c r="C369" s="60"/>
      <c r="D369" s="60"/>
      <c r="E369" s="60"/>
      <c r="F369" s="60"/>
      <c r="G369" s="60"/>
      <c r="H369" s="60"/>
    </row>
    <row r="370" spans="2:8" x14ac:dyDescent="0.25">
      <c r="B370" s="60"/>
      <c r="C370" s="60"/>
      <c r="D370" s="60"/>
      <c r="E370" s="60"/>
      <c r="F370" s="60"/>
      <c r="G370" s="60"/>
      <c r="H370" s="60"/>
    </row>
    <row r="371" spans="2:8" x14ac:dyDescent="0.25">
      <c r="B371" s="60"/>
      <c r="C371" s="60"/>
      <c r="D371" s="60"/>
      <c r="E371" s="60"/>
      <c r="F371" s="60"/>
      <c r="G371" s="60"/>
      <c r="H371" s="60"/>
    </row>
    <row r="372" spans="2:8" x14ac:dyDescent="0.25">
      <c r="B372" s="60"/>
      <c r="C372" s="60"/>
      <c r="D372" s="60"/>
      <c r="E372" s="60"/>
      <c r="F372" s="60"/>
      <c r="G372" s="60"/>
      <c r="H372" s="60"/>
    </row>
    <row r="373" spans="2:8" x14ac:dyDescent="0.25">
      <c r="B373" s="60"/>
      <c r="C373" s="60"/>
      <c r="D373" s="60"/>
      <c r="E373" s="60"/>
      <c r="F373" s="60"/>
      <c r="G373" s="60"/>
      <c r="H373" s="60"/>
    </row>
    <row r="374" spans="2:8" x14ac:dyDescent="0.25">
      <c r="B374" s="60"/>
      <c r="C374" s="60"/>
      <c r="D374" s="60"/>
      <c r="E374" s="60"/>
      <c r="F374" s="60"/>
      <c r="G374" s="60"/>
      <c r="H374" s="60"/>
    </row>
    <row r="375" spans="2:8" x14ac:dyDescent="0.25">
      <c r="B375" s="60"/>
      <c r="C375" s="60"/>
      <c r="D375" s="60"/>
      <c r="E375" s="60"/>
      <c r="F375" s="60"/>
      <c r="G375" s="60"/>
      <c r="H375" s="60"/>
    </row>
    <row r="376" spans="2:8" x14ac:dyDescent="0.25">
      <c r="B376" s="60"/>
      <c r="C376" s="60"/>
      <c r="D376" s="60"/>
      <c r="E376" s="60"/>
      <c r="F376" s="60"/>
      <c r="G376" s="60"/>
      <c r="H376" s="60"/>
    </row>
    <row r="377" spans="2:8" x14ac:dyDescent="0.25">
      <c r="B377" s="60"/>
      <c r="C377" s="60"/>
      <c r="D377" s="60"/>
      <c r="E377" s="60"/>
      <c r="F377" s="60"/>
      <c r="G377" s="60"/>
      <c r="H377" s="60"/>
    </row>
    <row r="378" spans="2:8" x14ac:dyDescent="0.25">
      <c r="B378" s="60"/>
      <c r="C378" s="60"/>
      <c r="D378" s="60"/>
      <c r="E378" s="60"/>
      <c r="F378" s="60"/>
      <c r="G378" s="60"/>
      <c r="H378" s="60"/>
    </row>
    <row r="379" spans="2:8" x14ac:dyDescent="0.25">
      <c r="B379" s="60"/>
      <c r="C379" s="60"/>
      <c r="D379" s="60"/>
      <c r="E379" s="60"/>
      <c r="F379" s="60"/>
      <c r="G379" s="60"/>
      <c r="H379" s="60"/>
    </row>
    <row r="380" spans="2:8" x14ac:dyDescent="0.25">
      <c r="B380" s="60"/>
      <c r="C380" s="60"/>
      <c r="D380" s="60"/>
      <c r="E380" s="60"/>
      <c r="F380" s="60"/>
      <c r="G380" s="60"/>
      <c r="H380" s="60"/>
    </row>
    <row r="381" spans="2:8" x14ac:dyDescent="0.25">
      <c r="B381" s="60"/>
      <c r="C381" s="60"/>
      <c r="D381" s="60"/>
      <c r="E381" s="60"/>
      <c r="F381" s="60"/>
      <c r="G381" s="60"/>
      <c r="H381" s="60"/>
    </row>
    <row r="382" spans="2:8" x14ac:dyDescent="0.25">
      <c r="B382" s="60"/>
      <c r="C382" s="60"/>
      <c r="D382" s="60"/>
      <c r="E382" s="60"/>
      <c r="F382" s="60"/>
      <c r="G382" s="60"/>
      <c r="H382" s="60"/>
    </row>
    <row r="383" spans="2:8" x14ac:dyDescent="0.25">
      <c r="B383" s="60"/>
      <c r="C383" s="60"/>
      <c r="D383" s="60"/>
      <c r="E383" s="60"/>
      <c r="F383" s="60"/>
      <c r="G383" s="60"/>
      <c r="H383" s="60"/>
    </row>
    <row r="384" spans="2:8" x14ac:dyDescent="0.25">
      <c r="B384" s="60"/>
      <c r="C384" s="60"/>
      <c r="D384" s="60"/>
      <c r="E384" s="60"/>
      <c r="F384" s="60"/>
      <c r="G384" s="60"/>
      <c r="H384" s="60"/>
    </row>
    <row r="385" spans="2:8" x14ac:dyDescent="0.25">
      <c r="B385" s="60"/>
      <c r="C385" s="60"/>
      <c r="D385" s="60"/>
      <c r="E385" s="60"/>
      <c r="F385" s="60"/>
      <c r="G385" s="60"/>
      <c r="H385" s="60"/>
    </row>
    <row r="386" spans="2:8" x14ac:dyDescent="0.25">
      <c r="B386" s="60"/>
      <c r="C386" s="60"/>
      <c r="D386" s="60"/>
      <c r="E386" s="60"/>
      <c r="F386" s="60"/>
      <c r="G386" s="60"/>
      <c r="H386" s="60"/>
    </row>
    <row r="387" spans="2:8" x14ac:dyDescent="0.25">
      <c r="B387" s="60"/>
      <c r="C387" s="60"/>
      <c r="D387" s="60"/>
      <c r="E387" s="60"/>
      <c r="F387" s="60"/>
      <c r="G387" s="60"/>
      <c r="H387" s="60"/>
    </row>
    <row r="388" spans="2:8" x14ac:dyDescent="0.25">
      <c r="B388" s="60"/>
      <c r="C388" s="60"/>
      <c r="D388" s="60"/>
      <c r="E388" s="60"/>
      <c r="F388" s="60"/>
      <c r="G388" s="60"/>
      <c r="H388" s="60"/>
    </row>
    <row r="389" spans="2:8" x14ac:dyDescent="0.25">
      <c r="B389" s="60"/>
      <c r="C389" s="60"/>
      <c r="D389" s="60"/>
      <c r="E389" s="60"/>
      <c r="F389" s="60"/>
      <c r="G389" s="60"/>
      <c r="H389" s="60"/>
    </row>
    <row r="390" spans="2:8" x14ac:dyDescent="0.25">
      <c r="B390" s="60"/>
      <c r="C390" s="60"/>
      <c r="D390" s="60"/>
      <c r="E390" s="60"/>
      <c r="F390" s="60"/>
      <c r="G390" s="60"/>
      <c r="H390" s="60"/>
    </row>
    <row r="391" spans="2:8" x14ac:dyDescent="0.25">
      <c r="B391" s="60"/>
      <c r="C391" s="60"/>
      <c r="D391" s="60"/>
      <c r="E391" s="60"/>
      <c r="F391" s="60"/>
      <c r="G391" s="60"/>
      <c r="H391" s="60"/>
    </row>
    <row r="392" spans="2:8" x14ac:dyDescent="0.25">
      <c r="B392" s="60"/>
      <c r="C392" s="60"/>
      <c r="D392" s="60"/>
      <c r="E392" s="60"/>
      <c r="F392" s="60"/>
      <c r="G392" s="60"/>
      <c r="H392" s="60"/>
    </row>
    <row r="393" spans="2:8" x14ac:dyDescent="0.25">
      <c r="B393" s="60"/>
      <c r="C393" s="60"/>
      <c r="D393" s="60"/>
      <c r="E393" s="60"/>
      <c r="F393" s="60"/>
      <c r="G393" s="60"/>
      <c r="H393" s="60"/>
    </row>
    <row r="394" spans="2:8" x14ac:dyDescent="0.25">
      <c r="B394" s="60"/>
      <c r="C394" s="60"/>
      <c r="D394" s="60"/>
      <c r="E394" s="60"/>
      <c r="F394" s="60"/>
      <c r="G394" s="60"/>
      <c r="H394" s="60"/>
    </row>
    <row r="395" spans="2:8" x14ac:dyDescent="0.25">
      <c r="B395" s="60"/>
      <c r="C395" s="60"/>
      <c r="D395" s="60"/>
      <c r="E395" s="60"/>
      <c r="F395" s="60"/>
      <c r="G395" s="60"/>
      <c r="H395" s="60"/>
    </row>
    <row r="396" spans="2:8" x14ac:dyDescent="0.25">
      <c r="B396" s="60"/>
      <c r="C396" s="60"/>
      <c r="D396" s="60"/>
      <c r="E396" s="60"/>
      <c r="F396" s="60"/>
      <c r="G396" s="60"/>
      <c r="H396" s="60"/>
    </row>
    <row r="397" spans="2:8" x14ac:dyDescent="0.25">
      <c r="B397" s="60"/>
      <c r="C397" s="60"/>
      <c r="D397" s="60"/>
      <c r="E397" s="60"/>
      <c r="F397" s="60"/>
      <c r="G397" s="60"/>
      <c r="H397" s="60"/>
    </row>
    <row r="398" spans="2:8" x14ac:dyDescent="0.25">
      <c r="B398" s="60"/>
      <c r="C398" s="60"/>
      <c r="D398" s="60"/>
      <c r="E398" s="60"/>
      <c r="F398" s="60"/>
      <c r="G398" s="60"/>
      <c r="H398" s="60"/>
    </row>
    <row r="399" spans="2:8" x14ac:dyDescent="0.25">
      <c r="B399" s="60"/>
      <c r="C399" s="60"/>
      <c r="D399" s="60"/>
      <c r="E399" s="60"/>
      <c r="F399" s="60"/>
      <c r="G399" s="60"/>
      <c r="H399" s="60"/>
    </row>
    <row r="400" spans="2:8" x14ac:dyDescent="0.25">
      <c r="B400" s="60"/>
      <c r="C400" s="60"/>
      <c r="D400" s="60"/>
      <c r="E400" s="60"/>
      <c r="F400" s="60"/>
      <c r="G400" s="60"/>
      <c r="H400" s="60"/>
    </row>
    <row r="401" spans="2:8" x14ac:dyDescent="0.25">
      <c r="B401" s="60"/>
      <c r="C401" s="60"/>
      <c r="D401" s="60"/>
      <c r="E401" s="60"/>
      <c r="F401" s="60"/>
      <c r="G401" s="60"/>
      <c r="H401" s="60"/>
    </row>
    <row r="402" spans="2:8" x14ac:dyDescent="0.25">
      <c r="B402" s="60"/>
      <c r="C402" s="60"/>
      <c r="D402" s="60"/>
      <c r="E402" s="60"/>
      <c r="F402" s="60"/>
      <c r="G402" s="60"/>
      <c r="H402" s="60"/>
    </row>
    <row r="403" spans="2:8" x14ac:dyDescent="0.25">
      <c r="B403" s="60"/>
      <c r="C403" s="60"/>
      <c r="D403" s="60"/>
      <c r="E403" s="60"/>
      <c r="F403" s="60"/>
      <c r="G403" s="60"/>
      <c r="H403" s="60"/>
    </row>
    <row r="404" spans="2:8" x14ac:dyDescent="0.25">
      <c r="B404" s="60"/>
      <c r="C404" s="60"/>
      <c r="D404" s="60"/>
      <c r="E404" s="60"/>
      <c r="F404" s="60"/>
      <c r="G404" s="60"/>
      <c r="H404" s="60"/>
    </row>
  </sheetData>
  <conditionalFormatting sqref="J4:J201 J203:J204">
    <cfRule type="cellIs" dxfId="1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4"/>
  <sheetViews>
    <sheetView topLeftCell="A10" workbookViewId="0">
      <selection activeCell="Q213" sqref="Q213"/>
    </sheetView>
  </sheetViews>
  <sheetFormatPr defaultColWidth="10.875" defaultRowHeight="15.75" outlineLevelRow="1" x14ac:dyDescent="0.25"/>
  <cols>
    <col min="1" max="1" width="17.5" style="4" customWidth="1"/>
    <col min="2" max="2" width="7.375" style="4" hidden="1" customWidth="1"/>
    <col min="3" max="3" width="7.875" style="4" customWidth="1"/>
    <col min="4" max="4" width="6.875" style="4" customWidth="1"/>
    <col min="5" max="5" width="7.25" style="4" customWidth="1"/>
    <col min="6" max="6" width="6.75" style="4" customWidth="1"/>
    <col min="7" max="7" width="13.25" style="4" customWidth="1"/>
    <col min="8" max="9" width="0" style="4" hidden="1" customWidth="1"/>
    <col min="10" max="10" width="10.875" style="4"/>
    <col min="11" max="13" width="12.375" style="4" hidden="1" customWidth="1"/>
    <col min="14" max="16" width="12.375" style="4" customWidth="1"/>
    <col min="17" max="16384" width="10.875" style="4"/>
  </cols>
  <sheetData>
    <row r="1" spans="1:19" ht="21" x14ac:dyDescent="0.35">
      <c r="A1" s="1" t="s">
        <v>47</v>
      </c>
      <c r="B1" s="1"/>
      <c r="C1" s="1"/>
      <c r="J1" s="65" t="s">
        <v>1</v>
      </c>
      <c r="K1" s="66"/>
      <c r="L1" s="66"/>
      <c r="M1" s="66"/>
    </row>
    <row r="2" spans="1:19" ht="21.75" thickBot="1" x14ac:dyDescent="0.4">
      <c r="B2" s="67">
        <v>1</v>
      </c>
      <c r="C2" s="68">
        <f>+B2+1</f>
        <v>2</v>
      </c>
      <c r="D2" s="68">
        <v>3</v>
      </c>
      <c r="E2" s="68">
        <f t="shared" ref="E2" si="0">+D2+1</f>
        <v>4</v>
      </c>
      <c r="F2" s="68">
        <v>5</v>
      </c>
      <c r="J2" s="69">
        <v>-0.35</v>
      </c>
      <c r="K2" s="70">
        <f>+J2*G$208+G$207</f>
        <v>-248.01821301451105</v>
      </c>
      <c r="L2" s="71"/>
      <c r="M2" s="71"/>
    </row>
    <row r="3" spans="1:19" ht="21.75" thickBot="1" x14ac:dyDescent="0.4">
      <c r="A3" s="1"/>
      <c r="B3" s="72">
        <v>0</v>
      </c>
      <c r="C3" s="73">
        <f>+'[1]7-4 Datapoints &amp; Questions'!C2</f>
        <v>0.19</v>
      </c>
      <c r="D3" s="73">
        <f>+'[1]7-4 Datapoints &amp; Questions'!D2</f>
        <v>-7.0000000000000007E-2</v>
      </c>
      <c r="E3" s="73">
        <f>+'[1]7-4 Datapoints &amp; Questions'!E2</f>
        <v>0.64</v>
      </c>
      <c r="F3" s="73">
        <f>+'[1]7-4 Datapoints &amp; Questions'!F2</f>
        <v>-0.06</v>
      </c>
      <c r="J3" s="4" t="s">
        <v>48</v>
      </c>
      <c r="P3" s="74"/>
      <c r="Q3" s="75" t="s">
        <v>49</v>
      </c>
      <c r="R3" s="75"/>
      <c r="S3" s="74"/>
    </row>
    <row r="4" spans="1:19" ht="21.75" thickBot="1" x14ac:dyDescent="0.4">
      <c r="A4" s="76" t="s">
        <v>50</v>
      </c>
      <c r="B4" s="77" t="s">
        <v>3</v>
      </c>
      <c r="C4" s="78" t="s">
        <v>51</v>
      </c>
      <c r="D4" s="78" t="s">
        <v>52</v>
      </c>
      <c r="E4" s="78" t="s">
        <v>5</v>
      </c>
      <c r="F4" s="78" t="s">
        <v>6</v>
      </c>
      <c r="G4" s="79" t="s">
        <v>53</v>
      </c>
      <c r="H4" s="80" t="s">
        <v>54</v>
      </c>
      <c r="I4" s="81" t="s">
        <v>55</v>
      </c>
      <c r="J4" s="81" t="s">
        <v>56</v>
      </c>
      <c r="K4" s="79" t="s">
        <v>10</v>
      </c>
      <c r="L4" s="19" t="s">
        <v>12</v>
      </c>
      <c r="M4" s="19" t="s">
        <v>13</v>
      </c>
      <c r="N4" s="20" t="s">
        <v>14</v>
      </c>
      <c r="O4" s="21" t="s">
        <v>15</v>
      </c>
      <c r="P4" s="74" t="s">
        <v>57</v>
      </c>
      <c r="Q4" s="74" t="s">
        <v>58</v>
      </c>
      <c r="R4" s="74"/>
      <c r="S4" s="82" t="s">
        <v>59</v>
      </c>
    </row>
    <row r="5" spans="1:19" ht="21" x14ac:dyDescent="0.35">
      <c r="A5" s="4">
        <v>201</v>
      </c>
      <c r="B5" s="83">
        <v>-1.0924712908147585</v>
      </c>
      <c r="C5" s="22">
        <v>-1.2363498318370492</v>
      </c>
      <c r="D5" s="22">
        <v>-0.96754900125873267</v>
      </c>
      <c r="E5" s="22">
        <v>-0.94123600132746488</v>
      </c>
      <c r="F5" s="22">
        <v>0.21530139026832218</v>
      </c>
      <c r="G5" s="84">
        <v>-9529.6957396399666</v>
      </c>
      <c r="H5" s="4">
        <f t="shared" ref="H5:H36" si="1">STANDARDIZE(+G5,G$207,G$208)</f>
        <v>-2.1743722292952743</v>
      </c>
      <c r="I5" s="22">
        <f t="shared" ref="I5:I36" si="2">STANDARDIZE(+G5,G$207,G$208)</f>
        <v>-2.1743722292952743</v>
      </c>
      <c r="J5" s="25">
        <f>+D5*D$3+E5*E$3+F5*F$3+C5*C$3</f>
        <v>-0.78248716222660497</v>
      </c>
      <c r="K5" s="84">
        <f t="shared" ref="K5:K36" si="3">+J5*G$208+G$207</f>
        <v>-2448.340225010561</v>
      </c>
      <c r="L5" s="26">
        <f>+G5-K5</f>
        <v>-7081.3555146294057</v>
      </c>
      <c r="M5" s="27">
        <f t="shared" ref="M5:M36" si="4">STANDARDIZE(+L5,L$207,L$208)</f>
        <v>-1.905338179985189</v>
      </c>
      <c r="N5" s="24">
        <f>IF(+J5&gt;J$2,+G5,0)</f>
        <v>0</v>
      </c>
      <c r="O5" s="24">
        <f>IF(+N5=0,+G5,0)</f>
        <v>-9529.6957396399666</v>
      </c>
      <c r="P5" s="85">
        <f>+J5-I5</f>
        <v>1.3918850670686693</v>
      </c>
      <c r="Q5" s="74">
        <f>+P5^2</f>
        <v>1.937344039928754</v>
      </c>
      <c r="R5" s="74"/>
      <c r="S5" s="74">
        <f>+I5^2</f>
        <v>4.7278945915305011</v>
      </c>
    </row>
    <row r="6" spans="1:19" ht="21" x14ac:dyDescent="0.35">
      <c r="A6" s="4">
        <v>202</v>
      </c>
      <c r="B6" s="83">
        <v>-0.86649119832433863</v>
      </c>
      <c r="C6" s="22">
        <v>-0.6434772829330383</v>
      </c>
      <c r="D6" s="22">
        <v>-0.75717225783416975</v>
      </c>
      <c r="E6" s="22">
        <v>-0.2297230529036163</v>
      </c>
      <c r="F6" s="22">
        <v>-0.9572876870331043</v>
      </c>
      <c r="G6" s="86">
        <v>-2590.0639909389392</v>
      </c>
      <c r="H6" s="4">
        <f t="shared" si="1"/>
        <v>-0.81034386184250728</v>
      </c>
      <c r="I6" s="22">
        <f t="shared" si="2"/>
        <v>-0.81034386184250728</v>
      </c>
      <c r="J6" s="25">
        <f t="shared" ref="J6:J69" si="5">+D6*D$3+E6*E$3+F6*F$3+C6*C$3</f>
        <v>-0.15884411834521356</v>
      </c>
      <c r="K6" s="86">
        <f t="shared" si="3"/>
        <v>724.50659433956116</v>
      </c>
      <c r="L6" s="26">
        <f t="shared" ref="L6:L69" si="6">+G6-K6</f>
        <v>-3314.5705852785004</v>
      </c>
      <c r="M6" s="27">
        <f t="shared" si="4"/>
        <v>-0.89758461967688596</v>
      </c>
      <c r="N6" s="24">
        <f t="shared" ref="N6:N69" si="7">IF(+J6&gt;J$2,+G6,0)</f>
        <v>-2590.0639909389392</v>
      </c>
      <c r="O6" s="24">
        <f t="shared" ref="O6:O69" si="8">IF(+N6=0,+G6,0)</f>
        <v>0</v>
      </c>
      <c r="P6" s="85">
        <f t="shared" ref="P6:P69" si="9">+J6-I6</f>
        <v>0.65149974349729378</v>
      </c>
      <c r="Q6" s="74">
        <f t="shared" ref="Q6:Q69" si="10">+P6^2</f>
        <v>0.42445191577703961</v>
      </c>
      <c r="R6" s="74"/>
      <c r="S6" s="74">
        <f t="shared" ref="S6:S69" si="11">+I6^2</f>
        <v>0.65665717442582849</v>
      </c>
    </row>
    <row r="7" spans="1:19" ht="21" x14ac:dyDescent="0.35">
      <c r="A7" s="4">
        <v>203</v>
      </c>
      <c r="B7" s="83">
        <v>0.2849540583981866</v>
      </c>
      <c r="C7" s="22">
        <v>5.3054037562075121E-2</v>
      </c>
      <c r="D7" s="22">
        <v>-1.3312520726464663</v>
      </c>
      <c r="E7" s="22">
        <v>-0.4439220714504612</v>
      </c>
      <c r="F7" s="22">
        <v>1.6132726456807012E-2</v>
      </c>
      <c r="G7" s="86">
        <v>2720.8407215858647</v>
      </c>
      <c r="H7" s="4">
        <f t="shared" si="1"/>
        <v>0.23354793919987543</v>
      </c>
      <c r="I7" s="22">
        <f t="shared" si="2"/>
        <v>0.23354793919987543</v>
      </c>
      <c r="J7" s="25">
        <f t="shared" si="5"/>
        <v>-0.18181017709365668</v>
      </c>
      <c r="K7" s="86">
        <f t="shared" si="3"/>
        <v>607.6644565687368</v>
      </c>
      <c r="L7" s="26">
        <f t="shared" si="6"/>
        <v>2113.1762650171277</v>
      </c>
      <c r="M7" s="27">
        <f t="shared" si="4"/>
        <v>0.55453736642763052</v>
      </c>
      <c r="N7" s="24">
        <f t="shared" si="7"/>
        <v>2720.8407215858647</v>
      </c>
      <c r="O7" s="24">
        <f t="shared" si="8"/>
        <v>0</v>
      </c>
      <c r="P7" s="85">
        <f t="shared" si="9"/>
        <v>-0.41535811629353214</v>
      </c>
      <c r="Q7" s="74">
        <f t="shared" si="10"/>
        <v>0.17252236477091137</v>
      </c>
      <c r="R7" s="74"/>
      <c r="S7" s="74">
        <f t="shared" si="11"/>
        <v>5.454463990450871E-2</v>
      </c>
    </row>
    <row r="8" spans="1:19" ht="21" x14ac:dyDescent="0.35">
      <c r="A8" s="4">
        <v>204</v>
      </c>
      <c r="B8" s="83">
        <v>-0.84222248812649447</v>
      </c>
      <c r="C8" s="22">
        <v>-7.3110309895623504E-2</v>
      </c>
      <c r="D8" s="22">
        <v>0.40325915394872408</v>
      </c>
      <c r="E8" s="22">
        <v>-0.84926091013964056</v>
      </c>
      <c r="F8" s="22">
        <v>0.69721886338926653</v>
      </c>
      <c r="G8" s="86">
        <v>1014.8309239104806</v>
      </c>
      <c r="H8" s="4">
        <f t="shared" si="1"/>
        <v>-0.10177904117154851</v>
      </c>
      <c r="I8" s="22">
        <f t="shared" si="2"/>
        <v>-0.10177904117154851</v>
      </c>
      <c r="J8" s="25">
        <f t="shared" si="5"/>
        <v>-0.62747921394930506</v>
      </c>
      <c r="K8" s="86">
        <f t="shared" si="3"/>
        <v>-1659.721670709559</v>
      </c>
      <c r="L8" s="26">
        <f t="shared" si="6"/>
        <v>2674.5525946200396</v>
      </c>
      <c r="M8" s="27">
        <f t="shared" si="4"/>
        <v>0.70472618937368292</v>
      </c>
      <c r="N8" s="24">
        <f t="shared" si="7"/>
        <v>0</v>
      </c>
      <c r="O8" s="24">
        <f t="shared" si="8"/>
        <v>1014.8309239104806</v>
      </c>
      <c r="P8" s="85">
        <f t="shared" si="9"/>
        <v>-0.5257001727777566</v>
      </c>
      <c r="Q8" s="74">
        <f t="shared" si="10"/>
        <v>0.27636067165856315</v>
      </c>
      <c r="R8" s="74"/>
      <c r="S8" s="74">
        <f t="shared" si="11"/>
        <v>1.0358973221799767E-2</v>
      </c>
    </row>
    <row r="9" spans="1:19" ht="21" x14ac:dyDescent="0.35">
      <c r="A9" s="4">
        <v>205</v>
      </c>
      <c r="B9" s="83">
        <v>0.51568681121007331</v>
      </c>
      <c r="C9" s="22">
        <v>-0.50939240123509266</v>
      </c>
      <c r="D9" s="22">
        <v>-0.13123085277137037</v>
      </c>
      <c r="E9" s="22">
        <v>-0.52499812644019417</v>
      </c>
      <c r="F9" s="22">
        <v>0.52120413770656371</v>
      </c>
      <c r="G9" s="86">
        <v>2526.0550476189132</v>
      </c>
      <c r="H9" s="4">
        <f t="shared" si="1"/>
        <v>0.19526158705819865</v>
      </c>
      <c r="I9" s="22">
        <f t="shared" si="2"/>
        <v>0.19526158705819865</v>
      </c>
      <c r="J9" s="25">
        <f t="shared" si="5"/>
        <v>-0.45486944572478982</v>
      </c>
      <c r="K9" s="86">
        <f t="shared" si="3"/>
        <v>-781.55208399951562</v>
      </c>
      <c r="L9" s="26">
        <f t="shared" si="6"/>
        <v>3307.6071316184289</v>
      </c>
      <c r="M9" s="27">
        <f t="shared" si="4"/>
        <v>0.87409157006171323</v>
      </c>
      <c r="N9" s="24">
        <f t="shared" si="7"/>
        <v>0</v>
      </c>
      <c r="O9" s="24">
        <f t="shared" si="8"/>
        <v>2526.0550476189132</v>
      </c>
      <c r="P9" s="85">
        <f t="shared" si="9"/>
        <v>-0.65013103278298845</v>
      </c>
      <c r="Q9" s="74">
        <f t="shared" si="10"/>
        <v>0.42267035978747519</v>
      </c>
      <c r="R9" s="74"/>
      <c r="S9" s="74">
        <f t="shared" si="11"/>
        <v>3.8127087380486493E-2</v>
      </c>
    </row>
    <row r="10" spans="1:19" ht="21" x14ac:dyDescent="0.35">
      <c r="A10" s="4">
        <v>206</v>
      </c>
      <c r="B10" s="83">
        <v>-0.51906217041644731</v>
      </c>
      <c r="C10" s="22">
        <v>-0.16163750262627358</v>
      </c>
      <c r="D10" s="22">
        <v>2.7561539826103236</v>
      </c>
      <c r="E10" s="22">
        <v>-0.82260632163943237</v>
      </c>
      <c r="F10" s="22">
        <v>0.50754532805631303</v>
      </c>
      <c r="G10" s="86">
        <v>401.84289039054903</v>
      </c>
      <c r="H10" s="4">
        <f t="shared" si="1"/>
        <v>-0.2222657034194096</v>
      </c>
      <c r="I10" s="22">
        <f t="shared" si="2"/>
        <v>-0.2222657034194096</v>
      </c>
      <c r="J10" s="25">
        <f t="shared" si="5"/>
        <v>-0.7805626698143302</v>
      </c>
      <c r="K10" s="86">
        <f t="shared" si="3"/>
        <v>-2438.5491759656675</v>
      </c>
      <c r="L10" s="26">
        <f t="shared" si="6"/>
        <v>2840.3920663562167</v>
      </c>
      <c r="M10" s="27">
        <f t="shared" si="4"/>
        <v>0.74909434981192169</v>
      </c>
      <c r="N10" s="24">
        <f t="shared" si="7"/>
        <v>0</v>
      </c>
      <c r="O10" s="24">
        <f t="shared" si="8"/>
        <v>401.84289039054903</v>
      </c>
      <c r="P10" s="85">
        <f t="shared" si="9"/>
        <v>-0.55829696639492066</v>
      </c>
      <c r="Q10" s="74">
        <f t="shared" si="10"/>
        <v>0.31169550268577118</v>
      </c>
      <c r="R10" s="74"/>
      <c r="S10" s="74">
        <f t="shared" si="11"/>
        <v>4.9402042916524946E-2</v>
      </c>
    </row>
    <row r="11" spans="1:19" ht="21" x14ac:dyDescent="0.35">
      <c r="A11" s="4">
        <v>207</v>
      </c>
      <c r="B11" s="83">
        <v>0.13957296493625942</v>
      </c>
      <c r="C11" s="22">
        <v>-1.2579441488667324</v>
      </c>
      <c r="D11" s="22">
        <v>0.2158317015132046</v>
      </c>
      <c r="E11" s="22">
        <v>-0.4570620992390842</v>
      </c>
      <c r="F11" s="22">
        <v>0.64782183286660222</v>
      </c>
      <c r="G11" s="86">
        <v>-9060.493503586873</v>
      </c>
      <c r="H11" s="4">
        <f t="shared" si="1"/>
        <v>-2.0821475719611895</v>
      </c>
      <c r="I11" s="22">
        <f t="shared" si="2"/>
        <v>-2.0821475719611895</v>
      </c>
      <c r="J11" s="25">
        <f t="shared" si="5"/>
        <v>-0.58550666087561343</v>
      </c>
      <c r="K11" s="86">
        <f t="shared" si="3"/>
        <v>-1446.1820781069764</v>
      </c>
      <c r="L11" s="26">
        <f t="shared" si="6"/>
        <v>-7614.3114254798966</v>
      </c>
      <c r="M11" s="27">
        <f t="shared" si="4"/>
        <v>-2.0479234952395666</v>
      </c>
      <c r="N11" s="24">
        <f t="shared" si="7"/>
        <v>0</v>
      </c>
      <c r="O11" s="24">
        <f t="shared" si="8"/>
        <v>-9060.493503586873</v>
      </c>
      <c r="P11" s="85">
        <f t="shared" si="9"/>
        <v>1.4966409110855761</v>
      </c>
      <c r="Q11" s="74">
        <f t="shared" si="10"/>
        <v>2.239934016735063</v>
      </c>
      <c r="R11" s="74"/>
      <c r="S11" s="74">
        <f t="shared" si="11"/>
        <v>4.3353385114238767</v>
      </c>
    </row>
    <row r="12" spans="1:19" ht="21" x14ac:dyDescent="0.35">
      <c r="A12" s="4">
        <v>208</v>
      </c>
      <c r="B12" s="83">
        <v>-0.73550555839520793</v>
      </c>
      <c r="C12" s="22">
        <v>-0.6668778769340119</v>
      </c>
      <c r="D12" s="22">
        <v>-1.0115891753006776</v>
      </c>
      <c r="E12" s="22">
        <v>-0.19833182268944105</v>
      </c>
      <c r="F12" s="22">
        <v>0.58603843909869835</v>
      </c>
      <c r="G12" s="86">
        <v>-7889.5209579995935</v>
      </c>
      <c r="H12" s="4">
        <f t="shared" si="1"/>
        <v>-1.8519855363476423</v>
      </c>
      <c r="I12" s="22">
        <f t="shared" si="2"/>
        <v>-1.8519855363476423</v>
      </c>
      <c r="J12" s="25">
        <f t="shared" si="5"/>
        <v>-0.21799022721357897</v>
      </c>
      <c r="K12" s="86">
        <f t="shared" si="3"/>
        <v>423.5948063526821</v>
      </c>
      <c r="L12" s="26">
        <f t="shared" si="6"/>
        <v>-8313.1157643522747</v>
      </c>
      <c r="M12" s="27">
        <f t="shared" si="4"/>
        <v>-2.2348793670681393</v>
      </c>
      <c r="N12" s="24">
        <f t="shared" si="7"/>
        <v>-7889.5209579995935</v>
      </c>
      <c r="O12" s="24">
        <f t="shared" si="8"/>
        <v>0</v>
      </c>
      <c r="P12" s="85">
        <f t="shared" si="9"/>
        <v>1.6339953091340633</v>
      </c>
      <c r="Q12" s="74">
        <f t="shared" si="10"/>
        <v>2.6699406702721231</v>
      </c>
      <c r="R12" s="74"/>
      <c r="S12" s="74">
        <f t="shared" si="11"/>
        <v>3.4298504268408645</v>
      </c>
    </row>
    <row r="13" spans="1:19" ht="21" x14ac:dyDescent="0.35">
      <c r="A13" s="4">
        <v>209</v>
      </c>
      <c r="B13" s="83">
        <v>4.0189144156525091E-3</v>
      </c>
      <c r="C13" s="22">
        <v>0.1275299377100764</v>
      </c>
      <c r="D13" s="22">
        <v>1.4200836146066933</v>
      </c>
      <c r="E13" s="22">
        <v>-0.44339638819476301</v>
      </c>
      <c r="F13" s="22">
        <v>0.50803127305075479</v>
      </c>
      <c r="G13" s="86">
        <v>3225.6401533805338</v>
      </c>
      <c r="H13" s="4">
        <f t="shared" si="1"/>
        <v>0.33276944976069922</v>
      </c>
      <c r="I13" s="22">
        <f t="shared" si="2"/>
        <v>0.33276944976069922</v>
      </c>
      <c r="J13" s="25">
        <f t="shared" si="5"/>
        <v>-0.38943072968524761</v>
      </c>
      <c r="K13" s="86">
        <f t="shared" si="3"/>
        <v>-448.62602303329209</v>
      </c>
      <c r="L13" s="26">
        <f t="shared" si="6"/>
        <v>3674.2661764138256</v>
      </c>
      <c r="M13" s="27">
        <f t="shared" si="4"/>
        <v>0.9721863550685852</v>
      </c>
      <c r="N13" s="24">
        <f t="shared" si="7"/>
        <v>0</v>
      </c>
      <c r="O13" s="24">
        <f t="shared" si="8"/>
        <v>3225.6401533805338</v>
      </c>
      <c r="P13" s="85">
        <f t="shared" si="9"/>
        <v>-0.72220017944594683</v>
      </c>
      <c r="Q13" s="74">
        <f t="shared" si="10"/>
        <v>0.52157309919175776</v>
      </c>
      <c r="R13" s="74"/>
      <c r="S13" s="74">
        <f t="shared" si="11"/>
        <v>0.11073550669403852</v>
      </c>
    </row>
    <row r="14" spans="1:19" ht="21" x14ac:dyDescent="0.35">
      <c r="A14" s="4">
        <v>210</v>
      </c>
      <c r="B14" s="83">
        <v>1.0157687270206057</v>
      </c>
      <c r="C14" s="22">
        <v>0.19010838330215316</v>
      </c>
      <c r="D14" s="22">
        <v>-0.41878533073045648</v>
      </c>
      <c r="E14" s="22">
        <v>0.20396944875258083</v>
      </c>
      <c r="F14" s="22">
        <v>0.26208764296309611</v>
      </c>
      <c r="G14" s="86">
        <v>4409.0614138388728</v>
      </c>
      <c r="H14" s="4">
        <f t="shared" si="1"/>
        <v>0.56537835875850539</v>
      </c>
      <c r="I14" s="22">
        <f t="shared" si="2"/>
        <v>0.56537835875850539</v>
      </c>
      <c r="J14" s="25">
        <f t="shared" si="5"/>
        <v>0.18025075460240703</v>
      </c>
      <c r="K14" s="86">
        <f t="shared" si="3"/>
        <v>2449.6859251209894</v>
      </c>
      <c r="L14" s="26">
        <f t="shared" si="6"/>
        <v>1959.3754887178834</v>
      </c>
      <c r="M14" s="27">
        <f t="shared" si="4"/>
        <v>0.51338999995973589</v>
      </c>
      <c r="N14" s="24">
        <f t="shared" si="7"/>
        <v>4409.0614138388728</v>
      </c>
      <c r="O14" s="24">
        <f t="shared" si="8"/>
        <v>0</v>
      </c>
      <c r="P14" s="85">
        <f t="shared" si="9"/>
        <v>-0.38512760415609837</v>
      </c>
      <c r="Q14" s="74">
        <f t="shared" si="10"/>
        <v>0.14832327148301641</v>
      </c>
      <c r="R14" s="74"/>
      <c r="S14" s="74">
        <f t="shared" si="11"/>
        <v>0.31965268855246126</v>
      </c>
    </row>
    <row r="15" spans="1:19" ht="21" x14ac:dyDescent="0.35">
      <c r="A15" s="4">
        <v>211</v>
      </c>
      <c r="B15" s="83">
        <v>-6.7874725748448439E-2</v>
      </c>
      <c r="C15" s="22">
        <v>0.22055153218146251</v>
      </c>
      <c r="D15" s="22">
        <v>-0.56853901839053278</v>
      </c>
      <c r="E15" s="22">
        <v>-0.38655954304836471</v>
      </c>
      <c r="F15" s="22">
        <v>0.13842375647419933</v>
      </c>
      <c r="G15" s="86">
        <v>2257.2539588154823</v>
      </c>
      <c r="H15" s="4">
        <f t="shared" si="1"/>
        <v>0.14242703853929475</v>
      </c>
      <c r="I15" s="22">
        <f t="shared" si="2"/>
        <v>0.14242703853929475</v>
      </c>
      <c r="J15" s="25">
        <f t="shared" si="5"/>
        <v>-0.17400101053759023</v>
      </c>
      <c r="K15" s="86">
        <f t="shared" si="3"/>
        <v>647.39437821587558</v>
      </c>
      <c r="L15" s="26">
        <f t="shared" si="6"/>
        <v>1609.8595805996067</v>
      </c>
      <c r="M15" s="27">
        <f t="shared" si="4"/>
        <v>0.41988163476319179</v>
      </c>
      <c r="N15" s="24">
        <f t="shared" si="7"/>
        <v>2257.2539588154823</v>
      </c>
      <c r="O15" s="24">
        <f t="shared" si="8"/>
        <v>0</v>
      </c>
      <c r="P15" s="85">
        <f t="shared" si="9"/>
        <v>-0.31642804907688499</v>
      </c>
      <c r="Q15" s="74">
        <f t="shared" si="10"/>
        <v>0.10012671024260353</v>
      </c>
      <c r="R15" s="74"/>
      <c r="S15" s="74">
        <f t="shared" si="11"/>
        <v>2.0285461307073753E-2</v>
      </c>
    </row>
    <row r="16" spans="1:19" ht="21" x14ac:dyDescent="0.35">
      <c r="A16" s="4">
        <v>212</v>
      </c>
      <c r="B16" s="83">
        <v>-0.30405605479846165</v>
      </c>
      <c r="C16" s="22">
        <v>-1.1231066863878167</v>
      </c>
      <c r="D16" s="22">
        <v>1.6815911692904403E-2</v>
      </c>
      <c r="E16" s="22">
        <v>-0.71444446509204806</v>
      </c>
      <c r="F16" s="22">
        <v>0.67775027171555025</v>
      </c>
      <c r="G16" s="86">
        <v>-33.448434772586097</v>
      </c>
      <c r="H16" s="4">
        <f t="shared" si="1"/>
        <v>-0.3078249574446339</v>
      </c>
      <c r="I16" s="22">
        <f t="shared" si="2"/>
        <v>-0.3078249574446339</v>
      </c>
      <c r="J16" s="25">
        <f t="shared" si="5"/>
        <v>-0.71247685819403228</v>
      </c>
      <c r="K16" s="86">
        <f t="shared" si="3"/>
        <v>-2092.1557495308189</v>
      </c>
      <c r="L16" s="26">
        <f t="shared" si="6"/>
        <v>2058.7073147582328</v>
      </c>
      <c r="M16" s="27">
        <f t="shared" si="4"/>
        <v>0.53996491815166381</v>
      </c>
      <c r="N16" s="24">
        <f t="shared" si="7"/>
        <v>0</v>
      </c>
      <c r="O16" s="24">
        <f t="shared" si="8"/>
        <v>-33.448434772586097</v>
      </c>
      <c r="P16" s="85">
        <f t="shared" si="9"/>
        <v>-0.40465190074939839</v>
      </c>
      <c r="Q16" s="74">
        <f t="shared" si="10"/>
        <v>0.16374316078010095</v>
      </c>
      <c r="R16" s="74"/>
      <c r="S16" s="74">
        <f t="shared" si="11"/>
        <v>9.4756204425790663E-2</v>
      </c>
    </row>
    <row r="17" spans="1:19" ht="21" x14ac:dyDescent="0.35">
      <c r="A17" s="4">
        <v>213</v>
      </c>
      <c r="B17" s="83">
        <v>0.45992197548968566</v>
      </c>
      <c r="C17" s="22">
        <v>0.67680448738237764</v>
      </c>
      <c r="D17" s="22">
        <v>0.22559524444304735</v>
      </c>
      <c r="E17" s="22">
        <v>-9.2009431645837164E-2</v>
      </c>
      <c r="F17" s="22">
        <v>0.54771721918638927</v>
      </c>
      <c r="G17" s="86">
        <v>2941.0701716887806</v>
      </c>
      <c r="H17" s="4">
        <f t="shared" si="1"/>
        <v>0.27683542593793331</v>
      </c>
      <c r="I17" s="22">
        <f t="shared" si="2"/>
        <v>0.27683542593793331</v>
      </c>
      <c r="J17" s="25">
        <f t="shared" si="5"/>
        <v>2.105211608711928E-2</v>
      </c>
      <c r="K17" s="86">
        <f t="shared" si="3"/>
        <v>1639.7468120116539</v>
      </c>
      <c r="L17" s="26">
        <f t="shared" si="6"/>
        <v>1301.3233596771267</v>
      </c>
      <c r="M17" s="27">
        <f t="shared" si="4"/>
        <v>0.33733684366138666</v>
      </c>
      <c r="N17" s="24">
        <f t="shared" si="7"/>
        <v>2941.0701716887806</v>
      </c>
      <c r="O17" s="24">
        <f t="shared" si="8"/>
        <v>0</v>
      </c>
      <c r="P17" s="85">
        <f t="shared" si="9"/>
        <v>-0.25578330985081404</v>
      </c>
      <c r="Q17" s="74">
        <f t="shared" si="10"/>
        <v>6.5425101598237542E-2</v>
      </c>
      <c r="R17" s="74"/>
      <c r="S17" s="74">
        <f t="shared" si="11"/>
        <v>7.6637853054236954E-2</v>
      </c>
    </row>
    <row r="18" spans="1:19" ht="21" x14ac:dyDescent="0.35">
      <c r="A18" s="4">
        <v>214</v>
      </c>
      <c r="B18" s="83">
        <v>-0.70432808686861215</v>
      </c>
      <c r="C18" s="22">
        <v>0.23765291100756597</v>
      </c>
      <c r="D18" s="22">
        <v>-0.19704909199289469</v>
      </c>
      <c r="E18" s="22">
        <v>0.21249077397264426</v>
      </c>
      <c r="F18" s="22">
        <v>-1.5141881890601632</v>
      </c>
      <c r="G18" s="86">
        <v>8727.6498792991351</v>
      </c>
      <c r="H18" s="4">
        <f t="shared" si="1"/>
        <v>1.4142241459063236</v>
      </c>
      <c r="I18" s="22">
        <f t="shared" si="2"/>
        <v>1.4142241459063236</v>
      </c>
      <c r="J18" s="25">
        <f t="shared" si="5"/>
        <v>0.28579287621704225</v>
      </c>
      <c r="K18" s="86">
        <f t="shared" si="3"/>
        <v>2986.6421024693682</v>
      </c>
      <c r="L18" s="26">
        <f t="shared" si="6"/>
        <v>5741.007776829767</v>
      </c>
      <c r="M18" s="27">
        <f t="shared" si="4"/>
        <v>1.5251157750170048</v>
      </c>
      <c r="N18" s="24">
        <f t="shared" si="7"/>
        <v>8727.6498792991351</v>
      </c>
      <c r="O18" s="24">
        <f t="shared" si="8"/>
        <v>0</v>
      </c>
      <c r="P18" s="85">
        <f t="shared" si="9"/>
        <v>-1.1284312696892813</v>
      </c>
      <c r="Q18" s="74">
        <f t="shared" si="10"/>
        <v>1.2733571304125635</v>
      </c>
      <c r="R18" s="74"/>
      <c r="S18" s="74">
        <f t="shared" si="11"/>
        <v>2.0000299348644703</v>
      </c>
    </row>
    <row r="19" spans="1:19" ht="21" x14ac:dyDescent="0.35">
      <c r="A19" s="4">
        <v>215</v>
      </c>
      <c r="B19" s="83">
        <v>0.84904895108958112</v>
      </c>
      <c r="C19" s="22">
        <v>-0.62383381568554164</v>
      </c>
      <c r="D19" s="22">
        <v>-0.48214179097291521</v>
      </c>
      <c r="E19" s="22">
        <v>-0.25223536116412443</v>
      </c>
      <c r="F19" s="22">
        <v>-5.655760438740861E-2</v>
      </c>
      <c r="G19" s="86">
        <v>-4368.7013015140546</v>
      </c>
      <c r="H19" s="4">
        <f t="shared" si="1"/>
        <v>-1.1599462377161953</v>
      </c>
      <c r="I19" s="22">
        <f t="shared" si="2"/>
        <v>-1.1599462377161953</v>
      </c>
      <c r="J19" s="25">
        <f t="shared" si="5"/>
        <v>-0.24281567449394398</v>
      </c>
      <c r="K19" s="86">
        <f t="shared" si="3"/>
        <v>297.29284208763875</v>
      </c>
      <c r="L19" s="26">
        <f t="shared" si="6"/>
        <v>-4665.9941436016934</v>
      </c>
      <c r="M19" s="27">
        <f t="shared" si="4"/>
        <v>-1.2591401445948953</v>
      </c>
      <c r="N19" s="24">
        <f t="shared" si="7"/>
        <v>-4368.7013015140546</v>
      </c>
      <c r="O19" s="24">
        <f t="shared" si="8"/>
        <v>0</v>
      </c>
      <c r="P19" s="85">
        <f t="shared" si="9"/>
        <v>0.91713056322225128</v>
      </c>
      <c r="Q19" s="74">
        <f t="shared" si="10"/>
        <v>0.84112846999636381</v>
      </c>
      <c r="R19" s="74"/>
      <c r="S19" s="74">
        <f t="shared" si="11"/>
        <v>1.3454752743919562</v>
      </c>
    </row>
    <row r="20" spans="1:19" ht="21" x14ac:dyDescent="0.35">
      <c r="A20" s="4">
        <v>216</v>
      </c>
      <c r="B20" s="83">
        <v>0.22851539137822485</v>
      </c>
      <c r="C20" s="22">
        <v>0.89352274724726133</v>
      </c>
      <c r="D20" s="22">
        <v>0.68443321236992549</v>
      </c>
      <c r="E20" s="22">
        <v>-0.13646359353828547</v>
      </c>
      <c r="F20" s="22">
        <v>0.59498528412706908</v>
      </c>
      <c r="G20" s="86">
        <f>1501.58955817132</f>
        <v>1501.58955817132</v>
      </c>
      <c r="H20" s="4">
        <f t="shared" si="1"/>
        <v>-6.1035630946849563E-3</v>
      </c>
      <c r="I20" s="22">
        <f t="shared" si="2"/>
        <v>-6.1035630946849563E-3</v>
      </c>
      <c r="J20" s="25">
        <f t="shared" si="5"/>
        <v>-1.1768198010419784E-3</v>
      </c>
      <c r="K20" s="86">
        <f t="shared" si="3"/>
        <v>1526.6548610594937</v>
      </c>
      <c r="L20" s="26">
        <f t="shared" si="6"/>
        <v>-25.065302888173619</v>
      </c>
      <c r="M20" s="27">
        <f t="shared" si="4"/>
        <v>-1.7520925529881243E-2</v>
      </c>
      <c r="N20" s="24">
        <f t="shared" si="7"/>
        <v>1501.58955817132</v>
      </c>
      <c r="O20" s="24">
        <f t="shared" si="8"/>
        <v>0</v>
      </c>
      <c r="P20" s="85">
        <f t="shared" si="9"/>
        <v>4.9267432936429779E-3</v>
      </c>
      <c r="Q20" s="74">
        <f t="shared" si="10"/>
        <v>2.4272799481456058E-5</v>
      </c>
      <c r="R20" s="74"/>
      <c r="S20" s="74">
        <f t="shared" si="11"/>
        <v>3.72534824508002E-5</v>
      </c>
    </row>
    <row r="21" spans="1:19" ht="21" x14ac:dyDescent="0.35">
      <c r="A21" s="4">
        <v>217</v>
      </c>
      <c r="B21" s="83">
        <v>0.40502291469995577</v>
      </c>
      <c r="C21" s="22">
        <v>0.47396861014160435</v>
      </c>
      <c r="D21" s="22">
        <v>0.60718011529998051</v>
      </c>
      <c r="E21" s="22">
        <v>0.42771081814888567</v>
      </c>
      <c r="F21" s="22">
        <v>-0.10298876642419723</v>
      </c>
      <c r="G21" s="86">
        <v>4506.8259638706822</v>
      </c>
      <c r="H21" s="4">
        <f t="shared" si="1"/>
        <v>0.58459459737226249</v>
      </c>
      <c r="I21" s="22">
        <f t="shared" si="2"/>
        <v>0.58459459737226249</v>
      </c>
      <c r="J21" s="25">
        <f t="shared" si="5"/>
        <v>0.32746567745664484</v>
      </c>
      <c r="K21" s="86">
        <f t="shared" si="3"/>
        <v>3198.6566774152725</v>
      </c>
      <c r="L21" s="26">
        <f t="shared" si="6"/>
        <v>1308.1692864554097</v>
      </c>
      <c r="M21" s="27">
        <f t="shared" si="4"/>
        <v>0.33916838095746837</v>
      </c>
      <c r="N21" s="24">
        <f t="shared" si="7"/>
        <v>4506.8259638706822</v>
      </c>
      <c r="O21" s="24">
        <f t="shared" si="8"/>
        <v>0</v>
      </c>
      <c r="P21" s="85">
        <f t="shared" si="9"/>
        <v>-0.25712891991561765</v>
      </c>
      <c r="Q21" s="74">
        <f t="shared" si="10"/>
        <v>6.6115281456972111E-2</v>
      </c>
      <c r="R21" s="74"/>
      <c r="S21" s="74">
        <f t="shared" si="11"/>
        <v>0.34175084327683769</v>
      </c>
    </row>
    <row r="22" spans="1:19" ht="21" x14ac:dyDescent="0.35">
      <c r="A22" s="4">
        <v>218</v>
      </c>
      <c r="B22" s="83">
        <v>-0.89689879111379078</v>
      </c>
      <c r="C22" s="22">
        <v>-0.51122822850420091</v>
      </c>
      <c r="D22" s="22">
        <v>-1.1432389690278058</v>
      </c>
      <c r="E22" s="22">
        <v>-0.52828062304346923</v>
      </c>
      <c r="F22" s="22">
        <v>0.56768303798670239</v>
      </c>
      <c r="G22" s="86">
        <v>1083.8824140252514</v>
      </c>
      <c r="H22" s="4">
        <f t="shared" si="1"/>
        <v>-8.8206535490816682E-2</v>
      </c>
      <c r="I22" s="22">
        <f t="shared" si="2"/>
        <v>-8.8206535490816682E-2</v>
      </c>
      <c r="J22" s="25">
        <f t="shared" si="5"/>
        <v>-0.38926721661087416</v>
      </c>
      <c r="K22" s="86">
        <f t="shared" si="3"/>
        <v>-447.79413379306402</v>
      </c>
      <c r="L22" s="26">
        <f t="shared" si="6"/>
        <v>1531.6765478183154</v>
      </c>
      <c r="M22" s="27">
        <f t="shared" si="4"/>
        <v>0.39896479689779657</v>
      </c>
      <c r="N22" s="24">
        <f t="shared" si="7"/>
        <v>0</v>
      </c>
      <c r="O22" s="24">
        <f t="shared" si="8"/>
        <v>1083.8824140252514</v>
      </c>
      <c r="P22" s="85">
        <f t="shared" si="9"/>
        <v>-0.30106068112005746</v>
      </c>
      <c r="Q22" s="74">
        <f t="shared" si="10"/>
        <v>9.0637533716472929E-2</v>
      </c>
      <c r="R22" s="74"/>
      <c r="S22" s="74">
        <f t="shared" si="11"/>
        <v>7.7803929032927025E-3</v>
      </c>
    </row>
    <row r="23" spans="1:19" ht="21" x14ac:dyDescent="0.35">
      <c r="A23" s="4">
        <v>219</v>
      </c>
      <c r="B23" s="83">
        <v>-0.57408532593470429</v>
      </c>
      <c r="C23" s="22">
        <v>-1.091885889002121</v>
      </c>
      <c r="D23" s="22">
        <v>-0.75164536093927459</v>
      </c>
      <c r="E23" s="22">
        <v>-0.58768204559086346</v>
      </c>
      <c r="F23" s="22">
        <v>0.4416588532429791</v>
      </c>
      <c r="G23" s="86">
        <v>3883.058371233768</v>
      </c>
      <c r="H23" s="4">
        <f t="shared" si="1"/>
        <v>0.46198914482591752</v>
      </c>
      <c r="I23" s="22">
        <f t="shared" si="2"/>
        <v>0.46198914482591752</v>
      </c>
      <c r="J23" s="25">
        <f t="shared" si="5"/>
        <v>-0.55745918401738526</v>
      </c>
      <c r="K23" s="86">
        <f t="shared" si="3"/>
        <v>-1303.4877137369795</v>
      </c>
      <c r="L23" s="26">
        <f t="shared" si="6"/>
        <v>5186.546084970747</v>
      </c>
      <c r="M23" s="27">
        <f t="shared" si="4"/>
        <v>1.3767768720784241</v>
      </c>
      <c r="N23" s="24">
        <f t="shared" si="7"/>
        <v>0</v>
      </c>
      <c r="O23" s="24">
        <f t="shared" si="8"/>
        <v>3883.058371233768</v>
      </c>
      <c r="P23" s="85">
        <f t="shared" si="9"/>
        <v>-1.0194483288433027</v>
      </c>
      <c r="Q23" s="74">
        <f t="shared" si="10"/>
        <v>1.0392748951814026</v>
      </c>
      <c r="R23" s="74"/>
      <c r="S23" s="74">
        <f t="shared" si="11"/>
        <v>0.2134339699369826</v>
      </c>
    </row>
    <row r="24" spans="1:19" ht="21" x14ac:dyDescent="0.35">
      <c r="A24" s="4">
        <v>220</v>
      </c>
      <c r="B24" s="83">
        <v>-1.2961442789671462</v>
      </c>
      <c r="C24" s="22">
        <v>-0.43514237046892734</v>
      </c>
      <c r="D24" s="22">
        <v>0.66274331194511693</v>
      </c>
      <c r="E24" s="22">
        <v>-5.7333362482172488E-2</v>
      </c>
      <c r="F24" s="22">
        <v>-2.179094960305215</v>
      </c>
      <c r="G24" s="86">
        <v>-2772.0564167291559</v>
      </c>
      <c r="H24" s="4">
        <f t="shared" si="1"/>
        <v>-0.84611562040676602</v>
      </c>
      <c r="I24" s="22">
        <f t="shared" si="2"/>
        <v>-0.84611562040676602</v>
      </c>
      <c r="J24" s="25">
        <f t="shared" si="5"/>
        <v>-3.5016736595531894E-2</v>
      </c>
      <c r="K24" s="86">
        <f t="shared" si="3"/>
        <v>1354.4908749108881</v>
      </c>
      <c r="L24" s="26">
        <f t="shared" si="6"/>
        <v>-4126.547291640044</v>
      </c>
      <c r="M24" s="27">
        <f t="shared" si="4"/>
        <v>-1.1148182637714164</v>
      </c>
      <c r="N24" s="24">
        <f t="shared" si="7"/>
        <v>-2772.0564167291559</v>
      </c>
      <c r="O24" s="24">
        <f t="shared" si="8"/>
        <v>0</v>
      </c>
      <c r="P24" s="85">
        <f t="shared" si="9"/>
        <v>0.81109888381123407</v>
      </c>
      <c r="Q24" s="74">
        <f t="shared" si="10"/>
        <v>0.65788139931982981</v>
      </c>
      <c r="R24" s="74"/>
      <c r="S24" s="74">
        <f t="shared" si="11"/>
        <v>0.7159116430963266</v>
      </c>
    </row>
    <row r="25" spans="1:19" ht="21" x14ac:dyDescent="0.35">
      <c r="A25" s="4">
        <v>221</v>
      </c>
      <c r="B25" s="83">
        <v>0.89296231287194472</v>
      </c>
      <c r="C25" s="22">
        <v>1.5528705971067145</v>
      </c>
      <c r="D25" s="22">
        <v>-1.162074241575781</v>
      </c>
      <c r="E25" s="22">
        <v>0.4959700925965142</v>
      </c>
      <c r="F25" s="22">
        <v>-1.5960288025389298E-2</v>
      </c>
      <c r="G25" s="86">
        <v>2258.5683149083079</v>
      </c>
      <c r="H25" s="4">
        <f t="shared" si="1"/>
        <v>0.1426853835150039</v>
      </c>
      <c r="I25" s="22">
        <f t="shared" si="2"/>
        <v>0.1426853835150039</v>
      </c>
      <c r="J25" s="25">
        <f t="shared" si="5"/>
        <v>0.69476908690387296</v>
      </c>
      <c r="K25" s="86">
        <f t="shared" si="3"/>
        <v>5067.3497797193786</v>
      </c>
      <c r="L25" s="26">
        <f t="shared" si="6"/>
        <v>-2808.7814648110707</v>
      </c>
      <c r="M25" s="27">
        <f t="shared" si="4"/>
        <v>-0.76226742040050166</v>
      </c>
      <c r="N25" s="24">
        <f t="shared" si="7"/>
        <v>2258.5683149083079</v>
      </c>
      <c r="O25" s="24">
        <f t="shared" si="8"/>
        <v>0</v>
      </c>
      <c r="P25" s="85">
        <f t="shared" si="9"/>
        <v>0.55208370338886903</v>
      </c>
      <c r="Q25" s="74">
        <f t="shared" si="10"/>
        <v>0.3047964155475687</v>
      </c>
      <c r="R25" s="74"/>
      <c r="S25" s="74">
        <f t="shared" si="11"/>
        <v>2.0359118668823745E-2</v>
      </c>
    </row>
    <row r="26" spans="1:19" ht="21" hidden="1" outlineLevel="1" x14ac:dyDescent="0.35">
      <c r="A26" s="4">
        <v>222</v>
      </c>
      <c r="B26" s="83">
        <v>-0.54206807076287244</v>
      </c>
      <c r="C26" s="22">
        <v>4.2351316848628251E-2</v>
      </c>
      <c r="D26" s="22">
        <v>0.50678476460229671</v>
      </c>
      <c r="E26" s="22">
        <v>0.3067770639989722</v>
      </c>
      <c r="F26" s="22">
        <v>-2.1590891477991927</v>
      </c>
      <c r="G26" s="86">
        <v>1393.7662338977761</v>
      </c>
      <c r="H26" s="4">
        <f t="shared" si="1"/>
        <v>-2.7296917195888091E-2</v>
      </c>
      <c r="I26" s="22">
        <f t="shared" si="2"/>
        <v>-2.7296917195888091E-2</v>
      </c>
      <c r="J26" s="25">
        <f t="shared" si="5"/>
        <v>0.2984544865063723</v>
      </c>
      <c r="K26" s="86">
        <f t="shared" si="3"/>
        <v>3051.0593205053829</v>
      </c>
      <c r="L26" s="26">
        <f t="shared" si="6"/>
        <v>-1657.2930866076067</v>
      </c>
      <c r="M26" s="27">
        <f t="shared" si="4"/>
        <v>-0.45420191240025104</v>
      </c>
      <c r="N26" s="24">
        <f t="shared" si="7"/>
        <v>1393.7662338977761</v>
      </c>
      <c r="O26" s="24">
        <f t="shared" si="8"/>
        <v>0</v>
      </c>
      <c r="P26" s="85">
        <f t="shared" si="9"/>
        <v>0.32575140370226041</v>
      </c>
      <c r="Q26" s="74">
        <f t="shared" si="10"/>
        <v>0.10611397701399304</v>
      </c>
      <c r="R26" s="74"/>
      <c r="S26" s="74">
        <f t="shared" si="11"/>
        <v>7.4512168839917096E-4</v>
      </c>
    </row>
    <row r="27" spans="1:19" ht="21" hidden="1" outlineLevel="1" x14ac:dyDescent="0.35">
      <c r="A27" s="4">
        <v>223</v>
      </c>
      <c r="B27" s="83">
        <v>-1.026638091601904</v>
      </c>
      <c r="C27" s="22">
        <v>-0.95918351821700665</v>
      </c>
      <c r="D27" s="22">
        <v>-0.16851123429567832</v>
      </c>
      <c r="E27" s="22">
        <v>-0.73802129368250113</v>
      </c>
      <c r="F27" s="22">
        <v>0.56861608690640175</v>
      </c>
      <c r="G27" s="86">
        <v>-10108.787917861438</v>
      </c>
      <c r="H27" s="4">
        <f t="shared" si="1"/>
        <v>-2.288196447505694</v>
      </c>
      <c r="I27" s="22">
        <f t="shared" si="2"/>
        <v>-2.288196447505694</v>
      </c>
      <c r="J27" s="25">
        <f t="shared" si="5"/>
        <v>-0.67689967523171857</v>
      </c>
      <c r="K27" s="86">
        <f t="shared" si="3"/>
        <v>-1911.1532467194784</v>
      </c>
      <c r="L27" s="26">
        <f t="shared" si="6"/>
        <v>-8197.634671141961</v>
      </c>
      <c r="M27" s="27">
        <f t="shared" si="4"/>
        <v>-2.203983925726591</v>
      </c>
      <c r="N27" s="24">
        <f t="shared" si="7"/>
        <v>0</v>
      </c>
      <c r="O27" s="24">
        <f t="shared" si="8"/>
        <v>-10108.787917861438</v>
      </c>
      <c r="P27" s="85">
        <f t="shared" si="9"/>
        <v>1.6112967722739753</v>
      </c>
      <c r="Q27" s="74">
        <f t="shared" si="10"/>
        <v>2.5962772883405307</v>
      </c>
      <c r="R27" s="74"/>
      <c r="S27" s="74">
        <f t="shared" si="11"/>
        <v>5.2358429823776778</v>
      </c>
    </row>
    <row r="28" spans="1:19" ht="21" hidden="1" outlineLevel="1" x14ac:dyDescent="0.35">
      <c r="A28" s="4">
        <v>224</v>
      </c>
      <c r="B28" s="83">
        <v>-0.5811098596956753</v>
      </c>
      <c r="C28" s="22">
        <v>0.69931908096816342</v>
      </c>
      <c r="D28" s="22">
        <v>0.38710036832917266</v>
      </c>
      <c r="E28" s="22">
        <v>-0.27924928163345653</v>
      </c>
      <c r="F28" s="22">
        <v>0.56805980120251864</v>
      </c>
      <c r="G28" s="86">
        <v>1608.4701528847991</v>
      </c>
      <c r="H28" s="4">
        <f t="shared" si="1"/>
        <v>1.4904491568546492E-2</v>
      </c>
      <c r="I28" s="22">
        <f t="shared" si="2"/>
        <v>1.4904491568546492E-2</v>
      </c>
      <c r="J28" s="25">
        <f t="shared" si="5"/>
        <v>-0.10702952871665433</v>
      </c>
      <c r="K28" s="86">
        <f t="shared" si="3"/>
        <v>988.11853952494289</v>
      </c>
      <c r="L28" s="26">
        <f t="shared" si="6"/>
        <v>620.35161335985617</v>
      </c>
      <c r="M28" s="27">
        <f t="shared" si="4"/>
        <v>0.15515184645772434</v>
      </c>
      <c r="N28" s="24">
        <f t="shared" si="7"/>
        <v>1608.4701528847991</v>
      </c>
      <c r="O28" s="24">
        <f t="shared" si="8"/>
        <v>0</v>
      </c>
      <c r="P28" s="85">
        <f t="shared" si="9"/>
        <v>-0.12193402028520083</v>
      </c>
      <c r="Q28" s="74">
        <f t="shared" si="10"/>
        <v>1.4867905302911766E-2</v>
      </c>
      <c r="R28" s="74"/>
      <c r="S28" s="74">
        <f t="shared" si="11"/>
        <v>2.2214386891687346E-4</v>
      </c>
    </row>
    <row r="29" spans="1:19" ht="21" hidden="1" outlineLevel="1" x14ac:dyDescent="0.35">
      <c r="A29" s="4">
        <v>225</v>
      </c>
      <c r="B29" s="83">
        <v>-2.2099125146617342</v>
      </c>
      <c r="C29" s="22">
        <v>-1.2833184905165602</v>
      </c>
      <c r="D29" s="22">
        <v>-0.26063212008621012</v>
      </c>
      <c r="E29" s="22">
        <v>-0.73457668484487904</v>
      </c>
      <c r="F29" s="22">
        <v>0.66620320869961991</v>
      </c>
      <c r="G29" s="86">
        <v>1937.4582748076223</v>
      </c>
      <c r="H29" s="4">
        <f t="shared" si="1"/>
        <v>7.956918086445014E-2</v>
      </c>
      <c r="I29" s="22">
        <f t="shared" si="2"/>
        <v>7.956918086445014E-2</v>
      </c>
      <c r="J29" s="25">
        <f t="shared" si="5"/>
        <v>-0.73568753561481148</v>
      </c>
      <c r="K29" s="86">
        <f t="shared" si="3"/>
        <v>-2210.2424094430985</v>
      </c>
      <c r="L29" s="26">
        <f t="shared" si="6"/>
        <v>4147.7006842507208</v>
      </c>
      <c r="M29" s="27">
        <f t="shared" si="4"/>
        <v>1.0988475050396973</v>
      </c>
      <c r="N29" s="24">
        <f t="shared" si="7"/>
        <v>0</v>
      </c>
      <c r="O29" s="24">
        <f t="shared" si="8"/>
        <v>1937.4582748076223</v>
      </c>
      <c r="P29" s="85">
        <f t="shared" si="9"/>
        <v>-0.81525671647926168</v>
      </c>
      <c r="Q29" s="74">
        <f t="shared" si="10"/>
        <v>0.66464351376454722</v>
      </c>
      <c r="R29" s="74"/>
      <c r="S29" s="74">
        <f t="shared" si="11"/>
        <v>6.3312545434395786E-3</v>
      </c>
    </row>
    <row r="30" spans="1:19" ht="21" hidden="1" outlineLevel="1" x14ac:dyDescent="0.35">
      <c r="A30" s="4">
        <v>226</v>
      </c>
      <c r="B30" s="83">
        <v>0.83512636955045716</v>
      </c>
      <c r="C30" s="22">
        <v>-0.33495498078765185</v>
      </c>
      <c r="D30" s="22">
        <v>0.55299674422606593</v>
      </c>
      <c r="E30" s="22">
        <v>-0.7665518698675764</v>
      </c>
      <c r="F30" s="22">
        <v>0.51051365142313432</v>
      </c>
      <c r="G30" s="86">
        <v>-152.02821302802704</v>
      </c>
      <c r="H30" s="4">
        <f t="shared" si="1"/>
        <v>-0.33113256038436573</v>
      </c>
      <c r="I30" s="22">
        <f t="shared" si="2"/>
        <v>-0.33113256038436573</v>
      </c>
      <c r="J30" s="25">
        <f t="shared" si="5"/>
        <v>-0.62357523424611538</v>
      </c>
      <c r="K30" s="86">
        <f t="shared" si="3"/>
        <v>-1639.859780633818</v>
      </c>
      <c r="L30" s="26">
        <f t="shared" si="6"/>
        <v>1487.831567605791</v>
      </c>
      <c r="M30" s="27">
        <f t="shared" si="4"/>
        <v>0.38723465149806108</v>
      </c>
      <c r="N30" s="24">
        <f t="shared" si="7"/>
        <v>0</v>
      </c>
      <c r="O30" s="24">
        <f t="shared" si="8"/>
        <v>-152.02821302802704</v>
      </c>
      <c r="P30" s="85">
        <f t="shared" si="9"/>
        <v>-0.29244267386174966</v>
      </c>
      <c r="Q30" s="74">
        <f t="shared" si="10"/>
        <v>8.552271749540967E-2</v>
      </c>
      <c r="R30" s="74"/>
      <c r="S30" s="74">
        <f t="shared" si="11"/>
        <v>0.10964877254670562</v>
      </c>
    </row>
    <row r="31" spans="1:19" ht="21" hidden="1" outlineLevel="1" x14ac:dyDescent="0.35">
      <c r="A31" s="4">
        <v>227</v>
      </c>
      <c r="B31" s="83">
        <v>0.83437666387820653</v>
      </c>
      <c r="C31" s="22">
        <v>1.9183855509305492</v>
      </c>
      <c r="D31" s="22">
        <v>2.2741225305185422</v>
      </c>
      <c r="E31" s="22">
        <v>2.0273395550345432</v>
      </c>
      <c r="F31" s="22">
        <v>6.4360807314213064E-2</v>
      </c>
      <c r="G31" s="86">
        <v>5220.1272996603666</v>
      </c>
      <c r="H31" s="4">
        <f t="shared" si="1"/>
        <v>0.72479847155351174</v>
      </c>
      <c r="I31" s="22">
        <f t="shared" si="2"/>
        <v>0.72479847155351174</v>
      </c>
      <c r="J31" s="25">
        <f t="shared" si="5"/>
        <v>1.4989403443237612</v>
      </c>
      <c r="K31" s="86">
        <f t="shared" si="3"/>
        <v>9158.6520741176864</v>
      </c>
      <c r="L31" s="26">
        <f t="shared" si="6"/>
        <v>-3938.5247744573198</v>
      </c>
      <c r="M31" s="27">
        <f t="shared" si="4"/>
        <v>-1.0645153224931441</v>
      </c>
      <c r="N31" s="24">
        <f t="shared" si="7"/>
        <v>5220.1272996603666</v>
      </c>
      <c r="O31" s="24">
        <f t="shared" si="8"/>
        <v>0</v>
      </c>
      <c r="P31" s="85">
        <f t="shared" si="9"/>
        <v>0.77414187277024948</v>
      </c>
      <c r="Q31" s="74">
        <f t="shared" si="10"/>
        <v>0.59929563917622919</v>
      </c>
      <c r="R31" s="74"/>
      <c r="S31" s="74">
        <f t="shared" si="11"/>
        <v>0.52533282436630679</v>
      </c>
    </row>
    <row r="32" spans="1:19" ht="21" hidden="1" outlineLevel="1" x14ac:dyDescent="0.35">
      <c r="A32" s="4">
        <v>228</v>
      </c>
      <c r="B32" s="83">
        <v>0.89074428624200419</v>
      </c>
      <c r="C32" s="22">
        <v>0.46139907749005643</v>
      </c>
      <c r="D32" s="22">
        <v>0.2282514237383233</v>
      </c>
      <c r="E32" s="22">
        <v>0.94285066886058866</v>
      </c>
      <c r="F32" s="22">
        <v>0.10490289707459019</v>
      </c>
      <c r="G32" s="86">
        <v>5772.4599681489162</v>
      </c>
      <c r="H32" s="4">
        <f t="shared" si="1"/>
        <v>0.83336293943472017</v>
      </c>
      <c r="I32" s="22">
        <f t="shared" si="2"/>
        <v>0.83336293943472017</v>
      </c>
      <c r="J32" s="25">
        <f t="shared" si="5"/>
        <v>0.66881847930772942</v>
      </c>
      <c r="K32" s="86">
        <f t="shared" si="3"/>
        <v>4935.3234489850838</v>
      </c>
      <c r="L32" s="26">
        <f t="shared" si="6"/>
        <v>837.13651916383242</v>
      </c>
      <c r="M32" s="27">
        <f t="shared" si="4"/>
        <v>0.21314978494971656</v>
      </c>
      <c r="N32" s="24">
        <f t="shared" si="7"/>
        <v>5772.4599681489162</v>
      </c>
      <c r="O32" s="24">
        <f t="shared" si="8"/>
        <v>0</v>
      </c>
      <c r="P32" s="85">
        <f t="shared" si="9"/>
        <v>-0.16454446012699075</v>
      </c>
      <c r="Q32" s="74">
        <f t="shared" si="10"/>
        <v>2.7074879358482851E-2</v>
      </c>
      <c r="R32" s="74"/>
      <c r="S32" s="74">
        <f t="shared" si="11"/>
        <v>0.69449378882327706</v>
      </c>
    </row>
    <row r="33" spans="1:19" ht="21" hidden="1" outlineLevel="1" x14ac:dyDescent="0.35">
      <c r="A33" s="4">
        <v>229</v>
      </c>
      <c r="B33" s="83">
        <v>0.666495954810715</v>
      </c>
      <c r="C33" s="22">
        <v>1.2745332779171401</v>
      </c>
      <c r="D33" s="22">
        <v>8.0767824592120688E-2</v>
      </c>
      <c r="E33" s="22">
        <v>3.520131082700372</v>
      </c>
      <c r="F33" s="22">
        <v>-4.7167050350784701</v>
      </c>
      <c r="G33" s="86">
        <v>13410.648766448783</v>
      </c>
      <c r="H33" s="4">
        <f t="shared" si="1"/>
        <v>2.3346970986703557</v>
      </c>
      <c r="I33" s="22">
        <f t="shared" si="2"/>
        <v>2.3346970986703557</v>
      </c>
      <c r="J33" s="25">
        <f t="shared" si="5"/>
        <v>2.7723937701157544</v>
      </c>
      <c r="K33" s="86">
        <f t="shared" si="3"/>
        <v>15637.474681466589</v>
      </c>
      <c r="L33" s="26">
        <f t="shared" si="6"/>
        <v>-2226.8259150178055</v>
      </c>
      <c r="M33" s="27">
        <f t="shared" si="4"/>
        <v>-0.60657289888015586</v>
      </c>
      <c r="N33" s="24">
        <f t="shared" si="7"/>
        <v>13410.648766448783</v>
      </c>
      <c r="O33" s="24">
        <f t="shared" si="8"/>
        <v>0</v>
      </c>
      <c r="P33" s="85">
        <f t="shared" si="9"/>
        <v>0.4376966714453987</v>
      </c>
      <c r="Q33" s="74">
        <f t="shared" si="10"/>
        <v>0.19157837619438128</v>
      </c>
      <c r="R33" s="74"/>
      <c r="S33" s="74">
        <f t="shared" si="11"/>
        <v>5.4508105425397764</v>
      </c>
    </row>
    <row r="34" spans="1:19" ht="21" hidden="1" outlineLevel="1" x14ac:dyDescent="0.35">
      <c r="A34" s="4">
        <v>230</v>
      </c>
      <c r="B34" s="83">
        <v>-1.3208429228547802</v>
      </c>
      <c r="C34" s="22">
        <v>-0.95531415442336032</v>
      </c>
      <c r="D34" s="22">
        <v>-0.48918951146326972</v>
      </c>
      <c r="E34" s="22">
        <v>-0.54958412733425066</v>
      </c>
      <c r="F34" s="22">
        <v>0.27662181244098133</v>
      </c>
      <c r="G34" s="86">
        <v>-8592.3603024901659</v>
      </c>
      <c r="H34" s="4">
        <f t="shared" si="1"/>
        <v>-1.9901330401869488</v>
      </c>
      <c r="I34" s="22">
        <f t="shared" si="2"/>
        <v>-1.9901330401869488</v>
      </c>
      <c r="J34" s="25">
        <f t="shared" si="5"/>
        <v>-0.51559757377838888</v>
      </c>
      <c r="K34" s="86">
        <f t="shared" si="3"/>
        <v>-1090.5125539836786</v>
      </c>
      <c r="L34" s="26">
        <f t="shared" si="6"/>
        <v>-7501.8477485064868</v>
      </c>
      <c r="M34" s="27">
        <f t="shared" si="4"/>
        <v>-2.0178353237614974</v>
      </c>
      <c r="N34" s="24">
        <f t="shared" si="7"/>
        <v>0</v>
      </c>
      <c r="O34" s="24">
        <f t="shared" si="8"/>
        <v>-8592.3603024901659</v>
      </c>
      <c r="P34" s="85">
        <f t="shared" si="9"/>
        <v>1.4745354664085599</v>
      </c>
      <c r="Q34" s="74">
        <f t="shared" si="10"/>
        <v>2.1742548416967096</v>
      </c>
      <c r="R34" s="74"/>
      <c r="S34" s="74">
        <f t="shared" si="11"/>
        <v>3.9606295176437478</v>
      </c>
    </row>
    <row r="35" spans="1:19" ht="21" hidden="1" outlineLevel="1" x14ac:dyDescent="0.35">
      <c r="A35" s="4">
        <v>231</v>
      </c>
      <c r="B35" s="83">
        <v>1.7271180735057099</v>
      </c>
      <c r="C35" s="22">
        <v>3.1066085872940019</v>
      </c>
      <c r="D35" s="22">
        <v>-0.45671319655005282</v>
      </c>
      <c r="E35" s="22">
        <v>1.4532673755236802</v>
      </c>
      <c r="F35" s="22">
        <v>-0.1925377236813855</v>
      </c>
      <c r="G35" s="86">
        <v>6599.3597433609057</v>
      </c>
      <c r="H35" s="4">
        <f t="shared" si="1"/>
        <v>0.99589530300582663</v>
      </c>
      <c r="I35" s="22">
        <f t="shared" si="2"/>
        <v>0.99589530300582663</v>
      </c>
      <c r="J35" s="25">
        <f t="shared" si="5"/>
        <v>1.5638689391004026</v>
      </c>
      <c r="K35" s="86">
        <f t="shared" si="3"/>
        <v>9488.9828417629014</v>
      </c>
      <c r="L35" s="26">
        <f t="shared" si="6"/>
        <v>-2889.6230984019958</v>
      </c>
      <c r="M35" s="27">
        <f t="shared" si="4"/>
        <v>-0.78389553180064808</v>
      </c>
      <c r="N35" s="24">
        <f t="shared" si="7"/>
        <v>6599.3597433609057</v>
      </c>
      <c r="O35" s="24">
        <f t="shared" si="8"/>
        <v>0</v>
      </c>
      <c r="P35" s="85">
        <f t="shared" si="9"/>
        <v>0.56797363609457596</v>
      </c>
      <c r="Q35" s="74">
        <f t="shared" si="10"/>
        <v>0.32259405129849378</v>
      </c>
      <c r="R35" s="74"/>
      <c r="S35" s="74">
        <f t="shared" si="11"/>
        <v>0.99180745454906727</v>
      </c>
    </row>
    <row r="36" spans="1:19" ht="21" hidden="1" outlineLevel="1" x14ac:dyDescent="0.35">
      <c r="A36" s="4">
        <v>232</v>
      </c>
      <c r="B36" s="83">
        <v>-7.3568350550963099E-2</v>
      </c>
      <c r="C36" s="22">
        <v>-0.33913418652144545</v>
      </c>
      <c r="D36" s="22">
        <v>3.7684284749287382</v>
      </c>
      <c r="E36" s="22">
        <v>-0.41097162833852452</v>
      </c>
      <c r="F36" s="22">
        <v>0.64887632877484447</v>
      </c>
      <c r="G36" s="86">
        <v>1453.8211342928771</v>
      </c>
      <c r="H36" s="4">
        <f t="shared" si="1"/>
        <v>-1.5492747938808796E-2</v>
      </c>
      <c r="I36" s="22">
        <f t="shared" si="2"/>
        <v>-1.5492747938808796E-2</v>
      </c>
      <c r="J36" s="25">
        <f t="shared" si="5"/>
        <v>-0.63017991054723266</v>
      </c>
      <c r="K36" s="86">
        <f t="shared" si="3"/>
        <v>-1673.4617367534834</v>
      </c>
      <c r="L36" s="26">
        <f t="shared" si="6"/>
        <v>3127.2828710463605</v>
      </c>
      <c r="M36" s="27">
        <f t="shared" si="4"/>
        <v>0.82584819566954193</v>
      </c>
      <c r="N36" s="24">
        <f t="shared" si="7"/>
        <v>0</v>
      </c>
      <c r="O36" s="24">
        <f t="shared" si="8"/>
        <v>1453.8211342928771</v>
      </c>
      <c r="P36" s="85">
        <f t="shared" si="9"/>
        <v>-0.61468716260842382</v>
      </c>
      <c r="Q36" s="74">
        <f t="shared" si="10"/>
        <v>0.37784030787559486</v>
      </c>
      <c r="R36" s="74"/>
      <c r="S36" s="74">
        <f t="shared" si="11"/>
        <v>2.4002523869546418E-4</v>
      </c>
    </row>
    <row r="37" spans="1:19" ht="21" hidden="1" outlineLevel="1" x14ac:dyDescent="0.35">
      <c r="A37" s="4">
        <v>233</v>
      </c>
      <c r="B37" s="83">
        <v>1.644790045841221</v>
      </c>
      <c r="C37" s="22">
        <v>2.0203718314697623</v>
      </c>
      <c r="D37" s="22">
        <v>0.57837498668656651</v>
      </c>
      <c r="E37" s="22">
        <v>0.93146257566138035</v>
      </c>
      <c r="F37" s="22">
        <v>0.56653030909251856</v>
      </c>
      <c r="G37" s="86">
        <v>3672.8487390853143</v>
      </c>
      <c r="H37" s="4">
        <f t="shared" ref="H37:H68" si="12">STANDARDIZE(+G37,G$207,G$208)</f>
        <v>0.42067111647146299</v>
      </c>
      <c r="I37" s="22">
        <f t="shared" ref="I37:I68" si="13">STANDARDIZE(+G37,G$207,G$208)</f>
        <v>0.42067111647146299</v>
      </c>
      <c r="J37" s="25">
        <f t="shared" si="5"/>
        <v>0.90552862878892759</v>
      </c>
      <c r="K37" s="86">
        <f t="shared" ref="K37:K68" si="14">+J37*G$208+G$207</f>
        <v>6139.6101836129619</v>
      </c>
      <c r="L37" s="26">
        <f t="shared" si="6"/>
        <v>-2466.7614445276477</v>
      </c>
      <c r="M37" s="27">
        <f t="shared" ref="M37:M68" si="15">STANDARDIZE(+L37,L$207,L$208)</f>
        <v>-0.67076448099675623</v>
      </c>
      <c r="N37" s="24">
        <f t="shared" si="7"/>
        <v>3672.8487390853143</v>
      </c>
      <c r="O37" s="24">
        <f t="shared" si="8"/>
        <v>0</v>
      </c>
      <c r="P37" s="85">
        <f t="shared" si="9"/>
        <v>0.4848575123174646</v>
      </c>
      <c r="Q37" s="74">
        <f t="shared" si="10"/>
        <v>0.23508680725068035</v>
      </c>
      <c r="R37" s="74"/>
      <c r="S37" s="74">
        <f t="shared" si="11"/>
        <v>0.17696418823334717</v>
      </c>
    </row>
    <row r="38" spans="1:19" ht="21" hidden="1" outlineLevel="1" x14ac:dyDescent="0.35">
      <c r="A38" s="4">
        <v>234</v>
      </c>
      <c r="B38" s="83">
        <v>1.1706062848357732</v>
      </c>
      <c r="C38" s="22">
        <v>0.71892453910655185</v>
      </c>
      <c r="D38" s="22">
        <v>-0.6784454757010473</v>
      </c>
      <c r="E38" s="22">
        <v>0.22206874067435331</v>
      </c>
      <c r="F38" s="22">
        <v>-3.6026338184021442E-2</v>
      </c>
      <c r="G38" s="86">
        <v>4343.0210986645634</v>
      </c>
      <c r="H38" s="4">
        <f t="shared" si="12"/>
        <v>0.55239771849468433</v>
      </c>
      <c r="I38" s="22">
        <f t="shared" si="13"/>
        <v>0.55239771849468433</v>
      </c>
      <c r="J38" s="25">
        <f t="shared" si="5"/>
        <v>0.32837242005194556</v>
      </c>
      <c r="K38" s="86">
        <f t="shared" si="14"/>
        <v>3203.2698217254592</v>
      </c>
      <c r="L38" s="26">
        <f t="shared" si="6"/>
        <v>1139.7512769391042</v>
      </c>
      <c r="M38" s="27">
        <f t="shared" si="15"/>
        <v>0.2941103667906384</v>
      </c>
      <c r="N38" s="24">
        <f t="shared" si="7"/>
        <v>4343.0210986645634</v>
      </c>
      <c r="O38" s="24">
        <f t="shared" si="8"/>
        <v>0</v>
      </c>
      <c r="P38" s="85">
        <f t="shared" si="9"/>
        <v>-0.22402529844273877</v>
      </c>
      <c r="Q38" s="74">
        <f t="shared" si="10"/>
        <v>5.0187334342358177E-2</v>
      </c>
      <c r="R38" s="74"/>
      <c r="S38" s="74">
        <f t="shared" si="11"/>
        <v>0.30514323939813254</v>
      </c>
    </row>
    <row r="39" spans="1:19" ht="21" hidden="1" outlineLevel="1" x14ac:dyDescent="0.35">
      <c r="A39" s="4">
        <v>235</v>
      </c>
      <c r="B39" s="83">
        <v>1.1514057910153368</v>
      </c>
      <c r="C39" s="22">
        <v>1.4885283830624556</v>
      </c>
      <c r="D39" s="22">
        <v>-0.71720991418244295</v>
      </c>
      <c r="E39" s="22">
        <v>1.284945989954567</v>
      </c>
      <c r="F39" s="22">
        <v>-0.34778497549413406</v>
      </c>
      <c r="G39" s="86">
        <v>5782.7079636321405</v>
      </c>
      <c r="H39" s="4">
        <f t="shared" si="12"/>
        <v>0.83537724755002629</v>
      </c>
      <c r="I39" s="22">
        <f t="shared" si="13"/>
        <v>0.83537724755002629</v>
      </c>
      <c r="J39" s="25">
        <f t="shared" si="5"/>
        <v>1.1762576188752085</v>
      </c>
      <c r="K39" s="86">
        <f t="shared" si="14"/>
        <v>7516.9711973028607</v>
      </c>
      <c r="L39" s="26">
        <f t="shared" si="6"/>
        <v>-1734.2632336707202</v>
      </c>
      <c r="M39" s="27">
        <f t="shared" si="15"/>
        <v>-0.4747942587102042</v>
      </c>
      <c r="N39" s="24">
        <f t="shared" si="7"/>
        <v>5782.7079636321405</v>
      </c>
      <c r="O39" s="24">
        <f t="shared" si="8"/>
        <v>0</v>
      </c>
      <c r="P39" s="85">
        <f t="shared" si="9"/>
        <v>0.34088037132518223</v>
      </c>
      <c r="Q39" s="74">
        <f t="shared" si="10"/>
        <v>0.11619942755479412</v>
      </c>
      <c r="R39" s="74"/>
      <c r="S39" s="74">
        <f t="shared" si="11"/>
        <v>0.69785514572425789</v>
      </c>
    </row>
    <row r="40" spans="1:19" ht="21" hidden="1" outlineLevel="1" x14ac:dyDescent="0.35">
      <c r="A40" s="4">
        <v>236</v>
      </c>
      <c r="B40" s="83">
        <v>0.58408510782837941</v>
      </c>
      <c r="C40" s="22">
        <v>-0.78525874507556837</v>
      </c>
      <c r="D40" s="22">
        <v>-0.558571760668508</v>
      </c>
      <c r="E40" s="22">
        <v>-0.63683037901514206</v>
      </c>
      <c r="F40" s="22">
        <v>0.36852502182956665</v>
      </c>
      <c r="G40" s="86">
        <v>954.01856083887697</v>
      </c>
      <c r="H40" s="4">
        <f t="shared" si="12"/>
        <v>-0.11373209449271805</v>
      </c>
      <c r="I40" s="22">
        <f t="shared" si="13"/>
        <v>-0.11373209449271805</v>
      </c>
      <c r="J40" s="25">
        <f t="shared" si="5"/>
        <v>-0.53978208219702739</v>
      </c>
      <c r="K40" s="86">
        <f t="shared" si="14"/>
        <v>-1213.5536772134874</v>
      </c>
      <c r="L40" s="26">
        <f t="shared" si="6"/>
        <v>2167.5722380523644</v>
      </c>
      <c r="M40" s="27">
        <f t="shared" si="15"/>
        <v>0.56909029061121019</v>
      </c>
      <c r="N40" s="24">
        <f t="shared" si="7"/>
        <v>0</v>
      </c>
      <c r="O40" s="24">
        <f t="shared" si="8"/>
        <v>954.01856083887697</v>
      </c>
      <c r="P40" s="85">
        <f t="shared" si="9"/>
        <v>-0.42604998770430935</v>
      </c>
      <c r="Q40" s="74">
        <f t="shared" si="10"/>
        <v>0.18151859202284215</v>
      </c>
      <c r="R40" s="74"/>
      <c r="S40" s="74">
        <f t="shared" si="11"/>
        <v>1.2934989317700547E-2</v>
      </c>
    </row>
    <row r="41" spans="1:19" ht="21" hidden="1" outlineLevel="1" x14ac:dyDescent="0.35">
      <c r="A41" s="4">
        <v>237</v>
      </c>
      <c r="B41" s="83">
        <v>-2.0261844135714173</v>
      </c>
      <c r="C41" s="22">
        <v>-1.2558480054764203</v>
      </c>
      <c r="D41" s="22">
        <v>-0.65176251203840896</v>
      </c>
      <c r="E41" s="22">
        <v>-0.83310446692592022</v>
      </c>
      <c r="F41" s="22">
        <v>0.29682918177495177</v>
      </c>
      <c r="G41" s="86">
        <v>2445.6120889507492</v>
      </c>
      <c r="H41" s="4">
        <f t="shared" si="12"/>
        <v>0.17945001642179637</v>
      </c>
      <c r="I41" s="22">
        <f t="shared" si="13"/>
        <v>0.17945001642179637</v>
      </c>
      <c r="J41" s="25">
        <f t="shared" si="5"/>
        <v>-0.74398435493691728</v>
      </c>
      <c r="K41" s="86">
        <f t="shared" si="14"/>
        <v>-2252.4533136697041</v>
      </c>
      <c r="L41" s="26">
        <f t="shared" si="6"/>
        <v>4698.0654026204538</v>
      </c>
      <c r="M41" s="27">
        <f t="shared" si="15"/>
        <v>1.2460903168295252</v>
      </c>
      <c r="N41" s="24">
        <f t="shared" si="7"/>
        <v>0</v>
      </c>
      <c r="O41" s="24">
        <f t="shared" si="8"/>
        <v>2445.6120889507492</v>
      </c>
      <c r="P41" s="85">
        <f t="shared" si="9"/>
        <v>-0.92343437135871365</v>
      </c>
      <c r="Q41" s="74">
        <f t="shared" si="10"/>
        <v>0.85273103820666263</v>
      </c>
      <c r="R41" s="74"/>
      <c r="S41" s="74">
        <f t="shared" si="11"/>
        <v>3.2202308393782984E-2</v>
      </c>
    </row>
    <row r="42" spans="1:19" ht="21" hidden="1" outlineLevel="1" x14ac:dyDescent="0.35">
      <c r="A42" s="4">
        <v>238</v>
      </c>
      <c r="B42" s="83">
        <v>-6.3655017905344502E-2</v>
      </c>
      <c r="C42" s="22">
        <v>7.1712290378028343E-2</v>
      </c>
      <c r="D42" s="22">
        <v>-0.13428203468172883</v>
      </c>
      <c r="E42" s="22">
        <v>-0.10999405399744235</v>
      </c>
      <c r="F42" s="22">
        <v>0.2836751949795156</v>
      </c>
      <c r="G42" s="86">
        <v>4504.893054831733</v>
      </c>
      <c r="H42" s="4">
        <f t="shared" si="12"/>
        <v>0.58421467191565224</v>
      </c>
      <c r="I42" s="22">
        <f t="shared" si="13"/>
        <v>0.58421467191565224</v>
      </c>
      <c r="J42" s="25">
        <f t="shared" si="5"/>
        <v>-6.439162865758763E-2</v>
      </c>
      <c r="K42" s="86">
        <f t="shared" si="14"/>
        <v>1205.0431519510014</v>
      </c>
      <c r="L42" s="26">
        <f t="shared" si="6"/>
        <v>3299.8499028807319</v>
      </c>
      <c r="M42" s="27">
        <f t="shared" si="15"/>
        <v>0.87201622596186112</v>
      </c>
      <c r="N42" s="24">
        <f t="shared" si="7"/>
        <v>4504.893054831733</v>
      </c>
      <c r="O42" s="24">
        <f t="shared" si="8"/>
        <v>0</v>
      </c>
      <c r="P42" s="85">
        <f t="shared" si="9"/>
        <v>-0.64860630057323987</v>
      </c>
      <c r="Q42" s="74">
        <f t="shared" si="10"/>
        <v>0.420690133143304</v>
      </c>
      <c r="R42" s="74"/>
      <c r="S42" s="74">
        <f t="shared" si="11"/>
        <v>0.34130678288151317</v>
      </c>
    </row>
    <row r="43" spans="1:19" ht="21" hidden="1" outlineLevel="1" x14ac:dyDescent="0.35">
      <c r="A43" s="4">
        <v>239</v>
      </c>
      <c r="B43" s="83">
        <v>-0.95758459425934994</v>
      </c>
      <c r="C43" s="22">
        <v>-0.96442561761114831</v>
      </c>
      <c r="D43" s="22">
        <v>-1.1066172865828279</v>
      </c>
      <c r="E43" s="22">
        <v>-0.97401806572346461</v>
      </c>
      <c r="F43" s="22">
        <v>0.30954941911852035</v>
      </c>
      <c r="G43" s="86">
        <v>-7388.2890689889473</v>
      </c>
      <c r="H43" s="4">
        <f t="shared" si="12"/>
        <v>-1.753465248810709</v>
      </c>
      <c r="I43" s="22">
        <f t="shared" si="13"/>
        <v>-1.753465248810709</v>
      </c>
      <c r="J43" s="25">
        <f t="shared" si="5"/>
        <v>-0.74772218449544892</v>
      </c>
      <c r="K43" s="86">
        <f t="shared" si="14"/>
        <v>-2271.4698981444526</v>
      </c>
      <c r="L43" s="26">
        <f t="shared" si="6"/>
        <v>-5116.8191708444947</v>
      </c>
      <c r="M43" s="27">
        <f t="shared" si="15"/>
        <v>-1.3797524266341328</v>
      </c>
      <c r="N43" s="24">
        <f t="shared" si="7"/>
        <v>0</v>
      </c>
      <c r="O43" s="24">
        <f t="shared" si="8"/>
        <v>-7388.2890689889473</v>
      </c>
      <c r="P43" s="85">
        <f t="shared" si="9"/>
        <v>1.0057430643152601</v>
      </c>
      <c r="Q43" s="74">
        <f t="shared" si="10"/>
        <v>1.0115191114182494</v>
      </c>
      <c r="R43" s="74"/>
      <c r="S43" s="74">
        <f t="shared" si="11"/>
        <v>3.0746403787868015</v>
      </c>
    </row>
    <row r="44" spans="1:19" ht="21" hidden="1" outlineLevel="1" x14ac:dyDescent="0.35">
      <c r="A44" s="4">
        <v>240</v>
      </c>
      <c r="B44" s="83">
        <v>-0.37424723842760105</v>
      </c>
      <c r="C44" s="22">
        <v>0.8060724549356838</v>
      </c>
      <c r="D44" s="22">
        <v>-1.0690770206104347</v>
      </c>
      <c r="E44" s="22">
        <v>-0.23486834647040103</v>
      </c>
      <c r="F44" s="22">
        <v>0.63144566305991079</v>
      </c>
      <c r="G44" s="86">
        <v>117.83931499417713</v>
      </c>
      <c r="H44" s="4">
        <f t="shared" si="12"/>
        <v>-0.2780883965142088</v>
      </c>
      <c r="I44" s="22">
        <f t="shared" si="13"/>
        <v>-0.2780883965142088</v>
      </c>
      <c r="J44" s="25">
        <f t="shared" si="5"/>
        <v>3.9786676355859057E-2</v>
      </c>
      <c r="K44" s="86">
        <f t="shared" si="14"/>
        <v>1735.0607749328842</v>
      </c>
      <c r="L44" s="26">
        <f t="shared" si="6"/>
        <v>-1617.2214599387071</v>
      </c>
      <c r="M44" s="27">
        <f t="shared" si="15"/>
        <v>-0.44348127790682179</v>
      </c>
      <c r="N44" s="24">
        <f t="shared" si="7"/>
        <v>117.83931499417713</v>
      </c>
      <c r="O44" s="24">
        <f t="shared" si="8"/>
        <v>0</v>
      </c>
      <c r="P44" s="85">
        <f t="shared" si="9"/>
        <v>0.31787507287006789</v>
      </c>
      <c r="Q44" s="74">
        <f t="shared" si="10"/>
        <v>0.10104456195215097</v>
      </c>
      <c r="R44" s="74"/>
      <c r="S44" s="74">
        <f t="shared" si="11"/>
        <v>7.733315627584382E-2</v>
      </c>
    </row>
    <row r="45" spans="1:19" ht="21" hidden="1" outlineLevel="1" x14ac:dyDescent="0.35">
      <c r="A45" s="4">
        <v>241</v>
      </c>
      <c r="B45" s="83">
        <v>1.581282990743319</v>
      </c>
      <c r="C45" s="22">
        <v>2.0117442922966391</v>
      </c>
      <c r="D45" s="22">
        <v>0.95070891679003722</v>
      </c>
      <c r="E45" s="22">
        <v>2.5105174941959993</v>
      </c>
      <c r="F45" s="22">
        <v>-0.88532643727446736</v>
      </c>
      <c r="G45" s="86">
        <v>12166.645839470155</v>
      </c>
      <c r="H45" s="4">
        <f t="shared" si="12"/>
        <v>2.0901804812128457</v>
      </c>
      <c r="I45" s="22">
        <f t="shared" si="13"/>
        <v>2.0901804812128457</v>
      </c>
      <c r="J45" s="25">
        <f t="shared" si="5"/>
        <v>1.9755325738829663</v>
      </c>
      <c r="K45" s="86">
        <f t="shared" si="14"/>
        <v>11583.363059864683</v>
      </c>
      <c r="L45" s="26">
        <f t="shared" si="6"/>
        <v>583.28277960547166</v>
      </c>
      <c r="M45" s="27">
        <f t="shared" si="15"/>
        <v>0.1452345695509977</v>
      </c>
      <c r="N45" s="24">
        <f t="shared" si="7"/>
        <v>12166.645839470155</v>
      </c>
      <c r="O45" s="24">
        <f t="shared" si="8"/>
        <v>0</v>
      </c>
      <c r="P45" s="85">
        <f t="shared" si="9"/>
        <v>-0.11464790732987939</v>
      </c>
      <c r="Q45" s="74">
        <f t="shared" si="10"/>
        <v>1.3144142655120613E-2</v>
      </c>
      <c r="R45" s="74"/>
      <c r="S45" s="74">
        <f t="shared" si="11"/>
        <v>4.3688544440431629</v>
      </c>
    </row>
    <row r="46" spans="1:19" ht="21" hidden="1" outlineLevel="1" x14ac:dyDescent="0.35">
      <c r="A46" s="4">
        <v>242</v>
      </c>
      <c r="B46" s="83">
        <v>-0.58504747328744411</v>
      </c>
      <c r="C46" s="22">
        <v>-0.51500539320249827</v>
      </c>
      <c r="D46" s="22">
        <v>-0.89893713629441718</v>
      </c>
      <c r="E46" s="22">
        <v>-0.64316695876728525</v>
      </c>
      <c r="F46" s="22">
        <v>0.65686716387167055</v>
      </c>
      <c r="G46" s="86">
        <v>1704.089513479257</v>
      </c>
      <c r="H46" s="4">
        <f t="shared" si="12"/>
        <v>3.3699079675177594E-2</v>
      </c>
      <c r="I46" s="22">
        <f t="shared" si="13"/>
        <v>3.3699079675177594E-2</v>
      </c>
      <c r="J46" s="25">
        <f t="shared" si="5"/>
        <v>-0.48596430861122825</v>
      </c>
      <c r="K46" s="86">
        <f t="shared" si="14"/>
        <v>-939.75033181983099</v>
      </c>
      <c r="L46" s="26">
        <f t="shared" si="6"/>
        <v>2643.8398452990878</v>
      </c>
      <c r="M46" s="27">
        <f t="shared" si="15"/>
        <v>0.69650939891297059</v>
      </c>
      <c r="N46" s="24">
        <f t="shared" si="7"/>
        <v>0</v>
      </c>
      <c r="O46" s="24">
        <f t="shared" si="8"/>
        <v>1704.089513479257</v>
      </c>
      <c r="P46" s="85">
        <f t="shared" si="9"/>
        <v>-0.51966338828640579</v>
      </c>
      <c r="Q46" s="74">
        <f t="shared" si="10"/>
        <v>0.27005003712530773</v>
      </c>
      <c r="R46" s="74"/>
      <c r="S46" s="74">
        <f t="shared" si="11"/>
        <v>1.1356279709539676E-3</v>
      </c>
    </row>
    <row r="47" spans="1:19" ht="21" hidden="1" outlineLevel="1" x14ac:dyDescent="0.35">
      <c r="A47" s="4">
        <v>243</v>
      </c>
      <c r="B47" s="83">
        <v>0.57850246438691577</v>
      </c>
      <c r="C47" s="22">
        <v>-0.10192186322099669</v>
      </c>
      <c r="D47" s="22">
        <v>1.5620987350340816</v>
      </c>
      <c r="E47" s="22">
        <v>-0.37643619882028057</v>
      </c>
      <c r="F47" s="22">
        <v>0.41714499905973035</v>
      </c>
      <c r="G47" s="86">
        <v>2396.3818949397091</v>
      </c>
      <c r="H47" s="4">
        <f t="shared" si="12"/>
        <v>0.16977351144315228</v>
      </c>
      <c r="I47" s="22">
        <f t="shared" si="13"/>
        <v>0.16977351144315228</v>
      </c>
      <c r="J47" s="25">
        <f t="shared" si="5"/>
        <v>-0.39465993265293842</v>
      </c>
      <c r="K47" s="86">
        <f t="shared" si="14"/>
        <v>-475.23011998675611</v>
      </c>
      <c r="L47" s="26">
        <f t="shared" si="6"/>
        <v>2871.6120149264652</v>
      </c>
      <c r="M47" s="27">
        <f t="shared" si="15"/>
        <v>0.75744683473325525</v>
      </c>
      <c r="N47" s="24">
        <f t="shared" si="7"/>
        <v>0</v>
      </c>
      <c r="O47" s="24">
        <f t="shared" si="8"/>
        <v>2396.3818949397091</v>
      </c>
      <c r="P47" s="85">
        <f t="shared" si="9"/>
        <v>-0.56443344409609075</v>
      </c>
      <c r="Q47" s="74">
        <f t="shared" si="10"/>
        <v>0.31858511281417479</v>
      </c>
      <c r="R47" s="74"/>
      <c r="S47" s="74">
        <f t="shared" si="11"/>
        <v>2.8823045187738157E-2</v>
      </c>
    </row>
    <row r="48" spans="1:19" ht="21" hidden="1" outlineLevel="1" x14ac:dyDescent="0.35">
      <c r="A48" s="4">
        <v>244</v>
      </c>
      <c r="B48" s="83">
        <v>1.6977762720087399</v>
      </c>
      <c r="C48" s="22">
        <v>0.92911867200076892</v>
      </c>
      <c r="D48" s="22">
        <v>-0.62197090903314256</v>
      </c>
      <c r="E48" s="22">
        <v>4.8077379774423052</v>
      </c>
      <c r="F48" s="22">
        <v>-6.7972403198500757</v>
      </c>
      <c r="G48" s="86">
        <v>21928.193250019445</v>
      </c>
      <c r="H48" s="4">
        <f t="shared" si="12"/>
        <v>4.0088741612797545</v>
      </c>
      <c r="I48" s="22">
        <f t="shared" si="13"/>
        <v>4.0088741612797545</v>
      </c>
      <c r="J48" s="25">
        <f t="shared" si="5"/>
        <v>3.7048572360665459</v>
      </c>
      <c r="K48" s="86">
        <f t="shared" si="14"/>
        <v>20381.476512528203</v>
      </c>
      <c r="L48" s="26">
        <f t="shared" si="6"/>
        <v>1546.7167374912424</v>
      </c>
      <c r="M48" s="27">
        <f t="shared" si="15"/>
        <v>0.4029886010105565</v>
      </c>
      <c r="N48" s="24">
        <f t="shared" si="7"/>
        <v>21928.193250019445</v>
      </c>
      <c r="O48" s="24">
        <f t="shared" si="8"/>
        <v>0</v>
      </c>
      <c r="P48" s="85">
        <f t="shared" si="9"/>
        <v>-0.30401692521320856</v>
      </c>
      <c r="Q48" s="74">
        <f t="shared" si="10"/>
        <v>9.2426290816093645E-2</v>
      </c>
      <c r="R48" s="74"/>
      <c r="S48" s="74">
        <f t="shared" si="11"/>
        <v>16.071072040976453</v>
      </c>
    </row>
    <row r="49" spans="1:19" ht="21" hidden="1" outlineLevel="1" x14ac:dyDescent="0.35">
      <c r="A49" s="4">
        <v>245</v>
      </c>
      <c r="B49" s="83">
        <v>1.4875028598823046</v>
      </c>
      <c r="C49" s="22">
        <v>-0.31510699038899259</v>
      </c>
      <c r="D49" s="22">
        <v>0.78807277508004703</v>
      </c>
      <c r="E49" s="22">
        <v>-0.38746012667247298</v>
      </c>
      <c r="F49" s="22">
        <v>-0.2196922462577281</v>
      </c>
      <c r="G49" s="86">
        <v>1518.4139688126372</v>
      </c>
      <c r="H49" s="4">
        <f t="shared" si="12"/>
        <v>-2.7966191225172032E-3</v>
      </c>
      <c r="I49" s="22">
        <f t="shared" si="13"/>
        <v>-2.7966191225172032E-3</v>
      </c>
      <c r="J49" s="25">
        <f t="shared" si="5"/>
        <v>-0.3498283687244309</v>
      </c>
      <c r="K49" s="86">
        <f t="shared" si="14"/>
        <v>-247.14502160777124</v>
      </c>
      <c r="L49" s="26">
        <f t="shared" si="6"/>
        <v>1765.5589904204085</v>
      </c>
      <c r="M49" s="27">
        <f t="shared" si="15"/>
        <v>0.46153695555472229</v>
      </c>
      <c r="N49" s="24">
        <f t="shared" si="7"/>
        <v>1518.4139688126372</v>
      </c>
      <c r="O49" s="24">
        <f t="shared" si="8"/>
        <v>0</v>
      </c>
      <c r="P49" s="85">
        <f t="shared" si="9"/>
        <v>-0.34703174960191369</v>
      </c>
      <c r="Q49" s="74">
        <f t="shared" si="10"/>
        <v>0.12043103523176532</v>
      </c>
      <c r="R49" s="74"/>
      <c r="S49" s="74">
        <f t="shared" si="11"/>
        <v>7.8210785164288917E-6</v>
      </c>
    </row>
    <row r="50" spans="1:19" ht="21" hidden="1" outlineLevel="1" x14ac:dyDescent="0.35">
      <c r="A50" s="4">
        <v>246</v>
      </c>
      <c r="B50" s="83">
        <v>-0.96869830246439081</v>
      </c>
      <c r="C50" s="22">
        <v>-0.84756632070662641</v>
      </c>
      <c r="D50" s="22">
        <v>1.8757470882151162</v>
      </c>
      <c r="E50" s="22">
        <v>-0.1269717278476821</v>
      </c>
      <c r="F50" s="22">
        <v>-2.1029663978072786</v>
      </c>
      <c r="G50" s="86">
        <v>2978.6324275728675</v>
      </c>
      <c r="H50" s="4">
        <f t="shared" si="12"/>
        <v>0.28421852412336723</v>
      </c>
      <c r="I50" s="22">
        <f t="shared" si="13"/>
        <v>0.28421852412336723</v>
      </c>
      <c r="J50" s="25">
        <f t="shared" si="5"/>
        <v>-0.247423819063397</v>
      </c>
      <c r="K50" s="86">
        <f t="shared" si="14"/>
        <v>273.84844230840349</v>
      </c>
      <c r="L50" s="26">
        <f t="shared" si="6"/>
        <v>2704.7839852644638</v>
      </c>
      <c r="M50" s="27">
        <f t="shared" si="15"/>
        <v>0.71281419867774465</v>
      </c>
      <c r="N50" s="24">
        <f t="shared" si="7"/>
        <v>2978.6324275728675</v>
      </c>
      <c r="O50" s="24">
        <f t="shared" si="8"/>
        <v>0</v>
      </c>
      <c r="P50" s="85">
        <f t="shared" si="9"/>
        <v>-0.53164234318676429</v>
      </c>
      <c r="Q50" s="74">
        <f t="shared" si="10"/>
        <v>0.28264358106911325</v>
      </c>
      <c r="R50" s="74"/>
      <c r="S50" s="74">
        <f t="shared" si="11"/>
        <v>8.0780169454865075E-2</v>
      </c>
    </row>
    <row r="51" spans="1:19" ht="21" hidden="1" outlineLevel="1" x14ac:dyDescent="0.35">
      <c r="A51" s="4">
        <v>247</v>
      </c>
      <c r="B51" s="83">
        <v>-1.2146731004583253</v>
      </c>
      <c r="C51" s="22">
        <v>-0.21950779469216411</v>
      </c>
      <c r="D51" s="22">
        <v>-0.44696114798315895</v>
      </c>
      <c r="E51" s="22">
        <v>-0.75379534585682861</v>
      </c>
      <c r="F51" s="22">
        <v>0.52968079681535063</v>
      </c>
      <c r="G51" s="86">
        <v>654.55506268019212</v>
      </c>
      <c r="H51" s="4">
        <f t="shared" si="12"/>
        <v>-0.17259353286537304</v>
      </c>
      <c r="I51" s="22">
        <f t="shared" si="13"/>
        <v>-0.17259353286537304</v>
      </c>
      <c r="J51" s="25">
        <f t="shared" si="5"/>
        <v>-0.52462906978998147</v>
      </c>
      <c r="K51" s="86">
        <f t="shared" si="14"/>
        <v>-1136.4611998885703</v>
      </c>
      <c r="L51" s="26">
        <f t="shared" si="6"/>
        <v>1791.0162625687624</v>
      </c>
      <c r="M51" s="27">
        <f t="shared" si="15"/>
        <v>0.46834771250645035</v>
      </c>
      <c r="N51" s="24">
        <f t="shared" si="7"/>
        <v>0</v>
      </c>
      <c r="O51" s="24">
        <f t="shared" si="8"/>
        <v>654.55506268019212</v>
      </c>
      <c r="P51" s="85">
        <f t="shared" si="9"/>
        <v>-0.35203553692460843</v>
      </c>
      <c r="Q51" s="74">
        <f t="shared" si="10"/>
        <v>0.12392901925779734</v>
      </c>
      <c r="R51" s="74"/>
      <c r="S51" s="74">
        <f t="shared" si="11"/>
        <v>2.9788527586950605E-2</v>
      </c>
    </row>
    <row r="52" spans="1:19" ht="21" hidden="1" outlineLevel="1" x14ac:dyDescent="0.35">
      <c r="A52" s="4">
        <v>248</v>
      </c>
      <c r="B52" s="83">
        <v>-0.22029595484806072</v>
      </c>
      <c r="C52" s="22">
        <v>-0.90936708085814111</v>
      </c>
      <c r="D52" s="22">
        <v>8.4066757119005964E-2</v>
      </c>
      <c r="E52" s="22">
        <v>-0.54837091023268592</v>
      </c>
      <c r="F52" s="22">
        <v>-0.17312576653421172</v>
      </c>
      <c r="G52" s="86">
        <v>3183.6615625130676</v>
      </c>
      <c r="H52" s="4">
        <f t="shared" si="12"/>
        <v>0.32451829309382912</v>
      </c>
      <c r="I52" s="22">
        <f t="shared" si="13"/>
        <v>0.32451829309382912</v>
      </c>
      <c r="J52" s="25">
        <f t="shared" si="5"/>
        <v>-0.51923425491824349</v>
      </c>
      <c r="K52" s="86">
        <f t="shared" si="14"/>
        <v>-1109.0145356874505</v>
      </c>
      <c r="L52" s="26">
        <f t="shared" si="6"/>
        <v>4292.676098200518</v>
      </c>
      <c r="M52" s="27">
        <f t="shared" si="15"/>
        <v>1.1376337623666466</v>
      </c>
      <c r="N52" s="24">
        <f t="shared" si="7"/>
        <v>0</v>
      </c>
      <c r="O52" s="24">
        <f t="shared" si="8"/>
        <v>3183.6615625130676</v>
      </c>
      <c r="P52" s="85">
        <f t="shared" si="9"/>
        <v>-0.84375254801207267</v>
      </c>
      <c r="Q52" s="74">
        <f t="shared" si="10"/>
        <v>0.711918362276865</v>
      </c>
      <c r="R52" s="74"/>
      <c r="S52" s="74">
        <f t="shared" si="11"/>
        <v>0.10531212255253239</v>
      </c>
    </row>
    <row r="53" spans="1:19" ht="21" hidden="1" outlineLevel="1" x14ac:dyDescent="0.35">
      <c r="A53" s="4">
        <v>249</v>
      </c>
      <c r="B53" s="83">
        <v>-1.4773237291232153</v>
      </c>
      <c r="C53" s="22">
        <v>-0.86163350303576225</v>
      </c>
      <c r="D53" s="22">
        <v>-1.1133266910512758</v>
      </c>
      <c r="E53" s="22">
        <v>-0.34149054856018524</v>
      </c>
      <c r="F53" s="22">
        <v>0.54729852815713387</v>
      </c>
      <c r="G53" s="86">
        <v>4669.3179097760103</v>
      </c>
      <c r="H53" s="4">
        <f t="shared" si="12"/>
        <v>0.61653341368466352</v>
      </c>
      <c r="I53" s="22">
        <f t="shared" si="13"/>
        <v>0.61653341368466352</v>
      </c>
      <c r="J53" s="25">
        <f t="shared" si="5"/>
        <v>-0.3371693599711521</v>
      </c>
      <c r="K53" s="86">
        <f t="shared" si="14"/>
        <v>-182.74103914852822</v>
      </c>
      <c r="L53" s="26">
        <f t="shared" si="6"/>
        <v>4852.0589489245385</v>
      </c>
      <c r="M53" s="27">
        <f t="shared" si="15"/>
        <v>1.2872892563663214</v>
      </c>
      <c r="N53" s="24">
        <f t="shared" si="7"/>
        <v>4669.3179097760103</v>
      </c>
      <c r="O53" s="24">
        <f t="shared" si="8"/>
        <v>0</v>
      </c>
      <c r="P53" s="85">
        <f t="shared" si="9"/>
        <v>-0.95370277365581568</v>
      </c>
      <c r="Q53" s="74">
        <f t="shared" si="10"/>
        <v>0.90954898047879595</v>
      </c>
      <c r="R53" s="74"/>
      <c r="S53" s="74">
        <f t="shared" si="11"/>
        <v>0.38011345018966447</v>
      </c>
    </row>
    <row r="54" spans="1:19" ht="21" hidden="1" outlineLevel="1" x14ac:dyDescent="0.35">
      <c r="A54" s="4">
        <v>250</v>
      </c>
      <c r="B54" s="83">
        <v>-0.22412543676624036</v>
      </c>
      <c r="C54" s="22">
        <v>-1.1661194322625463</v>
      </c>
      <c r="D54" s="22">
        <v>-0.824555607678083</v>
      </c>
      <c r="E54" s="22">
        <v>-0.49878019847589156</v>
      </c>
      <c r="F54" s="22">
        <v>-0.10395918138918929</v>
      </c>
      <c r="G54" s="86">
        <v>-5243.4273938337346</v>
      </c>
      <c r="H54" s="4">
        <f t="shared" si="12"/>
        <v>-1.3318791654105919</v>
      </c>
      <c r="I54" s="22">
        <f t="shared" si="13"/>
        <v>-1.3318791654105919</v>
      </c>
      <c r="J54" s="25">
        <f t="shared" si="5"/>
        <v>-0.47682557573363726</v>
      </c>
      <c r="K54" s="86">
        <f t="shared" si="14"/>
        <v>-893.25610755478874</v>
      </c>
      <c r="L54" s="26">
        <f t="shared" si="6"/>
        <v>-4350.1712862789464</v>
      </c>
      <c r="M54" s="27">
        <f t="shared" si="15"/>
        <v>-1.1746459101580531</v>
      </c>
      <c r="N54" s="24">
        <f t="shared" si="7"/>
        <v>0</v>
      </c>
      <c r="O54" s="24">
        <f t="shared" si="8"/>
        <v>-5243.4273938337346</v>
      </c>
      <c r="P54" s="85">
        <f t="shared" si="9"/>
        <v>0.85505358967695466</v>
      </c>
      <c r="Q54" s="74">
        <f t="shared" si="10"/>
        <v>0.73111664121944597</v>
      </c>
      <c r="R54" s="74"/>
      <c r="S54" s="74">
        <f t="shared" si="11"/>
        <v>1.7739021112548148</v>
      </c>
    </row>
    <row r="55" spans="1:19" ht="21" hidden="1" outlineLevel="1" x14ac:dyDescent="0.35">
      <c r="A55" s="4">
        <v>251</v>
      </c>
      <c r="B55" s="83">
        <v>-1.8103474939171669</v>
      </c>
      <c r="C55" s="22">
        <v>-1.075409635612723</v>
      </c>
      <c r="D55" s="22">
        <v>-0.23616837850571457</v>
      </c>
      <c r="E55" s="22">
        <v>-0.85692062557553395</v>
      </c>
      <c r="F55" s="22">
        <v>0.67290251120599565</v>
      </c>
      <c r="G55" s="86">
        <v>859.70403187867964</v>
      </c>
      <c r="H55" s="4">
        <f t="shared" si="12"/>
        <v>-0.13227020971601289</v>
      </c>
      <c r="I55" s="22">
        <f t="shared" si="13"/>
        <v>-0.13227020971601289</v>
      </c>
      <c r="J55" s="25">
        <f t="shared" si="5"/>
        <v>-0.77659939531171884</v>
      </c>
      <c r="K55" s="86">
        <f t="shared" si="14"/>
        <v>-2418.3856176237682</v>
      </c>
      <c r="L55" s="26">
        <f t="shared" si="6"/>
        <v>3278.0896495024481</v>
      </c>
      <c r="M55" s="27">
        <f t="shared" si="15"/>
        <v>0.86619455755592034</v>
      </c>
      <c r="N55" s="24">
        <f t="shared" si="7"/>
        <v>0</v>
      </c>
      <c r="O55" s="24">
        <f t="shared" si="8"/>
        <v>859.70403187867964</v>
      </c>
      <c r="P55" s="85">
        <f t="shared" si="9"/>
        <v>-0.64432918559570596</v>
      </c>
      <c r="Q55" s="74">
        <f t="shared" si="10"/>
        <v>0.4151600994104257</v>
      </c>
      <c r="R55" s="74"/>
      <c r="S55" s="74">
        <f t="shared" si="11"/>
        <v>1.749540837831803E-2</v>
      </c>
    </row>
    <row r="56" spans="1:19" ht="21" hidden="1" outlineLevel="1" x14ac:dyDescent="0.35">
      <c r="A56" s="4">
        <v>252</v>
      </c>
      <c r="B56" s="83">
        <v>-1.1381627995628312</v>
      </c>
      <c r="C56" s="22">
        <v>-0.9816711438468908</v>
      </c>
      <c r="D56" s="22">
        <v>0.2299871143207424</v>
      </c>
      <c r="E56" s="22">
        <v>-0.92802694286628407</v>
      </c>
      <c r="F56" s="22">
        <v>0.38853668979398737</v>
      </c>
      <c r="G56" s="86">
        <v>-8901.9674227859177</v>
      </c>
      <c r="H56" s="4">
        <f t="shared" si="12"/>
        <v>-2.0509882714357563</v>
      </c>
      <c r="I56" s="22">
        <f t="shared" si="13"/>
        <v>-2.0509882714357563</v>
      </c>
      <c r="J56" s="25">
        <f t="shared" si="5"/>
        <v>-0.81986606015542229</v>
      </c>
      <c r="K56" s="86">
        <f t="shared" si="14"/>
        <v>-2638.5091342412984</v>
      </c>
      <c r="L56" s="26">
        <f t="shared" si="6"/>
        <v>-6263.4582885446198</v>
      </c>
      <c r="M56" s="27">
        <f t="shared" si="15"/>
        <v>-1.6865205790303976</v>
      </c>
      <c r="N56" s="24">
        <f t="shared" si="7"/>
        <v>0</v>
      </c>
      <c r="O56" s="24">
        <f t="shared" si="8"/>
        <v>-8901.9674227859177</v>
      </c>
      <c r="P56" s="85">
        <f t="shared" si="9"/>
        <v>1.2311222112803342</v>
      </c>
      <c r="Q56" s="74">
        <f t="shared" si="10"/>
        <v>1.5156618991077797</v>
      </c>
      <c r="R56" s="74"/>
      <c r="S56" s="74">
        <f t="shared" si="11"/>
        <v>4.2065528895670319</v>
      </c>
    </row>
    <row r="57" spans="1:19" ht="21" hidden="1" outlineLevel="1" x14ac:dyDescent="0.35">
      <c r="A57" s="4">
        <v>253</v>
      </c>
      <c r="B57" s="83">
        <v>0.78509644430743986</v>
      </c>
      <c r="C57" s="22">
        <v>1.3168500157581398</v>
      </c>
      <c r="D57" s="22">
        <v>2.3859229164843785</v>
      </c>
      <c r="E57" s="22">
        <v>0.68567959111107712</v>
      </c>
      <c r="F57" s="22">
        <v>-2.4032440637424459</v>
      </c>
      <c r="G57" s="86">
        <v>702.74662532908587</v>
      </c>
      <c r="H57" s="4">
        <f t="shared" si="12"/>
        <v>-0.16312117742846208</v>
      </c>
      <c r="I57" s="22">
        <f t="shared" si="13"/>
        <v>-0.16312117742846208</v>
      </c>
      <c r="J57" s="25">
        <f t="shared" si="5"/>
        <v>0.66621648097577613</v>
      </c>
      <c r="K57" s="86">
        <f t="shared" si="14"/>
        <v>4922.0855203134015</v>
      </c>
      <c r="L57" s="26">
        <f t="shared" si="6"/>
        <v>-4219.3388949843156</v>
      </c>
      <c r="M57" s="27">
        <f t="shared" si="15"/>
        <v>-1.1396434317570543</v>
      </c>
      <c r="N57" s="24">
        <f t="shared" si="7"/>
        <v>702.74662532908587</v>
      </c>
      <c r="O57" s="24">
        <f t="shared" si="8"/>
        <v>0</v>
      </c>
      <c r="P57" s="85">
        <f t="shared" si="9"/>
        <v>0.82933765840423823</v>
      </c>
      <c r="Q57" s="74">
        <f t="shared" si="10"/>
        <v>0.68780095164742494</v>
      </c>
      <c r="R57" s="74"/>
      <c r="S57" s="74">
        <f t="shared" si="11"/>
        <v>2.6608518525647804E-2</v>
      </c>
    </row>
    <row r="58" spans="1:19" ht="21" hidden="1" outlineLevel="1" x14ac:dyDescent="0.35">
      <c r="A58" s="4">
        <v>254</v>
      </c>
      <c r="B58" s="83">
        <v>-0.73762797901718791</v>
      </c>
      <c r="C58" s="22">
        <v>-1.1916872092766166</v>
      </c>
      <c r="D58" s="22">
        <v>0.35371991272960246</v>
      </c>
      <c r="E58" s="22">
        <v>-0.79929404723911102</v>
      </c>
      <c r="F58" s="22">
        <v>0.54576876172157973</v>
      </c>
      <c r="G58" s="86">
        <v>-7362.3420618267182</v>
      </c>
      <c r="H58" s="4">
        <f t="shared" si="12"/>
        <v>-1.7483652009837611</v>
      </c>
      <c r="I58" s="22">
        <f t="shared" si="13"/>
        <v>-1.7483652009837611</v>
      </c>
      <c r="J58" s="25">
        <f t="shared" si="5"/>
        <v>-0.79547527958995534</v>
      </c>
      <c r="K58" s="86">
        <f t="shared" si="14"/>
        <v>-2514.4185806820624</v>
      </c>
      <c r="L58" s="26">
        <f t="shared" si="6"/>
        <v>-4847.9234811446559</v>
      </c>
      <c r="M58" s="27">
        <f t="shared" si="15"/>
        <v>-1.3078129361325435</v>
      </c>
      <c r="N58" s="24">
        <f t="shared" si="7"/>
        <v>0</v>
      </c>
      <c r="O58" s="24">
        <f t="shared" si="8"/>
        <v>-7362.3420618267182</v>
      </c>
      <c r="P58" s="85">
        <f t="shared" si="9"/>
        <v>0.95288992139380579</v>
      </c>
      <c r="Q58" s="74">
        <f t="shared" si="10"/>
        <v>0.90799920229389341</v>
      </c>
      <c r="R58" s="74"/>
      <c r="S58" s="74">
        <f t="shared" si="11"/>
        <v>3.0567808760109876</v>
      </c>
    </row>
    <row r="59" spans="1:19" ht="21" hidden="1" outlineLevel="1" x14ac:dyDescent="0.35">
      <c r="A59" s="4">
        <v>255</v>
      </c>
      <c r="B59" s="83">
        <v>2.5405391334134284E-3</v>
      </c>
      <c r="C59" s="22">
        <v>-1.1871007951496371</v>
      </c>
      <c r="D59" s="22">
        <v>-0.18706940385225831</v>
      </c>
      <c r="E59" s="22">
        <v>-0.40788562656020771</v>
      </c>
      <c r="F59" s="22">
        <v>4.8578550325010891E-2</v>
      </c>
      <c r="G59" s="86">
        <v>-6625.2904171893442</v>
      </c>
      <c r="H59" s="4">
        <f t="shared" si="12"/>
        <v>-1.6034930538772119</v>
      </c>
      <c r="I59" s="22">
        <f t="shared" si="13"/>
        <v>-1.6034930538772119</v>
      </c>
      <c r="J59" s="25">
        <f t="shared" si="5"/>
        <v>-0.47641580682680656</v>
      </c>
      <c r="K59" s="86">
        <f t="shared" si="14"/>
        <v>-891.17136695604086</v>
      </c>
      <c r="L59" s="26">
        <f t="shared" si="6"/>
        <v>-5734.1190502333029</v>
      </c>
      <c r="M59" s="27">
        <f t="shared" si="15"/>
        <v>-1.5449028567488556</v>
      </c>
      <c r="N59" s="24">
        <f t="shared" si="7"/>
        <v>0</v>
      </c>
      <c r="O59" s="24">
        <f t="shared" si="8"/>
        <v>-6625.2904171893442</v>
      </c>
      <c r="P59" s="85">
        <f t="shared" si="9"/>
        <v>1.1270772470504054</v>
      </c>
      <c r="Q59" s="74">
        <f t="shared" si="10"/>
        <v>1.2703031208187205</v>
      </c>
      <c r="R59" s="74"/>
      <c r="S59" s="74">
        <f t="shared" si="11"/>
        <v>2.5711899738324671</v>
      </c>
    </row>
    <row r="60" spans="1:19" ht="21" hidden="1" outlineLevel="1" x14ac:dyDescent="0.35">
      <c r="A60" s="4">
        <v>256</v>
      </c>
      <c r="B60" s="83">
        <v>-0.55987707101310458</v>
      </c>
      <c r="C60" s="22">
        <v>-0.49470425531989992</v>
      </c>
      <c r="D60" s="22">
        <v>0.96132014135492849</v>
      </c>
      <c r="E60" s="22">
        <v>-0.64822365760780065</v>
      </c>
      <c r="F60" s="22">
        <v>0.59113721871405034</v>
      </c>
      <c r="G60" s="86">
        <v>-574.70026632267104</v>
      </c>
      <c r="H60" s="4">
        <f t="shared" si="12"/>
        <v>-0.41421141697229907</v>
      </c>
      <c r="I60" s="22">
        <f t="shared" si="13"/>
        <v>-0.41421141697229907</v>
      </c>
      <c r="J60" s="25">
        <f t="shared" si="5"/>
        <v>-0.61161759239746138</v>
      </c>
      <c r="K60" s="86">
        <f t="shared" si="14"/>
        <v>-1579.0240729663315</v>
      </c>
      <c r="L60" s="26">
        <f t="shared" si="6"/>
        <v>1004.3238066436604</v>
      </c>
      <c r="M60" s="27">
        <f t="shared" si="15"/>
        <v>0.25787853568970576</v>
      </c>
      <c r="N60" s="24">
        <f t="shared" si="7"/>
        <v>0</v>
      </c>
      <c r="O60" s="24">
        <f t="shared" si="8"/>
        <v>-574.70026632267104</v>
      </c>
      <c r="P60" s="85">
        <f t="shared" si="9"/>
        <v>-0.19740617542516231</v>
      </c>
      <c r="Q60" s="74">
        <f t="shared" si="10"/>
        <v>3.8969198095989956E-2</v>
      </c>
      <c r="R60" s="74"/>
      <c r="S60" s="74">
        <f t="shared" si="11"/>
        <v>0.17157109795019981</v>
      </c>
    </row>
    <row r="61" spans="1:19" ht="21" hidden="1" outlineLevel="1" x14ac:dyDescent="0.35">
      <c r="A61" s="4">
        <v>257</v>
      </c>
      <c r="B61" s="83">
        <v>0.57492873894509922</v>
      </c>
      <c r="C61" s="22">
        <v>9.8337563302099085E-2</v>
      </c>
      <c r="D61" s="22">
        <v>-0.99058439153281974</v>
      </c>
      <c r="E61" s="22">
        <v>-0.24827226521628387</v>
      </c>
      <c r="F61" s="22">
        <v>-0.56159256128930823</v>
      </c>
      <c r="G61" s="86">
        <v>4379.6404187470444</v>
      </c>
      <c r="H61" s="4">
        <f t="shared" si="12"/>
        <v>0.5595954767040715</v>
      </c>
      <c r="I61" s="22">
        <f t="shared" si="13"/>
        <v>0.5595954767040715</v>
      </c>
      <c r="J61" s="25">
        <f t="shared" si="5"/>
        <v>-3.7173651626366974E-2</v>
      </c>
      <c r="K61" s="86">
        <f t="shared" si="14"/>
        <v>1343.5173523769063</v>
      </c>
      <c r="L61" s="26">
        <f t="shared" si="6"/>
        <v>3036.1230663701381</v>
      </c>
      <c r="M61" s="27">
        <f t="shared" si="15"/>
        <v>0.80145959386654408</v>
      </c>
      <c r="N61" s="24">
        <f t="shared" si="7"/>
        <v>4379.6404187470444</v>
      </c>
      <c r="O61" s="24">
        <f t="shared" si="8"/>
        <v>0</v>
      </c>
      <c r="P61" s="85">
        <f t="shared" si="9"/>
        <v>-0.59676912833043849</v>
      </c>
      <c r="Q61" s="74">
        <f t="shared" si="10"/>
        <v>0.35613339252827136</v>
      </c>
      <c r="R61" s="74"/>
      <c r="S61" s="74">
        <f t="shared" si="11"/>
        <v>0.31314709754765702</v>
      </c>
    </row>
    <row r="62" spans="1:19" ht="21" hidden="1" outlineLevel="1" x14ac:dyDescent="0.35">
      <c r="A62" s="4">
        <v>258</v>
      </c>
      <c r="B62" s="83">
        <v>-1.695718323712019</v>
      </c>
      <c r="C62" s="22">
        <v>-0.84728795229969844</v>
      </c>
      <c r="D62" s="22">
        <v>0.65177781701743864</v>
      </c>
      <c r="E62" s="22">
        <v>-0.6494567285239029</v>
      </c>
      <c r="F62" s="22">
        <v>0.54908952147840195</v>
      </c>
      <c r="G62" s="86">
        <v>-10794.066193410681</v>
      </c>
      <c r="H62" s="4">
        <f t="shared" si="12"/>
        <v>-2.4228922125400918</v>
      </c>
      <c r="I62" s="22">
        <f t="shared" si="13"/>
        <v>-2.4228922125400918</v>
      </c>
      <c r="J62" s="25">
        <f t="shared" si="5"/>
        <v>-0.65520683567216542</v>
      </c>
      <c r="K62" s="86">
        <f t="shared" si="14"/>
        <v>-1800.7887398521639</v>
      </c>
      <c r="L62" s="26">
        <f t="shared" si="6"/>
        <v>-8993.2774535585177</v>
      </c>
      <c r="M62" s="27">
        <f t="shared" si="15"/>
        <v>-2.4168476441900868</v>
      </c>
      <c r="N62" s="24">
        <f t="shared" si="7"/>
        <v>0</v>
      </c>
      <c r="O62" s="24">
        <f t="shared" si="8"/>
        <v>-10794.066193410681</v>
      </c>
      <c r="P62" s="85">
        <f t="shared" si="9"/>
        <v>1.7676853768679264</v>
      </c>
      <c r="Q62" s="74">
        <f t="shared" si="10"/>
        <v>3.1247115915927028</v>
      </c>
      <c r="R62" s="74"/>
      <c r="S62" s="74">
        <f t="shared" si="11"/>
        <v>5.8704066735874214</v>
      </c>
    </row>
    <row r="63" spans="1:19" ht="21" hidden="1" outlineLevel="1" x14ac:dyDescent="0.35">
      <c r="A63" s="4">
        <v>259</v>
      </c>
      <c r="B63" s="83">
        <v>9.0688739715085731E-2</v>
      </c>
      <c r="C63" s="22">
        <v>-0.9251844053483258</v>
      </c>
      <c r="D63" s="22">
        <v>0.526522067955974</v>
      </c>
      <c r="E63" s="22">
        <v>-0.45760492925903107</v>
      </c>
      <c r="F63" s="22">
        <v>0.55746281128747621</v>
      </c>
      <c r="G63" s="86">
        <v>1632.395043366294</v>
      </c>
      <c r="H63" s="4">
        <f t="shared" si="12"/>
        <v>1.9607079614528657E-2</v>
      </c>
      <c r="I63" s="22">
        <f t="shared" si="13"/>
        <v>1.9607079614528657E-2</v>
      </c>
      <c r="J63" s="25">
        <f t="shared" si="5"/>
        <v>-0.53895650517612859</v>
      </c>
      <c r="K63" s="86">
        <f t="shared" si="14"/>
        <v>-1209.3534709407058</v>
      </c>
      <c r="L63" s="26">
        <f t="shared" si="6"/>
        <v>2841.7485143069998</v>
      </c>
      <c r="M63" s="27">
        <f t="shared" si="15"/>
        <v>0.74945724954668569</v>
      </c>
      <c r="N63" s="24">
        <f t="shared" si="7"/>
        <v>0</v>
      </c>
      <c r="O63" s="24">
        <f t="shared" si="8"/>
        <v>1632.395043366294</v>
      </c>
      <c r="P63" s="85">
        <f t="shared" si="9"/>
        <v>-0.55856358479065726</v>
      </c>
      <c r="Q63" s="74">
        <f t="shared" si="10"/>
        <v>0.31199327825418977</v>
      </c>
      <c r="R63" s="74"/>
      <c r="S63" s="74">
        <f t="shared" si="11"/>
        <v>3.8443757101046521E-4</v>
      </c>
    </row>
    <row r="64" spans="1:19" ht="21" hidden="1" outlineLevel="1" x14ac:dyDescent="0.35">
      <c r="A64" s="4">
        <v>260</v>
      </c>
      <c r="B64" s="83">
        <v>-0.30217032890355733</v>
      </c>
      <c r="C64" s="22">
        <v>0.83981162499699413</v>
      </c>
      <c r="D64" s="22">
        <v>-1.3683236150937912</v>
      </c>
      <c r="E64" s="22">
        <v>-0.48117421219287976</v>
      </c>
      <c r="F64" s="22">
        <v>0.47181218406874359</v>
      </c>
      <c r="G64" s="86">
        <v>-249.02975157420008</v>
      </c>
      <c r="H64" s="4">
        <f t="shared" si="12"/>
        <v>-0.35019882428061777</v>
      </c>
      <c r="I64" s="22">
        <f t="shared" si="13"/>
        <v>-0.35019882428061777</v>
      </c>
      <c r="J64" s="25">
        <f t="shared" si="5"/>
        <v>-8.0913365041573398E-2</v>
      </c>
      <c r="K64" s="86">
        <f t="shared" si="14"/>
        <v>1120.987153491023</v>
      </c>
      <c r="L64" s="26">
        <f t="shared" si="6"/>
        <v>-1370.016905065223</v>
      </c>
      <c r="M64" s="27">
        <f t="shared" si="15"/>
        <v>-0.37734496405544626</v>
      </c>
      <c r="N64" s="24">
        <f t="shared" si="7"/>
        <v>-249.02975157420008</v>
      </c>
      <c r="O64" s="24">
        <f t="shared" si="8"/>
        <v>0</v>
      </c>
      <c r="P64" s="85">
        <f t="shared" si="9"/>
        <v>0.26928545923904434</v>
      </c>
      <c r="Q64" s="74">
        <f t="shared" si="10"/>
        <v>7.2514658557583017E-2</v>
      </c>
      <c r="R64" s="74"/>
      <c r="S64" s="74">
        <f t="shared" si="11"/>
        <v>0.122639216527527</v>
      </c>
    </row>
    <row r="65" spans="1:19" ht="21" hidden="1" outlineLevel="1" x14ac:dyDescent="0.35">
      <c r="A65" s="4">
        <v>261</v>
      </c>
      <c r="B65" s="83">
        <v>-0.42077718358128363</v>
      </c>
      <c r="C65" s="22">
        <v>0.71183490908018754</v>
      </c>
      <c r="D65" s="22">
        <v>-0.94388047532047736</v>
      </c>
      <c r="E65" s="22">
        <v>0.18628355836068156</v>
      </c>
      <c r="F65" s="22">
        <v>-0.57228168210652697</v>
      </c>
      <c r="G65" s="86">
        <v>-3722.9478821555094</v>
      </c>
      <c r="H65" s="4">
        <f t="shared" si="12"/>
        <v>-1.0330193323296735</v>
      </c>
      <c r="I65" s="22">
        <f t="shared" si="13"/>
        <v>-1.0330193323296735</v>
      </c>
      <c r="J65" s="25">
        <f t="shared" si="5"/>
        <v>0.3548786442748969</v>
      </c>
      <c r="K65" s="86">
        <f t="shared" si="14"/>
        <v>3338.1229080284102</v>
      </c>
      <c r="L65" s="26">
        <f t="shared" si="6"/>
        <v>-7061.0707901839196</v>
      </c>
      <c r="M65" s="27">
        <f t="shared" si="15"/>
        <v>-1.89991126985806</v>
      </c>
      <c r="N65" s="24">
        <f t="shared" si="7"/>
        <v>-3722.9478821555094</v>
      </c>
      <c r="O65" s="24">
        <f t="shared" si="8"/>
        <v>0</v>
      </c>
      <c r="P65" s="85">
        <f t="shared" si="9"/>
        <v>1.3878979766045703</v>
      </c>
      <c r="Q65" s="74">
        <f t="shared" si="10"/>
        <v>1.9262607934630602</v>
      </c>
      <c r="R65" s="74"/>
      <c r="S65" s="74">
        <f t="shared" si="11"/>
        <v>1.0671289409668443</v>
      </c>
    </row>
    <row r="66" spans="1:19" ht="21" hidden="1" outlineLevel="1" x14ac:dyDescent="0.35">
      <c r="A66" s="4">
        <v>262</v>
      </c>
      <c r="B66" s="83">
        <v>1.4686083816059561</v>
      </c>
      <c r="C66" s="22">
        <v>-0.93741643014672604</v>
      </c>
      <c r="D66" s="22">
        <v>2.8499784723238304</v>
      </c>
      <c r="E66" s="22">
        <v>-0.40812342872368446</v>
      </c>
      <c r="F66" s="22">
        <v>-0.62872057252095648</v>
      </c>
      <c r="G66" s="86">
        <v>4493.5512943567546</v>
      </c>
      <c r="H66" s="4">
        <f t="shared" si="12"/>
        <v>0.58198537739615253</v>
      </c>
      <c r="I66" s="22">
        <f t="shared" si="13"/>
        <v>0.58198537739615253</v>
      </c>
      <c r="J66" s="25">
        <f t="shared" si="5"/>
        <v>-0.60108337482244678</v>
      </c>
      <c r="K66" s="86">
        <f t="shared" si="14"/>
        <v>-1525.4301797045573</v>
      </c>
      <c r="L66" s="26">
        <f t="shared" si="6"/>
        <v>6018.9814740613119</v>
      </c>
      <c r="M66" s="27">
        <f t="shared" si="15"/>
        <v>1.5994839665413942</v>
      </c>
      <c r="N66" s="24">
        <f t="shared" si="7"/>
        <v>0</v>
      </c>
      <c r="O66" s="24">
        <f t="shared" si="8"/>
        <v>4493.5512943567546</v>
      </c>
      <c r="P66" s="85">
        <f t="shared" si="9"/>
        <v>-1.1830687522185994</v>
      </c>
      <c r="Q66" s="74">
        <f t="shared" si="10"/>
        <v>1.3996516724760737</v>
      </c>
      <c r="R66" s="74"/>
      <c r="S66" s="74">
        <f t="shared" si="11"/>
        <v>0.3387069795029421</v>
      </c>
    </row>
    <row r="67" spans="1:19" ht="21" hidden="1" outlineLevel="1" x14ac:dyDescent="0.35">
      <c r="A67" s="4">
        <v>263</v>
      </c>
      <c r="B67" s="83">
        <v>-0.72884456691099109</v>
      </c>
      <c r="C67" s="22">
        <v>-0.61701266233500407</v>
      </c>
      <c r="D67" s="22">
        <v>-0.45162897911533989</v>
      </c>
      <c r="E67" s="22">
        <v>-0.26432553279679016</v>
      </c>
      <c r="F67" s="22">
        <v>-0.79660915672774268</v>
      </c>
      <c r="G67" s="86">
        <v>7422.3570629165542</v>
      </c>
      <c r="H67" s="4">
        <f t="shared" si="12"/>
        <v>1.1576606143167076</v>
      </c>
      <c r="I67" s="22">
        <f t="shared" si="13"/>
        <v>1.1576606143167076</v>
      </c>
      <c r="J67" s="25">
        <f t="shared" si="5"/>
        <v>-0.20699016889185812</v>
      </c>
      <c r="K67" s="86">
        <f t="shared" si="14"/>
        <v>479.55871134794984</v>
      </c>
      <c r="L67" s="26">
        <f t="shared" si="6"/>
        <v>6942.7983515686046</v>
      </c>
      <c r="M67" s="27">
        <f t="shared" si="15"/>
        <v>1.8466389713643803</v>
      </c>
      <c r="N67" s="24">
        <f t="shared" si="7"/>
        <v>7422.3570629165542</v>
      </c>
      <c r="O67" s="24">
        <f t="shared" si="8"/>
        <v>0</v>
      </c>
      <c r="P67" s="85">
        <f t="shared" si="9"/>
        <v>-1.3646507832085657</v>
      </c>
      <c r="Q67" s="74">
        <f t="shared" si="10"/>
        <v>1.8622717601117518</v>
      </c>
      <c r="R67" s="74"/>
      <c r="S67" s="74">
        <f t="shared" si="11"/>
        <v>1.340178097940137</v>
      </c>
    </row>
    <row r="68" spans="1:19" ht="21" hidden="1" outlineLevel="1" x14ac:dyDescent="0.35">
      <c r="A68" s="4">
        <v>264</v>
      </c>
      <c r="B68" s="83">
        <v>-4.9329058139435514E-2</v>
      </c>
      <c r="C68" s="22">
        <v>0.71405847935835254</v>
      </c>
      <c r="D68" s="22">
        <v>0.25589024672969635</v>
      </c>
      <c r="E68" s="22">
        <v>0.82178495934512541</v>
      </c>
      <c r="F68" s="22">
        <v>-0.12644400699599145</v>
      </c>
      <c r="G68" s="86">
        <v>4592.2121837406257</v>
      </c>
      <c r="H68" s="4">
        <f t="shared" si="12"/>
        <v>0.60137779716005568</v>
      </c>
      <c r="I68" s="22">
        <f t="shared" si="13"/>
        <v>0.60137779716005568</v>
      </c>
      <c r="J68" s="25">
        <f t="shared" si="5"/>
        <v>0.65128780820764809</v>
      </c>
      <c r="K68" s="86">
        <f t="shared" si="14"/>
        <v>4846.1343935042614</v>
      </c>
      <c r="L68" s="26">
        <f t="shared" si="6"/>
        <v>-253.92220976363569</v>
      </c>
      <c r="M68" s="27">
        <f t="shared" si="15"/>
        <v>-7.8748568474878169E-2</v>
      </c>
      <c r="N68" s="24">
        <f t="shared" si="7"/>
        <v>4592.2121837406257</v>
      </c>
      <c r="O68" s="24">
        <f t="shared" si="8"/>
        <v>0</v>
      </c>
      <c r="P68" s="85">
        <f t="shared" si="9"/>
        <v>4.9910011047592406E-2</v>
      </c>
      <c r="Q68" s="74">
        <f t="shared" si="10"/>
        <v>2.491009202770796E-3</v>
      </c>
      <c r="R68" s="74"/>
      <c r="S68" s="74">
        <f t="shared" si="11"/>
        <v>0.36165525491708106</v>
      </c>
    </row>
    <row r="69" spans="1:19" ht="21" hidden="1" outlineLevel="1" x14ac:dyDescent="0.35">
      <c r="A69" s="4">
        <v>265</v>
      </c>
      <c r="B69" s="83">
        <v>0.59772151470816048</v>
      </c>
      <c r="C69" s="22">
        <v>0.61268216564057731</v>
      </c>
      <c r="D69" s="22">
        <v>-0.96050853267549985</v>
      </c>
      <c r="E69" s="22">
        <v>1.4745521168225222</v>
      </c>
      <c r="F69" s="22">
        <v>-2.2652087307544697</v>
      </c>
      <c r="G69" s="86">
        <v>5229.3539838979723</v>
      </c>
      <c r="H69" s="4">
        <f t="shared" ref="H69:H100" si="16">STANDARDIZE(+G69,G$207,G$208)</f>
        <v>0.72661203450517398</v>
      </c>
      <c r="I69" s="22">
        <f t="shared" ref="I69:I100" si="17">STANDARDIZE(+G69,G$207,G$208)</f>
        <v>0.72661203450517398</v>
      </c>
      <c r="J69" s="25">
        <f t="shared" si="5"/>
        <v>1.2632710873706769</v>
      </c>
      <c r="K69" s="86">
        <f t="shared" ref="K69:K100" si="18">+J69*G$208+G$207</f>
        <v>7959.6609850991244</v>
      </c>
      <c r="L69" s="26">
        <f t="shared" si="6"/>
        <v>-2730.3070012011522</v>
      </c>
      <c r="M69" s="27">
        <f t="shared" ref="M69:M100" si="19">STANDARDIZE(+L69,L$207,L$208)</f>
        <v>-0.74127261406580403</v>
      </c>
      <c r="N69" s="24">
        <f t="shared" si="7"/>
        <v>5229.3539838979723</v>
      </c>
      <c r="O69" s="24">
        <f t="shared" si="8"/>
        <v>0</v>
      </c>
      <c r="P69" s="85">
        <f t="shared" si="9"/>
        <v>0.53665905286550297</v>
      </c>
      <c r="Q69" s="74">
        <f t="shared" si="10"/>
        <v>0.28800293902249874</v>
      </c>
      <c r="R69" s="74"/>
      <c r="S69" s="74">
        <f t="shared" si="11"/>
        <v>0.52796504868774818</v>
      </c>
    </row>
    <row r="70" spans="1:19" ht="21" hidden="1" outlineLevel="1" x14ac:dyDescent="0.35">
      <c r="A70" s="4">
        <v>266</v>
      </c>
      <c r="B70" s="83">
        <v>-3.2661598731996484E-2</v>
      </c>
      <c r="C70" s="22">
        <v>1.1128901389473349</v>
      </c>
      <c r="D70" s="22">
        <v>1.6492074916682677</v>
      </c>
      <c r="E70" s="22">
        <v>0.21057123570220121</v>
      </c>
      <c r="F70" s="22">
        <v>0.32217299797131077</v>
      </c>
      <c r="G70" s="86">
        <v>1901.832836027841</v>
      </c>
      <c r="H70" s="4">
        <f t="shared" si="16"/>
        <v>7.2566776290508672E-2</v>
      </c>
      <c r="I70" s="22">
        <f t="shared" si="17"/>
        <v>7.2566776290508672E-2</v>
      </c>
      <c r="J70" s="25">
        <f t="shared" ref="J70:J133" si="20">+D70*D$3+E70*E$3+F70*F$3+C70*C$3</f>
        <v>0.21143981295434502</v>
      </c>
      <c r="K70" s="86">
        <f t="shared" si="18"/>
        <v>2608.3634018624639</v>
      </c>
      <c r="L70" s="26">
        <f t="shared" ref="L70:L133" si="21">+G70-K70</f>
        <v>-706.53056583462285</v>
      </c>
      <c r="M70" s="27">
        <f t="shared" si="19"/>
        <v>-0.19983795658985715</v>
      </c>
      <c r="N70" s="24">
        <f t="shared" ref="N70:N133" si="22">IF(+J70&gt;J$2,+G70,0)</f>
        <v>1901.832836027841</v>
      </c>
      <c r="O70" s="24">
        <f t="shared" ref="O70:O133" si="23">IF(+N70=0,+G70,0)</f>
        <v>0</v>
      </c>
      <c r="P70" s="85">
        <f t="shared" ref="P70:P133" si="24">+J70-I70</f>
        <v>0.13887303666383635</v>
      </c>
      <c r="Q70" s="74">
        <f t="shared" ref="Q70:Q133" si="25">+P70^2</f>
        <v>1.9285720312235237E-2</v>
      </c>
      <c r="R70" s="74"/>
      <c r="S70" s="74">
        <f t="shared" ref="S70:S133" si="26">+I70^2</f>
        <v>5.2659370211967319E-3</v>
      </c>
    </row>
    <row r="71" spans="1:19" ht="21" hidden="1" outlineLevel="1" x14ac:dyDescent="0.35">
      <c r="A71" s="4">
        <v>267</v>
      </c>
      <c r="B71" s="83">
        <v>-0.13783037608212023</v>
      </c>
      <c r="C71" s="22">
        <v>0.10928022104385407</v>
      </c>
      <c r="D71" s="22">
        <v>-0.93543341789804446</v>
      </c>
      <c r="E71" s="22">
        <v>0.31278700882242605</v>
      </c>
      <c r="F71" s="22">
        <v>-0.80993237307250998</v>
      </c>
      <c r="G71" s="86">
        <v>-1272.4048602398434</v>
      </c>
      <c r="H71" s="4">
        <f t="shared" si="16"/>
        <v>-0.55134965321707907</v>
      </c>
      <c r="I71" s="22">
        <f t="shared" si="17"/>
        <v>-0.55134965321707907</v>
      </c>
      <c r="J71" s="25">
        <f t="shared" si="20"/>
        <v>0.33502320928189872</v>
      </c>
      <c r="K71" s="86">
        <f t="shared" si="18"/>
        <v>3237.1063820165705</v>
      </c>
      <c r="L71" s="26">
        <f t="shared" si="21"/>
        <v>-4509.5112422564143</v>
      </c>
      <c r="M71" s="27">
        <f t="shared" si="19"/>
        <v>-1.2172752109934826</v>
      </c>
      <c r="N71" s="24">
        <f t="shared" si="22"/>
        <v>-1272.4048602398434</v>
      </c>
      <c r="O71" s="24">
        <f t="shared" si="23"/>
        <v>0</v>
      </c>
      <c r="P71" s="85">
        <f t="shared" si="24"/>
        <v>0.88637286249897773</v>
      </c>
      <c r="Q71" s="74">
        <f t="shared" si="25"/>
        <v>0.7856568513746317</v>
      </c>
      <c r="R71" s="74"/>
      <c r="S71" s="74">
        <f t="shared" si="26"/>
        <v>0.30398644010259335</v>
      </c>
    </row>
    <row r="72" spans="1:19" ht="21" hidden="1" outlineLevel="1" x14ac:dyDescent="0.35">
      <c r="A72" s="4">
        <v>268</v>
      </c>
      <c r="B72" s="83">
        <v>1.1396384725834095E-2</v>
      </c>
      <c r="C72" s="22">
        <v>-0.1577944686268051</v>
      </c>
      <c r="D72" s="22">
        <v>0.19144131376136458</v>
      </c>
      <c r="E72" s="22">
        <v>-0.55474430990771761</v>
      </c>
      <c r="F72" s="22">
        <v>0.47620148273224883</v>
      </c>
      <c r="G72" s="86">
        <v>1021.0382118289708</v>
      </c>
      <c r="H72" s="4">
        <f t="shared" si="16"/>
        <v>-0.10055895960059881</v>
      </c>
      <c r="I72" s="22">
        <f t="shared" si="17"/>
        <v>-0.10055895960059881</v>
      </c>
      <c r="J72" s="25">
        <f t="shared" si="20"/>
        <v>-0.42699028830726271</v>
      </c>
      <c r="K72" s="86">
        <f t="shared" si="18"/>
        <v>-639.71406174269168</v>
      </c>
      <c r="L72" s="26">
        <f t="shared" si="21"/>
        <v>1660.7522735716625</v>
      </c>
      <c r="M72" s="27">
        <f t="shared" si="19"/>
        <v>0.43349730263332542</v>
      </c>
      <c r="N72" s="24">
        <f t="shared" si="22"/>
        <v>0</v>
      </c>
      <c r="O72" s="24">
        <f t="shared" si="23"/>
        <v>1021.0382118289708</v>
      </c>
      <c r="P72" s="85">
        <f t="shared" si="24"/>
        <v>-0.32643132870666391</v>
      </c>
      <c r="Q72" s="74">
        <f t="shared" si="25"/>
        <v>0.10655741236119806</v>
      </c>
      <c r="R72" s="74"/>
      <c r="S72" s="74">
        <f t="shared" si="26"/>
        <v>1.0112104355954863E-2</v>
      </c>
    </row>
    <row r="73" spans="1:19" ht="21" hidden="1" outlineLevel="1" x14ac:dyDescent="0.35">
      <c r="A73" s="4">
        <v>269</v>
      </c>
      <c r="B73" s="83">
        <v>-0.31288835331517656</v>
      </c>
      <c r="C73" s="22">
        <v>-1.0450958965025123</v>
      </c>
      <c r="D73" s="22">
        <v>-1.1583509975565505</v>
      </c>
      <c r="E73" s="22">
        <v>-0.24144210868149787</v>
      </c>
      <c r="F73" s="22">
        <v>0.41374176436049209</v>
      </c>
      <c r="G73" s="86">
        <v>3222.6511037935747</v>
      </c>
      <c r="H73" s="4">
        <f t="shared" si="16"/>
        <v>0.33218193322149692</v>
      </c>
      <c r="I73" s="22">
        <f t="shared" si="17"/>
        <v>0.33218193322149692</v>
      </c>
      <c r="J73" s="25">
        <f t="shared" si="20"/>
        <v>-0.296831105924307</v>
      </c>
      <c r="K73" s="86">
        <f t="shared" si="18"/>
        <v>22.483892495239161</v>
      </c>
      <c r="L73" s="26">
        <f t="shared" si="21"/>
        <v>3200.1672112983356</v>
      </c>
      <c r="M73" s="27">
        <f t="shared" si="19"/>
        <v>0.84534743832800363</v>
      </c>
      <c r="N73" s="24">
        <f t="shared" si="22"/>
        <v>3222.6511037935747</v>
      </c>
      <c r="O73" s="24">
        <f t="shared" si="23"/>
        <v>0</v>
      </c>
      <c r="P73" s="85">
        <f t="shared" si="24"/>
        <v>-0.62901303914580398</v>
      </c>
      <c r="Q73" s="74">
        <f t="shared" si="25"/>
        <v>0.3956574034154407</v>
      </c>
      <c r="R73" s="74"/>
      <c r="S73" s="74">
        <f t="shared" si="26"/>
        <v>0.11034483675877103</v>
      </c>
    </row>
    <row r="74" spans="1:19" ht="21" hidden="1" outlineLevel="1" x14ac:dyDescent="0.35">
      <c r="A74" s="4">
        <v>270</v>
      </c>
      <c r="B74" s="83">
        <v>1.2874579586694606</v>
      </c>
      <c r="C74" s="22">
        <v>1.151872700722866</v>
      </c>
      <c r="D74" s="22">
        <v>-0.8760565209123784</v>
      </c>
      <c r="E74" s="22">
        <v>0.82278383183335047</v>
      </c>
      <c r="F74" s="22">
        <v>-1.4378337923721163</v>
      </c>
      <c r="G74" s="86">
        <v>8349.044972314854</v>
      </c>
      <c r="H74" s="4">
        <f t="shared" si="16"/>
        <v>1.3398069647237569</v>
      </c>
      <c r="I74" s="22">
        <f t="shared" si="17"/>
        <v>1.3398069647237569</v>
      </c>
      <c r="J74" s="25">
        <f t="shared" si="20"/>
        <v>0.89303144951688229</v>
      </c>
      <c r="K74" s="86">
        <f t="shared" si="18"/>
        <v>6076.0295249442206</v>
      </c>
      <c r="L74" s="26">
        <f t="shared" si="21"/>
        <v>2273.0154473706334</v>
      </c>
      <c r="M74" s="27">
        <f t="shared" si="19"/>
        <v>0.5973002286867376</v>
      </c>
      <c r="N74" s="24">
        <f t="shared" si="22"/>
        <v>8349.044972314854</v>
      </c>
      <c r="O74" s="24">
        <f t="shared" si="23"/>
        <v>0</v>
      </c>
      <c r="P74" s="85">
        <f t="shared" si="24"/>
        <v>-0.44677551520687464</v>
      </c>
      <c r="Q74" s="74">
        <f t="shared" si="25"/>
        <v>0.19960836098836826</v>
      </c>
      <c r="R74" s="74"/>
      <c r="S74" s="74">
        <f t="shared" si="26"/>
        <v>1.7950827027222864</v>
      </c>
    </row>
    <row r="75" spans="1:19" ht="21" hidden="1" outlineLevel="1" x14ac:dyDescent="0.35">
      <c r="A75" s="4">
        <v>271</v>
      </c>
      <c r="B75" s="83">
        <v>-1.3681531045325981</v>
      </c>
      <c r="C75" s="22">
        <v>-0.75851741149367402</v>
      </c>
      <c r="D75" s="22">
        <v>-4.6457888114953244E-2</v>
      </c>
      <c r="E75" s="22">
        <v>-0.74183776697109005</v>
      </c>
      <c r="F75" s="22">
        <v>0.54374954250543162</v>
      </c>
      <c r="G75" s="86">
        <v>-8003.7060429420517</v>
      </c>
      <c r="H75" s="4">
        <f t="shared" si="16"/>
        <v>-1.874429334612683</v>
      </c>
      <c r="I75" s="22">
        <f t="shared" si="17"/>
        <v>-1.874429334612683</v>
      </c>
      <c r="J75" s="25">
        <f t="shared" si="20"/>
        <v>-0.64826739942757494</v>
      </c>
      <c r="K75" s="86">
        <f t="shared" si="18"/>
        <v>-1765.4836587921732</v>
      </c>
      <c r="L75" s="26">
        <f t="shared" si="21"/>
        <v>-6238.2223841498781</v>
      </c>
      <c r="M75" s="27">
        <f t="shared" si="19"/>
        <v>-1.6797690460975676</v>
      </c>
      <c r="N75" s="24">
        <f t="shared" si="22"/>
        <v>0</v>
      </c>
      <c r="O75" s="24">
        <f t="shared" si="23"/>
        <v>-8003.7060429420517</v>
      </c>
      <c r="P75" s="85">
        <f t="shared" si="24"/>
        <v>1.2261619351851081</v>
      </c>
      <c r="Q75" s="74">
        <f t="shared" si="25"/>
        <v>1.5034730912968892</v>
      </c>
      <c r="R75" s="74"/>
      <c r="S75" s="74">
        <f t="shared" si="26"/>
        <v>3.5134853304565454</v>
      </c>
    </row>
    <row r="76" spans="1:19" ht="21" hidden="1" outlineLevel="1" x14ac:dyDescent="0.35">
      <c r="A76" s="4">
        <v>272</v>
      </c>
      <c r="B76" s="83">
        <v>-0.75055907946260103</v>
      </c>
      <c r="C76" s="22">
        <v>-0.18604378359699494</v>
      </c>
      <c r="D76" s="22">
        <v>-0.59566483558613081</v>
      </c>
      <c r="E76" s="22">
        <v>-0.60506720915008982</v>
      </c>
      <c r="F76" s="22">
        <v>0.46388555564444828</v>
      </c>
      <c r="G76" s="86">
        <v>1336.9334511314523</v>
      </c>
      <c r="H76" s="4">
        <f t="shared" si="16"/>
        <v>-3.8467758920891305E-2</v>
      </c>
      <c r="I76" s="22">
        <f t="shared" si="17"/>
        <v>-3.8467758920891305E-2</v>
      </c>
      <c r="J76" s="25">
        <f t="shared" si="20"/>
        <v>-0.40872792758712423</v>
      </c>
      <c r="K76" s="86">
        <f t="shared" si="18"/>
        <v>-546.80246160026127</v>
      </c>
      <c r="L76" s="26">
        <f t="shared" si="21"/>
        <v>1883.7359127317136</v>
      </c>
      <c r="M76" s="27">
        <f t="shared" si="19"/>
        <v>0.49315363036870424</v>
      </c>
      <c r="N76" s="24">
        <f t="shared" si="22"/>
        <v>0</v>
      </c>
      <c r="O76" s="24">
        <f t="shared" si="23"/>
        <v>1336.9334511314523</v>
      </c>
      <c r="P76" s="85">
        <f t="shared" si="24"/>
        <v>-0.3702601686662329</v>
      </c>
      <c r="Q76" s="74">
        <f t="shared" si="25"/>
        <v>0.13709259250074723</v>
      </c>
      <c r="R76" s="74"/>
      <c r="S76" s="74">
        <f t="shared" si="26"/>
        <v>1.4797684763958126E-3</v>
      </c>
    </row>
    <row r="77" spans="1:19" ht="21" hidden="1" outlineLevel="1" x14ac:dyDescent="0.35">
      <c r="A77" s="4">
        <v>273</v>
      </c>
      <c r="B77" s="83">
        <v>-1.147625037518494</v>
      </c>
      <c r="C77" s="22">
        <v>-0.84300705694037781</v>
      </c>
      <c r="D77" s="22">
        <v>-0.9575713342305443</v>
      </c>
      <c r="E77" s="22">
        <v>-0.82421851836783144</v>
      </c>
      <c r="F77" s="22">
        <v>9.2203778983456844E-2</v>
      </c>
      <c r="G77" s="86">
        <v>-6728.3223404036089</v>
      </c>
      <c r="H77" s="4">
        <f t="shared" si="16"/>
        <v>-1.6237446278953547</v>
      </c>
      <c r="I77" s="22">
        <f t="shared" si="17"/>
        <v>-1.6237446278953547</v>
      </c>
      <c r="J77" s="25">
        <f t="shared" si="20"/>
        <v>-0.62617342591695313</v>
      </c>
      <c r="K77" s="86">
        <f t="shared" si="18"/>
        <v>-1653.0783425335435</v>
      </c>
      <c r="L77" s="26">
        <f t="shared" si="21"/>
        <v>-5075.2439978700659</v>
      </c>
      <c r="M77" s="27">
        <f t="shared" si="19"/>
        <v>-1.36862953818384</v>
      </c>
      <c r="N77" s="24">
        <f t="shared" si="22"/>
        <v>0</v>
      </c>
      <c r="O77" s="24">
        <f t="shared" si="23"/>
        <v>-6728.3223404036089</v>
      </c>
      <c r="P77" s="85">
        <f t="shared" si="24"/>
        <v>0.99757120197840154</v>
      </c>
      <c r="Q77" s="74">
        <f t="shared" si="25"/>
        <v>0.99514830301663282</v>
      </c>
      <c r="R77" s="74"/>
      <c r="S77" s="74">
        <f t="shared" si="26"/>
        <v>2.6365466166190239</v>
      </c>
    </row>
    <row r="78" spans="1:19" ht="21" hidden="1" outlineLevel="1" x14ac:dyDescent="0.35">
      <c r="A78" s="4">
        <v>274</v>
      </c>
      <c r="B78" s="83">
        <v>-0.61499893711106557</v>
      </c>
      <c r="C78" s="22">
        <v>-0.93678586843799017</v>
      </c>
      <c r="D78" s="22">
        <v>0.13405466710899616</v>
      </c>
      <c r="E78" s="22">
        <v>-0.8247552372065462</v>
      </c>
      <c r="F78" s="22">
        <v>0.64283885278393937</v>
      </c>
      <c r="G78" s="86">
        <v>447.97691020616628</v>
      </c>
      <c r="H78" s="4">
        <f t="shared" si="16"/>
        <v>-0.21319777099707191</v>
      </c>
      <c r="I78" s="22">
        <f t="shared" si="17"/>
        <v>-0.21319777099707191</v>
      </c>
      <c r="J78" s="25">
        <f t="shared" si="20"/>
        <v>-0.75378682468007374</v>
      </c>
      <c r="K78" s="86">
        <f t="shared" si="18"/>
        <v>-2302.3243661114675</v>
      </c>
      <c r="L78" s="26">
        <f t="shared" si="21"/>
        <v>2750.3012763176339</v>
      </c>
      <c r="M78" s="27">
        <f t="shared" si="19"/>
        <v>0.72499174875685835</v>
      </c>
      <c r="N78" s="24">
        <f t="shared" si="22"/>
        <v>0</v>
      </c>
      <c r="O78" s="24">
        <f t="shared" si="23"/>
        <v>447.97691020616628</v>
      </c>
      <c r="P78" s="85">
        <f t="shared" si="24"/>
        <v>-0.54058905368300181</v>
      </c>
      <c r="Q78" s="74">
        <f t="shared" si="25"/>
        <v>0.2922365249618834</v>
      </c>
      <c r="R78" s="74"/>
      <c r="S78" s="74">
        <f t="shared" si="26"/>
        <v>4.5453289558119912E-2</v>
      </c>
    </row>
    <row r="79" spans="1:19" ht="21" hidden="1" outlineLevel="1" x14ac:dyDescent="0.35">
      <c r="A79" s="4">
        <v>275</v>
      </c>
      <c r="B79" s="83">
        <v>-1.3632155240978332</v>
      </c>
      <c r="C79" s="22">
        <v>-0.80847710170036335</v>
      </c>
      <c r="D79" s="22">
        <v>-0.39493989765713505</v>
      </c>
      <c r="E79" s="22">
        <v>-0.31441414121136491</v>
      </c>
      <c r="F79" s="22">
        <v>0.62650979821234687</v>
      </c>
      <c r="G79" s="86">
        <v>1549.7877402573786</v>
      </c>
      <c r="H79" s="4">
        <f t="shared" si="16"/>
        <v>3.3700934343295166E-3</v>
      </c>
      <c r="I79" s="22">
        <f t="shared" si="17"/>
        <v>3.3700934343295166E-3</v>
      </c>
      <c r="J79" s="25">
        <f t="shared" si="20"/>
        <v>-0.36478049475508389</v>
      </c>
      <c r="K79" s="86">
        <f t="shared" si="18"/>
        <v>-323.2154692529823</v>
      </c>
      <c r="L79" s="26">
        <f t="shared" si="21"/>
        <v>1873.0032095103609</v>
      </c>
      <c r="M79" s="27">
        <f t="shared" si="19"/>
        <v>0.49028223736753429</v>
      </c>
      <c r="N79" s="24">
        <f t="shared" si="22"/>
        <v>0</v>
      </c>
      <c r="O79" s="24">
        <f t="shared" si="23"/>
        <v>1549.7877402573786</v>
      </c>
      <c r="P79" s="85">
        <f t="shared" si="24"/>
        <v>-0.36815058818941343</v>
      </c>
      <c r="Q79" s="74">
        <f t="shared" si="25"/>
        <v>0.13553485558421108</v>
      </c>
      <c r="R79" s="74"/>
      <c r="S79" s="74">
        <f t="shared" si="26"/>
        <v>1.1357529756110916E-5</v>
      </c>
    </row>
    <row r="80" spans="1:19" ht="21" hidden="1" outlineLevel="1" x14ac:dyDescent="0.35">
      <c r="A80" s="4">
        <v>276</v>
      </c>
      <c r="B80" s="83">
        <v>-0.84098057421861094</v>
      </c>
      <c r="C80" s="22">
        <v>-0.25396003112244236</v>
      </c>
      <c r="D80" s="22">
        <v>-0.45320161767531403</v>
      </c>
      <c r="E80" s="22">
        <v>-0.69279178713170964</v>
      </c>
      <c r="F80" s="22">
        <v>0.37509491363124753</v>
      </c>
      <c r="G80" s="86">
        <v>1269.1425654602358</v>
      </c>
      <c r="H80" s="4">
        <f t="shared" si="16"/>
        <v>-5.1792484851427185E-2</v>
      </c>
      <c r="I80" s="22">
        <f t="shared" si="17"/>
        <v>-5.1792484851427185E-2</v>
      </c>
      <c r="J80" s="25">
        <f t="shared" si="20"/>
        <v>-0.4824207312581611</v>
      </c>
      <c r="K80" s="86">
        <f t="shared" si="18"/>
        <v>-921.72202501178072</v>
      </c>
      <c r="L80" s="26">
        <f t="shared" si="21"/>
        <v>2190.8645904720165</v>
      </c>
      <c r="M80" s="27">
        <f t="shared" si="19"/>
        <v>0.57532185188139529</v>
      </c>
      <c r="N80" s="24">
        <f t="shared" si="22"/>
        <v>0</v>
      </c>
      <c r="O80" s="24">
        <f t="shared" si="23"/>
        <v>1269.1425654602358</v>
      </c>
      <c r="P80" s="85">
        <f t="shared" si="24"/>
        <v>-0.43062824640673392</v>
      </c>
      <c r="Q80" s="74">
        <f t="shared" si="25"/>
        <v>0.18544068660333873</v>
      </c>
      <c r="R80" s="74"/>
      <c r="S80" s="74">
        <f t="shared" si="26"/>
        <v>2.6824614870853145E-3</v>
      </c>
    </row>
    <row r="81" spans="1:19" ht="21" hidden="1" outlineLevel="1" x14ac:dyDescent="0.35">
      <c r="A81" s="4">
        <v>277</v>
      </c>
      <c r="B81" s="83">
        <v>0.83284482031052909</v>
      </c>
      <c r="C81" s="22">
        <v>-0.20695221585383186</v>
      </c>
      <c r="D81" s="22">
        <v>-0.45336658171644578</v>
      </c>
      <c r="E81" s="22">
        <v>-8.9686001749709698E-2</v>
      </c>
      <c r="F81" s="22">
        <v>0.39459101699733845</v>
      </c>
      <c r="G81" s="86">
        <v>2069.2757009468764</v>
      </c>
      <c r="H81" s="4">
        <f t="shared" si="16"/>
        <v>0.10547872694550961</v>
      </c>
      <c r="I81" s="22">
        <f t="shared" si="17"/>
        <v>0.10547872694550961</v>
      </c>
      <c r="J81" s="25">
        <f t="shared" si="20"/>
        <v>-8.8659762431731348E-2</v>
      </c>
      <c r="K81" s="86">
        <f t="shared" si="18"/>
        <v>1081.576576299595</v>
      </c>
      <c r="L81" s="26">
        <f t="shared" si="21"/>
        <v>987.69912464728145</v>
      </c>
      <c r="M81" s="27">
        <f t="shared" si="19"/>
        <v>0.25343082158203273</v>
      </c>
      <c r="N81" s="24">
        <f t="shared" si="22"/>
        <v>2069.2757009468764</v>
      </c>
      <c r="O81" s="24">
        <f t="shared" si="23"/>
        <v>0</v>
      </c>
      <c r="P81" s="85">
        <f t="shared" si="24"/>
        <v>-0.19413848937724096</v>
      </c>
      <c r="Q81" s="74">
        <f t="shared" si="25"/>
        <v>3.7689753057677099E-2</v>
      </c>
      <c r="R81" s="74"/>
      <c r="S81" s="74">
        <f t="shared" si="26"/>
        <v>1.1125761838045376E-2</v>
      </c>
    </row>
    <row r="82" spans="1:19" ht="21" hidden="1" outlineLevel="1" x14ac:dyDescent="0.35">
      <c r="A82" s="4">
        <v>278</v>
      </c>
      <c r="B82" s="83">
        <v>1.7516469709703126</v>
      </c>
      <c r="C82" s="22">
        <v>-3.2526162759529791E-2</v>
      </c>
      <c r="D82" s="22">
        <v>-0.92359771525769863</v>
      </c>
      <c r="E82" s="22">
        <v>0.56692610472749672</v>
      </c>
      <c r="F82" s="22">
        <v>9.3907375755046735E-2</v>
      </c>
      <c r="G82" s="86">
        <v>-2963.3472747602309</v>
      </c>
      <c r="H82" s="4">
        <f t="shared" si="16"/>
        <v>-0.88371504444502402</v>
      </c>
      <c r="I82" s="22">
        <f t="shared" si="17"/>
        <v>-0.88371504444502402</v>
      </c>
      <c r="J82" s="25">
        <f t="shared" si="20"/>
        <v>0.41567013362402333</v>
      </c>
      <c r="K82" s="86">
        <f t="shared" si="18"/>
        <v>3647.4057349873783</v>
      </c>
      <c r="L82" s="26">
        <f t="shared" si="21"/>
        <v>-6610.7530097476092</v>
      </c>
      <c r="M82" s="27">
        <f t="shared" si="19"/>
        <v>-1.7794346950027429</v>
      </c>
      <c r="N82" s="24">
        <f t="shared" si="22"/>
        <v>-2963.3472747602309</v>
      </c>
      <c r="O82" s="24">
        <f t="shared" si="23"/>
        <v>0</v>
      </c>
      <c r="P82" s="85">
        <f t="shared" si="24"/>
        <v>1.2993851780690473</v>
      </c>
      <c r="Q82" s="74">
        <f t="shared" si="25"/>
        <v>1.6884018409855297</v>
      </c>
      <c r="R82" s="74"/>
      <c r="S82" s="74">
        <f t="shared" si="26"/>
        <v>0.78095227977847081</v>
      </c>
    </row>
    <row r="83" spans="1:19" ht="21" hidden="1" outlineLevel="1" x14ac:dyDescent="0.35">
      <c r="A83" s="4">
        <v>279</v>
      </c>
      <c r="B83" s="83">
        <v>-0.33589095175915878</v>
      </c>
      <c r="C83" s="22">
        <v>-0.7890431401158865</v>
      </c>
      <c r="D83" s="22">
        <v>1.2451625944934561</v>
      </c>
      <c r="E83" s="22">
        <v>0.18802467307592996</v>
      </c>
      <c r="F83" s="22">
        <v>0.61231270656851922</v>
      </c>
      <c r="G83" s="86">
        <v>-8234.6647254001</v>
      </c>
      <c r="H83" s="4">
        <f t="shared" si="16"/>
        <v>-1.9198257196069246</v>
      </c>
      <c r="I83" s="22">
        <f t="shared" si="17"/>
        <v>-1.9198257196069246</v>
      </c>
      <c r="J83" s="25">
        <f t="shared" si="20"/>
        <v>-0.15348254986207638</v>
      </c>
      <c r="K83" s="86">
        <f t="shared" si="18"/>
        <v>751.78411418901692</v>
      </c>
      <c r="L83" s="26">
        <f t="shared" si="21"/>
        <v>-8986.4488395891167</v>
      </c>
      <c r="M83" s="27">
        <f t="shared" si="19"/>
        <v>-2.4150207387073732</v>
      </c>
      <c r="N83" s="24">
        <f t="shared" si="22"/>
        <v>-8234.6647254001</v>
      </c>
      <c r="O83" s="24">
        <f t="shared" si="23"/>
        <v>0</v>
      </c>
      <c r="P83" s="85">
        <f t="shared" si="24"/>
        <v>1.7663431697448482</v>
      </c>
      <c r="Q83" s="74">
        <f t="shared" si="25"/>
        <v>3.1199681933042775</v>
      </c>
      <c r="R83" s="74"/>
      <c r="S83" s="74">
        <f t="shared" si="26"/>
        <v>3.6857307936642458</v>
      </c>
    </row>
    <row r="84" spans="1:19" ht="21" hidden="1" outlineLevel="1" x14ac:dyDescent="0.35">
      <c r="A84" s="4">
        <v>280</v>
      </c>
      <c r="B84" s="83">
        <v>0.17369339908050824</v>
      </c>
      <c r="C84" s="22">
        <v>-1.1617301044474577</v>
      </c>
      <c r="D84" s="22">
        <v>-0.20439414519598301</v>
      </c>
      <c r="E84" s="22">
        <v>-0.60993205780729776</v>
      </c>
      <c r="F84" s="22">
        <v>0.53021985851043185</v>
      </c>
      <c r="G84" s="86">
        <v>803.84655302889382</v>
      </c>
      <c r="H84" s="4">
        <f t="shared" si="16"/>
        <v>-0.14324934930793179</v>
      </c>
      <c r="I84" s="22">
        <f t="shared" si="17"/>
        <v>-0.14324934930793179</v>
      </c>
      <c r="J84" s="25">
        <f t="shared" si="20"/>
        <v>-0.62859083818859463</v>
      </c>
      <c r="K84" s="86">
        <f t="shared" si="18"/>
        <v>-1665.3771710258798</v>
      </c>
      <c r="L84" s="26">
        <f t="shared" si="21"/>
        <v>2469.2237240547738</v>
      </c>
      <c r="M84" s="27">
        <f t="shared" si="19"/>
        <v>0.64979316181113345</v>
      </c>
      <c r="N84" s="24">
        <f t="shared" si="22"/>
        <v>0</v>
      </c>
      <c r="O84" s="24">
        <f t="shared" si="23"/>
        <v>803.84655302889382</v>
      </c>
      <c r="P84" s="85">
        <f t="shared" si="24"/>
        <v>-0.48534148888066286</v>
      </c>
      <c r="Q84" s="74">
        <f t="shared" si="25"/>
        <v>0.23555636082889858</v>
      </c>
      <c r="R84" s="74"/>
      <c r="S84" s="74">
        <f t="shared" si="26"/>
        <v>2.0520376077145859E-2</v>
      </c>
    </row>
    <row r="85" spans="1:19" ht="21" hidden="1" outlineLevel="1" x14ac:dyDescent="0.35">
      <c r="A85" s="4">
        <v>281</v>
      </c>
      <c r="B85" s="83">
        <v>1.2335996946358343</v>
      </c>
      <c r="C85" s="22">
        <v>-7.2488529805324359E-2</v>
      </c>
      <c r="D85" s="22">
        <v>-0.94476312073294388</v>
      </c>
      <c r="E85" s="22">
        <v>0.60479569081299289</v>
      </c>
      <c r="F85" s="22">
        <v>0.33460992786711929</v>
      </c>
      <c r="G85" s="86">
        <v>5565.7143090096788</v>
      </c>
      <c r="H85" s="4">
        <f t="shared" si="16"/>
        <v>0.7927257768120165</v>
      </c>
      <c r="I85" s="22">
        <f t="shared" si="17"/>
        <v>0.7927257768120165</v>
      </c>
      <c r="J85" s="25">
        <f t="shared" si="20"/>
        <v>0.41935324423658277</v>
      </c>
      <c r="K85" s="86">
        <f t="shared" si="18"/>
        <v>3666.1439313114224</v>
      </c>
      <c r="L85" s="26">
        <f t="shared" si="21"/>
        <v>1899.5703776982564</v>
      </c>
      <c r="M85" s="27">
        <f t="shared" si="19"/>
        <v>0.49738993234635931</v>
      </c>
      <c r="N85" s="24">
        <f t="shared" si="22"/>
        <v>5565.7143090096788</v>
      </c>
      <c r="O85" s="24">
        <f t="shared" si="23"/>
        <v>0</v>
      </c>
      <c r="P85" s="85">
        <f t="shared" si="24"/>
        <v>-0.37337253257543374</v>
      </c>
      <c r="Q85" s="74">
        <f t="shared" si="25"/>
        <v>0.13940704808179333</v>
      </c>
      <c r="R85" s="74"/>
      <c r="S85" s="74">
        <f t="shared" si="26"/>
        <v>0.62841415722221505</v>
      </c>
    </row>
    <row r="86" spans="1:19" ht="21" hidden="1" outlineLevel="1" x14ac:dyDescent="0.35">
      <c r="A86" s="4">
        <v>282</v>
      </c>
      <c r="B86" s="83">
        <v>-1.9425216845427765E-2</v>
      </c>
      <c r="C86" s="22">
        <v>1.3044314392283649</v>
      </c>
      <c r="D86" s="22">
        <v>-1.1531499540705876</v>
      </c>
      <c r="E86" s="22">
        <v>0.15310989304188591</v>
      </c>
      <c r="F86" s="22">
        <v>0.29419424680251743</v>
      </c>
      <c r="G86" s="86">
        <v>3211.9204306768002</v>
      </c>
      <c r="H86" s="4">
        <f t="shared" si="16"/>
        <v>0.33007275177452994</v>
      </c>
      <c r="I86" s="22">
        <f t="shared" si="17"/>
        <v>0.33007275177452994</v>
      </c>
      <c r="J86" s="25">
        <f t="shared" si="20"/>
        <v>0.40890114697698643</v>
      </c>
      <c r="K86" s="86">
        <f t="shared" si="18"/>
        <v>3612.9678334281666</v>
      </c>
      <c r="L86" s="26">
        <f t="shared" si="21"/>
        <v>-401.04740275136646</v>
      </c>
      <c r="M86" s="27">
        <f t="shared" si="19"/>
        <v>-0.11810997079151671</v>
      </c>
      <c r="N86" s="24">
        <f t="shared" si="22"/>
        <v>3211.9204306768002</v>
      </c>
      <c r="O86" s="24">
        <f t="shared" si="23"/>
        <v>0</v>
      </c>
      <c r="P86" s="85">
        <f t="shared" si="24"/>
        <v>7.8828395202456492E-2</v>
      </c>
      <c r="Q86" s="74">
        <f t="shared" si="25"/>
        <v>6.2139158901946658E-3</v>
      </c>
      <c r="R86" s="74"/>
      <c r="S86" s="74">
        <f t="shared" si="26"/>
        <v>0.10894802146401046</v>
      </c>
    </row>
    <row r="87" spans="1:19" ht="21" hidden="1" outlineLevel="1" x14ac:dyDescent="0.35">
      <c r="A87" s="4">
        <v>283</v>
      </c>
      <c r="B87" s="83">
        <v>1.2075732911320527</v>
      </c>
      <c r="C87" s="22">
        <v>1.172531752084746</v>
      </c>
      <c r="D87" s="22">
        <v>0.90621014843180825</v>
      </c>
      <c r="E87" s="22">
        <v>-0.45927051280333736</v>
      </c>
      <c r="F87" s="22">
        <v>-0.33247985019826848</v>
      </c>
      <c r="G87" s="86">
        <v>2451.0253725705102</v>
      </c>
      <c r="H87" s="4">
        <f t="shared" si="16"/>
        <v>0.18051403144244979</v>
      </c>
      <c r="I87" s="22">
        <f t="shared" si="17"/>
        <v>0.18051403144244979</v>
      </c>
      <c r="J87" s="25">
        <f t="shared" si="20"/>
        <v>-0.11463801467636464</v>
      </c>
      <c r="K87" s="86">
        <f t="shared" si="18"/>
        <v>949.40960063084037</v>
      </c>
      <c r="L87" s="26">
        <f t="shared" si="21"/>
        <v>1501.6157719396697</v>
      </c>
      <c r="M87" s="27">
        <f t="shared" si="19"/>
        <v>0.39092243332102727</v>
      </c>
      <c r="N87" s="24">
        <f t="shared" si="22"/>
        <v>2451.0253725705102</v>
      </c>
      <c r="O87" s="24">
        <f t="shared" si="23"/>
        <v>0</v>
      </c>
      <c r="P87" s="85">
        <f t="shared" si="24"/>
        <v>-0.2951520461188144</v>
      </c>
      <c r="Q87" s="74">
        <f t="shared" si="25"/>
        <v>8.7114730328122739E-2</v>
      </c>
      <c r="R87" s="74"/>
      <c r="S87" s="74">
        <f t="shared" si="26"/>
        <v>3.2585315547605749E-2</v>
      </c>
    </row>
    <row r="88" spans="1:19" ht="21" hidden="1" outlineLevel="1" x14ac:dyDescent="0.35">
      <c r="A88" s="4">
        <v>284</v>
      </c>
      <c r="B88" s="83">
        <v>-0.38721820570984405</v>
      </c>
      <c r="C88" s="22">
        <v>0.82908682616053064</v>
      </c>
      <c r="D88" s="22">
        <v>0.60475192116934129</v>
      </c>
      <c r="E88" s="22">
        <v>-0.52472514651411295</v>
      </c>
      <c r="F88" s="22">
        <v>0.61402776836049588</v>
      </c>
      <c r="G88" s="86">
        <v>1168.0493999122068</v>
      </c>
      <c r="H88" s="4">
        <f t="shared" si="16"/>
        <v>-7.1662983828396906E-2</v>
      </c>
      <c r="I88" s="22">
        <f t="shared" si="17"/>
        <v>-7.1662983828396906E-2</v>
      </c>
      <c r="J88" s="25">
        <f t="shared" si="20"/>
        <v>-0.25747189738201504</v>
      </c>
      <c r="K88" s="86">
        <f t="shared" si="18"/>
        <v>222.72783149329825</v>
      </c>
      <c r="L88" s="26">
        <f t="shared" si="21"/>
        <v>945.32156841890856</v>
      </c>
      <c r="M88" s="27">
        <f t="shared" si="19"/>
        <v>0.24209326608913995</v>
      </c>
      <c r="N88" s="24">
        <f t="shared" si="22"/>
        <v>1168.0493999122068</v>
      </c>
      <c r="O88" s="24">
        <f t="shared" si="23"/>
        <v>0</v>
      </c>
      <c r="P88" s="85">
        <f t="shared" si="24"/>
        <v>-0.18580891355361812</v>
      </c>
      <c r="Q88" s="74">
        <f t="shared" si="25"/>
        <v>3.4524952355975927E-2</v>
      </c>
      <c r="R88" s="74"/>
      <c r="S88" s="74">
        <f t="shared" si="26"/>
        <v>5.1355832511890765E-3</v>
      </c>
    </row>
    <row r="89" spans="1:19" ht="21" hidden="1" outlineLevel="1" x14ac:dyDescent="0.35">
      <c r="A89" s="4">
        <v>285</v>
      </c>
      <c r="B89" s="83">
        <v>-3.3793092156190668E-2</v>
      </c>
      <c r="C89" s="22">
        <v>-0.49253696501453387</v>
      </c>
      <c r="D89" s="22">
        <v>-0.36674469255679037</v>
      </c>
      <c r="E89" s="22">
        <v>-0.48017595145098835</v>
      </c>
      <c r="F89" s="22">
        <v>0.15014178294520711</v>
      </c>
      <c r="G89" s="86">
        <v>3086.5108854171194</v>
      </c>
      <c r="H89" s="4">
        <f t="shared" si="16"/>
        <v>0.30542271507545349</v>
      </c>
      <c r="I89" s="22">
        <f t="shared" si="17"/>
        <v>0.30542271507545349</v>
      </c>
      <c r="J89" s="25">
        <f t="shared" si="20"/>
        <v>-0.38423101077913108</v>
      </c>
      <c r="K89" s="86">
        <f t="shared" si="18"/>
        <v>-422.17192921368041</v>
      </c>
      <c r="L89" s="26">
        <f t="shared" si="21"/>
        <v>3508.6828146307998</v>
      </c>
      <c r="M89" s="27">
        <f t="shared" si="19"/>
        <v>0.92788671346589446</v>
      </c>
      <c r="N89" s="24">
        <f t="shared" si="22"/>
        <v>0</v>
      </c>
      <c r="O89" s="24">
        <f t="shared" si="23"/>
        <v>3086.5108854171194</v>
      </c>
      <c r="P89" s="85">
        <f t="shared" si="24"/>
        <v>-0.68965372585458451</v>
      </c>
      <c r="Q89" s="74">
        <f t="shared" si="25"/>
        <v>0.4756222615851104</v>
      </c>
      <c r="R89" s="74"/>
      <c r="S89" s="74">
        <f t="shared" si="26"/>
        <v>9.3283034884061644E-2</v>
      </c>
    </row>
    <row r="90" spans="1:19" ht="21" hidden="1" outlineLevel="1" x14ac:dyDescent="0.35">
      <c r="A90" s="4">
        <v>286</v>
      </c>
      <c r="B90" s="83">
        <v>-0.78321220933993463</v>
      </c>
      <c r="C90" s="22">
        <v>3.4189591768881471E-2</v>
      </c>
      <c r="D90" s="22">
        <v>0.34960020300696248</v>
      </c>
      <c r="E90" s="22">
        <v>-0.40765060267882375</v>
      </c>
      <c r="F90" s="22">
        <v>0.25364370278300769</v>
      </c>
      <c r="G90" s="86">
        <v>3100.3529184923191</v>
      </c>
      <c r="H90" s="4">
        <f t="shared" si="16"/>
        <v>0.30814345393617559</v>
      </c>
      <c r="I90" s="22">
        <f t="shared" si="17"/>
        <v>0.30814345393617559</v>
      </c>
      <c r="J90" s="25">
        <f t="shared" si="20"/>
        <v>-0.29409099965582752</v>
      </c>
      <c r="K90" s="86">
        <f t="shared" si="18"/>
        <v>36.424459208719554</v>
      </c>
      <c r="L90" s="26">
        <f t="shared" si="21"/>
        <v>3063.9284592835993</v>
      </c>
      <c r="M90" s="27">
        <f t="shared" si="19"/>
        <v>0.80889855951758816</v>
      </c>
      <c r="N90" s="24">
        <f t="shared" si="22"/>
        <v>3100.3529184923191</v>
      </c>
      <c r="O90" s="24">
        <f t="shared" si="23"/>
        <v>0</v>
      </c>
      <c r="P90" s="85">
        <f t="shared" si="24"/>
        <v>-0.60223445359200312</v>
      </c>
      <c r="Q90" s="74">
        <f t="shared" si="25"/>
        <v>0.36268633709325854</v>
      </c>
      <c r="R90" s="74"/>
      <c r="S90" s="74">
        <f t="shared" si="26"/>
        <v>9.4952388203715973E-2</v>
      </c>
    </row>
    <row r="91" spans="1:19" ht="21" hidden="1" outlineLevel="1" x14ac:dyDescent="0.35">
      <c r="A91" s="4">
        <v>287</v>
      </c>
      <c r="B91" s="83">
        <v>-1.1291328615537988</v>
      </c>
      <c r="C91" s="22">
        <v>-0.88788851307830186</v>
      </c>
      <c r="D91" s="22">
        <v>-1.2138343728340248</v>
      </c>
      <c r="E91" s="22">
        <v>-0.22387569697888107</v>
      </c>
      <c r="F91" s="22">
        <v>0.31326509225597482</v>
      </c>
      <c r="G91" s="86">
        <v>4154.9272141421034</v>
      </c>
      <c r="H91" s="4">
        <f t="shared" si="16"/>
        <v>0.51542667975317691</v>
      </c>
      <c r="I91" s="22">
        <f t="shared" si="17"/>
        <v>0.51542667975317691</v>
      </c>
      <c r="J91" s="25">
        <f t="shared" si="20"/>
        <v>-0.24580676298833798</v>
      </c>
      <c r="K91" s="86">
        <f t="shared" si="18"/>
        <v>282.07537801272861</v>
      </c>
      <c r="L91" s="26">
        <f t="shared" si="21"/>
        <v>3872.8518361293745</v>
      </c>
      <c r="M91" s="27">
        <f t="shared" si="19"/>
        <v>1.0253153256251821</v>
      </c>
      <c r="N91" s="24">
        <f t="shared" si="22"/>
        <v>4154.9272141421034</v>
      </c>
      <c r="O91" s="24">
        <f t="shared" si="23"/>
        <v>0</v>
      </c>
      <c r="P91" s="85">
        <f t="shared" si="24"/>
        <v>-0.76123344274151483</v>
      </c>
      <c r="Q91" s="74">
        <f t="shared" si="25"/>
        <v>0.57947635434809919</v>
      </c>
      <c r="R91" s="74"/>
      <c r="S91" s="74">
        <f t="shared" si="26"/>
        <v>0.26566466220138396</v>
      </c>
    </row>
    <row r="92" spans="1:19" ht="21" hidden="1" outlineLevel="1" x14ac:dyDescent="0.35">
      <c r="A92" s="4">
        <v>288</v>
      </c>
      <c r="B92" s="83">
        <v>-7.7910652875299274E-2</v>
      </c>
      <c r="C92" s="22">
        <v>5.0411364881308603E-2</v>
      </c>
      <c r="D92" s="22">
        <v>1.7096346018277899</v>
      </c>
      <c r="E92" s="22">
        <v>-0.3762705409230005</v>
      </c>
      <c r="F92" s="22">
        <v>0.67948608365276242</v>
      </c>
      <c r="G92" s="86">
        <v>-1134.9295554208009</v>
      </c>
      <c r="H92" s="4">
        <f t="shared" si="16"/>
        <v>-0.52432801541439722</v>
      </c>
      <c r="I92" s="22">
        <f t="shared" si="17"/>
        <v>-0.52432801541439722</v>
      </c>
      <c r="J92" s="25">
        <f t="shared" si="20"/>
        <v>-0.3916785740103827</v>
      </c>
      <c r="K92" s="86">
        <f t="shared" si="18"/>
        <v>-460.06215751338004</v>
      </c>
      <c r="L92" s="26">
        <f t="shared" si="21"/>
        <v>-674.86739790742081</v>
      </c>
      <c r="M92" s="27">
        <f t="shared" si="19"/>
        <v>-0.19136689418312292</v>
      </c>
      <c r="N92" s="24">
        <f t="shared" si="22"/>
        <v>0</v>
      </c>
      <c r="O92" s="24">
        <f t="shared" si="23"/>
        <v>-1134.9295554208009</v>
      </c>
      <c r="P92" s="85">
        <f t="shared" si="24"/>
        <v>0.13264944140401452</v>
      </c>
      <c r="Q92" s="74">
        <f t="shared" si="25"/>
        <v>1.7595874304797081E-2</v>
      </c>
      <c r="R92" s="74"/>
      <c r="S92" s="74">
        <f t="shared" si="26"/>
        <v>0.27491986774840038</v>
      </c>
    </row>
    <row r="93" spans="1:19" ht="21" hidden="1" outlineLevel="1" x14ac:dyDescent="0.35">
      <c r="A93" s="4">
        <v>289</v>
      </c>
      <c r="B93" s="83">
        <v>0.34134350630770255</v>
      </c>
      <c r="C93" s="22">
        <v>-1.2663567166638259</v>
      </c>
      <c r="D93" s="22">
        <v>0.66182714853702274</v>
      </c>
      <c r="E93" s="22">
        <v>-0.56648436159313131</v>
      </c>
      <c r="F93" s="22">
        <v>0.59365261433285532</v>
      </c>
      <c r="G93" s="86">
        <v>1575.3160302120991</v>
      </c>
      <c r="H93" s="4">
        <f t="shared" si="16"/>
        <v>8.387839754559874E-3</v>
      </c>
      <c r="I93" s="22">
        <f t="shared" si="17"/>
        <v>8.387839754559874E-3</v>
      </c>
      <c r="J93" s="25">
        <f t="shared" si="20"/>
        <v>-0.68510482484329382</v>
      </c>
      <c r="K93" s="86">
        <f t="shared" si="18"/>
        <v>-1952.8977720578059</v>
      </c>
      <c r="L93" s="26">
        <f t="shared" si="21"/>
        <v>3528.213802269905</v>
      </c>
      <c r="M93" s="27">
        <f t="shared" si="19"/>
        <v>0.93311197126500045</v>
      </c>
      <c r="N93" s="24">
        <f t="shared" si="22"/>
        <v>0</v>
      </c>
      <c r="O93" s="24">
        <f t="shared" si="23"/>
        <v>1575.3160302120991</v>
      </c>
      <c r="P93" s="85">
        <f t="shared" si="24"/>
        <v>-0.69349266459785375</v>
      </c>
      <c r="Q93" s="74">
        <f t="shared" si="25"/>
        <v>0.48093207585103126</v>
      </c>
      <c r="R93" s="74"/>
      <c r="S93" s="74">
        <f t="shared" si="26"/>
        <v>7.0355855748175053E-5</v>
      </c>
    </row>
    <row r="94" spans="1:19" ht="21" hidden="1" outlineLevel="1" x14ac:dyDescent="0.35">
      <c r="A94" s="4">
        <v>290</v>
      </c>
      <c r="B94" s="83">
        <v>-0.85980674103318466</v>
      </c>
      <c r="C94" s="22">
        <v>-0.46215269159838201</v>
      </c>
      <c r="D94" s="22">
        <v>-0.553299420207231</v>
      </c>
      <c r="E94" s="22">
        <v>0.33579435134466146</v>
      </c>
      <c r="F94" s="22">
        <v>-0.26155062162679765</v>
      </c>
      <c r="G94" s="86">
        <v>6298.0553530527277</v>
      </c>
      <c r="H94" s="4">
        <f t="shared" si="16"/>
        <v>0.93667202567625585</v>
      </c>
      <c r="I94" s="22">
        <f t="shared" si="17"/>
        <v>0.93667202567625585</v>
      </c>
      <c r="J94" s="25">
        <f t="shared" si="20"/>
        <v>0.18152337016900477</v>
      </c>
      <c r="K94" s="86">
        <f t="shared" si="18"/>
        <v>2456.1604850352714</v>
      </c>
      <c r="L94" s="26">
        <f t="shared" si="21"/>
        <v>3841.8948680174562</v>
      </c>
      <c r="M94" s="27">
        <f t="shared" si="19"/>
        <v>1.017033197652319</v>
      </c>
      <c r="N94" s="24">
        <f t="shared" si="22"/>
        <v>6298.0553530527277</v>
      </c>
      <c r="O94" s="24">
        <f t="shared" si="23"/>
        <v>0</v>
      </c>
      <c r="P94" s="85">
        <f t="shared" si="24"/>
        <v>-0.75514865550725108</v>
      </c>
      <c r="Q94" s="74">
        <f t="shared" si="25"/>
        <v>0.57024949191440899</v>
      </c>
      <c r="R94" s="74"/>
      <c r="S94" s="74">
        <f t="shared" si="26"/>
        <v>0.87735448368446045</v>
      </c>
    </row>
    <row r="95" spans="1:19" ht="21" hidden="1" outlineLevel="1" x14ac:dyDescent="0.35">
      <c r="A95" s="4">
        <v>291</v>
      </c>
      <c r="B95" s="83">
        <v>-2.1682993082990034</v>
      </c>
      <c r="C95" s="22">
        <v>-1.1901591513940586</v>
      </c>
      <c r="D95" s="22">
        <v>-0.15627700237655137</v>
      </c>
      <c r="E95" s="22">
        <v>-0.77885618970509451</v>
      </c>
      <c r="F95" s="22">
        <v>0.46730415240157103</v>
      </c>
      <c r="G95" s="86">
        <v>-7700.9799089361377</v>
      </c>
      <c r="H95" s="4">
        <f t="shared" si="16"/>
        <v>-1.8149266045966896</v>
      </c>
      <c r="I95" s="22">
        <f t="shared" si="17"/>
        <v>-1.8149266045966896</v>
      </c>
      <c r="J95" s="25">
        <f t="shared" si="20"/>
        <v>-0.7416970591538673</v>
      </c>
      <c r="K95" s="86">
        <f t="shared" si="18"/>
        <v>-2240.8164659226404</v>
      </c>
      <c r="L95" s="26">
        <f t="shared" si="21"/>
        <v>-5460.1634430134973</v>
      </c>
      <c r="M95" s="27">
        <f t="shared" si="19"/>
        <v>-1.4716096521406072</v>
      </c>
      <c r="N95" s="24">
        <f t="shared" si="22"/>
        <v>0</v>
      </c>
      <c r="O95" s="24">
        <f t="shared" si="23"/>
        <v>-7700.9799089361377</v>
      </c>
      <c r="P95" s="85">
        <f t="shared" si="24"/>
        <v>1.0732295454428225</v>
      </c>
      <c r="Q95" s="74">
        <f t="shared" si="25"/>
        <v>1.1518216572114073</v>
      </c>
      <c r="R95" s="74"/>
      <c r="S95" s="74">
        <f t="shared" si="26"/>
        <v>3.2939585800728688</v>
      </c>
    </row>
    <row r="96" spans="1:19" ht="21" hidden="1" outlineLevel="1" x14ac:dyDescent="0.35">
      <c r="A96" s="4">
        <v>292</v>
      </c>
      <c r="B96" s="83">
        <v>0.56874662866997183</v>
      </c>
      <c r="C96" s="22">
        <v>1.7217563229511905</v>
      </c>
      <c r="D96" s="22">
        <v>0.81063827688616996</v>
      </c>
      <c r="E96" s="22">
        <v>0.76013242108761436</v>
      </c>
      <c r="F96" s="22">
        <v>-2.6288075813385516</v>
      </c>
      <c r="G96" s="86">
        <v>9901.1944019415532</v>
      </c>
      <c r="H96" s="4">
        <f t="shared" si="16"/>
        <v>1.6448917198237298</v>
      </c>
      <c r="I96" s="22">
        <f t="shared" si="17"/>
        <v>1.6448917198237298</v>
      </c>
      <c r="J96" s="25">
        <f t="shared" si="20"/>
        <v>0.91460222635508059</v>
      </c>
      <c r="K96" s="86">
        <f t="shared" si="18"/>
        <v>6185.7730254185171</v>
      </c>
      <c r="L96" s="26">
        <f t="shared" si="21"/>
        <v>3715.4213765230361</v>
      </c>
      <c r="M96" s="27">
        <f t="shared" si="19"/>
        <v>0.98319688532532712</v>
      </c>
      <c r="N96" s="24">
        <f t="shared" si="22"/>
        <v>9901.1944019415532</v>
      </c>
      <c r="O96" s="24">
        <f t="shared" si="23"/>
        <v>0</v>
      </c>
      <c r="P96" s="85">
        <f t="shared" si="24"/>
        <v>-0.73028949346864924</v>
      </c>
      <c r="Q96" s="74">
        <f t="shared" si="25"/>
        <v>0.53332274427069626</v>
      </c>
      <c r="R96" s="74"/>
      <c r="S96" s="74">
        <f t="shared" si="26"/>
        <v>2.7056687699446678</v>
      </c>
    </row>
    <row r="97" spans="1:19" ht="21" hidden="1" outlineLevel="1" x14ac:dyDescent="0.35">
      <c r="A97" s="4">
        <v>293</v>
      </c>
      <c r="B97" s="83">
        <v>-2.6466283580248339E-2</v>
      </c>
      <c r="C97" s="22">
        <v>-3.4944737942704231E-2</v>
      </c>
      <c r="D97" s="22">
        <v>1.6083981719943292</v>
      </c>
      <c r="E97" s="22">
        <v>-3.6651384861349813E-2</v>
      </c>
      <c r="F97" s="22">
        <v>0.14203532794790405</v>
      </c>
      <c r="G97" s="86">
        <v>5228.4943169202761</v>
      </c>
      <c r="H97" s="4">
        <f t="shared" si="16"/>
        <v>0.72644306154139104</v>
      </c>
      <c r="I97" s="22">
        <f t="shared" si="17"/>
        <v>0.72644306154139104</v>
      </c>
      <c r="J97" s="25">
        <f t="shared" si="20"/>
        <v>-0.15120637823685498</v>
      </c>
      <c r="K97" s="86">
        <f t="shared" si="18"/>
        <v>763.36436666234079</v>
      </c>
      <c r="L97" s="26">
        <f t="shared" si="21"/>
        <v>4465.129950257935</v>
      </c>
      <c r="M97" s="27">
        <f t="shared" si="19"/>
        <v>1.1837715129043953</v>
      </c>
      <c r="N97" s="24">
        <f t="shared" si="22"/>
        <v>5228.4943169202761</v>
      </c>
      <c r="O97" s="24">
        <f t="shared" si="23"/>
        <v>0</v>
      </c>
      <c r="P97" s="85">
        <f t="shared" si="24"/>
        <v>-0.87764943977824605</v>
      </c>
      <c r="Q97" s="74">
        <f t="shared" si="25"/>
        <v>0.77026853914306914</v>
      </c>
      <c r="R97" s="74"/>
      <c r="S97" s="74">
        <f t="shared" si="26"/>
        <v>0.52771952166162928</v>
      </c>
    </row>
    <row r="98" spans="1:19" ht="21" hidden="1" outlineLevel="1" x14ac:dyDescent="0.35">
      <c r="A98" s="4">
        <v>294</v>
      </c>
      <c r="B98" s="83">
        <v>-1.0730735698537863</v>
      </c>
      <c r="C98" s="22">
        <v>-0.94388659521524021</v>
      </c>
      <c r="D98" s="22">
        <v>0.22365311857737488</v>
      </c>
      <c r="E98" s="22">
        <v>-0.65705105341375625</v>
      </c>
      <c r="F98" s="22">
        <v>0.33855951690257347</v>
      </c>
      <c r="G98" s="86">
        <v>2128.6765814563942</v>
      </c>
      <c r="H98" s="4">
        <f t="shared" si="16"/>
        <v>0.11715434447115435</v>
      </c>
      <c r="I98" s="22">
        <f t="shared" si="17"/>
        <v>0.11715434447115435</v>
      </c>
      <c r="J98" s="25">
        <f t="shared" si="20"/>
        <v>-0.63582041659027033</v>
      </c>
      <c r="K98" s="86">
        <f t="shared" si="18"/>
        <v>-1702.1583795425927</v>
      </c>
      <c r="L98" s="26">
        <f t="shared" si="21"/>
        <v>3830.8349609989868</v>
      </c>
      <c r="M98" s="27">
        <f t="shared" si="19"/>
        <v>1.0140742655965773</v>
      </c>
      <c r="N98" s="24">
        <f t="shared" si="22"/>
        <v>0</v>
      </c>
      <c r="O98" s="24">
        <f t="shared" si="23"/>
        <v>2128.6765814563942</v>
      </c>
      <c r="P98" s="85">
        <f t="shared" si="24"/>
        <v>-0.75297476106142469</v>
      </c>
      <c r="Q98" s="74">
        <f t="shared" si="25"/>
        <v>0.56697099079550961</v>
      </c>
      <c r="R98" s="74"/>
      <c r="S98" s="74">
        <f t="shared" si="26"/>
        <v>1.3725140428465893E-2</v>
      </c>
    </row>
    <row r="99" spans="1:19" ht="21" hidden="1" outlineLevel="1" x14ac:dyDescent="0.35">
      <c r="A99" s="4">
        <v>295</v>
      </c>
      <c r="B99" s="83">
        <v>0.85333460971028785</v>
      </c>
      <c r="C99" s="22">
        <v>-0.20193047119878599</v>
      </c>
      <c r="D99" s="22">
        <v>-0.61304347637835244</v>
      </c>
      <c r="E99" s="22">
        <v>-0.67398554403660582</v>
      </c>
      <c r="F99" s="22">
        <v>0.61062862915008786</v>
      </c>
      <c r="G99" s="86">
        <v>647.720351604249</v>
      </c>
      <c r="H99" s="4">
        <f t="shared" si="16"/>
        <v>-0.17393693841317825</v>
      </c>
      <c r="I99" s="22">
        <f t="shared" si="17"/>
        <v>-0.17393693841317825</v>
      </c>
      <c r="J99" s="25">
        <f t="shared" si="20"/>
        <v>-0.46344221211371767</v>
      </c>
      <c r="K99" s="86">
        <f t="shared" si="18"/>
        <v>-825.16689673093833</v>
      </c>
      <c r="L99" s="26">
        <f t="shared" si="21"/>
        <v>1472.8872483351875</v>
      </c>
      <c r="M99" s="27">
        <f t="shared" si="19"/>
        <v>0.38323649624529227</v>
      </c>
      <c r="N99" s="24">
        <f t="shared" si="22"/>
        <v>0</v>
      </c>
      <c r="O99" s="24">
        <f t="shared" si="23"/>
        <v>647.720351604249</v>
      </c>
      <c r="P99" s="85">
        <f t="shared" si="24"/>
        <v>-0.28950527370053941</v>
      </c>
      <c r="Q99" s="74">
        <f t="shared" si="25"/>
        <v>8.3813303500424235E-2</v>
      </c>
      <c r="R99" s="74"/>
      <c r="S99" s="74">
        <f t="shared" si="26"/>
        <v>3.0254058544549767E-2</v>
      </c>
    </row>
    <row r="100" spans="1:19" ht="21" hidden="1" outlineLevel="1" x14ac:dyDescent="0.35">
      <c r="A100" s="4">
        <v>296</v>
      </c>
      <c r="B100" s="83">
        <v>0.22787497408507587</v>
      </c>
      <c r="C100" s="22">
        <v>0.87652697469075724</v>
      </c>
      <c r="D100" s="22">
        <v>-0.19364147671023035</v>
      </c>
      <c r="E100" s="22">
        <v>-0.18444806471463748</v>
      </c>
      <c r="F100" s="22">
        <v>-0.6569887256327761</v>
      </c>
      <c r="G100" s="86">
        <v>4516.5880547013548</v>
      </c>
      <c r="H100" s="4">
        <f t="shared" si="16"/>
        <v>0.58651339786498036</v>
      </c>
      <c r="I100" s="22">
        <f t="shared" si="17"/>
        <v>0.58651339786498036</v>
      </c>
      <c r="J100" s="25">
        <f t="shared" si="20"/>
        <v>0.10146759068155857</v>
      </c>
      <c r="K100" s="86">
        <f t="shared" si="18"/>
        <v>2048.8686410719693</v>
      </c>
      <c r="L100" s="26">
        <f t="shared" si="21"/>
        <v>2467.7194136293856</v>
      </c>
      <c r="M100" s="27">
        <f t="shared" si="19"/>
        <v>0.64939070342409322</v>
      </c>
      <c r="N100" s="24">
        <f t="shared" si="22"/>
        <v>4516.5880547013548</v>
      </c>
      <c r="O100" s="24">
        <f t="shared" si="23"/>
        <v>0</v>
      </c>
      <c r="P100" s="85">
        <f t="shared" si="24"/>
        <v>-0.48504580718342177</v>
      </c>
      <c r="Q100" s="74">
        <f t="shared" si="25"/>
        <v>0.23526943506621717</v>
      </c>
      <c r="R100" s="74"/>
      <c r="S100" s="74">
        <f t="shared" si="26"/>
        <v>0.34399796587512477</v>
      </c>
    </row>
    <row r="101" spans="1:19" ht="21" hidden="1" outlineLevel="1" x14ac:dyDescent="0.35">
      <c r="A101" s="4">
        <v>297</v>
      </c>
      <c r="B101" s="83">
        <v>0.32300106190745287</v>
      </c>
      <c r="C101" s="22">
        <v>0.87615930533542175</v>
      </c>
      <c r="D101" s="22">
        <v>-0.31654662250669535</v>
      </c>
      <c r="E101" s="22">
        <v>-0.30350095817492023</v>
      </c>
      <c r="F101" s="22">
        <v>0.491603672366417</v>
      </c>
      <c r="G101" s="86">
        <v>1902.7555567670411</v>
      </c>
      <c r="H101" s="4">
        <f t="shared" ref="H101:H132" si="27">STANDARDIZE(+G101,G$207,G$208)</f>
        <v>7.2748142868604329E-2</v>
      </c>
      <c r="I101" s="22">
        <f t="shared" ref="I101:I132" si="28">STANDARDIZE(+G101,G$207,G$208)</f>
        <v>7.2748142868604329E-2</v>
      </c>
      <c r="J101" s="25">
        <f t="shared" si="20"/>
        <v>-3.5108301984735163E-2</v>
      </c>
      <c r="K101" s="86">
        <f t="shared" ref="K101:K132" si="29">+J101*G$208+G$207</f>
        <v>1354.0250267678734</v>
      </c>
      <c r="L101" s="26">
        <f t="shared" si="21"/>
        <v>548.73052999916763</v>
      </c>
      <c r="M101" s="27">
        <f t="shared" ref="M101:M132" si="30">STANDARDIZE(+L101,L$207,L$208)</f>
        <v>0.13599057149682309</v>
      </c>
      <c r="N101" s="24">
        <f t="shared" si="22"/>
        <v>1902.7555567670411</v>
      </c>
      <c r="O101" s="24">
        <f t="shared" si="23"/>
        <v>0</v>
      </c>
      <c r="P101" s="85">
        <f t="shared" si="24"/>
        <v>-0.10785644485333949</v>
      </c>
      <c r="Q101" s="74">
        <f t="shared" si="25"/>
        <v>1.1633012696401462E-2</v>
      </c>
      <c r="R101" s="74"/>
      <c r="S101" s="74">
        <f t="shared" si="26"/>
        <v>5.2922922908308669E-3</v>
      </c>
    </row>
    <row r="102" spans="1:19" ht="21" hidden="1" outlineLevel="1" x14ac:dyDescent="0.35">
      <c r="A102" s="4">
        <v>298</v>
      </c>
      <c r="B102" s="83">
        <v>-0.27668910218412263</v>
      </c>
      <c r="C102" s="22">
        <v>0.48757846573575747</v>
      </c>
      <c r="D102" s="22">
        <v>-0.93988904110427274</v>
      </c>
      <c r="E102" s="22">
        <v>-0.2004453042641664</v>
      </c>
      <c r="F102" s="22">
        <v>0.62635648090622409</v>
      </c>
      <c r="G102" s="86">
        <v>271.05742314522922</v>
      </c>
      <c r="H102" s="4">
        <f t="shared" si="27"/>
        <v>-0.24797241147442609</v>
      </c>
      <c r="I102" s="22">
        <f t="shared" si="28"/>
        <v>-0.24797241147442609</v>
      </c>
      <c r="J102" s="25">
        <f t="shared" si="20"/>
        <v>-7.4342422163469202E-3</v>
      </c>
      <c r="K102" s="86">
        <f t="shared" si="29"/>
        <v>1494.8195940706</v>
      </c>
      <c r="L102" s="26">
        <f t="shared" si="21"/>
        <v>-1223.7621709253708</v>
      </c>
      <c r="M102" s="27">
        <f t="shared" si="30"/>
        <v>-0.33821644150749752</v>
      </c>
      <c r="N102" s="24">
        <f t="shared" si="22"/>
        <v>271.05742314522922</v>
      </c>
      <c r="O102" s="24">
        <f t="shared" si="23"/>
        <v>0</v>
      </c>
      <c r="P102" s="85">
        <f t="shared" si="24"/>
        <v>0.24053816925807917</v>
      </c>
      <c r="Q102" s="74">
        <f t="shared" si="25"/>
        <v>5.7858610870028339E-2</v>
      </c>
      <c r="R102" s="74"/>
      <c r="S102" s="74">
        <f t="shared" si="26"/>
        <v>6.1490316852442078E-2</v>
      </c>
    </row>
    <row r="103" spans="1:19" ht="21" hidden="1" outlineLevel="1" x14ac:dyDescent="0.35">
      <c r="A103" s="4">
        <v>299</v>
      </c>
      <c r="B103" s="83">
        <v>0.28471417765740875</v>
      </c>
      <c r="C103" s="22">
        <v>2.0306201296097686</v>
      </c>
      <c r="D103" s="22">
        <v>-0.19949785871282041</v>
      </c>
      <c r="E103" s="22">
        <v>1.2707004256103922</v>
      </c>
      <c r="F103" s="22">
        <v>0.42301243224669899</v>
      </c>
      <c r="G103" s="86">
        <v>5746.6327724751627</v>
      </c>
      <c r="H103" s="4">
        <f t="shared" si="27"/>
        <v>0.82828644131112061</v>
      </c>
      <c r="I103" s="22">
        <f t="shared" si="28"/>
        <v>0.82828644131112061</v>
      </c>
      <c r="J103" s="25">
        <f t="shared" si="20"/>
        <v>1.1876502011916026</v>
      </c>
      <c r="K103" s="86">
        <f t="shared" si="29"/>
        <v>7574.9321076688066</v>
      </c>
      <c r="L103" s="26">
        <f t="shared" si="21"/>
        <v>-1828.2993351936439</v>
      </c>
      <c r="M103" s="27">
        <f t="shared" si="30"/>
        <v>-0.49995237574758156</v>
      </c>
      <c r="N103" s="24">
        <f t="shared" si="22"/>
        <v>5746.6327724751627</v>
      </c>
      <c r="O103" s="24">
        <f t="shared" si="23"/>
        <v>0</v>
      </c>
      <c r="P103" s="85">
        <f t="shared" si="24"/>
        <v>0.35936375988048197</v>
      </c>
      <c r="Q103" s="74">
        <f t="shared" si="25"/>
        <v>0.12914231191543671</v>
      </c>
      <c r="R103" s="74"/>
      <c r="S103" s="74">
        <f t="shared" si="26"/>
        <v>0.68605842885984047</v>
      </c>
    </row>
    <row r="104" spans="1:19" ht="21" hidden="1" outlineLevel="1" x14ac:dyDescent="0.35">
      <c r="A104" s="4">
        <v>300</v>
      </c>
      <c r="B104" s="83">
        <v>-0.3372872366518323</v>
      </c>
      <c r="C104" s="22">
        <v>-0.50164500001150825</v>
      </c>
      <c r="D104" s="22">
        <v>1.9888819192594376</v>
      </c>
      <c r="E104" s="22">
        <v>0.23858469818782299</v>
      </c>
      <c r="F104" s="22">
        <v>0.49532383418208403</v>
      </c>
      <c r="G104" s="86">
        <v>3523.3561004156154</v>
      </c>
      <c r="H104" s="4">
        <f t="shared" si="27"/>
        <v>0.39128739594349632</v>
      </c>
      <c r="I104" s="22">
        <f t="shared" si="28"/>
        <v>0.39128739594349632</v>
      </c>
      <c r="J104" s="25">
        <f t="shared" si="20"/>
        <v>-0.11155950756106556</v>
      </c>
      <c r="K104" s="86">
        <f t="shared" si="29"/>
        <v>965.07181574725087</v>
      </c>
      <c r="L104" s="26">
        <f t="shared" si="21"/>
        <v>2558.2842846683643</v>
      </c>
      <c r="M104" s="27">
        <f t="shared" si="30"/>
        <v>0.67362013858967362</v>
      </c>
      <c r="N104" s="24">
        <f t="shared" si="22"/>
        <v>3523.3561004156154</v>
      </c>
      <c r="O104" s="24">
        <f t="shared" si="23"/>
        <v>0</v>
      </c>
      <c r="P104" s="85">
        <f t="shared" si="24"/>
        <v>-0.50284690350456185</v>
      </c>
      <c r="Q104" s="74">
        <f t="shared" si="25"/>
        <v>0.25285500836412611</v>
      </c>
      <c r="R104" s="74"/>
      <c r="S104" s="74">
        <f t="shared" si="26"/>
        <v>0.15310582622424246</v>
      </c>
    </row>
    <row r="105" spans="1:19" ht="21" hidden="1" outlineLevel="1" x14ac:dyDescent="0.35">
      <c r="A105" s="4">
        <v>301</v>
      </c>
      <c r="B105" s="83">
        <v>1.5115593183237788</v>
      </c>
      <c r="C105" s="22">
        <v>-1.061772481842661</v>
      </c>
      <c r="D105" s="22">
        <v>-1.1025250558826132</v>
      </c>
      <c r="E105" s="22">
        <v>-0.40702164578087879</v>
      </c>
      <c r="F105" s="22">
        <v>0.48101526176206238</v>
      </c>
      <c r="G105" s="86">
        <v>1363.1009774212366</v>
      </c>
      <c r="H105" s="4">
        <f t="shared" si="27"/>
        <v>-3.3324366669276087E-2</v>
      </c>
      <c r="I105" s="22">
        <f t="shared" si="28"/>
        <v>-3.3324366669276087E-2</v>
      </c>
      <c r="J105" s="25">
        <f t="shared" si="20"/>
        <v>-0.41391478664380887</v>
      </c>
      <c r="K105" s="86">
        <f t="shared" si="29"/>
        <v>-573.19112964022588</v>
      </c>
      <c r="L105" s="26">
        <f t="shared" si="21"/>
        <v>1936.2921070614625</v>
      </c>
      <c r="M105" s="27">
        <f t="shared" si="30"/>
        <v>0.50721434605739801</v>
      </c>
      <c r="N105" s="24">
        <f t="shared" si="22"/>
        <v>0</v>
      </c>
      <c r="O105" s="24">
        <f t="shared" si="23"/>
        <v>1363.1009774212366</v>
      </c>
      <c r="P105" s="85">
        <f t="shared" si="24"/>
        <v>-0.3805904199745328</v>
      </c>
      <c r="Q105" s="74">
        <f t="shared" si="25"/>
        <v>0.14484906777639125</v>
      </c>
      <c r="R105" s="74"/>
      <c r="S105" s="74">
        <f t="shared" si="26"/>
        <v>1.110513413908359E-3</v>
      </c>
    </row>
    <row r="106" spans="1:19" ht="21" hidden="1" outlineLevel="1" x14ac:dyDescent="0.35">
      <c r="A106" s="4">
        <v>302</v>
      </c>
      <c r="B106" s="83">
        <v>-1.0062138973686847</v>
      </c>
      <c r="C106" s="22">
        <v>-0.90971119667320299</v>
      </c>
      <c r="D106" s="22">
        <v>2.4782782300590283</v>
      </c>
      <c r="E106" s="22">
        <v>-0.61696953247937336</v>
      </c>
      <c r="F106" s="22">
        <v>0.5255002895190567</v>
      </c>
      <c r="G106" s="86">
        <v>2054.4782270052851</v>
      </c>
      <c r="H106" s="4">
        <f t="shared" si="27"/>
        <v>0.10257019015942558</v>
      </c>
      <c r="I106" s="22">
        <f t="shared" si="28"/>
        <v>0.10257019015942558</v>
      </c>
      <c r="J106" s="25">
        <f t="shared" si="20"/>
        <v>-0.7727151216299829</v>
      </c>
      <c r="K106" s="86">
        <f t="shared" si="29"/>
        <v>-2398.6239839176042</v>
      </c>
      <c r="L106" s="26">
        <f t="shared" si="21"/>
        <v>4453.1022109228888</v>
      </c>
      <c r="M106" s="27">
        <f t="shared" si="30"/>
        <v>1.1805536500944147</v>
      </c>
      <c r="N106" s="24">
        <f t="shared" si="22"/>
        <v>0</v>
      </c>
      <c r="O106" s="24">
        <f t="shared" si="23"/>
        <v>2054.4782270052851</v>
      </c>
      <c r="P106" s="85">
        <f t="shared" si="24"/>
        <v>-0.87528531178940849</v>
      </c>
      <c r="Q106" s="74">
        <f t="shared" si="25"/>
        <v>0.76612437703428204</v>
      </c>
      <c r="R106" s="74"/>
      <c r="S106" s="74">
        <f t="shared" si="26"/>
        <v>1.0520643909340724E-2</v>
      </c>
    </row>
    <row r="107" spans="1:19" ht="21" hidden="1" outlineLevel="1" x14ac:dyDescent="0.35">
      <c r="A107" s="4">
        <v>303</v>
      </c>
      <c r="B107" s="83">
        <v>-1.4026167113555887</v>
      </c>
      <c r="C107" s="22">
        <v>-1.0711348675072947</v>
      </c>
      <c r="D107" s="22">
        <v>-0.51280332539106099</v>
      </c>
      <c r="E107" s="22">
        <v>-3.5431127938939738E-2</v>
      </c>
      <c r="F107" s="22">
        <v>0.25355517752934886</v>
      </c>
      <c r="G107" s="86">
        <v>3220.7756499157231</v>
      </c>
      <c r="H107" s="4">
        <f t="shared" si="27"/>
        <v>0.33181330093899608</v>
      </c>
      <c r="I107" s="22">
        <f t="shared" si="28"/>
        <v>0.33181330093899608</v>
      </c>
      <c r="J107" s="25">
        <f t="shared" si="20"/>
        <v>-0.20550862458169408</v>
      </c>
      <c r="K107" s="86">
        <f t="shared" si="29"/>
        <v>487.09621729522087</v>
      </c>
      <c r="L107" s="26">
        <f t="shared" si="21"/>
        <v>2733.6794326205022</v>
      </c>
      <c r="M107" s="27">
        <f t="shared" si="30"/>
        <v>0.72054479399866378</v>
      </c>
      <c r="N107" s="24">
        <f t="shared" si="22"/>
        <v>3220.7756499157231</v>
      </c>
      <c r="O107" s="24">
        <f t="shared" si="23"/>
        <v>0</v>
      </c>
      <c r="P107" s="85">
        <f t="shared" si="24"/>
        <v>-0.53732192552069014</v>
      </c>
      <c r="Q107" s="74">
        <f t="shared" si="25"/>
        <v>0.28871485164526206</v>
      </c>
      <c r="R107" s="74"/>
      <c r="S107" s="74">
        <f t="shared" si="26"/>
        <v>0.11010006668003278</v>
      </c>
    </row>
    <row r="108" spans="1:19" ht="21" hidden="1" outlineLevel="1" x14ac:dyDescent="0.35">
      <c r="A108" s="4">
        <v>304</v>
      </c>
      <c r="B108" s="83">
        <v>1.0811282631469006</v>
      </c>
      <c r="C108" s="22">
        <v>-0.28163349844670277</v>
      </c>
      <c r="D108" s="22">
        <v>-0.61775398187497987</v>
      </c>
      <c r="E108" s="22">
        <v>-0.48671352534397661</v>
      </c>
      <c r="F108" s="22">
        <v>0.21276426259476505</v>
      </c>
      <c r="G108" s="86">
        <v>4491.6762487983215</v>
      </c>
      <c r="H108" s="4">
        <f t="shared" si="27"/>
        <v>0.58161682537140746</v>
      </c>
      <c r="I108" s="22">
        <f t="shared" si="28"/>
        <v>0.58161682537140746</v>
      </c>
      <c r="J108" s="25">
        <f t="shared" si="20"/>
        <v>-0.33453009794945587</v>
      </c>
      <c r="K108" s="86">
        <f t="shared" si="29"/>
        <v>-169.31352770086892</v>
      </c>
      <c r="L108" s="26">
        <f t="shared" si="21"/>
        <v>4660.9897764991902</v>
      </c>
      <c r="M108" s="27">
        <f t="shared" si="30"/>
        <v>1.2361712227147461</v>
      </c>
      <c r="N108" s="24">
        <f t="shared" si="22"/>
        <v>4491.6762487983215</v>
      </c>
      <c r="O108" s="24">
        <f t="shared" si="23"/>
        <v>0</v>
      </c>
      <c r="P108" s="85">
        <f t="shared" si="24"/>
        <v>-0.91614692332086334</v>
      </c>
      <c r="Q108" s="74">
        <f t="shared" si="25"/>
        <v>0.83932518511028387</v>
      </c>
      <c r="R108" s="74"/>
      <c r="S108" s="74">
        <f t="shared" si="26"/>
        <v>0.33827813155511427</v>
      </c>
    </row>
    <row r="109" spans="1:19" ht="21" hidden="1" outlineLevel="1" x14ac:dyDescent="0.35">
      <c r="A109" s="4">
        <v>305</v>
      </c>
      <c r="B109" s="83">
        <v>-0.16410662754275612</v>
      </c>
      <c r="C109" s="22">
        <v>0.39129093555300626</v>
      </c>
      <c r="D109" s="22">
        <v>-0.21482074570296061</v>
      </c>
      <c r="E109" s="22">
        <v>-0.15770926985371087</v>
      </c>
      <c r="F109" s="22">
        <v>-3.4077403624929233E-2</v>
      </c>
      <c r="G109" s="86">
        <v>2538.1958857943137</v>
      </c>
      <c r="H109" s="4">
        <f t="shared" si="27"/>
        <v>0.19764794533707986</v>
      </c>
      <c r="I109" s="22">
        <f t="shared" si="28"/>
        <v>0.19764794533707986</v>
      </c>
      <c r="J109" s="25">
        <f t="shared" si="20"/>
        <v>-9.5065585346007786E-3</v>
      </c>
      <c r="K109" s="86">
        <f t="shared" si="29"/>
        <v>1484.2764760104078</v>
      </c>
      <c r="L109" s="26">
        <f t="shared" si="21"/>
        <v>1053.9194097839058</v>
      </c>
      <c r="M109" s="27">
        <f t="shared" si="30"/>
        <v>0.27114718430586993</v>
      </c>
      <c r="N109" s="24">
        <f t="shared" si="22"/>
        <v>2538.1958857943137</v>
      </c>
      <c r="O109" s="24">
        <f t="shared" si="23"/>
        <v>0</v>
      </c>
      <c r="P109" s="85">
        <f t="shared" si="24"/>
        <v>-0.20715450387168063</v>
      </c>
      <c r="Q109" s="74">
        <f t="shared" si="25"/>
        <v>4.291298847432215E-2</v>
      </c>
      <c r="R109" s="74"/>
      <c r="S109" s="74">
        <f t="shared" si="26"/>
        <v>3.9064710295969307E-2</v>
      </c>
    </row>
    <row r="110" spans="1:19" ht="21" hidden="1" outlineLevel="1" x14ac:dyDescent="0.35">
      <c r="A110" s="4">
        <v>306</v>
      </c>
      <c r="B110" s="83">
        <v>2.0902223587408169</v>
      </c>
      <c r="C110" s="22">
        <v>-1.1024986061563669</v>
      </c>
      <c r="D110" s="22">
        <v>-0.97980727268415047</v>
      </c>
      <c r="E110" s="22">
        <v>-0.69408248285409413</v>
      </c>
      <c r="F110" s="22">
        <v>0.69191254363088328</v>
      </c>
      <c r="G110" s="86">
        <v>2090.2672745115801</v>
      </c>
      <c r="H110" s="4">
        <f t="shared" si="27"/>
        <v>0.10960475305994818</v>
      </c>
      <c r="I110" s="22">
        <f t="shared" si="28"/>
        <v>0.10960475305994818</v>
      </c>
      <c r="J110" s="25">
        <f t="shared" si="20"/>
        <v>-0.62661576772629246</v>
      </c>
      <c r="K110" s="86">
        <f t="shared" si="29"/>
        <v>-1655.3288010556062</v>
      </c>
      <c r="L110" s="26">
        <f t="shared" si="21"/>
        <v>3745.5960755671863</v>
      </c>
      <c r="M110" s="27">
        <f t="shared" si="30"/>
        <v>0.99126972754045561</v>
      </c>
      <c r="N110" s="24">
        <f t="shared" si="22"/>
        <v>0</v>
      </c>
      <c r="O110" s="24">
        <f t="shared" si="23"/>
        <v>2090.2672745115801</v>
      </c>
      <c r="P110" s="85">
        <f t="shared" si="24"/>
        <v>-0.73622052078624067</v>
      </c>
      <c r="Q110" s="74">
        <f t="shared" si="25"/>
        <v>0.54202065522676346</v>
      </c>
      <c r="R110" s="74"/>
      <c r="S110" s="74">
        <f t="shared" si="26"/>
        <v>1.201320189333222E-2</v>
      </c>
    </row>
    <row r="111" spans="1:19" ht="21" hidden="1" outlineLevel="1" x14ac:dyDescent="0.35">
      <c r="A111" s="4">
        <v>307</v>
      </c>
      <c r="B111" s="83">
        <v>1.0752840874776128</v>
      </c>
      <c r="C111" s="22">
        <v>1.1693705706697703</v>
      </c>
      <c r="D111" s="22">
        <v>0.55712542975663826</v>
      </c>
      <c r="E111" s="22">
        <v>0.82499223715227643</v>
      </c>
      <c r="F111" s="22">
        <v>0.2745371120173436</v>
      </c>
      <c r="G111" s="86">
        <v>4714.1763157181804</v>
      </c>
      <c r="H111" s="4">
        <f t="shared" si="27"/>
        <v>0.62535061615874077</v>
      </c>
      <c r="I111" s="22">
        <f t="shared" si="28"/>
        <v>0.62535061615874077</v>
      </c>
      <c r="J111" s="25">
        <f t="shared" si="20"/>
        <v>0.69470443340070798</v>
      </c>
      <c r="K111" s="86">
        <f t="shared" si="29"/>
        <v>5067.0208485080238</v>
      </c>
      <c r="L111" s="26">
        <f t="shared" si="21"/>
        <v>-352.84453278984347</v>
      </c>
      <c r="M111" s="27">
        <f t="shared" si="30"/>
        <v>-0.10521392954363647</v>
      </c>
      <c r="N111" s="24">
        <f t="shared" si="22"/>
        <v>4714.1763157181804</v>
      </c>
      <c r="O111" s="24">
        <f t="shared" si="23"/>
        <v>0</v>
      </c>
      <c r="P111" s="85">
        <f t="shared" si="24"/>
        <v>6.9353817241967208E-2</v>
      </c>
      <c r="Q111" s="74">
        <f t="shared" si="25"/>
        <v>4.8099519660321881E-3</v>
      </c>
      <c r="R111" s="74"/>
      <c r="S111" s="74">
        <f t="shared" si="26"/>
        <v>0.39106339313011673</v>
      </c>
    </row>
    <row r="112" spans="1:19" ht="21" hidden="1" outlineLevel="1" x14ac:dyDescent="0.35">
      <c r="A112" s="4">
        <v>308</v>
      </c>
      <c r="B112" s="83">
        <v>0.40187496241139564</v>
      </c>
      <c r="C112" s="22">
        <v>1.1079855873817614</v>
      </c>
      <c r="D112" s="22">
        <v>-0.6975605980556927</v>
      </c>
      <c r="E112" s="22">
        <v>1.1856190030816407</v>
      </c>
      <c r="F112" s="22">
        <v>0.62838960883595896</v>
      </c>
      <c r="G112" s="86">
        <v>3859.9231686368971</v>
      </c>
      <c r="H112" s="4">
        <f t="shared" si="27"/>
        <v>0.45744177491182869</v>
      </c>
      <c r="I112" s="22">
        <f t="shared" si="28"/>
        <v>0.45744177491182869</v>
      </c>
      <c r="J112" s="25">
        <f t="shared" si="20"/>
        <v>0.98043928890852572</v>
      </c>
      <c r="K112" s="86">
        <f t="shared" si="29"/>
        <v>6520.7257144086343</v>
      </c>
      <c r="L112" s="26">
        <f t="shared" si="21"/>
        <v>-2660.8025457717372</v>
      </c>
      <c r="M112" s="27">
        <f t="shared" si="30"/>
        <v>-0.72267761495382865</v>
      </c>
      <c r="N112" s="24">
        <f t="shared" si="22"/>
        <v>3859.9231686368971</v>
      </c>
      <c r="O112" s="24">
        <f t="shared" si="23"/>
        <v>0</v>
      </c>
      <c r="P112" s="85">
        <f t="shared" si="24"/>
        <v>0.52299751399669703</v>
      </c>
      <c r="Q112" s="74">
        <f t="shared" si="25"/>
        <v>0.27352639964672532</v>
      </c>
      <c r="R112" s="74"/>
      <c r="S112" s="74">
        <f t="shared" si="26"/>
        <v>0.20925297743448415</v>
      </c>
    </row>
    <row r="113" spans="1:19" ht="21" hidden="1" outlineLevel="1" x14ac:dyDescent="0.35">
      <c r="A113" s="4">
        <v>309</v>
      </c>
      <c r="B113" s="83">
        <v>0.1211745160911082</v>
      </c>
      <c r="C113" s="22">
        <v>0.13153425285862624</v>
      </c>
      <c r="D113" s="22">
        <v>-0.62325103290123962</v>
      </c>
      <c r="E113" s="22">
        <v>-0.45162744613218464</v>
      </c>
      <c r="F113" s="22">
        <v>0.69858288413262248</v>
      </c>
      <c r="G113" s="86">
        <v>1373.981097769094</v>
      </c>
      <c r="H113" s="4">
        <f t="shared" si="27"/>
        <v>-3.1185810426928567E-2</v>
      </c>
      <c r="I113" s="22">
        <f t="shared" si="28"/>
        <v>-3.1185810426928567E-2</v>
      </c>
      <c r="J113" s="25">
        <f t="shared" si="20"/>
        <v>-0.26233745822632976</v>
      </c>
      <c r="K113" s="86">
        <f t="shared" si="29"/>
        <v>197.97380048036757</v>
      </c>
      <c r="L113" s="26">
        <f t="shared" si="21"/>
        <v>1176.0072972887265</v>
      </c>
      <c r="M113" s="27">
        <f t="shared" si="30"/>
        <v>0.30381018620566358</v>
      </c>
      <c r="N113" s="24">
        <f t="shared" si="22"/>
        <v>1373.981097769094</v>
      </c>
      <c r="O113" s="24">
        <f t="shared" si="23"/>
        <v>0</v>
      </c>
      <c r="P113" s="85">
        <f t="shared" si="24"/>
        <v>-0.2311516477994012</v>
      </c>
      <c r="Q113" s="74">
        <f t="shared" si="25"/>
        <v>5.3431084280378419E-2</v>
      </c>
      <c r="R113" s="74"/>
      <c r="S113" s="74">
        <f t="shared" si="26"/>
        <v>9.7255477198432655E-4</v>
      </c>
    </row>
    <row r="114" spans="1:19" ht="21" hidden="1" outlineLevel="1" x14ac:dyDescent="0.35">
      <c r="A114" s="4">
        <v>310</v>
      </c>
      <c r="B114" s="83">
        <v>-0.75538129276179677</v>
      </c>
      <c r="C114" s="22">
        <v>0.24171176890039398</v>
      </c>
      <c r="D114" s="22">
        <v>0.33444486036062177</v>
      </c>
      <c r="E114" s="22">
        <v>-0.53973083606455641</v>
      </c>
      <c r="F114" s="22">
        <v>0.71069946197627754</v>
      </c>
      <c r="G114" s="86">
        <v>1229.6917816719888</v>
      </c>
      <c r="H114" s="4">
        <f t="shared" si="27"/>
        <v>-5.9546785101651172E-2</v>
      </c>
      <c r="I114" s="22">
        <f t="shared" si="28"/>
        <v>-5.9546785101651172E-2</v>
      </c>
      <c r="J114" s="25">
        <f t="shared" si="20"/>
        <v>-0.36555560693406147</v>
      </c>
      <c r="K114" s="86">
        <f t="shared" si="29"/>
        <v>-327.15893055803031</v>
      </c>
      <c r="L114" s="26">
        <f t="shared" si="21"/>
        <v>1556.8507122300191</v>
      </c>
      <c r="M114" s="27">
        <f t="shared" si="30"/>
        <v>0.40569981211355849</v>
      </c>
      <c r="N114" s="24">
        <f t="shared" si="22"/>
        <v>0</v>
      </c>
      <c r="O114" s="24">
        <f t="shared" si="23"/>
        <v>1229.6917816719888</v>
      </c>
      <c r="P114" s="85">
        <f t="shared" si="24"/>
        <v>-0.30600882183241029</v>
      </c>
      <c r="Q114" s="74">
        <f t="shared" si="25"/>
        <v>9.3641399039259832E-2</v>
      </c>
      <c r="R114" s="74"/>
      <c r="S114" s="74">
        <f t="shared" si="26"/>
        <v>3.545819615942226E-3</v>
      </c>
    </row>
    <row r="115" spans="1:19" ht="21" hidden="1" outlineLevel="1" x14ac:dyDescent="0.35">
      <c r="A115" s="4">
        <v>311</v>
      </c>
      <c r="B115" s="83">
        <v>1.2500243628341838</v>
      </c>
      <c r="C115" s="22">
        <v>-1.0727227158705872</v>
      </c>
      <c r="D115" s="22">
        <v>0.63743405445927925</v>
      </c>
      <c r="E115" s="22">
        <v>-0.75632179922764098</v>
      </c>
      <c r="F115" s="22">
        <v>8.1865684454946429E-3</v>
      </c>
      <c r="G115" s="86">
        <v>-6417.8801235892333</v>
      </c>
      <c r="H115" s="4">
        <f t="shared" si="27"/>
        <v>-1.5627252531613864</v>
      </c>
      <c r="I115" s="22">
        <f t="shared" si="28"/>
        <v>-1.5627252531613864</v>
      </c>
      <c r="J115" s="25">
        <f t="shared" si="20"/>
        <v>-0.73297484543998104</v>
      </c>
      <c r="K115" s="86">
        <f t="shared" si="29"/>
        <v>-2196.4413248682981</v>
      </c>
      <c r="L115" s="26">
        <f t="shared" si="21"/>
        <v>-4221.4387987209357</v>
      </c>
      <c r="M115" s="27">
        <f t="shared" si="30"/>
        <v>-1.140205233268575</v>
      </c>
      <c r="N115" s="24">
        <f t="shared" si="22"/>
        <v>0</v>
      </c>
      <c r="O115" s="24">
        <f t="shared" si="23"/>
        <v>-6417.8801235892333</v>
      </c>
      <c r="P115" s="85">
        <f t="shared" si="24"/>
        <v>0.8297504077214054</v>
      </c>
      <c r="Q115" s="74">
        <f t="shared" si="25"/>
        <v>0.68848573911383848</v>
      </c>
      <c r="R115" s="74"/>
      <c r="S115" s="74">
        <f t="shared" si="26"/>
        <v>2.4421102168683193</v>
      </c>
    </row>
    <row r="116" spans="1:19" ht="21" hidden="1" outlineLevel="1" x14ac:dyDescent="0.35">
      <c r="A116" s="4">
        <v>312</v>
      </c>
      <c r="B116" s="83">
        <v>-1.1096946019287861</v>
      </c>
      <c r="C116" s="22">
        <v>-1.1105853862984421</v>
      </c>
      <c r="D116" s="22">
        <v>1.9974276562816224</v>
      </c>
      <c r="E116" s="22">
        <v>-0.74744094885230727</v>
      </c>
      <c r="F116" s="22">
        <v>0.64238056188862214</v>
      </c>
      <c r="G116" s="86">
        <v>1924.9441706836737</v>
      </c>
      <c r="H116" s="4">
        <f t="shared" si="27"/>
        <v>7.7109454810323635E-2</v>
      </c>
      <c r="I116" s="22">
        <f t="shared" si="28"/>
        <v>7.7109454810323635E-2</v>
      </c>
      <c r="J116" s="25">
        <f t="shared" si="20"/>
        <v>-0.86773620031521159</v>
      </c>
      <c r="K116" s="86">
        <f t="shared" si="29"/>
        <v>-2882.0532953411189</v>
      </c>
      <c r="L116" s="26">
        <f t="shared" si="21"/>
        <v>4806.9974660247926</v>
      </c>
      <c r="M116" s="27">
        <f t="shared" si="30"/>
        <v>1.275233651738845</v>
      </c>
      <c r="N116" s="24">
        <f t="shared" si="22"/>
        <v>0</v>
      </c>
      <c r="O116" s="24">
        <f t="shared" si="23"/>
        <v>1924.9441706836737</v>
      </c>
      <c r="P116" s="85">
        <f t="shared" si="24"/>
        <v>-0.9448456551255352</v>
      </c>
      <c r="Q116" s="74">
        <f t="shared" si="25"/>
        <v>0.89273331200960182</v>
      </c>
      <c r="R116" s="74"/>
      <c r="S116" s="74">
        <f t="shared" si="26"/>
        <v>5.9458680211453433E-3</v>
      </c>
    </row>
    <row r="117" spans="1:19" ht="21" hidden="1" outlineLevel="1" x14ac:dyDescent="0.35">
      <c r="A117" s="4">
        <v>313</v>
      </c>
      <c r="B117" s="83">
        <v>0.62051689328371995</v>
      </c>
      <c r="C117" s="22">
        <v>-0.24259005736898748</v>
      </c>
      <c r="D117" s="22">
        <v>-0.50859733316433109</v>
      </c>
      <c r="E117" s="22">
        <v>0.37806428762065364</v>
      </c>
      <c r="F117" s="22">
        <v>-1.2218286462568038</v>
      </c>
      <c r="G117" s="86">
        <v>-1588.1599570319468</v>
      </c>
      <c r="H117" s="4">
        <f t="shared" si="27"/>
        <v>-0.61341330800291727</v>
      </c>
      <c r="I117" s="22">
        <f t="shared" si="28"/>
        <v>-0.61341330800291727</v>
      </c>
      <c r="J117" s="25">
        <f t="shared" si="20"/>
        <v>0.30478056527402209</v>
      </c>
      <c r="K117" s="86">
        <f t="shared" si="29"/>
        <v>3083.243883604131</v>
      </c>
      <c r="L117" s="26">
        <f t="shared" si="21"/>
        <v>-4671.4038406360778</v>
      </c>
      <c r="M117" s="27">
        <f t="shared" si="30"/>
        <v>-1.2605874375911348</v>
      </c>
      <c r="N117" s="24">
        <f t="shared" si="22"/>
        <v>-1588.1599570319468</v>
      </c>
      <c r="O117" s="24">
        <f t="shared" si="23"/>
        <v>0</v>
      </c>
      <c r="P117" s="85">
        <f t="shared" si="24"/>
        <v>0.91819387327693935</v>
      </c>
      <c r="Q117" s="74">
        <f t="shared" si="25"/>
        <v>0.84307998892330815</v>
      </c>
      <c r="R117" s="74"/>
      <c r="S117" s="74">
        <f t="shared" si="26"/>
        <v>0.37627588643508186</v>
      </c>
    </row>
    <row r="118" spans="1:19" ht="21" hidden="1" outlineLevel="1" x14ac:dyDescent="0.35">
      <c r="A118" s="4">
        <v>314</v>
      </c>
      <c r="B118" s="83">
        <v>-1.5410661754478479</v>
      </c>
      <c r="C118" s="22">
        <v>-0.26316232075034168</v>
      </c>
      <c r="D118" s="22">
        <v>-1.2357381584537315</v>
      </c>
      <c r="E118" s="22">
        <v>-0.40209436166805357</v>
      </c>
      <c r="F118" s="22">
        <v>0.45277512145920334</v>
      </c>
      <c r="G118" s="86">
        <v>-5007.297256279111</v>
      </c>
      <c r="H118" s="4">
        <f t="shared" si="27"/>
        <v>-1.2854662983164091</v>
      </c>
      <c r="I118" s="22">
        <f t="shared" si="28"/>
        <v>-1.2854662983164091</v>
      </c>
      <c r="J118" s="25">
        <f t="shared" si="20"/>
        <v>-0.24800606860591018</v>
      </c>
      <c r="K118" s="86">
        <f t="shared" si="29"/>
        <v>270.88618909776346</v>
      </c>
      <c r="L118" s="26">
        <f t="shared" si="21"/>
        <v>-5278.1834453768743</v>
      </c>
      <c r="M118" s="27">
        <f t="shared" si="30"/>
        <v>-1.4229233071639626</v>
      </c>
      <c r="N118" s="24">
        <f t="shared" si="22"/>
        <v>-5007.297256279111</v>
      </c>
      <c r="O118" s="24">
        <f t="shared" si="23"/>
        <v>0</v>
      </c>
      <c r="P118" s="85">
        <f t="shared" si="24"/>
        <v>1.0374602297104989</v>
      </c>
      <c r="Q118" s="74">
        <f t="shared" si="25"/>
        <v>1.0763237282309612</v>
      </c>
      <c r="R118" s="74"/>
      <c r="S118" s="74">
        <f t="shared" si="26"/>
        <v>1.6524236041072913</v>
      </c>
    </row>
    <row r="119" spans="1:19" ht="21" hidden="1" outlineLevel="1" x14ac:dyDescent="0.35">
      <c r="A119" s="4">
        <v>315</v>
      </c>
      <c r="B119" s="83">
        <v>-0.54898175612462585</v>
      </c>
      <c r="C119" s="22">
        <v>-0.94043148414160593</v>
      </c>
      <c r="D119" s="22">
        <v>-1.1428303129056669</v>
      </c>
      <c r="E119" s="22">
        <v>-0.64471768856787171</v>
      </c>
      <c r="F119" s="22">
        <v>0.50903445628992883</v>
      </c>
      <c r="G119" s="86">
        <v>1872.3023355253397</v>
      </c>
      <c r="H119" s="4">
        <f t="shared" si="27"/>
        <v>6.6762370257287998E-2</v>
      </c>
      <c r="I119" s="22">
        <f t="shared" si="28"/>
        <v>6.6762370257287998E-2</v>
      </c>
      <c r="J119" s="25">
        <f t="shared" si="20"/>
        <v>-0.54184524814434198</v>
      </c>
      <c r="K119" s="86">
        <f t="shared" si="29"/>
        <v>-1224.0502418396031</v>
      </c>
      <c r="L119" s="26">
        <f t="shared" si="21"/>
        <v>3096.3525773649426</v>
      </c>
      <c r="M119" s="27">
        <f t="shared" si="30"/>
        <v>0.81757320408827283</v>
      </c>
      <c r="N119" s="24">
        <f t="shared" si="22"/>
        <v>0</v>
      </c>
      <c r="O119" s="24">
        <f t="shared" si="23"/>
        <v>1872.3023355253397</v>
      </c>
      <c r="P119" s="85">
        <f t="shared" si="24"/>
        <v>-0.60860761840163002</v>
      </c>
      <c r="Q119" s="74">
        <f t="shared" si="25"/>
        <v>0.37040323317650409</v>
      </c>
      <c r="R119" s="74"/>
      <c r="S119" s="74">
        <f t="shared" si="26"/>
        <v>4.4572140823712133E-3</v>
      </c>
    </row>
    <row r="120" spans="1:19" ht="21" hidden="1" outlineLevel="1" x14ac:dyDescent="0.35">
      <c r="A120" s="4">
        <v>316</v>
      </c>
      <c r="B120" s="83">
        <v>-1.143054558244279</v>
      </c>
      <c r="C120" s="22">
        <v>-0.3592449322931377</v>
      </c>
      <c r="D120" s="22">
        <v>0.39091044618556875</v>
      </c>
      <c r="E120" s="22">
        <v>-0.57663490557118691</v>
      </c>
      <c r="F120" s="22">
        <v>0.54758408518204849</v>
      </c>
      <c r="G120" s="86">
        <v>-15.99306180322651</v>
      </c>
      <c r="H120" s="4">
        <f t="shared" si="27"/>
        <v>-0.30439399384932048</v>
      </c>
      <c r="I120" s="22">
        <f t="shared" si="28"/>
        <v>-0.30439399384932048</v>
      </c>
      <c r="J120" s="25">
        <f t="shared" si="20"/>
        <v>-0.49752165304516849</v>
      </c>
      <c r="K120" s="86">
        <f t="shared" si="29"/>
        <v>-998.54948605899108</v>
      </c>
      <c r="L120" s="26">
        <f t="shared" si="21"/>
        <v>982.55642425576457</v>
      </c>
      <c r="M120" s="27">
        <f t="shared" si="30"/>
        <v>0.25205496001139532</v>
      </c>
      <c r="N120" s="24">
        <f t="shared" si="22"/>
        <v>0</v>
      </c>
      <c r="O120" s="24">
        <f t="shared" si="23"/>
        <v>-15.99306180322651</v>
      </c>
      <c r="P120" s="85">
        <f t="shared" si="24"/>
        <v>-0.19312765919584801</v>
      </c>
      <c r="Q120" s="74">
        <f t="shared" si="25"/>
        <v>3.7298292746467614E-2</v>
      </c>
      <c r="R120" s="74"/>
      <c r="S120" s="74">
        <f t="shared" si="26"/>
        <v>9.2655703491540148E-2</v>
      </c>
    </row>
    <row r="121" spans="1:19" ht="21" hidden="1" outlineLevel="1" x14ac:dyDescent="0.35">
      <c r="A121" s="4">
        <v>317</v>
      </c>
      <c r="B121" s="83">
        <v>0.14611044693267533</v>
      </c>
      <c r="C121" s="22">
        <v>-0.51703172778073936</v>
      </c>
      <c r="D121" s="22">
        <v>1.6915317287255129</v>
      </c>
      <c r="E121" s="22">
        <v>-0.45443476107232639</v>
      </c>
      <c r="F121" s="22">
        <v>-0.17524518129300373</v>
      </c>
      <c r="G121" s="86">
        <v>4658.3137764641197</v>
      </c>
      <c r="H121" s="4">
        <f t="shared" si="27"/>
        <v>0.61437048191246091</v>
      </c>
      <c r="I121" s="22">
        <f t="shared" si="28"/>
        <v>0.61437048191246091</v>
      </c>
      <c r="J121" s="25">
        <f t="shared" si="20"/>
        <v>-0.49696678549783513</v>
      </c>
      <c r="K121" s="86">
        <f t="shared" si="29"/>
        <v>-995.7265415076331</v>
      </c>
      <c r="L121" s="26">
        <f t="shared" si="21"/>
        <v>5654.0403179717523</v>
      </c>
      <c r="M121" s="27">
        <f t="shared" si="30"/>
        <v>1.5018487799697904</v>
      </c>
      <c r="N121" s="24">
        <f t="shared" si="22"/>
        <v>0</v>
      </c>
      <c r="O121" s="24">
        <f t="shared" si="23"/>
        <v>4658.3137764641197</v>
      </c>
      <c r="P121" s="85">
        <f t="shared" si="24"/>
        <v>-1.1113372674102959</v>
      </c>
      <c r="Q121" s="74">
        <f t="shared" si="25"/>
        <v>1.2350705219349836</v>
      </c>
      <c r="R121" s="74"/>
      <c r="S121" s="74">
        <f t="shared" si="26"/>
        <v>0.37745108904534946</v>
      </c>
    </row>
    <row r="122" spans="1:19" ht="21" hidden="1" outlineLevel="1" x14ac:dyDescent="0.35">
      <c r="A122" s="4">
        <v>318</v>
      </c>
      <c r="B122" s="83">
        <v>1.2617150910992161</v>
      </c>
      <c r="C122" s="22">
        <v>2.0414852516741928</v>
      </c>
      <c r="D122" s="22">
        <v>-0.26075587471863537</v>
      </c>
      <c r="E122" s="22">
        <v>1.5951182677217197</v>
      </c>
      <c r="F122" s="22">
        <v>-1.0646423897284218</v>
      </c>
      <c r="G122" s="86">
        <v>8727.8423002307063</v>
      </c>
      <c r="H122" s="4">
        <f t="shared" si="27"/>
        <v>1.41426196745344</v>
      </c>
      <c r="I122" s="22">
        <f t="shared" si="28"/>
        <v>1.41426196745344</v>
      </c>
      <c r="J122" s="25">
        <f t="shared" si="20"/>
        <v>1.4908893437740069</v>
      </c>
      <c r="K122" s="86">
        <f t="shared" si="29"/>
        <v>9117.6917976622772</v>
      </c>
      <c r="L122" s="26">
        <f t="shared" si="21"/>
        <v>-389.84949743157085</v>
      </c>
      <c r="M122" s="27">
        <f t="shared" si="30"/>
        <v>-0.11511411911278444</v>
      </c>
      <c r="N122" s="24">
        <f t="shared" si="22"/>
        <v>8727.8423002307063</v>
      </c>
      <c r="O122" s="24">
        <f t="shared" si="23"/>
        <v>0</v>
      </c>
      <c r="P122" s="85">
        <f t="shared" si="24"/>
        <v>7.6627376320566931E-2</v>
      </c>
      <c r="Q122" s="74">
        <f t="shared" si="25"/>
        <v>5.8717548017737818E-3</v>
      </c>
      <c r="R122" s="74"/>
      <c r="S122" s="74">
        <f t="shared" si="26"/>
        <v>2.0001369125852748</v>
      </c>
    </row>
    <row r="123" spans="1:19" ht="21" hidden="1" outlineLevel="1" x14ac:dyDescent="0.35">
      <c r="A123" s="4">
        <v>319</v>
      </c>
      <c r="B123" s="83">
        <v>-2.9445680048387404E-2</v>
      </c>
      <c r="C123" s="22">
        <v>0.68083891880815461</v>
      </c>
      <c r="D123" s="22">
        <v>-0.85628914969161862</v>
      </c>
      <c r="E123" s="22">
        <v>0.22732837146787699</v>
      </c>
      <c r="F123" s="22">
        <v>0.51782815092942447</v>
      </c>
      <c r="G123" s="86">
        <v>2823.1346168356681</v>
      </c>
      <c r="H123" s="4">
        <f t="shared" si="27"/>
        <v>0.25365444916909557</v>
      </c>
      <c r="I123" s="22">
        <f t="shared" si="28"/>
        <v>0.25365444916909557</v>
      </c>
      <c r="J123" s="25">
        <f t="shared" si="20"/>
        <v>0.30372010373563851</v>
      </c>
      <c r="K123" s="86">
        <f t="shared" si="29"/>
        <v>3077.8486786834405</v>
      </c>
      <c r="L123" s="26">
        <f t="shared" si="21"/>
        <v>-254.71406184777243</v>
      </c>
      <c r="M123" s="27">
        <f t="shared" si="30"/>
        <v>-7.896041804208026E-2</v>
      </c>
      <c r="N123" s="24">
        <f t="shared" si="22"/>
        <v>2823.1346168356681</v>
      </c>
      <c r="O123" s="24">
        <f t="shared" si="23"/>
        <v>0</v>
      </c>
      <c r="P123" s="85">
        <f t="shared" si="24"/>
        <v>5.0065654566542939E-2</v>
      </c>
      <c r="Q123" s="74">
        <f t="shared" si="25"/>
        <v>2.506569767176402E-3</v>
      </c>
      <c r="R123" s="74"/>
      <c r="S123" s="74">
        <f t="shared" si="26"/>
        <v>6.4340579583277296E-2</v>
      </c>
    </row>
    <row r="124" spans="1:19" ht="21" hidden="1" outlineLevel="1" x14ac:dyDescent="0.35">
      <c r="A124" s="4">
        <v>320</v>
      </c>
      <c r="B124" s="83">
        <v>-1.4720488787561439</v>
      </c>
      <c r="C124" s="22">
        <v>-1.2616237198884277</v>
      </c>
      <c r="D124" s="22">
        <v>1.0048315991682946</v>
      </c>
      <c r="E124" s="22">
        <v>-0.62204946997122312</v>
      </c>
      <c r="F124" s="22">
        <v>0.53096639028735981</v>
      </c>
      <c r="G124" s="86">
        <v>1842.1108880173376</v>
      </c>
      <c r="H124" s="4">
        <f t="shared" si="27"/>
        <v>6.0828050923544603E-2</v>
      </c>
      <c r="I124" s="22">
        <f t="shared" si="28"/>
        <v>6.0828050923544603E-2</v>
      </c>
      <c r="J124" s="25">
        <f t="shared" si="20"/>
        <v>-0.74001636291940631</v>
      </c>
      <c r="K124" s="86">
        <f t="shared" si="29"/>
        <v>-2232.2657544954518</v>
      </c>
      <c r="L124" s="26">
        <f t="shared" si="21"/>
        <v>4074.3766425127897</v>
      </c>
      <c r="M124" s="27">
        <f t="shared" si="30"/>
        <v>1.0792306260557603</v>
      </c>
      <c r="N124" s="24">
        <f t="shared" si="22"/>
        <v>0</v>
      </c>
      <c r="O124" s="24">
        <f t="shared" si="23"/>
        <v>1842.1108880173376</v>
      </c>
      <c r="P124" s="85">
        <f t="shared" si="24"/>
        <v>-0.80084441384295091</v>
      </c>
      <c r="Q124" s="74">
        <f t="shared" si="25"/>
        <v>0.64135177518345965</v>
      </c>
      <c r="R124" s="74"/>
      <c r="S124" s="74">
        <f t="shared" si="26"/>
        <v>3.7000517791573356E-3</v>
      </c>
    </row>
    <row r="125" spans="1:19" ht="21" hidden="1" outlineLevel="1" x14ac:dyDescent="0.35">
      <c r="A125" s="4">
        <v>321</v>
      </c>
      <c r="B125" s="83">
        <v>-0.46102919017019955</v>
      </c>
      <c r="C125" s="22">
        <v>0.31080658919258847</v>
      </c>
      <c r="D125" s="22">
        <v>-1.3091104615356741</v>
      </c>
      <c r="E125" s="22">
        <v>1.1894796373634012E-2</v>
      </c>
      <c r="F125" s="22">
        <v>-0.67457221240979237</v>
      </c>
      <c r="G125" s="86">
        <v>5313.4436967006759</v>
      </c>
      <c r="H125" s="4">
        <f t="shared" si="27"/>
        <v>0.74314039765575668</v>
      </c>
      <c r="I125" s="22">
        <f t="shared" si="28"/>
        <v>0.74314039765575668</v>
      </c>
      <c r="J125" s="25">
        <f t="shared" si="20"/>
        <v>0.1987779866778023</v>
      </c>
      <c r="K125" s="86">
        <f t="shared" si="29"/>
        <v>2543.9450849697432</v>
      </c>
      <c r="L125" s="26">
        <f t="shared" si="21"/>
        <v>2769.4986117309327</v>
      </c>
      <c r="M125" s="27">
        <f t="shared" si="30"/>
        <v>0.73012774230946031</v>
      </c>
      <c r="N125" s="24">
        <f t="shared" si="22"/>
        <v>5313.4436967006759</v>
      </c>
      <c r="O125" s="24">
        <f t="shared" si="23"/>
        <v>0</v>
      </c>
      <c r="P125" s="85">
        <f t="shared" si="24"/>
        <v>-0.54436241097795435</v>
      </c>
      <c r="Q125" s="74">
        <f t="shared" si="25"/>
        <v>0.29633043448573126</v>
      </c>
      <c r="R125" s="74"/>
      <c r="S125" s="74">
        <f t="shared" si="26"/>
        <v>0.55225765062795618</v>
      </c>
    </row>
    <row r="126" spans="1:19" ht="21" hidden="1" outlineLevel="1" x14ac:dyDescent="0.35">
      <c r="A126" s="4">
        <v>322</v>
      </c>
      <c r="B126" s="83">
        <v>0.84903550586537191</v>
      </c>
      <c r="C126" s="22">
        <v>3.4150532990255744</v>
      </c>
      <c r="D126" s="22">
        <v>-0.33242371078074157</v>
      </c>
      <c r="E126" s="22">
        <v>2.3944241534988113</v>
      </c>
      <c r="F126" s="22">
        <v>-6.0775745149700313</v>
      </c>
      <c r="G126" s="86">
        <v>14267.31858360524</v>
      </c>
      <c r="H126" s="4">
        <f t="shared" si="27"/>
        <v>2.5030809516551642</v>
      </c>
      <c r="I126" s="22">
        <f t="shared" si="28"/>
        <v>2.5030809516551642</v>
      </c>
      <c r="J126" s="25">
        <f t="shared" si="20"/>
        <v>2.5692157157069522</v>
      </c>
      <c r="K126" s="86">
        <f t="shared" si="29"/>
        <v>14603.78585896235</v>
      </c>
      <c r="L126" s="26">
        <f t="shared" si="21"/>
        <v>-336.46727535711034</v>
      </c>
      <c r="M126" s="27">
        <f t="shared" si="30"/>
        <v>-0.1008324106102562</v>
      </c>
      <c r="N126" s="24">
        <f t="shared" si="22"/>
        <v>14267.31858360524</v>
      </c>
      <c r="O126" s="24">
        <f t="shared" si="23"/>
        <v>0</v>
      </c>
      <c r="P126" s="85">
        <f t="shared" si="24"/>
        <v>6.6134764051787975E-2</v>
      </c>
      <c r="Q126" s="74">
        <f t="shared" si="25"/>
        <v>4.3738070161856669E-3</v>
      </c>
      <c r="R126" s="74"/>
      <c r="S126" s="74">
        <f t="shared" si="26"/>
        <v>6.2654142505389228</v>
      </c>
    </row>
    <row r="127" spans="1:19" ht="21" hidden="1" outlineLevel="1" x14ac:dyDescent="0.35">
      <c r="A127" s="4">
        <v>323</v>
      </c>
      <c r="B127" s="83">
        <v>0.42647386432896839</v>
      </c>
      <c r="C127" s="22">
        <v>0.76589997430842915</v>
      </c>
      <c r="D127" s="22">
        <v>-0.9689230462549403</v>
      </c>
      <c r="E127" s="22">
        <v>-0.50933139315184572</v>
      </c>
      <c r="F127" s="22">
        <v>0.42916038194437051</v>
      </c>
      <c r="G127" s="86">
        <v>824.55830067620695</v>
      </c>
      <c r="H127" s="4">
        <f t="shared" si="27"/>
        <v>-0.13917832474157113</v>
      </c>
      <c r="I127" s="22">
        <f t="shared" si="28"/>
        <v>-0.13917832474157113</v>
      </c>
      <c r="J127" s="25">
        <f t="shared" si="20"/>
        <v>-0.13837610617739612</v>
      </c>
      <c r="K127" s="86">
        <f t="shared" si="29"/>
        <v>828.63966844698314</v>
      </c>
      <c r="L127" s="26">
        <f t="shared" si="21"/>
        <v>-4.0813677707761826</v>
      </c>
      <c r="M127" s="27">
        <f t="shared" si="30"/>
        <v>-1.1906950821885455E-2</v>
      </c>
      <c r="N127" s="24">
        <f t="shared" si="22"/>
        <v>824.55830067620695</v>
      </c>
      <c r="O127" s="24">
        <f t="shared" si="23"/>
        <v>0</v>
      </c>
      <c r="P127" s="85">
        <f t="shared" si="24"/>
        <v>8.022185641750057E-4</v>
      </c>
      <c r="Q127" s="74">
        <f t="shared" si="25"/>
        <v>6.4355462470700771E-7</v>
      </c>
      <c r="R127" s="74"/>
      <c r="S127" s="74">
        <f t="shared" si="26"/>
        <v>1.937060607787023E-2</v>
      </c>
    </row>
    <row r="128" spans="1:19" ht="21" hidden="1" outlineLevel="1" x14ac:dyDescent="0.35">
      <c r="A128" s="4">
        <v>324</v>
      </c>
      <c r="B128" s="83">
        <v>1.6736239337125423</v>
      </c>
      <c r="C128" s="22">
        <v>1.3624065187284748</v>
      </c>
      <c r="D128" s="22">
        <v>-0.70112395027090246</v>
      </c>
      <c r="E128" s="22">
        <v>3.0350993041169065</v>
      </c>
      <c r="F128" s="22">
        <v>0.22885217892612153</v>
      </c>
      <c r="G128" s="86">
        <v>9105.9888930712168</v>
      </c>
      <c r="H128" s="4">
        <f t="shared" si="27"/>
        <v>1.4885890641018489</v>
      </c>
      <c r="I128" s="22">
        <f t="shared" si="28"/>
        <v>1.4885890641018489</v>
      </c>
      <c r="J128" s="25">
        <f t="shared" si="20"/>
        <v>2.2366683389766262</v>
      </c>
      <c r="K128" s="86">
        <f t="shared" si="29"/>
        <v>12911.917574863102</v>
      </c>
      <c r="L128" s="26">
        <f t="shared" si="21"/>
        <v>-3805.9286817918855</v>
      </c>
      <c r="M128" s="27">
        <f t="shared" si="30"/>
        <v>-1.0290409890834085</v>
      </c>
      <c r="N128" s="24">
        <f t="shared" si="22"/>
        <v>9105.9888930712168</v>
      </c>
      <c r="O128" s="24">
        <f t="shared" si="23"/>
        <v>0</v>
      </c>
      <c r="P128" s="85">
        <f t="shared" si="24"/>
        <v>0.74807927487477732</v>
      </c>
      <c r="Q128" s="74">
        <f t="shared" si="25"/>
        <v>0.55962260149717269</v>
      </c>
      <c r="R128" s="74"/>
      <c r="S128" s="74">
        <f t="shared" si="26"/>
        <v>2.2158974017636184</v>
      </c>
    </row>
    <row r="129" spans="1:19" ht="21" hidden="1" outlineLevel="1" x14ac:dyDescent="0.35">
      <c r="A129" s="4">
        <v>325</v>
      </c>
      <c r="B129" s="83">
        <v>1.4832702542641734</v>
      </c>
      <c r="C129" s="22">
        <v>1.9935280146569203</v>
      </c>
      <c r="D129" s="22">
        <v>-0.1225509024484662</v>
      </c>
      <c r="E129" s="22">
        <v>0.85650300750781949</v>
      </c>
      <c r="F129" s="22">
        <v>-3.6665093324513252E-2</v>
      </c>
      <c r="G129" s="86">
        <v>5437.7405883269403</v>
      </c>
      <c r="H129" s="4">
        <f t="shared" si="27"/>
        <v>0.76757173526904754</v>
      </c>
      <c r="I129" s="22">
        <f t="shared" si="28"/>
        <v>0.76757173526904754</v>
      </c>
      <c r="J129" s="25">
        <f t="shared" si="20"/>
        <v>0.93771071636068282</v>
      </c>
      <c r="K129" s="86">
        <f t="shared" si="29"/>
        <v>6303.3397965604454</v>
      </c>
      <c r="L129" s="26">
        <f t="shared" si="21"/>
        <v>-865.59920823350512</v>
      </c>
      <c r="M129" s="27">
        <f t="shared" si="30"/>
        <v>-0.24239467106054641</v>
      </c>
      <c r="N129" s="24">
        <f t="shared" si="22"/>
        <v>5437.7405883269403</v>
      </c>
      <c r="O129" s="24">
        <f t="shared" si="23"/>
        <v>0</v>
      </c>
      <c r="P129" s="85">
        <f t="shared" si="24"/>
        <v>0.17013898109163528</v>
      </c>
      <c r="Q129" s="74">
        <f t="shared" si="25"/>
        <v>2.8947272886899827E-2</v>
      </c>
      <c r="R129" s="74"/>
      <c r="S129" s="74">
        <f t="shared" si="26"/>
        <v>0.5891663687839368</v>
      </c>
    </row>
    <row r="130" spans="1:19" ht="21" hidden="1" outlineLevel="1" x14ac:dyDescent="0.35">
      <c r="A130" s="4">
        <v>326</v>
      </c>
      <c r="B130" s="83">
        <v>1.3742777786084333</v>
      </c>
      <c r="C130" s="22">
        <v>0.33238573076358818</v>
      </c>
      <c r="D130" s="22">
        <v>1.2021870645491182</v>
      </c>
      <c r="E130" s="22">
        <v>0.17272989768232599</v>
      </c>
      <c r="F130" s="22">
        <v>0.39166327535852963</v>
      </c>
      <c r="G130" s="86">
        <v>3521.2933292885996</v>
      </c>
      <c r="H130" s="4">
        <f t="shared" si="27"/>
        <v>0.3908819452748295</v>
      </c>
      <c r="I130" s="22">
        <f t="shared" si="28"/>
        <v>0.3908819452748295</v>
      </c>
      <c r="J130" s="25">
        <f t="shared" si="20"/>
        <v>6.604753232182034E-2</v>
      </c>
      <c r="K130" s="86">
        <f t="shared" si="29"/>
        <v>1868.66552550693</v>
      </c>
      <c r="L130" s="26">
        <f t="shared" si="21"/>
        <v>1652.6278037816696</v>
      </c>
      <c r="M130" s="27">
        <f t="shared" si="30"/>
        <v>0.43132370804004622</v>
      </c>
      <c r="N130" s="24">
        <f t="shared" si="22"/>
        <v>3521.2933292885996</v>
      </c>
      <c r="O130" s="24">
        <f t="shared" si="23"/>
        <v>0</v>
      </c>
      <c r="P130" s="85">
        <f t="shared" si="24"/>
        <v>-0.32483441295300919</v>
      </c>
      <c r="Q130" s="74">
        <f t="shared" si="25"/>
        <v>0.10551739583852611</v>
      </c>
      <c r="R130" s="74"/>
      <c r="S130" s="74">
        <f t="shared" si="26"/>
        <v>0.1527886951418348</v>
      </c>
    </row>
    <row r="131" spans="1:19" ht="21" hidden="1" outlineLevel="1" x14ac:dyDescent="0.35">
      <c r="A131" s="4">
        <v>327</v>
      </c>
      <c r="B131" s="83">
        <v>-1.8085296985146211</v>
      </c>
      <c r="C131" s="22">
        <v>-0.44811945949394255</v>
      </c>
      <c r="D131" s="22">
        <v>-7.69244667453539E-2</v>
      </c>
      <c r="E131" s="22">
        <v>-0.42465177453812825</v>
      </c>
      <c r="F131" s="22">
        <v>0.40617673101139451</v>
      </c>
      <c r="G131" s="86">
        <v>2709.6966820254829</v>
      </c>
      <c r="H131" s="4">
        <f t="shared" si="27"/>
        <v>0.23135750797256688</v>
      </c>
      <c r="I131" s="22">
        <f t="shared" si="28"/>
        <v>0.23135750797256688</v>
      </c>
      <c r="J131" s="25">
        <f t="shared" si="20"/>
        <v>-0.3759057241967601</v>
      </c>
      <c r="K131" s="86">
        <f t="shared" si="29"/>
        <v>-379.81619493232802</v>
      </c>
      <c r="L131" s="26">
        <f t="shared" si="21"/>
        <v>3089.5128769578109</v>
      </c>
      <c r="M131" s="27">
        <f t="shared" si="30"/>
        <v>0.81574333257556153</v>
      </c>
      <c r="N131" s="24">
        <f t="shared" si="22"/>
        <v>0</v>
      </c>
      <c r="O131" s="24">
        <f t="shared" si="23"/>
        <v>2709.6966820254829</v>
      </c>
      <c r="P131" s="85">
        <f t="shared" si="24"/>
        <v>-0.60726323216932698</v>
      </c>
      <c r="Q131" s="74">
        <f t="shared" si="25"/>
        <v>0.3687686331447379</v>
      </c>
      <c r="R131" s="74"/>
      <c r="S131" s="74">
        <f t="shared" si="26"/>
        <v>5.3526296495276349E-2</v>
      </c>
    </row>
    <row r="132" spans="1:19" ht="21" hidden="1" outlineLevel="1" x14ac:dyDescent="0.35">
      <c r="A132" s="4">
        <v>328</v>
      </c>
      <c r="B132" s="83">
        <v>0.10967272960493508</v>
      </c>
      <c r="C132" s="22">
        <v>0.7759233941853243</v>
      </c>
      <c r="D132" s="22">
        <v>0.80797476508385591</v>
      </c>
      <c r="E132" s="22">
        <v>-0.25342965875346801</v>
      </c>
      <c r="F132" s="22">
        <v>0.19018298967354133</v>
      </c>
      <c r="G132" s="86">
        <v>4068.0632183565767</v>
      </c>
      <c r="H132" s="4">
        <f t="shared" si="27"/>
        <v>0.49835301379331759</v>
      </c>
      <c r="I132" s="22">
        <f t="shared" si="28"/>
        <v>0.49835301379331759</v>
      </c>
      <c r="J132" s="25">
        <f t="shared" si="20"/>
        <v>-8.273874964329031E-2</v>
      </c>
      <c r="K132" s="86">
        <f t="shared" si="29"/>
        <v>1111.7003254177034</v>
      </c>
      <c r="L132" s="26">
        <f t="shared" si="21"/>
        <v>2956.3628929388733</v>
      </c>
      <c r="M132" s="27">
        <f t="shared" si="30"/>
        <v>0.78012081284938217</v>
      </c>
      <c r="N132" s="24">
        <f t="shared" si="22"/>
        <v>4068.0632183565767</v>
      </c>
      <c r="O132" s="24">
        <f t="shared" si="23"/>
        <v>0</v>
      </c>
      <c r="P132" s="85">
        <f t="shared" si="24"/>
        <v>-0.58109176343660796</v>
      </c>
      <c r="Q132" s="74">
        <f t="shared" si="25"/>
        <v>0.33766763753386675</v>
      </c>
      <c r="R132" s="74"/>
      <c r="S132" s="74">
        <f t="shared" si="26"/>
        <v>0.24835572635688258</v>
      </c>
    </row>
    <row r="133" spans="1:19" ht="21" hidden="1" outlineLevel="1" x14ac:dyDescent="0.35">
      <c r="A133" s="4">
        <v>329</v>
      </c>
      <c r="B133" s="83">
        <v>0.22018532841314853</v>
      </c>
      <c r="C133" s="22">
        <v>-1.5981665839043393E-2</v>
      </c>
      <c r="D133" s="22">
        <v>-0.87606923219289923</v>
      </c>
      <c r="E133" s="22">
        <v>-0.47551558846849717</v>
      </c>
      <c r="F133" s="22">
        <v>0.37194147542493627</v>
      </c>
      <c r="G133" s="86">
        <v>1997.2359093756115</v>
      </c>
      <c r="H133" s="4">
        <f t="shared" ref="H133:H164" si="31">STANDARDIZE(+G133,G$207,G$208)</f>
        <v>9.1318851775334567E-2</v>
      </c>
      <c r="I133" s="22">
        <f t="shared" ref="I133:I164" si="32">STANDARDIZE(+G133,G$207,G$208)</f>
        <v>9.1318851775334567E-2</v>
      </c>
      <c r="J133" s="25">
        <f t="shared" si="20"/>
        <v>-0.26835813540124964</v>
      </c>
      <c r="K133" s="86">
        <f t="shared" ref="K133:K164" si="33">+J133*G$208+G$207</f>
        <v>167.34299875461079</v>
      </c>
      <c r="L133" s="26">
        <f t="shared" si="21"/>
        <v>1829.8929106210007</v>
      </c>
      <c r="M133" s="27">
        <f t="shared" ref="M133:M164" si="34">STANDARDIZE(+L133,L$207,L$208)</f>
        <v>0.47874864625295105</v>
      </c>
      <c r="N133" s="24">
        <f t="shared" si="22"/>
        <v>1997.2359093756115</v>
      </c>
      <c r="O133" s="24">
        <f t="shared" si="23"/>
        <v>0</v>
      </c>
      <c r="P133" s="85">
        <f t="shared" si="24"/>
        <v>-0.3596769871765842</v>
      </c>
      <c r="Q133" s="74">
        <f t="shared" si="25"/>
        <v>0.12936753510442472</v>
      </c>
      <c r="R133" s="74"/>
      <c r="S133" s="74">
        <f t="shared" si="26"/>
        <v>8.3391326895655253E-3</v>
      </c>
    </row>
    <row r="134" spans="1:19" ht="21" hidden="1" outlineLevel="1" x14ac:dyDescent="0.35">
      <c r="A134" s="4">
        <v>330</v>
      </c>
      <c r="B134" s="83">
        <v>-0.59073714402526434</v>
      </c>
      <c r="C134" s="22">
        <v>0.36281189140848297</v>
      </c>
      <c r="D134" s="22">
        <v>0.76253668809192376</v>
      </c>
      <c r="E134" s="22">
        <v>-0.65764628806868553</v>
      </c>
      <c r="F134" s="22">
        <v>0.69837274123383986</v>
      </c>
      <c r="G134" s="86">
        <v>-1724.8343728911145</v>
      </c>
      <c r="H134" s="4">
        <f t="shared" si="31"/>
        <v>-0.64027752603175381</v>
      </c>
      <c r="I134" s="22">
        <f t="shared" si="32"/>
        <v>-0.64027752603175381</v>
      </c>
      <c r="J134" s="25">
        <f t="shared" ref="J134:J197" si="35">+D134*D$3+E134*E$3+F134*F$3+C134*C$3</f>
        <v>-0.44723929763681203</v>
      </c>
      <c r="K134" s="86">
        <f t="shared" si="33"/>
        <v>-742.73293684533837</v>
      </c>
      <c r="L134" s="26">
        <f t="shared" ref="L134:L197" si="36">+G134-K134</f>
        <v>-982.10143604577615</v>
      </c>
      <c r="M134" s="27">
        <f t="shared" si="34"/>
        <v>-0.27356330347882907</v>
      </c>
      <c r="N134" s="24">
        <f t="shared" ref="N134:N197" si="37">IF(+J134&gt;J$2,+G134,0)</f>
        <v>0</v>
      </c>
      <c r="O134" s="24">
        <f t="shared" ref="O134:O197" si="38">IF(+N134=0,+G134,0)</f>
        <v>-1724.8343728911145</v>
      </c>
      <c r="P134" s="85">
        <f t="shared" ref="P134:P197" si="39">+J134-I134</f>
        <v>0.19303822839494178</v>
      </c>
      <c r="Q134" s="74">
        <f t="shared" ref="Q134:Q197" si="40">+P134^2</f>
        <v>3.7263757621857706E-2</v>
      </c>
      <c r="R134" s="74"/>
      <c r="S134" s="74">
        <f t="shared" ref="S134:S197" si="41">+I134^2</f>
        <v>0.40995531034134319</v>
      </c>
    </row>
    <row r="135" spans="1:19" ht="21" hidden="1" outlineLevel="1" x14ac:dyDescent="0.35">
      <c r="A135" s="4">
        <v>331</v>
      </c>
      <c r="B135" s="83">
        <v>1.1239420691710102</v>
      </c>
      <c r="C135" s="22">
        <v>1.3179946589987332</v>
      </c>
      <c r="D135" s="22">
        <v>1.7816545997314459</v>
      </c>
      <c r="E135" s="22">
        <v>-4.0350900620774191E-2</v>
      </c>
      <c r="F135" s="22">
        <v>0.43839821777039467</v>
      </c>
      <c r="G135" s="86">
        <v>331.25964821096022</v>
      </c>
      <c r="H135" s="4">
        <f t="shared" si="31"/>
        <v>-0.23613928462460385</v>
      </c>
      <c r="I135" s="22">
        <f t="shared" si="32"/>
        <v>-0.23613928462460385</v>
      </c>
      <c r="J135" s="25">
        <f t="shared" si="35"/>
        <v>7.3574693765038918E-2</v>
      </c>
      <c r="K135" s="86">
        <f t="shared" si="33"/>
        <v>1906.9607177297316</v>
      </c>
      <c r="L135" s="26">
        <f t="shared" si="36"/>
        <v>-1575.7010695187714</v>
      </c>
      <c r="M135" s="27">
        <f t="shared" si="34"/>
        <v>-0.43237304580547609</v>
      </c>
      <c r="N135" s="24">
        <f t="shared" si="37"/>
        <v>331.25964821096022</v>
      </c>
      <c r="O135" s="24">
        <f t="shared" si="38"/>
        <v>0</v>
      </c>
      <c r="P135" s="85">
        <f t="shared" si="39"/>
        <v>0.30971397838964276</v>
      </c>
      <c r="Q135" s="74">
        <f t="shared" si="40"/>
        <v>9.5922748409940098E-2</v>
      </c>
      <c r="R135" s="74"/>
      <c r="S135" s="74">
        <f t="shared" si="41"/>
        <v>5.5761761743019667E-2</v>
      </c>
    </row>
    <row r="136" spans="1:19" ht="21" hidden="1" outlineLevel="1" x14ac:dyDescent="0.35">
      <c r="A136" s="4">
        <v>332</v>
      </c>
      <c r="B136" s="83">
        <v>1.1033591336960764</v>
      </c>
      <c r="C136" s="22">
        <v>2.7134167485273384</v>
      </c>
      <c r="D136" s="22">
        <v>-0.70751947193829534</v>
      </c>
      <c r="E136" s="22">
        <v>0.7197203251154588</v>
      </c>
      <c r="F136" s="22">
        <v>-1.3953111140641308</v>
      </c>
      <c r="G136" s="86">
        <v>6992.8890444536401</v>
      </c>
      <c r="H136" s="4">
        <f t="shared" si="31"/>
        <v>1.0732459679333752</v>
      </c>
      <c r="I136" s="22">
        <f t="shared" si="32"/>
        <v>1.0732459679333752</v>
      </c>
      <c r="J136" s="25">
        <f t="shared" si="35"/>
        <v>1.1094152201736165</v>
      </c>
      <c r="K136" s="86">
        <f t="shared" si="33"/>
        <v>7176.9037593689045</v>
      </c>
      <c r="L136" s="26">
        <f t="shared" si="36"/>
        <v>-184.01471491526445</v>
      </c>
      <c r="M136" s="27">
        <f t="shared" si="34"/>
        <v>-6.0045741489260909E-2</v>
      </c>
      <c r="N136" s="24">
        <f t="shared" si="37"/>
        <v>6992.8890444536401</v>
      </c>
      <c r="O136" s="24">
        <f t="shared" si="38"/>
        <v>0</v>
      </c>
      <c r="P136" s="85">
        <f t="shared" si="39"/>
        <v>3.6169252240241256E-2</v>
      </c>
      <c r="Q136" s="74">
        <f t="shared" si="40"/>
        <v>1.3082148076181972E-3</v>
      </c>
      <c r="R136" s="74"/>
      <c r="S136" s="74">
        <f t="shared" si="41"/>
        <v>1.1518569076852474</v>
      </c>
    </row>
    <row r="137" spans="1:19" ht="21" hidden="1" outlineLevel="1" x14ac:dyDescent="0.35">
      <c r="A137" s="4">
        <v>333</v>
      </c>
      <c r="B137" s="83">
        <v>-0.82379316694167992</v>
      </c>
      <c r="C137" s="22">
        <v>0.13359674282859682</v>
      </c>
      <c r="D137" s="22">
        <v>-0.97070034372157543</v>
      </c>
      <c r="E137" s="22">
        <v>-0.21800180327013416</v>
      </c>
      <c r="F137" s="22">
        <v>-0.283035286982871</v>
      </c>
      <c r="G137" s="86">
        <v>2764.158223418056</v>
      </c>
      <c r="H137" s="4">
        <f t="shared" si="31"/>
        <v>0.24206226725731969</v>
      </c>
      <c r="I137" s="22">
        <f t="shared" si="32"/>
        <v>0.24206226725731969</v>
      </c>
      <c r="J137" s="25">
        <f t="shared" si="35"/>
        <v>-2.920663167596993E-2</v>
      </c>
      <c r="K137" s="86">
        <f t="shared" si="33"/>
        <v>1384.0503690718278</v>
      </c>
      <c r="L137" s="26">
        <f t="shared" si="36"/>
        <v>1380.1078543462281</v>
      </c>
      <c r="M137" s="27">
        <f t="shared" si="34"/>
        <v>0.35841459471142045</v>
      </c>
      <c r="N137" s="24">
        <f t="shared" si="37"/>
        <v>2764.158223418056</v>
      </c>
      <c r="O137" s="24">
        <f t="shared" si="38"/>
        <v>0</v>
      </c>
      <c r="P137" s="85">
        <f t="shared" si="39"/>
        <v>-0.27126889893328965</v>
      </c>
      <c r="Q137" s="74">
        <f t="shared" si="40"/>
        <v>7.3586815528479316E-2</v>
      </c>
      <c r="R137" s="74"/>
      <c r="S137" s="74">
        <f t="shared" si="41"/>
        <v>5.8594141229754065E-2</v>
      </c>
    </row>
    <row r="138" spans="1:19" ht="21" hidden="1" outlineLevel="1" x14ac:dyDescent="0.35">
      <c r="A138" s="4">
        <v>334</v>
      </c>
      <c r="B138" s="83">
        <v>-1.9386318995030112</v>
      </c>
      <c r="C138" s="22">
        <v>-1.2498205725167819</v>
      </c>
      <c r="D138" s="22">
        <v>-1.1989494847408988</v>
      </c>
      <c r="E138" s="22">
        <v>-0.30326473189124198</v>
      </c>
      <c r="F138" s="22">
        <v>0.33764228866200796</v>
      </c>
      <c r="G138" s="86">
        <v>-6661.2340536676711</v>
      </c>
      <c r="H138" s="4">
        <f t="shared" si="31"/>
        <v>-1.6105580022147119</v>
      </c>
      <c r="I138" s="22">
        <f t="shared" si="32"/>
        <v>-1.6105580022147119</v>
      </c>
      <c r="J138" s="25">
        <f t="shared" si="35"/>
        <v>-0.36788741057644098</v>
      </c>
      <c r="K138" s="86">
        <f t="shared" si="33"/>
        <v>-339.02221652371145</v>
      </c>
      <c r="L138" s="26">
        <f t="shared" si="36"/>
        <v>-6322.2118371439592</v>
      </c>
      <c r="M138" s="27">
        <f t="shared" si="34"/>
        <v>-1.7022393150061026</v>
      </c>
      <c r="N138" s="24">
        <f t="shared" si="37"/>
        <v>0</v>
      </c>
      <c r="O138" s="24">
        <f t="shared" si="38"/>
        <v>-6661.2340536676711</v>
      </c>
      <c r="P138" s="85">
        <f t="shared" si="39"/>
        <v>1.242670591638271</v>
      </c>
      <c r="Q138" s="74">
        <f t="shared" si="40"/>
        <v>1.5442301993226104</v>
      </c>
      <c r="R138" s="74"/>
      <c r="S138" s="74">
        <f t="shared" si="41"/>
        <v>2.5938970784978439</v>
      </c>
    </row>
    <row r="139" spans="1:19" ht="21" hidden="1" outlineLevel="1" x14ac:dyDescent="0.35">
      <c r="A139" s="4">
        <v>335</v>
      </c>
      <c r="B139" s="83">
        <v>0.44857141148972751</v>
      </c>
      <c r="C139" s="22">
        <v>0.7042533871634199</v>
      </c>
      <c r="D139" s="22">
        <v>-1.3253033164664678</v>
      </c>
      <c r="E139" s="22">
        <v>-4.0396517882634972E-2</v>
      </c>
      <c r="F139" s="22">
        <v>-0.66039992829184746</v>
      </c>
      <c r="G139" s="86">
        <v>-5116.2104013051912</v>
      </c>
      <c r="H139" s="4">
        <f t="shared" si="31"/>
        <v>-1.3068738635567232</v>
      </c>
      <c r="I139" s="22">
        <f t="shared" si="32"/>
        <v>-1.3068738635567232</v>
      </c>
      <c r="J139" s="25">
        <f t="shared" si="35"/>
        <v>0.24034959996632702</v>
      </c>
      <c r="K139" s="86">
        <f t="shared" si="33"/>
        <v>2755.4448560195983</v>
      </c>
      <c r="L139" s="26">
        <f t="shared" si="36"/>
        <v>-7871.65525732479</v>
      </c>
      <c r="M139" s="27">
        <f t="shared" si="34"/>
        <v>-2.1167724387362585</v>
      </c>
      <c r="N139" s="24">
        <f t="shared" si="37"/>
        <v>-5116.2104013051912</v>
      </c>
      <c r="O139" s="24">
        <f t="shared" si="38"/>
        <v>0</v>
      </c>
      <c r="P139" s="85">
        <f t="shared" si="39"/>
        <v>1.5472234635230502</v>
      </c>
      <c r="Q139" s="74">
        <f t="shared" si="40"/>
        <v>2.3939004460762634</v>
      </c>
      <c r="R139" s="74"/>
      <c r="S139" s="74">
        <f t="shared" si="41"/>
        <v>1.7079192952476767</v>
      </c>
    </row>
    <row r="140" spans="1:19" ht="21" hidden="1" outlineLevel="1" x14ac:dyDescent="0.35">
      <c r="A140" s="4">
        <v>336</v>
      </c>
      <c r="B140" s="83">
        <v>-0.36893785871198659</v>
      </c>
      <c r="C140" s="22">
        <v>-1.0172879715170753</v>
      </c>
      <c r="D140" s="22">
        <v>-0.37286706921974561</v>
      </c>
      <c r="E140" s="22">
        <v>-0.43834347772352505</v>
      </c>
      <c r="F140" s="22">
        <v>1.4851164922701952E-3</v>
      </c>
      <c r="G140" s="86">
        <v>3822.5206367282549</v>
      </c>
      <c r="H140" s="4">
        <f t="shared" si="31"/>
        <v>0.45009007148066393</v>
      </c>
      <c r="I140" s="22">
        <f t="shared" si="32"/>
        <v>0.45009007148066393</v>
      </c>
      <c r="J140" s="25">
        <f t="shared" si="35"/>
        <v>-0.44781295247545438</v>
      </c>
      <c r="K140" s="86">
        <f t="shared" si="33"/>
        <v>-745.65146363409758</v>
      </c>
      <c r="L140" s="26">
        <f t="shared" si="36"/>
        <v>4568.1721003623525</v>
      </c>
      <c r="M140" s="27">
        <f t="shared" si="34"/>
        <v>1.2113390792977978</v>
      </c>
      <c r="N140" s="24">
        <f t="shared" si="37"/>
        <v>0</v>
      </c>
      <c r="O140" s="24">
        <f t="shared" si="38"/>
        <v>3822.5206367282549</v>
      </c>
      <c r="P140" s="85">
        <f t="shared" si="39"/>
        <v>-0.89790302395611832</v>
      </c>
      <c r="Q140" s="74">
        <f t="shared" si="40"/>
        <v>0.8062298404295416</v>
      </c>
      <c r="R140" s="74"/>
      <c r="S140" s="74">
        <f t="shared" si="41"/>
        <v>0.20258107244546916</v>
      </c>
    </row>
    <row r="141" spans="1:19" ht="21" hidden="1" outlineLevel="1" x14ac:dyDescent="0.35">
      <c r="A141" s="4">
        <v>337</v>
      </c>
      <c r="B141" s="83">
        <v>-0.36780725654279339</v>
      </c>
      <c r="C141" s="22">
        <v>-0.37239270152611464</v>
      </c>
      <c r="D141" s="22">
        <v>-0.20284737869774563</v>
      </c>
      <c r="E141" s="22">
        <v>-0.44572345631382276</v>
      </c>
      <c r="F141" s="22">
        <v>-0.50295757395351881</v>
      </c>
      <c r="G141" s="86">
        <v>-4167.5454332403469</v>
      </c>
      <c r="H141" s="4">
        <f t="shared" si="31"/>
        <v>-1.1204077837259978</v>
      </c>
      <c r="I141" s="22">
        <f t="shared" si="32"/>
        <v>-1.1204077837259978</v>
      </c>
      <c r="J141" s="25">
        <f t="shared" si="35"/>
        <v>-0.31164085438475503</v>
      </c>
      <c r="K141" s="86">
        <f t="shared" si="33"/>
        <v>-52.862194916656335</v>
      </c>
      <c r="L141" s="26">
        <f t="shared" si="36"/>
        <v>-4114.6832383236906</v>
      </c>
      <c r="M141" s="27">
        <f t="shared" si="34"/>
        <v>-1.1116441929939527</v>
      </c>
      <c r="N141" s="24">
        <f t="shared" si="37"/>
        <v>-4167.5454332403469</v>
      </c>
      <c r="O141" s="24">
        <f t="shared" si="38"/>
        <v>0</v>
      </c>
      <c r="P141" s="85">
        <f t="shared" si="39"/>
        <v>0.80876692934124272</v>
      </c>
      <c r="Q141" s="74">
        <f t="shared" si="40"/>
        <v>0.6541039459960627</v>
      </c>
      <c r="R141" s="74"/>
      <c r="S141" s="74">
        <f t="shared" si="41"/>
        <v>1.2553136018338023</v>
      </c>
    </row>
    <row r="142" spans="1:19" ht="21" hidden="1" outlineLevel="1" x14ac:dyDescent="0.35">
      <c r="A142" s="4">
        <v>338</v>
      </c>
      <c r="B142" s="83">
        <v>-0.25703538572399859</v>
      </c>
      <c r="C142" s="22">
        <v>0.24564161245041835</v>
      </c>
      <c r="D142" s="22">
        <v>-4.4120565670867647E-2</v>
      </c>
      <c r="E142" s="22">
        <v>-0.54253864072159663</v>
      </c>
      <c r="F142" s="22">
        <v>0.51864651933960615</v>
      </c>
      <c r="G142" s="86">
        <v>209.33584582275</v>
      </c>
      <c r="H142" s="4">
        <f t="shared" si="31"/>
        <v>-0.26010417658826662</v>
      </c>
      <c r="I142" s="22">
        <f t="shared" si="32"/>
        <v>-0.26010417658826662</v>
      </c>
      <c r="J142" s="25">
        <f t="shared" si="35"/>
        <v>-0.32858317525965797</v>
      </c>
      <c r="K142" s="86">
        <f t="shared" si="33"/>
        <v>-139.05795934911976</v>
      </c>
      <c r="L142" s="26">
        <f t="shared" si="36"/>
        <v>348.39380517186976</v>
      </c>
      <c r="M142" s="27">
        <f t="shared" si="34"/>
        <v>8.2393126595713739E-2</v>
      </c>
      <c r="N142" s="24">
        <f t="shared" si="37"/>
        <v>209.33584582275</v>
      </c>
      <c r="O142" s="24">
        <f t="shared" si="38"/>
        <v>0</v>
      </c>
      <c r="P142" s="85">
        <f t="shared" si="39"/>
        <v>-6.8478998671391345E-2</v>
      </c>
      <c r="Q142" s="74">
        <f t="shared" si="40"/>
        <v>4.6893732590364175E-3</v>
      </c>
      <c r="R142" s="74"/>
      <c r="S142" s="74">
        <f t="shared" si="41"/>
        <v>6.7654182678660191E-2</v>
      </c>
    </row>
    <row r="143" spans="1:19" ht="21" hidden="1" outlineLevel="1" x14ac:dyDescent="0.35">
      <c r="A143" s="4">
        <v>339</v>
      </c>
      <c r="B143" s="83">
        <v>-0.74257773833051111</v>
      </c>
      <c r="C143" s="22">
        <v>-0.51493149530373106</v>
      </c>
      <c r="D143" s="22">
        <v>1.049972273087814</v>
      </c>
      <c r="E143" s="22">
        <v>0.77028365413609579</v>
      </c>
      <c r="F143" s="22">
        <v>-0.78363516541486733</v>
      </c>
      <c r="G143" s="86">
        <v>100.15561610447003</v>
      </c>
      <c r="H143" s="4">
        <f t="shared" si="31"/>
        <v>-0.28156423900852678</v>
      </c>
      <c r="I143" s="22">
        <f t="shared" si="32"/>
        <v>-0.28156423900852678</v>
      </c>
      <c r="J143" s="25">
        <f t="shared" si="35"/>
        <v>0.36866460534813744</v>
      </c>
      <c r="K143" s="86">
        <f t="shared" si="33"/>
        <v>3408.2603739587362</v>
      </c>
      <c r="L143" s="26">
        <f t="shared" si="36"/>
        <v>-3308.1047578542662</v>
      </c>
      <c r="M143" s="27">
        <f t="shared" si="34"/>
        <v>-0.89585477294304705</v>
      </c>
      <c r="N143" s="24">
        <f t="shared" si="37"/>
        <v>100.15561610447003</v>
      </c>
      <c r="O143" s="24">
        <f t="shared" si="38"/>
        <v>0</v>
      </c>
      <c r="P143" s="85">
        <f t="shared" si="39"/>
        <v>0.65022884435666417</v>
      </c>
      <c r="Q143" s="74">
        <f t="shared" si="40"/>
        <v>0.42279755003340302</v>
      </c>
      <c r="R143" s="74"/>
      <c r="S143" s="74">
        <f t="shared" si="41"/>
        <v>7.9278420688450799E-2</v>
      </c>
    </row>
    <row r="144" spans="1:19" ht="21" hidden="1" outlineLevel="1" x14ac:dyDescent="0.35">
      <c r="A144" s="4">
        <v>340</v>
      </c>
      <c r="B144" s="83">
        <v>2.9252418556108224</v>
      </c>
      <c r="C144" s="22">
        <v>1.363454707161899</v>
      </c>
      <c r="D144" s="22">
        <v>-8.0740052096285694E-2</v>
      </c>
      <c r="E144" s="22">
        <v>0.83364364071153529</v>
      </c>
      <c r="F144" s="22">
        <v>-1.4138481319042469</v>
      </c>
      <c r="G144" s="86">
        <v>8752.5435359198927</v>
      </c>
      <c r="H144" s="4">
        <f t="shared" si="31"/>
        <v>1.4191171510440526</v>
      </c>
      <c r="I144" s="22">
        <f t="shared" si="32"/>
        <v>1.4191171510440526</v>
      </c>
      <c r="J144" s="25">
        <f t="shared" si="35"/>
        <v>0.88307101597713822</v>
      </c>
      <c r="K144" s="86">
        <f t="shared" si="33"/>
        <v>6025.3548157720688</v>
      </c>
      <c r="L144" s="26">
        <f t="shared" si="36"/>
        <v>2727.1887201478239</v>
      </c>
      <c r="M144" s="27">
        <f t="shared" si="34"/>
        <v>0.71880828959876797</v>
      </c>
      <c r="N144" s="24">
        <f t="shared" si="37"/>
        <v>8752.5435359198927</v>
      </c>
      <c r="O144" s="24">
        <f t="shared" si="38"/>
        <v>0</v>
      </c>
      <c r="P144" s="85">
        <f t="shared" si="39"/>
        <v>-0.53604613506691434</v>
      </c>
      <c r="Q144" s="74">
        <f t="shared" si="40"/>
        <v>0.2873454589201766</v>
      </c>
      <c r="R144" s="74"/>
      <c r="S144" s="74">
        <f t="shared" si="41"/>
        <v>2.0138934883873882</v>
      </c>
    </row>
    <row r="145" spans="1:19" ht="21" hidden="1" outlineLevel="1" x14ac:dyDescent="0.35">
      <c r="A145" s="4">
        <v>341</v>
      </c>
      <c r="B145" s="83">
        <v>-1.3789596741555152</v>
      </c>
      <c r="C145" s="22">
        <v>-0.39333097459588928</v>
      </c>
      <c r="D145" s="22">
        <v>-1.2463779469426972</v>
      </c>
      <c r="E145" s="22">
        <v>-0.74543805400287366</v>
      </c>
      <c r="F145" s="22">
        <v>0.337522043414206</v>
      </c>
      <c r="G145" s="86">
        <v>1983.3840047565818</v>
      </c>
      <c r="H145" s="4">
        <f t="shared" si="31"/>
        <v>8.8596172600442724E-2</v>
      </c>
      <c r="I145" s="22">
        <f t="shared" si="32"/>
        <v>8.8596172600442724E-2</v>
      </c>
      <c r="J145" s="25">
        <f t="shared" si="35"/>
        <v>-0.48481810605392167</v>
      </c>
      <c r="K145" s="86">
        <f t="shared" si="33"/>
        <v>-933.91891082674647</v>
      </c>
      <c r="L145" s="26">
        <f t="shared" si="36"/>
        <v>2917.3029155833283</v>
      </c>
      <c r="M145" s="27">
        <f t="shared" si="34"/>
        <v>0.76967083176899298</v>
      </c>
      <c r="N145" s="24">
        <f t="shared" si="37"/>
        <v>0</v>
      </c>
      <c r="O145" s="24">
        <f t="shared" si="38"/>
        <v>1983.3840047565818</v>
      </c>
      <c r="P145" s="85">
        <f t="shared" si="39"/>
        <v>-0.57341427865436434</v>
      </c>
      <c r="Q145" s="74">
        <f t="shared" si="40"/>
        <v>0.328803934964705</v>
      </c>
      <c r="R145" s="74"/>
      <c r="S145" s="74">
        <f t="shared" si="41"/>
        <v>7.8492817994474384E-3</v>
      </c>
    </row>
    <row r="146" spans="1:19" ht="21" hidden="1" outlineLevel="1" x14ac:dyDescent="0.35">
      <c r="A146" s="4">
        <v>342</v>
      </c>
      <c r="B146" s="83">
        <v>-1.3888916476017059</v>
      </c>
      <c r="C146" s="22">
        <v>-1.2798808215833337</v>
      </c>
      <c r="D146" s="22">
        <v>-2.0241835868269342E-2</v>
      </c>
      <c r="E146" s="22">
        <v>-0.83689219069984122</v>
      </c>
      <c r="F146" s="22">
        <v>0.61724128682122581</v>
      </c>
      <c r="G146" s="86">
        <v>699.07220187338487</v>
      </c>
      <c r="H146" s="4">
        <f t="shared" si="31"/>
        <v>-0.16384340852214341</v>
      </c>
      <c r="I146" s="22">
        <f t="shared" si="32"/>
        <v>-0.16384340852214341</v>
      </c>
      <c r="J146" s="25">
        <f t="shared" si="35"/>
        <v>-0.81440590684722647</v>
      </c>
      <c r="K146" s="86">
        <f t="shared" si="33"/>
        <v>-2610.7300541616873</v>
      </c>
      <c r="L146" s="26">
        <f t="shared" si="36"/>
        <v>3309.8022560350723</v>
      </c>
      <c r="M146" s="27">
        <f t="shared" si="34"/>
        <v>0.87467884660860473</v>
      </c>
      <c r="N146" s="24">
        <f t="shared" si="37"/>
        <v>0</v>
      </c>
      <c r="O146" s="24">
        <f t="shared" si="38"/>
        <v>699.07220187338487</v>
      </c>
      <c r="P146" s="85">
        <f t="shared" si="39"/>
        <v>-0.65056249832508306</v>
      </c>
      <c r="Q146" s="74">
        <f t="shared" si="40"/>
        <v>0.42323156422697372</v>
      </c>
      <c r="R146" s="74"/>
      <c r="S146" s="74">
        <f t="shared" si="41"/>
        <v>2.6844662516153976E-2</v>
      </c>
    </row>
    <row r="147" spans="1:19" ht="21" hidden="1" outlineLevel="1" x14ac:dyDescent="0.35">
      <c r="A147" s="4">
        <v>343</v>
      </c>
      <c r="B147" s="83">
        <v>0.28187103013467785</v>
      </c>
      <c r="C147" s="22">
        <v>-0.63998892902235938</v>
      </c>
      <c r="D147" s="22">
        <v>-0.13972558394277826</v>
      </c>
      <c r="E147" s="22">
        <v>-0.42579386567648669</v>
      </c>
      <c r="F147" s="22">
        <v>5.5171488201739671E-2</v>
      </c>
      <c r="G147" s="86">
        <v>4124.0963923857053</v>
      </c>
      <c r="H147" s="4">
        <f t="shared" si="31"/>
        <v>0.50936668738031388</v>
      </c>
      <c r="I147" s="22">
        <f t="shared" si="32"/>
        <v>0.50936668738031388</v>
      </c>
      <c r="J147" s="25">
        <f t="shared" si="35"/>
        <v>-0.38763546896330964</v>
      </c>
      <c r="K147" s="86">
        <f t="shared" si="33"/>
        <v>-439.49245323340438</v>
      </c>
      <c r="L147" s="26">
        <f t="shared" si="36"/>
        <v>4563.5888456191096</v>
      </c>
      <c r="M147" s="27">
        <f t="shared" si="34"/>
        <v>1.2101128900218152</v>
      </c>
      <c r="N147" s="24">
        <f t="shared" si="37"/>
        <v>0</v>
      </c>
      <c r="O147" s="24">
        <f t="shared" si="38"/>
        <v>4124.0963923857053</v>
      </c>
      <c r="P147" s="85">
        <f t="shared" si="39"/>
        <v>-0.89700215634362346</v>
      </c>
      <c r="Q147" s="74">
        <f t="shared" si="40"/>
        <v>0.80461286848511027</v>
      </c>
      <c r="R147" s="74"/>
      <c r="S147" s="74">
        <f t="shared" si="41"/>
        <v>0.25945442221279441</v>
      </c>
    </row>
    <row r="148" spans="1:19" ht="21" hidden="1" outlineLevel="1" x14ac:dyDescent="0.35">
      <c r="A148" s="4">
        <v>344</v>
      </c>
      <c r="B148" s="83">
        <v>0.78253181434290453</v>
      </c>
      <c r="C148" s="22">
        <v>0.16198984246906364</v>
      </c>
      <c r="D148" s="22">
        <v>1.2299522008696724</v>
      </c>
      <c r="E148" s="22">
        <v>-0.33772182562674385</v>
      </c>
      <c r="F148" s="22">
        <v>0.37639729765061525</v>
      </c>
      <c r="G148" s="86">
        <v>2147.7920763947382</v>
      </c>
      <c r="H148" s="4">
        <f t="shared" si="31"/>
        <v>0.12091161550483442</v>
      </c>
      <c r="I148" s="22">
        <f t="shared" si="32"/>
        <v>0.12091161550483442</v>
      </c>
      <c r="J148" s="25">
        <f t="shared" si="35"/>
        <v>-0.29404439025190798</v>
      </c>
      <c r="K148" s="86">
        <f t="shared" si="33"/>
        <v>36.661589247174788</v>
      </c>
      <c r="L148" s="26">
        <f t="shared" si="36"/>
        <v>2111.1304871475631</v>
      </c>
      <c r="M148" s="27">
        <f t="shared" si="34"/>
        <v>0.55399004557700549</v>
      </c>
      <c r="N148" s="24">
        <f t="shared" si="37"/>
        <v>2147.7920763947382</v>
      </c>
      <c r="O148" s="24">
        <f t="shared" si="38"/>
        <v>0</v>
      </c>
      <c r="P148" s="85">
        <f t="shared" si="39"/>
        <v>-0.41495600575674241</v>
      </c>
      <c r="Q148" s="74">
        <f t="shared" si="40"/>
        <v>0.17218848671358963</v>
      </c>
      <c r="R148" s="74"/>
      <c r="S148" s="74">
        <f t="shared" si="41"/>
        <v>1.4619618763988916E-2</v>
      </c>
    </row>
    <row r="149" spans="1:19" ht="21" hidden="1" outlineLevel="1" x14ac:dyDescent="0.35">
      <c r="A149" s="4">
        <v>345</v>
      </c>
      <c r="B149" s="83">
        <v>-0.6608779479272916</v>
      </c>
      <c r="C149" s="22">
        <v>-1.0260383007014255</v>
      </c>
      <c r="D149" s="22">
        <v>-0.51422633059792022</v>
      </c>
      <c r="E149" s="22">
        <v>-0.27304540169121927</v>
      </c>
      <c r="F149" s="22">
        <v>-4.495248504726812E-2</v>
      </c>
      <c r="G149" s="86">
        <v>5460.7707521429438</v>
      </c>
      <c r="H149" s="4">
        <f t="shared" si="31"/>
        <v>0.77209845914859543</v>
      </c>
      <c r="I149" s="22">
        <f t="shared" si="32"/>
        <v>0.77209845914859543</v>
      </c>
      <c r="J149" s="25">
        <f t="shared" si="35"/>
        <v>-0.33100334197096071</v>
      </c>
      <c r="K149" s="86">
        <f t="shared" si="33"/>
        <v>-151.37080133074915</v>
      </c>
      <c r="L149" s="26">
        <f t="shared" si="36"/>
        <v>5612.1415534736934</v>
      </c>
      <c r="M149" s="27">
        <f t="shared" si="34"/>
        <v>1.4906393188809901</v>
      </c>
      <c r="N149" s="24">
        <f t="shared" si="37"/>
        <v>5460.7707521429438</v>
      </c>
      <c r="O149" s="24">
        <f t="shared" si="38"/>
        <v>0</v>
      </c>
      <c r="P149" s="85">
        <f t="shared" si="39"/>
        <v>-1.1031018011195561</v>
      </c>
      <c r="Q149" s="74">
        <f t="shared" si="40"/>
        <v>1.2168335836332087</v>
      </c>
      <c r="R149" s="74"/>
      <c r="S149" s="74">
        <f t="shared" si="41"/>
        <v>0.59613603061963527</v>
      </c>
    </row>
    <row r="150" spans="1:19" ht="21" hidden="1" outlineLevel="1" x14ac:dyDescent="0.35">
      <c r="A150" s="4">
        <v>346</v>
      </c>
      <c r="B150" s="83">
        <v>-0.50933844356904245</v>
      </c>
      <c r="C150" s="22">
        <v>-0.51848694846701959</v>
      </c>
      <c r="D150" s="22">
        <v>0.12855860609692574</v>
      </c>
      <c r="E150" s="22">
        <v>-0.37433676616329448</v>
      </c>
      <c r="F150" s="22">
        <v>-0.86147753421286932</v>
      </c>
      <c r="G150" s="86">
        <v>-3457.8994079596223</v>
      </c>
      <c r="H150" s="4">
        <f t="shared" si="31"/>
        <v>-0.98092238386826058</v>
      </c>
      <c r="I150" s="22">
        <f t="shared" si="32"/>
        <v>-0.98092238386826058</v>
      </c>
      <c r="J150" s="25">
        <f t="shared" si="35"/>
        <v>-0.29539850092725484</v>
      </c>
      <c r="K150" s="86">
        <f t="shared" si="33"/>
        <v>29.772414756294893</v>
      </c>
      <c r="L150" s="26">
        <f t="shared" si="36"/>
        <v>-3487.6718227159172</v>
      </c>
      <c r="M150" s="27">
        <f t="shared" si="34"/>
        <v>-0.94389556962310173</v>
      </c>
      <c r="N150" s="24">
        <f t="shared" si="37"/>
        <v>-3457.8994079596223</v>
      </c>
      <c r="O150" s="24">
        <f t="shared" si="38"/>
        <v>0</v>
      </c>
      <c r="P150" s="85">
        <f t="shared" si="39"/>
        <v>0.68552388294100575</v>
      </c>
      <c r="Q150" s="74">
        <f t="shared" si="40"/>
        <v>0.46994299408251378</v>
      </c>
      <c r="R150" s="74"/>
      <c r="S150" s="74">
        <f t="shared" si="41"/>
        <v>0.96220872317379114</v>
      </c>
    </row>
    <row r="151" spans="1:19" ht="21" hidden="1" outlineLevel="1" x14ac:dyDescent="0.35">
      <c r="A151" s="4">
        <v>347</v>
      </c>
      <c r="B151" s="83">
        <v>0.38376402365816037</v>
      </c>
      <c r="C151" s="22">
        <v>-0.33434381153686038</v>
      </c>
      <c r="D151" s="22">
        <v>1.489756469256583</v>
      </c>
      <c r="E151" s="22">
        <v>0.51073923152977363</v>
      </c>
      <c r="F151" s="22">
        <v>0.24527040888146415</v>
      </c>
      <c r="G151" s="86">
        <v>-3813.5956158268555</v>
      </c>
      <c r="H151" s="4">
        <f t="shared" si="31"/>
        <v>-1.0508367158235692</v>
      </c>
      <c r="I151" s="22">
        <f t="shared" si="32"/>
        <v>-1.0508367158235692</v>
      </c>
      <c r="J151" s="25">
        <f t="shared" si="35"/>
        <v>0.14434860660620297</v>
      </c>
      <c r="K151" s="86">
        <f t="shared" si="33"/>
        <v>2267.0301299586881</v>
      </c>
      <c r="L151" s="26">
        <f t="shared" si="36"/>
        <v>-6080.6257457855436</v>
      </c>
      <c r="M151" s="27">
        <f t="shared" si="34"/>
        <v>-1.6376061468657164</v>
      </c>
      <c r="N151" s="24">
        <f t="shared" si="37"/>
        <v>-3813.5956158268555</v>
      </c>
      <c r="O151" s="24">
        <f t="shared" si="38"/>
        <v>0</v>
      </c>
      <c r="P151" s="85">
        <f t="shared" si="39"/>
        <v>1.1951853224297722</v>
      </c>
      <c r="Q151" s="74">
        <f t="shared" si="40"/>
        <v>1.4284679549515584</v>
      </c>
      <c r="R151" s="74"/>
      <c r="S151" s="74">
        <f t="shared" si="41"/>
        <v>1.1042578033228647</v>
      </c>
    </row>
    <row r="152" spans="1:19" ht="21" hidden="1" outlineLevel="1" x14ac:dyDescent="0.35">
      <c r="A152" s="4">
        <v>348</v>
      </c>
      <c r="B152" s="83">
        <v>0.2831490482046477</v>
      </c>
      <c r="C152" s="22">
        <v>0.84558271813903707</v>
      </c>
      <c r="D152" s="22">
        <v>-1.0227100125878921</v>
      </c>
      <c r="E152" s="22">
        <v>1.1694868577099529</v>
      </c>
      <c r="F152" s="22">
        <v>-0.41649559668018893</v>
      </c>
      <c r="G152" s="86">
        <v>2442.3188013580948</v>
      </c>
      <c r="H152" s="4">
        <f t="shared" si="31"/>
        <v>0.17880269998466672</v>
      </c>
      <c r="I152" s="22">
        <f t="shared" si="32"/>
        <v>0.17880269998466672</v>
      </c>
      <c r="J152" s="25">
        <f t="shared" si="35"/>
        <v>1.0057117420627506</v>
      </c>
      <c r="K152" s="86">
        <f t="shared" si="33"/>
        <v>6649.3018660939033</v>
      </c>
      <c r="L152" s="26">
        <f t="shared" si="36"/>
        <v>-4206.9830647358085</v>
      </c>
      <c r="M152" s="27">
        <f t="shared" si="34"/>
        <v>-1.1363377925562401</v>
      </c>
      <c r="N152" s="24">
        <f t="shared" si="37"/>
        <v>2442.3188013580948</v>
      </c>
      <c r="O152" s="24">
        <f t="shared" si="38"/>
        <v>0</v>
      </c>
      <c r="P152" s="85">
        <f t="shared" si="39"/>
        <v>0.82690904207808391</v>
      </c>
      <c r="Q152" s="74">
        <f t="shared" si="40"/>
        <v>0.68377856387049429</v>
      </c>
      <c r="R152" s="74"/>
      <c r="S152" s="74">
        <f t="shared" si="41"/>
        <v>3.1970405521806737E-2</v>
      </c>
    </row>
    <row r="153" spans="1:19" ht="21" hidden="1" outlineLevel="1" x14ac:dyDescent="0.35">
      <c r="A153" s="4">
        <v>349</v>
      </c>
      <c r="B153" s="83">
        <v>-0.51224630776542202</v>
      </c>
      <c r="C153" s="22">
        <v>-0.68530754350251299</v>
      </c>
      <c r="D153" s="22">
        <v>-1.2301290302327323</v>
      </c>
      <c r="E153" s="22">
        <v>-0.44846503231330043</v>
      </c>
      <c r="F153" s="22">
        <v>-0.46833723735569532</v>
      </c>
      <c r="G153" s="86">
        <v>-3725.3685198340663</v>
      </c>
      <c r="H153" s="4">
        <f t="shared" si="31"/>
        <v>-1.0334951239250263</v>
      </c>
      <c r="I153" s="22">
        <f t="shared" si="32"/>
        <v>-1.0334951239250263</v>
      </c>
      <c r="J153" s="25">
        <f t="shared" si="35"/>
        <v>-0.30301678758835671</v>
      </c>
      <c r="K153" s="86">
        <f t="shared" si="33"/>
        <v>-8.9863861935825753</v>
      </c>
      <c r="L153" s="26">
        <f t="shared" si="36"/>
        <v>-3716.3821336404835</v>
      </c>
      <c r="M153" s="27">
        <f t="shared" si="34"/>
        <v>-1.0050839927575141</v>
      </c>
      <c r="N153" s="24">
        <f t="shared" si="37"/>
        <v>-3725.3685198340663</v>
      </c>
      <c r="O153" s="24">
        <f t="shared" si="38"/>
        <v>0</v>
      </c>
      <c r="P153" s="85">
        <f t="shared" si="39"/>
        <v>0.73047833633666959</v>
      </c>
      <c r="Q153" s="74">
        <f t="shared" si="40"/>
        <v>0.5335985998571886</v>
      </c>
      <c r="R153" s="74"/>
      <c r="S153" s="74">
        <f t="shared" si="41"/>
        <v>1.0681121711768053</v>
      </c>
    </row>
    <row r="154" spans="1:19" ht="21" hidden="1" outlineLevel="1" x14ac:dyDescent="0.35">
      <c r="A154" s="4">
        <v>350</v>
      </c>
      <c r="B154" s="83">
        <v>-1.9019097646861352</v>
      </c>
      <c r="C154" s="22">
        <v>-1.2189126824822916</v>
      </c>
      <c r="D154" s="22">
        <v>-0.20648714292674344</v>
      </c>
      <c r="E154" s="22">
        <v>-0.5484049945963293</v>
      </c>
      <c r="F154" s="22">
        <v>-4.3211944009665916E-2</v>
      </c>
      <c r="G154" s="86">
        <v>4266.7878806856643</v>
      </c>
      <c r="H154" s="4">
        <f t="shared" si="31"/>
        <v>0.53741359892884533</v>
      </c>
      <c r="I154" s="22">
        <f t="shared" si="32"/>
        <v>0.53741359892884533</v>
      </c>
      <c r="J154" s="25">
        <f t="shared" si="35"/>
        <v>-0.56552578956783417</v>
      </c>
      <c r="K154" s="86">
        <f t="shared" si="33"/>
        <v>-1344.5273822056643</v>
      </c>
      <c r="L154" s="26">
        <f t="shared" si="36"/>
        <v>5611.3152628913285</v>
      </c>
      <c r="M154" s="27">
        <f t="shared" si="34"/>
        <v>1.4904182557484127</v>
      </c>
      <c r="N154" s="24">
        <f t="shared" si="37"/>
        <v>0</v>
      </c>
      <c r="O154" s="24">
        <f t="shared" si="38"/>
        <v>4266.7878806856643</v>
      </c>
      <c r="P154" s="85">
        <f t="shared" si="39"/>
        <v>-1.1029393884966794</v>
      </c>
      <c r="Q154" s="74">
        <f t="shared" si="40"/>
        <v>1.2164752946974291</v>
      </c>
      <c r="R154" s="74"/>
      <c r="S154" s="74">
        <f t="shared" si="41"/>
        <v>0.28881337631365384</v>
      </c>
    </row>
    <row r="155" spans="1:19" ht="21" hidden="1" outlineLevel="1" x14ac:dyDescent="0.35">
      <c r="A155" s="4">
        <v>351</v>
      </c>
      <c r="B155" s="83">
        <v>-0.58607785666405365</v>
      </c>
      <c r="C155" s="22">
        <v>0.26038827569286177</v>
      </c>
      <c r="D155" s="22">
        <v>-0.25704446421362992</v>
      </c>
      <c r="E155" s="22">
        <v>-0.40874379403205752</v>
      </c>
      <c r="F155" s="22">
        <v>5.1304137276036291E-2</v>
      </c>
      <c r="G155" s="86">
        <v>-5241.4934840781916</v>
      </c>
      <c r="H155" s="4">
        <f t="shared" si="31"/>
        <v>-1.3314990432568263</v>
      </c>
      <c r="I155" s="22">
        <f t="shared" si="32"/>
        <v>-1.3314990432568263</v>
      </c>
      <c r="J155" s="25">
        <f t="shared" si="35"/>
        <v>-0.19720739154048111</v>
      </c>
      <c r="K155" s="86">
        <f t="shared" si="33"/>
        <v>529.32957676247725</v>
      </c>
      <c r="L155" s="26">
        <f t="shared" si="36"/>
        <v>-5770.8230608406684</v>
      </c>
      <c r="M155" s="27">
        <f t="shared" si="34"/>
        <v>-1.5547225300407788</v>
      </c>
      <c r="N155" s="24">
        <f t="shared" si="37"/>
        <v>-5241.4934840781916</v>
      </c>
      <c r="O155" s="24">
        <f t="shared" si="38"/>
        <v>0</v>
      </c>
      <c r="P155" s="85">
        <f t="shared" si="39"/>
        <v>1.1342916517163453</v>
      </c>
      <c r="Q155" s="74">
        <f t="shared" si="40"/>
        <v>1.2866175511533948</v>
      </c>
      <c r="R155" s="74"/>
      <c r="S155" s="74">
        <f t="shared" si="41"/>
        <v>1.7728897021938439</v>
      </c>
    </row>
    <row r="156" spans="1:19" ht="21" hidden="1" outlineLevel="1" x14ac:dyDescent="0.35">
      <c r="A156" s="4">
        <v>352</v>
      </c>
      <c r="B156" s="83">
        <v>0.70766455440675824</v>
      </c>
      <c r="C156" s="22">
        <v>2.8370330824767101E-2</v>
      </c>
      <c r="D156" s="22">
        <v>-1.0576284678855821</v>
      </c>
      <c r="E156" s="22">
        <v>-0.47710119901448433</v>
      </c>
      <c r="F156" s="22">
        <v>0.62747831572458179</v>
      </c>
      <c r="G156" s="86">
        <v>522.6997982204839</v>
      </c>
      <c r="H156" s="4">
        <f t="shared" si="31"/>
        <v>-0.19851051630684949</v>
      </c>
      <c r="I156" s="22">
        <f t="shared" si="32"/>
        <v>-0.19851051630684949</v>
      </c>
      <c r="J156" s="25">
        <f t="shared" si="35"/>
        <v>-0.26356911070404837</v>
      </c>
      <c r="K156" s="86">
        <f t="shared" si="33"/>
        <v>191.70764440789253</v>
      </c>
      <c r="L156" s="26">
        <f t="shared" si="36"/>
        <v>330.99215381259137</v>
      </c>
      <c r="M156" s="27">
        <f t="shared" si="34"/>
        <v>7.7737544596351071E-2</v>
      </c>
      <c r="N156" s="24">
        <f t="shared" si="37"/>
        <v>522.6997982204839</v>
      </c>
      <c r="O156" s="24">
        <f t="shared" si="38"/>
        <v>0</v>
      </c>
      <c r="P156" s="85">
        <f t="shared" si="39"/>
        <v>-6.5058594397198882E-2</v>
      </c>
      <c r="Q156" s="74">
        <f t="shared" si="40"/>
        <v>4.2326207049392375E-3</v>
      </c>
      <c r="R156" s="74"/>
      <c r="S156" s="74">
        <f t="shared" si="41"/>
        <v>3.9406425084411958E-2</v>
      </c>
    </row>
    <row r="157" spans="1:19" ht="21" hidden="1" outlineLevel="1" x14ac:dyDescent="0.35">
      <c r="A157" s="4">
        <v>353</v>
      </c>
      <c r="B157" s="83">
        <v>-0.99180964865176158</v>
      </c>
      <c r="C157" s="22">
        <v>-0.83610278428164009</v>
      </c>
      <c r="D157" s="22">
        <v>-0.61668016548439364</v>
      </c>
      <c r="E157" s="22">
        <v>-0.67389166672379253</v>
      </c>
      <c r="F157" s="22">
        <v>0.56586274060074382</v>
      </c>
      <c r="G157" s="86">
        <v>-211.54822154288036</v>
      </c>
      <c r="H157" s="4">
        <f t="shared" si="31"/>
        <v>-0.34283159327043883</v>
      </c>
      <c r="I157" s="22">
        <f t="shared" si="32"/>
        <v>-0.34283159327043883</v>
      </c>
      <c r="J157" s="25">
        <f t="shared" si="35"/>
        <v>-0.58093434856887594</v>
      </c>
      <c r="K157" s="86">
        <f t="shared" si="33"/>
        <v>-1422.9199785744968</v>
      </c>
      <c r="L157" s="26">
        <f t="shared" si="36"/>
        <v>1211.3717570316164</v>
      </c>
      <c r="M157" s="27">
        <f t="shared" si="34"/>
        <v>0.31327148035510638</v>
      </c>
      <c r="N157" s="24">
        <f t="shared" si="37"/>
        <v>0</v>
      </c>
      <c r="O157" s="24">
        <f t="shared" si="38"/>
        <v>-211.54822154288036</v>
      </c>
      <c r="P157" s="85">
        <f t="shared" si="39"/>
        <v>-0.23810275529843711</v>
      </c>
      <c r="Q157" s="74">
        <f t="shared" si="40"/>
        <v>5.669292208070742E-2</v>
      </c>
      <c r="R157" s="74"/>
      <c r="S157" s="74">
        <f t="shared" si="41"/>
        <v>0.11753350134434759</v>
      </c>
    </row>
    <row r="158" spans="1:19" ht="21" hidden="1" outlineLevel="1" x14ac:dyDescent="0.35">
      <c r="A158" s="4">
        <v>354</v>
      </c>
      <c r="B158" s="83">
        <v>1.6674983911892203</v>
      </c>
      <c r="C158" s="22">
        <v>0.19679754239702321</v>
      </c>
      <c r="D158" s="22">
        <v>1.7337995185176385</v>
      </c>
      <c r="E158" s="22">
        <v>-0.41704542198795186</v>
      </c>
      <c r="F158" s="22">
        <v>0.43808264476674741</v>
      </c>
      <c r="G158" s="86">
        <v>2049.53980748514</v>
      </c>
      <c r="H158" s="4">
        <f t="shared" si="31"/>
        <v>0.10159951267108172</v>
      </c>
      <c r="I158" s="22">
        <f t="shared" si="32"/>
        <v>0.10159951267108172</v>
      </c>
      <c r="J158" s="25">
        <f t="shared" si="35"/>
        <v>-0.37716846199909432</v>
      </c>
      <c r="K158" s="86">
        <f t="shared" si="33"/>
        <v>-386.24050072570935</v>
      </c>
      <c r="L158" s="26">
        <f t="shared" si="36"/>
        <v>2435.7803082108494</v>
      </c>
      <c r="M158" s="27">
        <f t="shared" si="34"/>
        <v>0.64084581758583048</v>
      </c>
      <c r="N158" s="24">
        <f t="shared" si="37"/>
        <v>0</v>
      </c>
      <c r="O158" s="24">
        <f t="shared" si="38"/>
        <v>2049.53980748514</v>
      </c>
      <c r="P158" s="85">
        <f t="shared" si="39"/>
        <v>-0.47876797467017607</v>
      </c>
      <c r="Q158" s="74">
        <f t="shared" si="40"/>
        <v>0.22921877356978235</v>
      </c>
      <c r="R158" s="74"/>
      <c r="S158" s="74">
        <f t="shared" si="41"/>
        <v>1.0322460975001295E-2</v>
      </c>
    </row>
    <row r="159" spans="1:19" ht="21" hidden="1" outlineLevel="1" x14ac:dyDescent="0.35">
      <c r="A159" s="4">
        <v>355</v>
      </c>
      <c r="B159" s="83">
        <v>-0.52464862571761306</v>
      </c>
      <c r="C159" s="22">
        <v>-0.33608130597099634</v>
      </c>
      <c r="D159" s="22">
        <v>-0.16484525545562634</v>
      </c>
      <c r="E159" s="22">
        <v>-0.82727189642794541</v>
      </c>
      <c r="F159" s="22">
        <v>0.69870559096772966</v>
      </c>
      <c r="G159" s="86">
        <v>-189.30171825167497</v>
      </c>
      <c r="H159" s="4">
        <f t="shared" si="31"/>
        <v>-0.33845890280721425</v>
      </c>
      <c r="I159" s="22">
        <f t="shared" si="32"/>
        <v>-0.33845890280721425</v>
      </c>
      <c r="J159" s="25">
        <f t="shared" si="35"/>
        <v>-0.6236926294245444</v>
      </c>
      <c r="K159" s="86">
        <f t="shared" si="33"/>
        <v>-1640.4570404319347</v>
      </c>
      <c r="L159" s="26">
        <f t="shared" si="36"/>
        <v>1451.1553221802596</v>
      </c>
      <c r="M159" s="27">
        <f t="shared" si="34"/>
        <v>0.37742240641384561</v>
      </c>
      <c r="N159" s="24">
        <f t="shared" si="37"/>
        <v>0</v>
      </c>
      <c r="O159" s="24">
        <f t="shared" si="38"/>
        <v>-189.30171825167497</v>
      </c>
      <c r="P159" s="85">
        <f t="shared" si="39"/>
        <v>-0.28523372661733015</v>
      </c>
      <c r="Q159" s="74">
        <f t="shared" si="40"/>
        <v>8.1358278800009842E-2</v>
      </c>
      <c r="R159" s="74"/>
      <c r="S159" s="74">
        <f t="shared" si="41"/>
        <v>0.11455442888946329</v>
      </c>
    </row>
    <row r="160" spans="1:19" ht="21" hidden="1" outlineLevel="1" x14ac:dyDescent="0.35">
      <c r="A160" s="4">
        <v>356</v>
      </c>
      <c r="B160" s="83">
        <v>0.27089594563380415</v>
      </c>
      <c r="C160" s="22">
        <v>-0.88021856824746403</v>
      </c>
      <c r="D160" s="22">
        <v>-0.57687090059264923</v>
      </c>
      <c r="E160" s="22">
        <v>-0.51143064439293928</v>
      </c>
      <c r="F160" s="22">
        <v>0.5757704343832829</v>
      </c>
      <c r="G160" s="86">
        <v>1809.8066531269856</v>
      </c>
      <c r="H160" s="4">
        <f t="shared" si="31"/>
        <v>5.447844991084741E-2</v>
      </c>
      <c r="I160" s="22">
        <f t="shared" si="32"/>
        <v>5.447844991084741E-2</v>
      </c>
      <c r="J160" s="25">
        <f t="shared" si="35"/>
        <v>-0.48872240340001083</v>
      </c>
      <c r="K160" s="86">
        <f t="shared" si="33"/>
        <v>-953.7824169427422</v>
      </c>
      <c r="L160" s="26">
        <f t="shared" si="36"/>
        <v>2763.5890700697278</v>
      </c>
      <c r="M160" s="27">
        <f t="shared" si="34"/>
        <v>0.72854672248471142</v>
      </c>
      <c r="N160" s="24">
        <f t="shared" si="37"/>
        <v>0</v>
      </c>
      <c r="O160" s="24">
        <f t="shared" si="38"/>
        <v>1809.8066531269856</v>
      </c>
      <c r="P160" s="85">
        <f t="shared" si="39"/>
        <v>-0.54320085331085821</v>
      </c>
      <c r="Q160" s="74">
        <f t="shared" si="40"/>
        <v>0.29506716703764452</v>
      </c>
      <c r="R160" s="74"/>
      <c r="S160" s="74">
        <f t="shared" si="41"/>
        <v>2.9679015046887103E-3</v>
      </c>
    </row>
    <row r="161" spans="1:19" ht="21" hidden="1" outlineLevel="1" x14ac:dyDescent="0.35">
      <c r="A161" s="4">
        <v>357</v>
      </c>
      <c r="B161" s="83">
        <v>0.14628716466974556</v>
      </c>
      <c r="C161" s="22">
        <v>1.7225141636141377</v>
      </c>
      <c r="D161" s="22">
        <v>-1.1016963883217592</v>
      </c>
      <c r="E161" s="22">
        <v>0.21965464399411039</v>
      </c>
      <c r="F161" s="22">
        <v>0.15137735524445128</v>
      </c>
      <c r="G161" s="86">
        <v>2166.1200849928232</v>
      </c>
      <c r="H161" s="4">
        <f t="shared" si="31"/>
        <v>0.12451410113404461</v>
      </c>
      <c r="I161" s="22">
        <f t="shared" si="32"/>
        <v>0.12451410113404461</v>
      </c>
      <c r="J161" s="25">
        <f t="shared" si="35"/>
        <v>0.53589276911077288</v>
      </c>
      <c r="K161" s="86">
        <f t="shared" si="33"/>
        <v>4259.0505057587961</v>
      </c>
      <c r="L161" s="26">
        <f t="shared" si="36"/>
        <v>-2092.9304207659729</v>
      </c>
      <c r="M161" s="27">
        <f t="shared" si="34"/>
        <v>-0.57075092773704195</v>
      </c>
      <c r="N161" s="24">
        <f t="shared" si="37"/>
        <v>2166.1200849928232</v>
      </c>
      <c r="O161" s="24">
        <f t="shared" si="38"/>
        <v>0</v>
      </c>
      <c r="P161" s="85">
        <f t="shared" si="39"/>
        <v>0.41137866797672829</v>
      </c>
      <c r="Q161" s="74">
        <f t="shared" si="40"/>
        <v>0.16923240846630724</v>
      </c>
      <c r="R161" s="74"/>
      <c r="S161" s="74">
        <f t="shared" si="41"/>
        <v>1.5503761381219089E-2</v>
      </c>
    </row>
    <row r="162" spans="1:19" ht="21" hidden="1" outlineLevel="1" x14ac:dyDescent="0.35">
      <c r="A162" s="4">
        <v>358</v>
      </c>
      <c r="B162" s="83">
        <v>-0.82538297959371609</v>
      </c>
      <c r="C162" s="22">
        <v>-1.1602580783775327</v>
      </c>
      <c r="D162" s="22">
        <v>0.190808523702581</v>
      </c>
      <c r="E162" s="22">
        <v>-0.53238599865117442</v>
      </c>
      <c r="F162" s="22">
        <v>-0.37179879134518812</v>
      </c>
      <c r="G162" s="86">
        <v>-3290.95588308692</v>
      </c>
      <c r="H162" s="4">
        <f t="shared" si="31"/>
        <v>-0.94810858164719214</v>
      </c>
      <c r="I162" s="22">
        <f t="shared" si="32"/>
        <v>-0.94810858164719214</v>
      </c>
      <c r="J162" s="25">
        <f t="shared" si="35"/>
        <v>-0.55222474320695214</v>
      </c>
      <c r="K162" s="86">
        <f t="shared" si="33"/>
        <v>-1276.8569687308382</v>
      </c>
      <c r="L162" s="26">
        <f t="shared" si="36"/>
        <v>-2014.0989143560819</v>
      </c>
      <c r="M162" s="27">
        <f t="shared" si="34"/>
        <v>-0.54966059931663913</v>
      </c>
      <c r="N162" s="24">
        <f t="shared" si="37"/>
        <v>0</v>
      </c>
      <c r="O162" s="24">
        <f t="shared" si="38"/>
        <v>-3290.95588308692</v>
      </c>
      <c r="P162" s="85">
        <f t="shared" si="39"/>
        <v>0.39588383844024</v>
      </c>
      <c r="Q162" s="74">
        <f t="shared" si="40"/>
        <v>0.15672401353817805</v>
      </c>
      <c r="R162" s="74"/>
      <c r="S162" s="74">
        <f t="shared" si="41"/>
        <v>0.89890988259305038</v>
      </c>
    </row>
    <row r="163" spans="1:19" ht="21" hidden="1" outlineLevel="1" x14ac:dyDescent="0.35">
      <c r="A163" s="4">
        <v>359</v>
      </c>
      <c r="B163" s="83">
        <v>0.49395293710978189</v>
      </c>
      <c r="C163" s="22">
        <v>-0.49108192925623839</v>
      </c>
      <c r="D163" s="22">
        <v>0.94507092611019339</v>
      </c>
      <c r="E163" s="22">
        <v>-0.62128931263515053</v>
      </c>
      <c r="F163" s="22">
        <v>0.26991945594934125</v>
      </c>
      <c r="G163" s="86">
        <v>630.82903169217411</v>
      </c>
      <c r="H163" s="4">
        <f t="shared" si="31"/>
        <v>-0.17725703382430763</v>
      </c>
      <c r="I163" s="22">
        <f t="shared" si="32"/>
        <v>-0.17725703382430763</v>
      </c>
      <c r="J163" s="25">
        <f t="shared" si="35"/>
        <v>-0.57328085882985569</v>
      </c>
      <c r="K163" s="86">
        <f t="shared" si="33"/>
        <v>-1383.9820784189114</v>
      </c>
      <c r="L163" s="26">
        <f t="shared" si="36"/>
        <v>2014.8111101110856</v>
      </c>
      <c r="M163" s="27">
        <f t="shared" si="34"/>
        <v>0.52822106833096072</v>
      </c>
      <c r="N163" s="24">
        <f t="shared" si="37"/>
        <v>0</v>
      </c>
      <c r="O163" s="24">
        <f t="shared" si="38"/>
        <v>630.82903169217411</v>
      </c>
      <c r="P163" s="85">
        <f t="shared" si="39"/>
        <v>-0.39602382500554806</v>
      </c>
      <c r="Q163" s="74">
        <f t="shared" si="40"/>
        <v>0.15683486997202495</v>
      </c>
      <c r="R163" s="74"/>
      <c r="S163" s="74">
        <f t="shared" si="41"/>
        <v>3.1420056040191741E-2</v>
      </c>
    </row>
    <row r="164" spans="1:19" ht="21" hidden="1" outlineLevel="1" x14ac:dyDescent="0.35">
      <c r="A164" s="4">
        <v>360</v>
      </c>
      <c r="B164" s="83">
        <v>0.30044399455635434</v>
      </c>
      <c r="C164" s="22">
        <v>-0.34320803425511598</v>
      </c>
      <c r="D164" s="22">
        <v>-0.64443162353078842</v>
      </c>
      <c r="E164" s="22">
        <v>0.32716483598767965</v>
      </c>
      <c r="F164" s="22">
        <v>0.30998646965353199</v>
      </c>
      <c r="G164" s="86">
        <v>3509.9509032959536</v>
      </c>
      <c r="H164" s="4">
        <f t="shared" si="31"/>
        <v>0.38865251994363686</v>
      </c>
      <c r="I164" s="22">
        <f t="shared" si="32"/>
        <v>0.38865251994363686</v>
      </c>
      <c r="J164" s="25">
        <f t="shared" si="35"/>
        <v>0.17068699399158624</v>
      </c>
      <c r="K164" s="86">
        <f t="shared" si="33"/>
        <v>2401.0293294405287</v>
      </c>
      <c r="L164" s="26">
        <f t="shared" si="36"/>
        <v>1108.9215738554249</v>
      </c>
      <c r="M164" s="27">
        <f t="shared" si="34"/>
        <v>0.28586228689530457</v>
      </c>
      <c r="N164" s="24">
        <f t="shared" si="37"/>
        <v>3509.9509032959536</v>
      </c>
      <c r="O164" s="24">
        <f t="shared" si="38"/>
        <v>0</v>
      </c>
      <c r="P164" s="85">
        <f t="shared" si="39"/>
        <v>-0.21796552595205063</v>
      </c>
      <c r="Q164" s="74">
        <f t="shared" si="40"/>
        <v>4.7508970503554057E-2</v>
      </c>
      <c r="R164" s="74"/>
      <c r="S164" s="74">
        <f t="shared" si="41"/>
        <v>0.15105078125853905</v>
      </c>
    </row>
    <row r="165" spans="1:19" ht="21" hidden="1" outlineLevel="1" x14ac:dyDescent="0.35">
      <c r="A165" s="4">
        <v>361</v>
      </c>
      <c r="B165" s="83">
        <v>0.1099340090116411</v>
      </c>
      <c r="C165" s="22">
        <v>0.30463044454496391</v>
      </c>
      <c r="D165" s="22">
        <v>-0.27840844677835125</v>
      </c>
      <c r="E165" s="22">
        <v>1.1505991750829563</v>
      </c>
      <c r="F165" s="22">
        <v>-0.60481121079292022</v>
      </c>
      <c r="G165" s="86">
        <v>9221.3549388931679</v>
      </c>
      <c r="H165" s="4">
        <f t="shared" ref="H165:H196" si="42">STANDARDIZE(+G165,G$207,G$208)</f>
        <v>1.5112649876724984</v>
      </c>
      <c r="I165" s="22">
        <f t="shared" ref="I165:I201" si="43">STANDARDIZE(+G165,G$207,G$208)</f>
        <v>1.5112649876724984</v>
      </c>
      <c r="J165" s="25">
        <f t="shared" si="35"/>
        <v>0.85004052043869494</v>
      </c>
      <c r="K165" s="86">
        <f t="shared" ref="K165:K196" si="44">+J165*G$208+G$207</f>
        <v>5857.3088418148254</v>
      </c>
      <c r="L165" s="26">
        <f t="shared" si="36"/>
        <v>3364.0460970783424</v>
      </c>
      <c r="M165" s="27">
        <f t="shared" ref="M165:M196" si="45">STANDARDIZE(+L165,L$207,L$208)</f>
        <v>0.8891910698869252</v>
      </c>
      <c r="N165" s="24">
        <f t="shared" si="37"/>
        <v>9221.3549388931679</v>
      </c>
      <c r="O165" s="24">
        <f t="shared" si="38"/>
        <v>0</v>
      </c>
      <c r="P165" s="85">
        <f t="shared" si="39"/>
        <v>-0.66122446723380346</v>
      </c>
      <c r="Q165" s="74">
        <f t="shared" si="40"/>
        <v>0.43721779606862721</v>
      </c>
      <c r="R165" s="74"/>
      <c r="S165" s="74">
        <f t="shared" si="41"/>
        <v>2.2839218629647569</v>
      </c>
    </row>
    <row r="166" spans="1:19" ht="21" hidden="1" outlineLevel="1" x14ac:dyDescent="0.35">
      <c r="A166" s="4">
        <v>362</v>
      </c>
      <c r="B166" s="83">
        <v>-6.1332661936699506E-2</v>
      </c>
      <c r="C166" s="22">
        <v>-0.88979515840782364</v>
      </c>
      <c r="D166" s="22">
        <v>-0.50764683011049505</v>
      </c>
      <c r="E166" s="22">
        <v>-0.23687564051294535</v>
      </c>
      <c r="F166" s="22">
        <v>0.18912639158201799</v>
      </c>
      <c r="G166" s="86">
        <v>4126.7984546348916</v>
      </c>
      <c r="H166" s="4">
        <f t="shared" si="42"/>
        <v>0.50989779474911667</v>
      </c>
      <c r="I166" s="22">
        <f t="shared" si="43"/>
        <v>0.50989779474911667</v>
      </c>
      <c r="J166" s="25">
        <f t="shared" si="35"/>
        <v>-0.29647379541295793</v>
      </c>
      <c r="K166" s="86">
        <f t="shared" si="44"/>
        <v>24.301745721659472</v>
      </c>
      <c r="L166" s="26">
        <f t="shared" si="36"/>
        <v>4102.4967089132324</v>
      </c>
      <c r="M166" s="27">
        <f t="shared" si="45"/>
        <v>1.086753778442386</v>
      </c>
      <c r="N166" s="24">
        <f t="shared" si="37"/>
        <v>4126.7984546348916</v>
      </c>
      <c r="O166" s="24">
        <f t="shared" si="38"/>
        <v>0</v>
      </c>
      <c r="P166" s="85">
        <f t="shared" si="39"/>
        <v>-0.8063715901620746</v>
      </c>
      <c r="Q166" s="74">
        <f t="shared" si="40"/>
        <v>0.65023514142051286</v>
      </c>
      <c r="R166" s="74"/>
      <c r="S166" s="74">
        <f t="shared" si="41"/>
        <v>0.25999576109001232</v>
      </c>
    </row>
    <row r="167" spans="1:19" ht="21" hidden="1" outlineLevel="1" x14ac:dyDescent="0.35">
      <c r="A167" s="4">
        <v>363</v>
      </c>
      <c r="B167" s="83">
        <v>0.71984643719706487</v>
      </c>
      <c r="C167" s="22">
        <v>2.3797763550359856</v>
      </c>
      <c r="D167" s="22">
        <v>-0.44858668411278724</v>
      </c>
      <c r="E167" s="22">
        <v>5.3975702129536005</v>
      </c>
      <c r="F167" s="22">
        <v>-8.6075002338408063E-2</v>
      </c>
      <c r="G167" s="86">
        <v>14034.096471125087</v>
      </c>
      <c r="H167" s="4">
        <f t="shared" si="42"/>
        <v>2.4572396752214782</v>
      </c>
      <c r="I167" s="22">
        <f t="shared" si="43"/>
        <v>2.4572396752214782</v>
      </c>
      <c r="J167" s="25">
        <f t="shared" si="35"/>
        <v>3.9431680117753412</v>
      </c>
      <c r="K167" s="86">
        <f t="shared" si="44"/>
        <v>21593.906594356096</v>
      </c>
      <c r="L167" s="26">
        <f t="shared" si="36"/>
        <v>-7559.8101232310091</v>
      </c>
      <c r="M167" s="27">
        <f t="shared" si="45"/>
        <v>-2.0333423916159465</v>
      </c>
      <c r="N167" s="24">
        <f t="shared" si="37"/>
        <v>14034.096471125087</v>
      </c>
      <c r="O167" s="24">
        <f t="shared" si="38"/>
        <v>0</v>
      </c>
      <c r="P167" s="85">
        <f t="shared" si="39"/>
        <v>1.4859283365538629</v>
      </c>
      <c r="Q167" s="74">
        <f t="shared" si="40"/>
        <v>2.2079830213737299</v>
      </c>
      <c r="R167" s="74"/>
      <c r="S167" s="74">
        <f t="shared" si="41"/>
        <v>6.0380268214825561</v>
      </c>
    </row>
    <row r="168" spans="1:19" ht="21" hidden="1" outlineLevel="1" x14ac:dyDescent="0.35">
      <c r="A168" s="4">
        <v>364</v>
      </c>
      <c r="B168" s="83">
        <v>-0.31255693192244544</v>
      </c>
      <c r="C168" s="22">
        <v>9.3476059200341619E-2</v>
      </c>
      <c r="D168" s="22">
        <v>-0.66987159644426031</v>
      </c>
      <c r="E168" s="22">
        <v>-0.41113863169259618</v>
      </c>
      <c r="F168" s="22">
        <v>5.7776101682680818E-2</v>
      </c>
      <c r="G168" s="86">
        <v>-5352.0936665267363</v>
      </c>
      <c r="H168" s="4">
        <f t="shared" si="42"/>
        <v>-1.3532382063375625</v>
      </c>
      <c r="I168" s="22">
        <f t="shared" si="43"/>
        <v>-1.3532382063375625</v>
      </c>
      <c r="J168" s="25">
        <f t="shared" si="35"/>
        <v>-0.20194382738505928</v>
      </c>
      <c r="K168" s="86">
        <f t="shared" si="44"/>
        <v>505.23248219537436</v>
      </c>
      <c r="L168" s="26">
        <f t="shared" si="36"/>
        <v>-5857.3261487221107</v>
      </c>
      <c r="M168" s="27">
        <f t="shared" si="45"/>
        <v>-1.5778652887661111</v>
      </c>
      <c r="N168" s="24">
        <f t="shared" si="37"/>
        <v>-5352.0936665267363</v>
      </c>
      <c r="O168" s="24">
        <f t="shared" si="38"/>
        <v>0</v>
      </c>
      <c r="P168" s="85">
        <f t="shared" si="39"/>
        <v>1.1512943789525032</v>
      </c>
      <c r="Q168" s="74">
        <f t="shared" si="40"/>
        <v>1.3254787470076301</v>
      </c>
      <c r="R168" s="74"/>
      <c r="S168" s="74">
        <f t="shared" si="41"/>
        <v>1.8312536430917035</v>
      </c>
    </row>
    <row r="169" spans="1:19" ht="21" hidden="1" outlineLevel="1" x14ac:dyDescent="0.35">
      <c r="A169" s="4">
        <v>365</v>
      </c>
      <c r="B169" s="83">
        <v>1.6579724409141361</v>
      </c>
      <c r="C169" s="22">
        <v>2.074412191332228</v>
      </c>
      <c r="D169" s="22">
        <v>0.27942467611016569</v>
      </c>
      <c r="E169" s="22">
        <v>0.54147169526881489</v>
      </c>
      <c r="F169" s="22">
        <v>-1.1877009892113379</v>
      </c>
      <c r="G169" s="86">
        <v>7542.9751120423007</v>
      </c>
      <c r="H169" s="4">
        <f t="shared" si="42"/>
        <v>1.1813688522452011</v>
      </c>
      <c r="I169" s="22">
        <f t="shared" si="43"/>
        <v>1.1813688522452011</v>
      </c>
      <c r="J169" s="25">
        <f t="shared" si="35"/>
        <v>0.79238253335013353</v>
      </c>
      <c r="K169" s="86">
        <f t="shared" si="44"/>
        <v>5563.9680233147083</v>
      </c>
      <c r="L169" s="26">
        <f t="shared" si="36"/>
        <v>1979.0070887275924</v>
      </c>
      <c r="M169" s="27">
        <f t="shared" si="45"/>
        <v>0.51864217526981982</v>
      </c>
      <c r="N169" s="24">
        <f t="shared" si="37"/>
        <v>7542.9751120423007</v>
      </c>
      <c r="O169" s="24">
        <f t="shared" si="38"/>
        <v>0</v>
      </c>
      <c r="P169" s="85">
        <f t="shared" si="39"/>
        <v>-0.38898631889506752</v>
      </c>
      <c r="Q169" s="74">
        <f t="shared" si="40"/>
        <v>0.15131035628753517</v>
      </c>
      <c r="R169" s="74"/>
      <c r="S169" s="74">
        <f t="shared" si="41"/>
        <v>1.3956323650551437</v>
      </c>
    </row>
    <row r="170" spans="1:19" ht="21" hidden="1" outlineLevel="1" x14ac:dyDescent="0.35">
      <c r="A170" s="4">
        <v>366</v>
      </c>
      <c r="B170" s="83">
        <v>-0.53079346719057607</v>
      </c>
      <c r="C170" s="22">
        <v>-0.74686696984130196</v>
      </c>
      <c r="D170" s="22">
        <v>4.5694531971304013E-2</v>
      </c>
      <c r="E170" s="22">
        <v>0.15108049587724981</v>
      </c>
      <c r="F170" s="22">
        <v>-0.33733561286245456</v>
      </c>
      <c r="G170" s="86">
        <v>3925.5492601906481</v>
      </c>
      <c r="H170" s="4">
        <f t="shared" si="42"/>
        <v>0.47034099691177478</v>
      </c>
      <c r="I170" s="22">
        <f t="shared" si="43"/>
        <v>0.47034099691177478</v>
      </c>
      <c r="J170" s="25">
        <f t="shared" si="35"/>
        <v>-2.8171687374651505E-2</v>
      </c>
      <c r="K170" s="86">
        <f t="shared" si="44"/>
        <v>1389.315752478024</v>
      </c>
      <c r="L170" s="26">
        <f t="shared" si="36"/>
        <v>2536.233507712624</v>
      </c>
      <c r="M170" s="27">
        <f t="shared" si="45"/>
        <v>0.66772074443749918</v>
      </c>
      <c r="N170" s="24">
        <f t="shared" si="37"/>
        <v>3925.5492601906481</v>
      </c>
      <c r="O170" s="24">
        <f t="shared" si="38"/>
        <v>0</v>
      </c>
      <c r="P170" s="85">
        <f t="shared" si="39"/>
        <v>-0.49851268428642626</v>
      </c>
      <c r="Q170" s="74">
        <f t="shared" si="40"/>
        <v>0.24851489639445809</v>
      </c>
      <c r="R170" s="74"/>
      <c r="S170" s="74">
        <f t="shared" si="41"/>
        <v>0.22122065337596214</v>
      </c>
    </row>
    <row r="171" spans="1:19" ht="21" hidden="1" outlineLevel="1" x14ac:dyDescent="0.35">
      <c r="A171" s="4">
        <v>367</v>
      </c>
      <c r="B171" s="83">
        <v>-0.49390793388237514</v>
      </c>
      <c r="C171" s="22">
        <v>-1.24901041459568</v>
      </c>
      <c r="D171" s="22">
        <v>-1.0909377947813337</v>
      </c>
      <c r="E171" s="22">
        <v>-0.66913349281891543</v>
      </c>
      <c r="F171" s="22">
        <v>0.51327980242147198</v>
      </c>
      <c r="G171" s="86">
        <v>-7413.251128290146</v>
      </c>
      <c r="H171" s="4">
        <f t="shared" si="42"/>
        <v>-1.7583716989264873</v>
      </c>
      <c r="I171" s="22">
        <f t="shared" si="43"/>
        <v>-1.7583716989264873</v>
      </c>
      <c r="J171" s="25">
        <f t="shared" si="35"/>
        <v>-0.61998855668788</v>
      </c>
      <c r="K171" s="86">
        <f t="shared" si="44"/>
        <v>-1621.61219718952</v>
      </c>
      <c r="L171" s="26">
        <f t="shared" si="36"/>
        <v>-5791.638931100626</v>
      </c>
      <c r="M171" s="27">
        <f t="shared" si="45"/>
        <v>-1.5602915412157818</v>
      </c>
      <c r="N171" s="24">
        <f t="shared" si="37"/>
        <v>0</v>
      </c>
      <c r="O171" s="24">
        <f t="shared" si="38"/>
        <v>-7413.251128290146</v>
      </c>
      <c r="P171" s="85">
        <f t="shared" si="39"/>
        <v>1.1383831422386073</v>
      </c>
      <c r="Q171" s="74">
        <f t="shared" si="40"/>
        <v>1.2959161785330451</v>
      </c>
      <c r="R171" s="74"/>
      <c r="S171" s="74">
        <f t="shared" si="41"/>
        <v>3.091871031585621</v>
      </c>
    </row>
    <row r="172" spans="1:19" ht="21" hidden="1" outlineLevel="1" x14ac:dyDescent="0.35">
      <c r="A172" s="4">
        <v>368</v>
      </c>
      <c r="B172" s="83">
        <v>1.8518008061418463</v>
      </c>
      <c r="C172" s="22">
        <v>0.95624304503787805</v>
      </c>
      <c r="D172" s="22">
        <v>-0.63427478828244965</v>
      </c>
      <c r="E172" s="22">
        <v>0.41091521256961533</v>
      </c>
      <c r="F172" s="22">
        <v>-0.16793152523209123</v>
      </c>
      <c r="G172" s="86">
        <v>3781.5104381781816</v>
      </c>
      <c r="H172" s="4">
        <f t="shared" si="42"/>
        <v>0.44202925842849572</v>
      </c>
      <c r="I172" s="22">
        <f t="shared" si="43"/>
        <v>0.44202925842849572</v>
      </c>
      <c r="J172" s="25">
        <f t="shared" si="35"/>
        <v>0.49914704129544757</v>
      </c>
      <c r="K172" s="86">
        <f t="shared" si="44"/>
        <v>4072.1029132739286</v>
      </c>
      <c r="L172" s="26">
        <f t="shared" si="36"/>
        <v>-290.59247509574698</v>
      </c>
      <c r="M172" s="27">
        <f t="shared" si="45"/>
        <v>-8.8559213664077568E-2</v>
      </c>
      <c r="N172" s="24">
        <f t="shared" si="37"/>
        <v>3781.5104381781816</v>
      </c>
      <c r="O172" s="24">
        <f t="shared" si="38"/>
        <v>0</v>
      </c>
      <c r="P172" s="85">
        <f t="shared" si="39"/>
        <v>5.7117782866951849E-2</v>
      </c>
      <c r="Q172" s="74">
        <f t="shared" si="40"/>
        <v>3.2624411196362584E-3</v>
      </c>
      <c r="R172" s="74"/>
      <c r="S172" s="74">
        <f t="shared" si="41"/>
        <v>0.19538986530684585</v>
      </c>
    </row>
    <row r="173" spans="1:19" ht="21" hidden="1" outlineLevel="1" x14ac:dyDescent="0.35">
      <c r="A173" s="4">
        <v>369</v>
      </c>
      <c r="B173" s="83">
        <v>0.83637682758059895</v>
      </c>
      <c r="C173" s="22">
        <v>-0.92291651034255084</v>
      </c>
      <c r="D173" s="22">
        <v>-0.41462841871197403</v>
      </c>
      <c r="E173" s="22">
        <v>-0.52071392436611175</v>
      </c>
      <c r="F173" s="22">
        <v>5.6385465456139519E-3</v>
      </c>
      <c r="G173" s="86">
        <v>3258.410547439832</v>
      </c>
      <c r="H173" s="4">
        <f t="shared" si="42"/>
        <v>0.33921067729670723</v>
      </c>
      <c r="I173" s="22">
        <f t="shared" si="43"/>
        <v>0.33921067729670723</v>
      </c>
      <c r="J173" s="25">
        <f t="shared" si="35"/>
        <v>-0.47992537204229485</v>
      </c>
      <c r="K173" s="86">
        <f t="shared" si="44"/>
        <v>-909.02663358735072</v>
      </c>
      <c r="L173" s="26">
        <f t="shared" si="36"/>
        <v>4167.4371810271823</v>
      </c>
      <c r="M173" s="27">
        <f t="shared" si="45"/>
        <v>1.1041277440943651</v>
      </c>
      <c r="N173" s="24">
        <f t="shared" si="37"/>
        <v>0</v>
      </c>
      <c r="O173" s="24">
        <f t="shared" si="38"/>
        <v>3258.410547439832</v>
      </c>
      <c r="P173" s="85">
        <f t="shared" si="39"/>
        <v>-0.81913604933900208</v>
      </c>
      <c r="Q173" s="74">
        <f t="shared" si="40"/>
        <v>0.67098386732670801</v>
      </c>
      <c r="R173" s="74"/>
      <c r="S173" s="74">
        <f t="shared" si="41"/>
        <v>0.11506388359209085</v>
      </c>
    </row>
    <row r="174" spans="1:19" ht="21" hidden="1" outlineLevel="1" x14ac:dyDescent="0.35">
      <c r="A174" s="4">
        <v>370</v>
      </c>
      <c r="B174" s="83">
        <v>-0.72862260809048796</v>
      </c>
      <c r="C174" s="22">
        <v>-1.1284180882340955</v>
      </c>
      <c r="D174" s="22">
        <v>-0.12375597035307494</v>
      </c>
      <c r="E174" s="22">
        <v>-0.82408726628281881</v>
      </c>
      <c r="F174" s="22">
        <v>0.1959094014388548</v>
      </c>
      <c r="G174" s="86">
        <v>-8425.0385607872122</v>
      </c>
      <c r="H174" s="4">
        <f t="shared" si="42"/>
        <v>-1.9572448970636263</v>
      </c>
      <c r="I174" s="22">
        <f t="shared" si="43"/>
        <v>-1.9572448970636263</v>
      </c>
      <c r="J174" s="25">
        <f t="shared" si="35"/>
        <v>-0.74490693334709812</v>
      </c>
      <c r="K174" s="86">
        <f t="shared" si="44"/>
        <v>-2257.1470242835917</v>
      </c>
      <c r="L174" s="26">
        <f t="shared" si="36"/>
        <v>-6167.891536503621</v>
      </c>
      <c r="M174" s="27">
        <f t="shared" si="45"/>
        <v>-1.6609529566620527</v>
      </c>
      <c r="N174" s="24">
        <f t="shared" si="37"/>
        <v>0</v>
      </c>
      <c r="O174" s="24">
        <f t="shared" si="38"/>
        <v>-8425.0385607872122</v>
      </c>
      <c r="P174" s="85">
        <f t="shared" si="39"/>
        <v>1.2123379637165281</v>
      </c>
      <c r="Q174" s="74">
        <f t="shared" si="40"/>
        <v>1.4697633382683379</v>
      </c>
      <c r="R174" s="74"/>
      <c r="S174" s="74">
        <f t="shared" si="41"/>
        <v>3.8308075870816047</v>
      </c>
    </row>
    <row r="175" spans="1:19" ht="21" hidden="1" outlineLevel="1" x14ac:dyDescent="0.35">
      <c r="A175" s="4">
        <v>371</v>
      </c>
      <c r="B175" s="83">
        <v>-0.67858185547735306</v>
      </c>
      <c r="C175" s="22">
        <v>0.74474968226464788</v>
      </c>
      <c r="D175" s="22">
        <v>-1.1991566135472196</v>
      </c>
      <c r="E175" s="22">
        <v>-0.12345319895151798</v>
      </c>
      <c r="F175" s="22">
        <v>1.349608390621E-2</v>
      </c>
      <c r="G175" s="86">
        <v>-5982.0525172368862</v>
      </c>
      <c r="H175" s="4">
        <f t="shared" si="42"/>
        <v>-1.4770605896877209</v>
      </c>
      <c r="I175" s="22">
        <f t="shared" si="43"/>
        <v>-1.4770605896877209</v>
      </c>
      <c r="J175" s="25">
        <f t="shared" si="35"/>
        <v>0.14562359021524438</v>
      </c>
      <c r="K175" s="86">
        <f t="shared" si="44"/>
        <v>2273.5167375274887</v>
      </c>
      <c r="L175" s="26">
        <f t="shared" si="36"/>
        <v>-8255.5692547643739</v>
      </c>
      <c r="M175" s="27">
        <f t="shared" si="45"/>
        <v>-2.2194835584387054</v>
      </c>
      <c r="N175" s="24">
        <f t="shared" si="37"/>
        <v>-5982.0525172368862</v>
      </c>
      <c r="O175" s="24">
        <f t="shared" si="38"/>
        <v>0</v>
      </c>
      <c r="P175" s="85">
        <f t="shared" si="39"/>
        <v>1.6226841799029652</v>
      </c>
      <c r="Q175" s="74">
        <f t="shared" si="40"/>
        <v>2.6331039477073586</v>
      </c>
      <c r="R175" s="74"/>
      <c r="S175" s="74">
        <f t="shared" si="41"/>
        <v>2.1817079856086377</v>
      </c>
    </row>
    <row r="176" spans="1:19" ht="21" hidden="1" outlineLevel="1" x14ac:dyDescent="0.35">
      <c r="A176" s="4">
        <v>372</v>
      </c>
      <c r="B176" s="83">
        <v>-0.69967665034159943</v>
      </c>
      <c r="C176" s="22">
        <v>-0.97802018097035615</v>
      </c>
      <c r="D176" s="22">
        <v>1.8909178832475799</v>
      </c>
      <c r="E176" s="22">
        <v>-0.12093365765077431</v>
      </c>
      <c r="F176" s="22">
        <v>0.48013763119262343</v>
      </c>
      <c r="G176" s="86">
        <v>-4044.7073299551339</v>
      </c>
      <c r="H176" s="4">
        <f t="shared" si="42"/>
        <v>-1.0962631801573017</v>
      </c>
      <c r="I176" s="22">
        <f t="shared" si="43"/>
        <v>-1.0962631801573017</v>
      </c>
      <c r="J176" s="25">
        <f t="shared" si="35"/>
        <v>-0.42439388497975128</v>
      </c>
      <c r="K176" s="86">
        <f t="shared" si="44"/>
        <v>-626.50459821981849</v>
      </c>
      <c r="L176" s="26">
        <f t="shared" si="36"/>
        <v>-3418.2027317353154</v>
      </c>
      <c r="M176" s="27">
        <f t="shared" si="45"/>
        <v>-0.92531003180235161</v>
      </c>
      <c r="N176" s="24">
        <f t="shared" si="37"/>
        <v>0</v>
      </c>
      <c r="O176" s="24">
        <f t="shared" si="38"/>
        <v>-4044.7073299551339</v>
      </c>
      <c r="P176" s="85">
        <f t="shared" si="39"/>
        <v>0.67186929517755045</v>
      </c>
      <c r="Q176" s="74">
        <f t="shared" si="40"/>
        <v>0.45140834980237843</v>
      </c>
      <c r="R176" s="74"/>
      <c r="S176" s="74">
        <f t="shared" si="41"/>
        <v>1.2017929601686006</v>
      </c>
    </row>
    <row r="177" spans="1:19" ht="21" hidden="1" outlineLevel="1" x14ac:dyDescent="0.35">
      <c r="A177" s="4">
        <v>373</v>
      </c>
      <c r="B177" s="83">
        <v>-1.0582464333835728</v>
      </c>
      <c r="C177" s="22">
        <v>-1.1822073322645037</v>
      </c>
      <c r="D177" s="22">
        <v>2.3723136996970409</v>
      </c>
      <c r="E177" s="22">
        <v>-0.79244792778275919</v>
      </c>
      <c r="F177" s="22">
        <v>0.55024883776784483</v>
      </c>
      <c r="G177" s="86">
        <v>-10421.826127813643</v>
      </c>
      <c r="H177" s="4">
        <f t="shared" si="42"/>
        <v>-2.3497260810559708</v>
      </c>
      <c r="I177" s="22">
        <f t="shared" si="43"/>
        <v>-2.3497260810559708</v>
      </c>
      <c r="J177" s="25">
        <f t="shared" si="35"/>
        <v>-0.93086295615608516</v>
      </c>
      <c r="K177" s="86">
        <f t="shared" si="44"/>
        <v>-3203.2170258608171</v>
      </c>
      <c r="L177" s="26">
        <f t="shared" si="36"/>
        <v>-7218.6091019528267</v>
      </c>
      <c r="M177" s="27">
        <f t="shared" si="45"/>
        <v>-1.942058564579618</v>
      </c>
      <c r="N177" s="24">
        <f t="shared" si="37"/>
        <v>0</v>
      </c>
      <c r="O177" s="24">
        <f t="shared" si="38"/>
        <v>-10421.826127813643</v>
      </c>
      <c r="P177" s="85">
        <f t="shared" si="39"/>
        <v>1.4188631248998855</v>
      </c>
      <c r="Q177" s="74">
        <f t="shared" si="40"/>
        <v>2.0131725672006682</v>
      </c>
      <c r="R177" s="74"/>
      <c r="S177" s="74">
        <f t="shared" si="41"/>
        <v>5.5212126559946508</v>
      </c>
    </row>
    <row r="178" spans="1:19" ht="21" hidden="1" outlineLevel="1" x14ac:dyDescent="0.35">
      <c r="A178" s="4">
        <v>374</v>
      </c>
      <c r="B178" s="83">
        <v>-0.89615890169082779</v>
      </c>
      <c r="C178" s="22">
        <v>0.45102407639677083</v>
      </c>
      <c r="D178" s="22">
        <v>1.8811106183153816</v>
      </c>
      <c r="E178" s="22">
        <v>-0.51847348987310182</v>
      </c>
      <c r="F178" s="22">
        <v>0.67746807698636802</v>
      </c>
      <c r="G178" s="86">
        <v>-62.553524578800307</v>
      </c>
      <c r="H178" s="4">
        <f t="shared" si="42"/>
        <v>-0.31354574632372217</v>
      </c>
      <c r="I178" s="22">
        <f t="shared" si="43"/>
        <v>-0.31354574632372217</v>
      </c>
      <c r="J178" s="25">
        <f t="shared" si="35"/>
        <v>-0.41845428690465752</v>
      </c>
      <c r="K178" s="86">
        <f t="shared" si="44"/>
        <v>-596.2862945833499</v>
      </c>
      <c r="L178" s="26">
        <f t="shared" si="36"/>
        <v>533.73277000454959</v>
      </c>
      <c r="M178" s="27">
        <f t="shared" si="45"/>
        <v>0.13197811888413033</v>
      </c>
      <c r="N178" s="24">
        <f t="shared" si="37"/>
        <v>0</v>
      </c>
      <c r="O178" s="24">
        <f t="shared" si="38"/>
        <v>-62.553524578800307</v>
      </c>
      <c r="P178" s="85">
        <f t="shared" si="39"/>
        <v>-0.10490854058093535</v>
      </c>
      <c r="Q178" s="74">
        <f t="shared" si="40"/>
        <v>1.1005801886821759E-2</v>
      </c>
      <c r="R178" s="74"/>
      <c r="S178" s="74">
        <f t="shared" si="41"/>
        <v>9.8310935037699942E-2</v>
      </c>
    </row>
    <row r="179" spans="1:19" ht="21" hidden="1" outlineLevel="1" x14ac:dyDescent="0.35">
      <c r="A179" s="4">
        <v>375</v>
      </c>
      <c r="B179" s="83">
        <v>0.97644996469518497</v>
      </c>
      <c r="C179" s="22">
        <v>-0.61060741575833843</v>
      </c>
      <c r="D179" s="22">
        <v>6.4386147479985528E-2</v>
      </c>
      <c r="E179" s="22">
        <v>-0.47199627359060736</v>
      </c>
      <c r="F179" s="22">
        <v>0.67433136767966351</v>
      </c>
      <c r="G179" s="86">
        <v>1589.9800873001006</v>
      </c>
      <c r="H179" s="4">
        <f t="shared" si="42"/>
        <v>1.1270152617014709E-2</v>
      </c>
      <c r="I179" s="22">
        <f t="shared" si="43"/>
        <v>1.1270152617014709E-2</v>
      </c>
      <c r="J179" s="25">
        <f t="shared" si="35"/>
        <v>-0.46305993647645183</v>
      </c>
      <c r="K179" s="86">
        <f t="shared" si="44"/>
        <v>-823.2220309111176</v>
      </c>
      <c r="L179" s="26">
        <f t="shared" si="36"/>
        <v>2413.2021182112185</v>
      </c>
      <c r="M179" s="27">
        <f t="shared" si="45"/>
        <v>0.6348053210392528</v>
      </c>
      <c r="N179" s="24">
        <f t="shared" si="37"/>
        <v>0</v>
      </c>
      <c r="O179" s="24">
        <f t="shared" si="38"/>
        <v>1589.9800873001006</v>
      </c>
      <c r="P179" s="85">
        <f t="shared" si="39"/>
        <v>-0.47433008909346652</v>
      </c>
      <c r="Q179" s="74">
        <f t="shared" si="40"/>
        <v>0.2249890334194159</v>
      </c>
      <c r="R179" s="74"/>
      <c r="S179" s="74">
        <f t="shared" si="41"/>
        <v>1.2701634001080348E-4</v>
      </c>
    </row>
    <row r="180" spans="1:19" ht="21" hidden="1" outlineLevel="1" x14ac:dyDescent="0.35">
      <c r="A180" s="4">
        <v>376</v>
      </c>
      <c r="B180" s="83">
        <v>-1.3871425064516847</v>
      </c>
      <c r="C180" s="22">
        <v>-0.6531566229130662</v>
      </c>
      <c r="D180" s="22">
        <v>1.1199922555217536</v>
      </c>
      <c r="E180" s="22">
        <v>-0.65204488013210071</v>
      </c>
      <c r="F180" s="22">
        <v>0.51744716183118933</v>
      </c>
      <c r="G180" s="86">
        <v>2064.9447214490074</v>
      </c>
      <c r="H180" s="4">
        <f t="shared" si="42"/>
        <v>0.10462744562282912</v>
      </c>
      <c r="I180" s="22">
        <f t="shared" si="43"/>
        <v>0.10462744562282912</v>
      </c>
      <c r="J180" s="25">
        <f t="shared" si="35"/>
        <v>-0.65085476923442109</v>
      </c>
      <c r="K180" s="86">
        <f t="shared" si="44"/>
        <v>-1778.6471633685114</v>
      </c>
      <c r="L180" s="26">
        <f t="shared" si="36"/>
        <v>3843.5918848175188</v>
      </c>
      <c r="M180" s="27">
        <f t="shared" si="45"/>
        <v>1.0174872120848502</v>
      </c>
      <c r="N180" s="24">
        <f t="shared" si="37"/>
        <v>0</v>
      </c>
      <c r="O180" s="24">
        <f t="shared" si="38"/>
        <v>2064.9447214490074</v>
      </c>
      <c r="P180" s="85">
        <f t="shared" si="39"/>
        <v>-0.7554822148572502</v>
      </c>
      <c r="Q180" s="74">
        <f t="shared" si="40"/>
        <v>0.57075337696561634</v>
      </c>
      <c r="R180" s="74"/>
      <c r="S180" s="74">
        <f t="shared" si="41"/>
        <v>1.0946902377558064E-2</v>
      </c>
    </row>
    <row r="181" spans="1:19" ht="21" hidden="1" outlineLevel="1" x14ac:dyDescent="0.35">
      <c r="A181" s="4">
        <v>377</v>
      </c>
      <c r="B181" s="83">
        <v>2.2415544839780144</v>
      </c>
      <c r="C181" s="22">
        <v>0.7351515697315566</v>
      </c>
      <c r="D181" s="22">
        <v>0.11204565912174236</v>
      </c>
      <c r="E181" s="22">
        <v>0.10468856719218229</v>
      </c>
      <c r="F181" s="22">
        <v>0.49839188727296008</v>
      </c>
      <c r="G181" s="86">
        <v>1946.8386854559249</v>
      </c>
      <c r="H181" s="4">
        <f t="shared" si="42"/>
        <v>8.1412959711221908E-2</v>
      </c>
      <c r="I181" s="22">
        <f t="shared" si="43"/>
        <v>8.1412959711221908E-2</v>
      </c>
      <c r="J181" s="25">
        <f t="shared" si="35"/>
        <v>0.16893277187709285</v>
      </c>
      <c r="K181" s="86">
        <f t="shared" si="44"/>
        <v>2392.1045476907584</v>
      </c>
      <c r="L181" s="26">
        <f t="shared" si="36"/>
        <v>-445.26586223483355</v>
      </c>
      <c r="M181" s="27">
        <f t="shared" si="45"/>
        <v>-0.12994003563769077</v>
      </c>
      <c r="N181" s="24">
        <f t="shared" si="37"/>
        <v>1946.8386854559249</v>
      </c>
      <c r="O181" s="24">
        <f t="shared" si="38"/>
        <v>0</v>
      </c>
      <c r="P181" s="85">
        <f t="shared" si="39"/>
        <v>8.7519812165870944E-2</v>
      </c>
      <c r="Q181" s="74">
        <f t="shared" si="40"/>
        <v>7.6597175215493314E-3</v>
      </c>
      <c r="R181" s="74"/>
      <c r="S181" s="74">
        <f t="shared" si="41"/>
        <v>6.6280700089410413E-3</v>
      </c>
    </row>
    <row r="182" spans="1:19" ht="21" hidden="1" outlineLevel="1" x14ac:dyDescent="0.35">
      <c r="A182" s="4">
        <v>378</v>
      </c>
      <c r="B182" s="83">
        <v>-1.419645462599064</v>
      </c>
      <c r="C182" s="22">
        <v>-1.1399326696769749</v>
      </c>
      <c r="D182" s="22">
        <v>-1.1160241563309288</v>
      </c>
      <c r="E182" s="22">
        <v>-0.8625937152358425</v>
      </c>
      <c r="F182" s="22">
        <v>0.66419471570529387</v>
      </c>
      <c r="G182" s="86">
        <v>312.81379234878261</v>
      </c>
      <c r="H182" s="4">
        <f t="shared" si="42"/>
        <v>-0.23976493387647732</v>
      </c>
      <c r="I182" s="22">
        <f t="shared" si="43"/>
        <v>-0.23976493387647732</v>
      </c>
      <c r="J182" s="25">
        <f t="shared" si="35"/>
        <v>-0.73037717698871707</v>
      </c>
      <c r="K182" s="86">
        <f t="shared" si="44"/>
        <v>-2183.2254249008697</v>
      </c>
      <c r="L182" s="26">
        <f t="shared" si="36"/>
        <v>2496.0392172496522</v>
      </c>
      <c r="M182" s="27">
        <f t="shared" si="45"/>
        <v>0.656967292865974</v>
      </c>
      <c r="N182" s="24">
        <f t="shared" si="37"/>
        <v>0</v>
      </c>
      <c r="O182" s="24">
        <f t="shared" si="38"/>
        <v>312.81379234878261</v>
      </c>
      <c r="P182" s="85">
        <f t="shared" si="39"/>
        <v>-0.49061224311223972</v>
      </c>
      <c r="Q182" s="74">
        <f t="shared" si="40"/>
        <v>0.2407003730916234</v>
      </c>
      <c r="R182" s="74"/>
      <c r="S182" s="74">
        <f t="shared" si="41"/>
        <v>5.7487223516791544E-2</v>
      </c>
    </row>
    <row r="183" spans="1:19" ht="21" hidden="1" outlineLevel="1" x14ac:dyDescent="0.35">
      <c r="A183" s="4">
        <v>379</v>
      </c>
      <c r="B183" s="83">
        <v>1.175536368346326</v>
      </c>
      <c r="C183" s="22">
        <v>2.0002772057520328</v>
      </c>
      <c r="D183" s="22">
        <v>0.59368213814367365</v>
      </c>
      <c r="E183" s="22">
        <v>1.0959665056650776</v>
      </c>
      <c r="F183" s="22">
        <v>9.2443585077860504E-2</v>
      </c>
      <c r="G183" s="86">
        <v>3248.7621096834073</v>
      </c>
      <c r="H183" s="4">
        <f t="shared" si="42"/>
        <v>0.33731421603219858</v>
      </c>
      <c r="I183" s="22">
        <f t="shared" si="43"/>
        <v>0.33731421603219858</v>
      </c>
      <c r="J183" s="25">
        <f t="shared" si="35"/>
        <v>1.0343668679438072</v>
      </c>
      <c r="K183" s="86">
        <f t="shared" si="44"/>
        <v>6795.0877060897055</v>
      </c>
      <c r="L183" s="26">
        <f t="shared" si="36"/>
        <v>-3546.3255964062982</v>
      </c>
      <c r="M183" s="27">
        <f t="shared" si="45"/>
        <v>-0.95958761213963173</v>
      </c>
      <c r="N183" s="24">
        <f t="shared" si="37"/>
        <v>3248.7621096834073</v>
      </c>
      <c r="O183" s="24">
        <f t="shared" si="38"/>
        <v>0</v>
      </c>
      <c r="P183" s="85">
        <f t="shared" si="39"/>
        <v>0.69705265191160859</v>
      </c>
      <c r="Q183" s="74">
        <f t="shared" si="40"/>
        <v>0.48588239953700618</v>
      </c>
      <c r="R183" s="74"/>
      <c r="S183" s="74">
        <f t="shared" si="41"/>
        <v>0.11378088033741673</v>
      </c>
    </row>
    <row r="184" spans="1:19" ht="21" hidden="1" outlineLevel="1" x14ac:dyDescent="0.35">
      <c r="A184" s="4">
        <v>380</v>
      </c>
      <c r="B184" s="83">
        <v>0.60164550260260297</v>
      </c>
      <c r="C184" s="22">
        <v>0.42457700556649014</v>
      </c>
      <c r="D184" s="22">
        <v>-1.203531628967218</v>
      </c>
      <c r="E184" s="22">
        <v>1.0551852212127599</v>
      </c>
      <c r="F184" s="22">
        <v>-1.6848741176582793</v>
      </c>
      <c r="G184" s="86">
        <v>831.76249784124775</v>
      </c>
      <c r="H184" s="4">
        <f t="shared" si="42"/>
        <v>-0.13776229437372375</v>
      </c>
      <c r="I184" s="22">
        <f t="shared" si="43"/>
        <v>-0.13776229437372375</v>
      </c>
      <c r="J184" s="25">
        <f t="shared" si="35"/>
        <v>0.94132783372100148</v>
      </c>
      <c r="K184" s="86">
        <f t="shared" si="44"/>
        <v>6321.7422455647284</v>
      </c>
      <c r="L184" s="26">
        <f t="shared" si="36"/>
        <v>-5489.9797477234806</v>
      </c>
      <c r="M184" s="27">
        <f t="shared" si="45"/>
        <v>-1.4795866106849063</v>
      </c>
      <c r="N184" s="24">
        <f t="shared" si="37"/>
        <v>831.76249784124775</v>
      </c>
      <c r="O184" s="24">
        <f t="shared" si="38"/>
        <v>0</v>
      </c>
      <c r="P184" s="85">
        <f t="shared" si="39"/>
        <v>1.0790901280947252</v>
      </c>
      <c r="Q184" s="74">
        <f t="shared" si="40"/>
        <v>1.1644355045514903</v>
      </c>
      <c r="R184" s="74"/>
      <c r="S184" s="74">
        <f t="shared" si="41"/>
        <v>1.8978449751112521E-2</v>
      </c>
    </row>
    <row r="185" spans="1:19" ht="21" hidden="1" outlineLevel="1" x14ac:dyDescent="0.35">
      <c r="A185" s="4">
        <v>381</v>
      </c>
      <c r="B185" s="83">
        <v>-0.94663895330719539</v>
      </c>
      <c r="C185" s="22">
        <v>-1.2409012358894425</v>
      </c>
      <c r="D185" s="22">
        <v>1.8293661615892791</v>
      </c>
      <c r="E185" s="22">
        <v>-0.85110607008477912</v>
      </c>
      <c r="F185" s="22">
        <v>0.43388235437030237</v>
      </c>
      <c r="G185" s="86">
        <v>-10133.559208518258</v>
      </c>
      <c r="H185" s="4">
        <f t="shared" si="42"/>
        <v>-2.2930654008418192</v>
      </c>
      <c r="I185" s="22">
        <f t="shared" si="43"/>
        <v>-2.2930654008418192</v>
      </c>
      <c r="J185" s="25">
        <f t="shared" si="35"/>
        <v>-0.93456769224672043</v>
      </c>
      <c r="K185" s="86">
        <f t="shared" si="44"/>
        <v>-3222.0652439833925</v>
      </c>
      <c r="L185" s="26">
        <f t="shared" si="36"/>
        <v>-6911.4939645348659</v>
      </c>
      <c r="M185" s="27">
        <f t="shared" si="45"/>
        <v>-1.8598939656013438</v>
      </c>
      <c r="N185" s="24">
        <f t="shared" si="37"/>
        <v>0</v>
      </c>
      <c r="O185" s="24">
        <f t="shared" si="38"/>
        <v>-10133.559208518258</v>
      </c>
      <c r="P185" s="85">
        <f t="shared" si="39"/>
        <v>1.3584977085950989</v>
      </c>
      <c r="Q185" s="74">
        <f t="shared" si="40"/>
        <v>1.8455160242581341</v>
      </c>
      <c r="R185" s="74"/>
      <c r="S185" s="74">
        <f t="shared" si="41"/>
        <v>5.2581489325378525</v>
      </c>
    </row>
    <row r="186" spans="1:19" ht="21" hidden="1" outlineLevel="1" x14ac:dyDescent="0.35">
      <c r="A186" s="4">
        <v>382</v>
      </c>
      <c r="B186" s="83">
        <v>1.3134602591745761</v>
      </c>
      <c r="C186" s="22">
        <v>-0.91787188378298112</v>
      </c>
      <c r="D186" s="22">
        <v>-0.95896041103785967</v>
      </c>
      <c r="E186" s="22">
        <v>-0.11017002478693057</v>
      </c>
      <c r="F186" s="22">
        <v>0.52575594152801075</v>
      </c>
      <c r="G186" s="86">
        <v>1766.4350094465501</v>
      </c>
      <c r="H186" s="4">
        <f t="shared" si="42"/>
        <v>4.5953479931822049E-2</v>
      </c>
      <c r="I186" s="22">
        <f t="shared" si="43"/>
        <v>4.5953479931822049E-2</v>
      </c>
      <c r="J186" s="25">
        <f t="shared" si="35"/>
        <v>-0.20932260150143245</v>
      </c>
      <c r="K186" s="86">
        <f t="shared" si="44"/>
        <v>467.69222544829495</v>
      </c>
      <c r="L186" s="26">
        <f t="shared" si="36"/>
        <v>1298.7427839982552</v>
      </c>
      <c r="M186" s="27">
        <f t="shared" si="45"/>
        <v>0.33664644471990102</v>
      </c>
      <c r="N186" s="24">
        <f t="shared" si="37"/>
        <v>1766.4350094465501</v>
      </c>
      <c r="O186" s="24">
        <f t="shared" si="38"/>
        <v>0</v>
      </c>
      <c r="P186" s="85">
        <f t="shared" si="39"/>
        <v>-0.25527608143325448</v>
      </c>
      <c r="Q186" s="74">
        <f t="shared" si="40"/>
        <v>6.5165877751917567E-2</v>
      </c>
      <c r="R186" s="74"/>
      <c r="S186" s="74">
        <f t="shared" si="41"/>
        <v>2.1117223178443718E-3</v>
      </c>
    </row>
    <row r="187" spans="1:19" ht="21" hidden="1" outlineLevel="1" x14ac:dyDescent="0.35">
      <c r="A187" s="4">
        <v>383</v>
      </c>
      <c r="B187" s="83">
        <v>-0.55464156777313622</v>
      </c>
      <c r="C187" s="22">
        <v>-0.17197645377314777</v>
      </c>
      <c r="D187" s="22">
        <v>0.68128003633422529</v>
      </c>
      <c r="E187" s="22">
        <v>-0.34939637064348</v>
      </c>
      <c r="F187" s="22">
        <v>0.56518806253947673</v>
      </c>
      <c r="G187" s="86">
        <v>3516.0006954432611</v>
      </c>
      <c r="H187" s="4">
        <f t="shared" si="42"/>
        <v>0.38984164472791161</v>
      </c>
      <c r="I187" s="22">
        <f t="shared" si="43"/>
        <v>0.38984164472791161</v>
      </c>
      <c r="J187" s="25">
        <f t="shared" si="35"/>
        <v>-0.3378900897244897</v>
      </c>
      <c r="K187" s="86">
        <f t="shared" si="44"/>
        <v>-186.40782438396673</v>
      </c>
      <c r="L187" s="26">
        <f t="shared" si="36"/>
        <v>3702.4085198272278</v>
      </c>
      <c r="M187" s="27">
        <f t="shared" si="45"/>
        <v>0.97971546737581805</v>
      </c>
      <c r="N187" s="24">
        <f t="shared" si="37"/>
        <v>3516.0006954432611</v>
      </c>
      <c r="O187" s="24">
        <f t="shared" si="38"/>
        <v>0</v>
      </c>
      <c r="P187" s="85">
        <f t="shared" si="39"/>
        <v>-0.72773173445240125</v>
      </c>
      <c r="Q187" s="74">
        <f t="shared" si="40"/>
        <v>0.52959347732910023</v>
      </c>
      <c r="R187" s="74"/>
      <c r="S187" s="74">
        <f t="shared" si="41"/>
        <v>0.15197650796416326</v>
      </c>
    </row>
    <row r="188" spans="1:19" ht="21" hidden="1" outlineLevel="1" x14ac:dyDescent="0.35">
      <c r="A188" s="4">
        <v>384</v>
      </c>
      <c r="B188" s="83">
        <v>0.45888249083687488</v>
      </c>
      <c r="C188" s="22">
        <v>1.9254982953248849</v>
      </c>
      <c r="D188" s="22">
        <v>0.75321482078291024</v>
      </c>
      <c r="E188" s="22">
        <v>0.21563208624654454</v>
      </c>
      <c r="F188" s="22">
        <v>0.43403298835684312</v>
      </c>
      <c r="G188" s="86">
        <v>1411.5090412478696</v>
      </c>
      <c r="H188" s="4">
        <f t="shared" si="42"/>
        <v>-2.3809456561063043E-2</v>
      </c>
      <c r="I188" s="22">
        <f t="shared" si="43"/>
        <v>-2.3809456561063043E-2</v>
      </c>
      <c r="J188" s="25">
        <f t="shared" si="35"/>
        <v>0.42508219455330237</v>
      </c>
      <c r="K188" s="86">
        <f t="shared" si="44"/>
        <v>3695.2905432538714</v>
      </c>
      <c r="L188" s="26">
        <f t="shared" si="36"/>
        <v>-2283.7815020060016</v>
      </c>
      <c r="M188" s="27">
        <f t="shared" si="45"/>
        <v>-0.62181061397229265</v>
      </c>
      <c r="N188" s="24">
        <f t="shared" si="37"/>
        <v>1411.5090412478696</v>
      </c>
      <c r="O188" s="24">
        <f t="shared" si="38"/>
        <v>0</v>
      </c>
      <c r="P188" s="85">
        <f t="shared" si="39"/>
        <v>0.44889165111436541</v>
      </c>
      <c r="Q188" s="74">
        <f t="shared" si="40"/>
        <v>0.20150371444018114</v>
      </c>
      <c r="R188" s="74"/>
      <c r="S188" s="74">
        <f t="shared" si="41"/>
        <v>5.6689022173314803E-4</v>
      </c>
    </row>
    <row r="189" spans="1:19" ht="21" hidden="1" outlineLevel="1" x14ac:dyDescent="0.35">
      <c r="A189" s="4">
        <v>385</v>
      </c>
      <c r="B189" s="83">
        <v>0.1119788035390214</v>
      </c>
      <c r="C189" s="22">
        <v>1.4258685881810103</v>
      </c>
      <c r="D189" s="22">
        <v>-0.70755536357090443</v>
      </c>
      <c r="E189" s="22">
        <v>0.34531955987049789</v>
      </c>
      <c r="F189" s="22">
        <v>0.19596345314220431</v>
      </c>
      <c r="G189" s="86">
        <v>4133.6420654816902</v>
      </c>
      <c r="H189" s="4">
        <f t="shared" si="42"/>
        <v>0.51124294960298744</v>
      </c>
      <c r="I189" s="22">
        <f t="shared" si="43"/>
        <v>0.51124294960298744</v>
      </c>
      <c r="J189" s="25">
        <f t="shared" si="35"/>
        <v>0.52969061833294173</v>
      </c>
      <c r="K189" s="86">
        <f t="shared" si="44"/>
        <v>4227.4964387943055</v>
      </c>
      <c r="L189" s="26">
        <f t="shared" si="36"/>
        <v>-93.85437331261528</v>
      </c>
      <c r="M189" s="27">
        <f t="shared" si="45"/>
        <v>-3.5924532831791992E-2</v>
      </c>
      <c r="N189" s="24">
        <f t="shared" si="37"/>
        <v>4133.6420654816902</v>
      </c>
      <c r="O189" s="24">
        <f t="shared" si="38"/>
        <v>0</v>
      </c>
      <c r="P189" s="85">
        <f t="shared" si="39"/>
        <v>1.8447668729954292E-2</v>
      </c>
      <c r="Q189" s="74">
        <f t="shared" si="40"/>
        <v>3.4031648157013339E-4</v>
      </c>
      <c r="R189" s="74"/>
      <c r="S189" s="74">
        <f t="shared" si="41"/>
        <v>0.26136935351876278</v>
      </c>
    </row>
    <row r="190" spans="1:19" ht="21" hidden="1" outlineLevel="1" x14ac:dyDescent="0.35">
      <c r="A190" s="4">
        <v>386</v>
      </c>
      <c r="B190" s="83">
        <v>-0.26818324306136276</v>
      </c>
      <c r="C190" s="22">
        <v>-1.1976233465187001</v>
      </c>
      <c r="D190" s="22">
        <v>0.22443228499555323</v>
      </c>
      <c r="E190" s="22">
        <v>-0.57002490311952081</v>
      </c>
      <c r="F190" s="22">
        <v>0.6352846626112939</v>
      </c>
      <c r="G190" s="86">
        <v>1040.9192171215336</v>
      </c>
      <c r="H190" s="4">
        <f t="shared" si="42"/>
        <v>-9.6651222681041038E-2</v>
      </c>
      <c r="I190" s="22">
        <f t="shared" si="43"/>
        <v>-9.6651222681041038E-2</v>
      </c>
      <c r="J190" s="25">
        <f t="shared" si="35"/>
        <v>-0.64619171354141269</v>
      </c>
      <c r="K190" s="86">
        <f t="shared" si="44"/>
        <v>-1754.9233977157546</v>
      </c>
      <c r="L190" s="26">
        <f t="shared" si="36"/>
        <v>2795.8426148372882</v>
      </c>
      <c r="M190" s="27">
        <f t="shared" si="45"/>
        <v>0.73717573241803758</v>
      </c>
      <c r="N190" s="24">
        <f t="shared" si="37"/>
        <v>0</v>
      </c>
      <c r="O190" s="24">
        <f t="shared" si="38"/>
        <v>1040.9192171215336</v>
      </c>
      <c r="P190" s="85">
        <f t="shared" si="39"/>
        <v>-0.5495404908603716</v>
      </c>
      <c r="Q190" s="74">
        <f t="shared" si="40"/>
        <v>0.30199475109505819</v>
      </c>
      <c r="R190" s="74"/>
      <c r="S190" s="74">
        <f t="shared" si="41"/>
        <v>9.3414588457401814E-3</v>
      </c>
    </row>
    <row r="191" spans="1:19" ht="21" hidden="1" outlineLevel="1" x14ac:dyDescent="0.35">
      <c r="A191" s="4">
        <v>387</v>
      </c>
      <c r="B191" s="83">
        <v>0.2765998288033335</v>
      </c>
      <c r="C191" s="22">
        <v>0.25807723553762046</v>
      </c>
      <c r="D191" s="22">
        <v>1.258341381883876</v>
      </c>
      <c r="E191" s="22">
        <v>-0.41695430119927213</v>
      </c>
      <c r="F191" s="22">
        <v>0.15679456966937189</v>
      </c>
      <c r="G191" s="86">
        <v>4413.3764206271799</v>
      </c>
      <c r="H191" s="4">
        <f t="shared" si="42"/>
        <v>0.56622650054443002</v>
      </c>
      <c r="I191" s="22">
        <f t="shared" si="43"/>
        <v>0.56622650054443002</v>
      </c>
      <c r="J191" s="25">
        <f t="shared" si="35"/>
        <v>-0.31530764892741991</v>
      </c>
      <c r="K191" s="86">
        <f t="shared" si="44"/>
        <v>-71.517381591226695</v>
      </c>
      <c r="L191" s="26">
        <f t="shared" si="36"/>
        <v>4484.8938022184066</v>
      </c>
      <c r="M191" s="27">
        <f t="shared" si="45"/>
        <v>1.1890590704772677</v>
      </c>
      <c r="N191" s="24">
        <f t="shared" si="37"/>
        <v>4413.3764206271799</v>
      </c>
      <c r="O191" s="24">
        <f t="shared" si="38"/>
        <v>0</v>
      </c>
      <c r="P191" s="85">
        <f t="shared" si="39"/>
        <v>-0.88153414947184994</v>
      </c>
      <c r="Q191" s="74">
        <f t="shared" si="40"/>
        <v>0.77710245668505784</v>
      </c>
      <c r="R191" s="74"/>
      <c r="S191" s="74">
        <f t="shared" si="41"/>
        <v>0.3206124499187914</v>
      </c>
    </row>
    <row r="192" spans="1:19" ht="21" hidden="1" outlineLevel="1" x14ac:dyDescent="0.35">
      <c r="A192" s="4">
        <v>388</v>
      </c>
      <c r="B192" s="83">
        <v>1.0562349810476381</v>
      </c>
      <c r="C192" s="22">
        <v>0.6739365201353823</v>
      </c>
      <c r="D192" s="22">
        <v>1.8010635203534715</v>
      </c>
      <c r="E192" s="22">
        <v>3.7393304319355116</v>
      </c>
      <c r="F192" s="22">
        <v>-0.40913537770043495</v>
      </c>
      <c r="G192" s="86">
        <v>11581.944903040305</v>
      </c>
      <c r="H192" s="4">
        <f t="shared" si="42"/>
        <v>1.9752538262191135</v>
      </c>
      <c r="I192" s="22">
        <f t="shared" si="43"/>
        <v>1.9752538262191135</v>
      </c>
      <c r="J192" s="25">
        <f t="shared" si="35"/>
        <v>2.419693091501733</v>
      </c>
      <c r="K192" s="86">
        <f t="shared" si="44"/>
        <v>13843.07444353824</v>
      </c>
      <c r="L192" s="26">
        <f t="shared" si="36"/>
        <v>-2261.1295404979355</v>
      </c>
      <c r="M192" s="27">
        <f t="shared" si="45"/>
        <v>-0.61575038083292577</v>
      </c>
      <c r="N192" s="24">
        <f t="shared" si="37"/>
        <v>11581.944903040305</v>
      </c>
      <c r="O192" s="24">
        <f t="shared" si="38"/>
        <v>0</v>
      </c>
      <c r="P192" s="85">
        <f t="shared" si="39"/>
        <v>0.44443926528261946</v>
      </c>
      <c r="Q192" s="74">
        <f t="shared" si="40"/>
        <v>0.19752626052495459</v>
      </c>
      <c r="R192" s="74"/>
      <c r="S192" s="74">
        <f t="shared" si="41"/>
        <v>3.9016276779932477</v>
      </c>
    </row>
    <row r="193" spans="1:20" ht="21" hidden="1" outlineLevel="1" x14ac:dyDescent="0.35">
      <c r="A193" s="4">
        <v>389</v>
      </c>
      <c r="B193" s="83">
        <v>2.5644481528688687</v>
      </c>
      <c r="C193" s="22">
        <v>0.51302924679243112</v>
      </c>
      <c r="D193" s="22">
        <v>-0.6098046952196825</v>
      </c>
      <c r="E193" s="22">
        <v>5.0360310971664211</v>
      </c>
      <c r="F193" s="22">
        <v>-2.7815229605067824</v>
      </c>
      <c r="G193" s="86">
        <v>22590.324329174582</v>
      </c>
      <c r="H193" s="4">
        <f t="shared" si="42"/>
        <v>4.1390201989436086</v>
      </c>
      <c r="I193" s="22">
        <f t="shared" si="43"/>
        <v>4.1390201989436086</v>
      </c>
      <c r="J193" s="25">
        <f t="shared" si="35"/>
        <v>3.5301131653728564</v>
      </c>
      <c r="K193" s="86">
        <f t="shared" si="44"/>
        <v>19492.448446969902</v>
      </c>
      <c r="L193" s="26">
        <f t="shared" si="36"/>
        <v>3097.8758822046802</v>
      </c>
      <c r="M193" s="27">
        <f t="shared" si="45"/>
        <v>0.81798074418001487</v>
      </c>
      <c r="N193" s="24">
        <f t="shared" si="37"/>
        <v>22590.324329174582</v>
      </c>
      <c r="O193" s="24">
        <f t="shared" si="38"/>
        <v>0</v>
      </c>
      <c r="P193" s="85">
        <f t="shared" si="39"/>
        <v>-0.60890703357075227</v>
      </c>
      <c r="Q193" s="74">
        <f t="shared" si="40"/>
        <v>0.37076777553193324</v>
      </c>
      <c r="R193" s="74"/>
      <c r="S193" s="74">
        <f t="shared" si="41"/>
        <v>17.131488207263189</v>
      </c>
    </row>
    <row r="194" spans="1:20" ht="21" hidden="1" outlineLevel="1" x14ac:dyDescent="0.35">
      <c r="A194" s="4">
        <v>390</v>
      </c>
      <c r="B194" s="83">
        <v>1.2538259025686691</v>
      </c>
      <c r="C194" s="22">
        <v>1.1090835168808315</v>
      </c>
      <c r="D194" s="22">
        <v>0.83086107279447019</v>
      </c>
      <c r="E194" s="22">
        <v>0.33745682696409857</v>
      </c>
      <c r="F194" s="22">
        <v>-0.45075426661226442</v>
      </c>
      <c r="G194" s="86">
        <v>4199.681614460228</v>
      </c>
      <c r="H194" s="4">
        <f t="shared" si="42"/>
        <v>0.52422343926619952</v>
      </c>
      <c r="I194" s="22">
        <f t="shared" si="43"/>
        <v>0.52422343926619952</v>
      </c>
      <c r="J194" s="25">
        <f t="shared" si="35"/>
        <v>0.39558321836550403</v>
      </c>
      <c r="K194" s="86">
        <f t="shared" si="44"/>
        <v>3545.2115298024819</v>
      </c>
      <c r="L194" s="26">
        <f t="shared" si="36"/>
        <v>654.47008465774616</v>
      </c>
      <c r="M194" s="27">
        <f t="shared" si="45"/>
        <v>0.1642797928543481</v>
      </c>
      <c r="N194" s="24">
        <f t="shared" si="37"/>
        <v>4199.681614460228</v>
      </c>
      <c r="O194" s="24">
        <f t="shared" si="38"/>
        <v>0</v>
      </c>
      <c r="P194" s="85">
        <f t="shared" si="39"/>
        <v>-0.12864022090069549</v>
      </c>
      <c r="Q194" s="74">
        <f t="shared" si="40"/>
        <v>1.6548306433379734E-2</v>
      </c>
      <c r="R194" s="74"/>
      <c r="S194" s="74">
        <f t="shared" si="41"/>
        <v>0.27481021427608276</v>
      </c>
    </row>
    <row r="195" spans="1:20" ht="21" hidden="1" outlineLevel="1" x14ac:dyDescent="0.35">
      <c r="A195" s="4">
        <v>391</v>
      </c>
      <c r="B195" s="83">
        <v>-0.72024968241157661</v>
      </c>
      <c r="C195" s="22">
        <v>-0.19832701789801013</v>
      </c>
      <c r="D195" s="22">
        <v>-1.3050185119079365</v>
      </c>
      <c r="E195" s="22">
        <v>-0.25747328834662447</v>
      </c>
      <c r="F195" s="22">
        <v>0.72613289593862618</v>
      </c>
      <c r="G195" s="86">
        <v>1410.6134696405429</v>
      </c>
      <c r="H195" s="4">
        <f t="shared" si="42"/>
        <v>-2.3985486806141616E-2</v>
      </c>
      <c r="I195" s="22">
        <f t="shared" si="43"/>
        <v>-2.3985486806141616E-2</v>
      </c>
      <c r="J195" s="25">
        <f t="shared" si="35"/>
        <v>-0.15468171586522361</v>
      </c>
      <c r="K195" s="86">
        <f t="shared" si="44"/>
        <v>745.68323632901775</v>
      </c>
      <c r="L195" s="26">
        <f t="shared" si="36"/>
        <v>664.93023331152517</v>
      </c>
      <c r="M195" s="27">
        <f t="shared" si="45"/>
        <v>0.1670782674805637</v>
      </c>
      <c r="N195" s="24">
        <f t="shared" si="37"/>
        <v>1410.6134696405429</v>
      </c>
      <c r="O195" s="24">
        <f t="shared" si="38"/>
        <v>0</v>
      </c>
      <c r="P195" s="85">
        <f t="shared" si="39"/>
        <v>-0.13069622905908199</v>
      </c>
      <c r="Q195" s="74">
        <f t="shared" si="40"/>
        <v>1.7081504290264025E-2</v>
      </c>
      <c r="R195" s="74"/>
      <c r="S195" s="74">
        <f t="shared" si="41"/>
        <v>5.7530357732759349E-4</v>
      </c>
    </row>
    <row r="196" spans="1:20" ht="21" hidden="1" outlineLevel="1" x14ac:dyDescent="0.35">
      <c r="A196" s="4">
        <v>392</v>
      </c>
      <c r="B196" s="83">
        <v>-1.132009281641644</v>
      </c>
      <c r="C196" s="22">
        <v>-0.8086644560409072</v>
      </c>
      <c r="D196" s="22">
        <v>-0.58542209609567653</v>
      </c>
      <c r="E196" s="22">
        <v>-0.33174477715577688</v>
      </c>
      <c r="F196" s="22">
        <v>0.50629393392021582</v>
      </c>
      <c r="G196" s="86">
        <v>4196.8005318807182</v>
      </c>
      <c r="H196" s="4">
        <f t="shared" si="42"/>
        <v>0.52365714432293242</v>
      </c>
      <c r="I196" s="22">
        <f t="shared" si="43"/>
        <v>0.52365714432293242</v>
      </c>
      <c r="J196" s="25">
        <f t="shared" si="35"/>
        <v>-0.35536099333598514</v>
      </c>
      <c r="K196" s="86">
        <f t="shared" si="44"/>
        <v>-275.29280674488336</v>
      </c>
      <c r="L196" s="26">
        <f t="shared" si="36"/>
        <v>4472.093338625602</v>
      </c>
      <c r="M196" s="27">
        <f t="shared" si="45"/>
        <v>1.1856344754974135</v>
      </c>
      <c r="N196" s="24">
        <f t="shared" si="37"/>
        <v>0</v>
      </c>
      <c r="O196" s="24">
        <f t="shared" si="38"/>
        <v>4196.8005318807182</v>
      </c>
      <c r="P196" s="85">
        <f t="shared" si="39"/>
        <v>-0.87901813765891756</v>
      </c>
      <c r="Q196" s="74">
        <f t="shared" si="40"/>
        <v>0.77267288633335174</v>
      </c>
      <c r="R196" s="74"/>
      <c r="S196" s="74">
        <f t="shared" si="41"/>
        <v>0.27421680480044847</v>
      </c>
    </row>
    <row r="197" spans="1:20" ht="21" hidden="1" outlineLevel="1" x14ac:dyDescent="0.35">
      <c r="A197" s="4">
        <v>393</v>
      </c>
      <c r="B197" s="83">
        <v>-5.5655923134559887E-2</v>
      </c>
      <c r="C197" s="22">
        <v>-1.0382595556760952</v>
      </c>
      <c r="D197" s="22">
        <v>1.5892375010833826</v>
      </c>
      <c r="E197" s="22">
        <v>-0.4646699389722867</v>
      </c>
      <c r="F197" s="22">
        <v>-0.60695800235508568</v>
      </c>
      <c r="G197" s="86">
        <v>-3806.7270681665977</v>
      </c>
      <c r="H197" s="4">
        <f t="shared" ref="H197:H228" si="46">STANDARDIZE(+G197,G$207,G$208)</f>
        <v>-1.0494866594818117</v>
      </c>
      <c r="I197" s="22">
        <f t="shared" si="43"/>
        <v>-1.0494866594818117</v>
      </c>
      <c r="J197" s="25">
        <f t="shared" si="35"/>
        <v>-0.56948722145525332</v>
      </c>
      <c r="K197" s="86">
        <f t="shared" ref="K197:K228" si="47">+J197*G$208+G$207</f>
        <v>-1364.6815660571251</v>
      </c>
      <c r="L197" s="26">
        <f t="shared" si="36"/>
        <v>-2442.0455021094726</v>
      </c>
      <c r="M197" s="27">
        <f t="shared" ref="M197:M228" si="48">STANDARDIZE(+L197,L$207,L$208)</f>
        <v>-0.6641520570236723</v>
      </c>
      <c r="N197" s="24">
        <f t="shared" si="37"/>
        <v>0</v>
      </c>
      <c r="O197" s="24">
        <f t="shared" si="38"/>
        <v>-3806.7270681665977</v>
      </c>
      <c r="P197" s="85">
        <f t="shared" si="39"/>
        <v>0.47999943802655842</v>
      </c>
      <c r="Q197" s="74">
        <f t="shared" si="40"/>
        <v>0.23039946050581189</v>
      </c>
      <c r="R197" s="74"/>
      <c r="S197" s="74">
        <f t="shared" si="41"/>
        <v>1.1014222484302922</v>
      </c>
    </row>
    <row r="198" spans="1:20" ht="21" hidden="1" outlineLevel="1" x14ac:dyDescent="0.35">
      <c r="A198" s="4">
        <v>394</v>
      </c>
      <c r="B198" s="83">
        <v>1.1651149953234128</v>
      </c>
      <c r="C198" s="22">
        <v>1.9919362292333993</v>
      </c>
      <c r="D198" s="22">
        <v>0.4714071581005127</v>
      </c>
      <c r="E198" s="22">
        <v>9.7165241928532403E-2</v>
      </c>
      <c r="F198" s="22">
        <v>0.47263409913950188</v>
      </c>
      <c r="G198" s="86">
        <v>1190.0540789619342</v>
      </c>
      <c r="H198" s="4">
        <f t="shared" si="46"/>
        <v>-6.733782544428811E-2</v>
      </c>
      <c r="I198" s="22">
        <f t="shared" si="43"/>
        <v>-6.733782544428811E-2</v>
      </c>
      <c r="J198" s="25">
        <f t="shared" ref="J198:J205" si="49">+D198*D$3+E198*E$3+F198*F$3+C198*C$3</f>
        <v>0.37929709137320061</v>
      </c>
      <c r="K198" s="86">
        <f t="shared" si="47"/>
        <v>3462.3542178609259</v>
      </c>
      <c r="L198" s="26">
        <f t="shared" ref="L198:L204" si="50">+G198-K198</f>
        <v>-2272.3001388989915</v>
      </c>
      <c r="M198" s="27">
        <f t="shared" si="48"/>
        <v>-0.61873892690618881</v>
      </c>
      <c r="N198" s="24">
        <f t="shared" ref="N198:N205" si="51">IF(+J198&gt;J$2,+G198,0)</f>
        <v>1190.0540789619342</v>
      </c>
      <c r="O198" s="24">
        <f t="shared" ref="O198:O205" si="52">IF(+N198=0,+G198,0)</f>
        <v>0</v>
      </c>
      <c r="P198" s="85">
        <f t="shared" ref="P198:P205" si="53">+J198-I198</f>
        <v>0.44663491681748874</v>
      </c>
      <c r="Q198" s="74">
        <f t="shared" ref="Q198:Q205" si="54">+P198^2</f>
        <v>0.19948274892056508</v>
      </c>
      <c r="R198" s="74"/>
      <c r="S198" s="74">
        <f t="shared" ref="S198:S205" si="55">+I198^2</f>
        <v>4.534382735565415E-3</v>
      </c>
    </row>
    <row r="199" spans="1:20" ht="21" hidden="1" outlineLevel="1" x14ac:dyDescent="0.35">
      <c r="A199" s="4">
        <v>395</v>
      </c>
      <c r="B199" s="83">
        <v>0.46674621806269817</v>
      </c>
      <c r="C199" s="22">
        <v>0.89504904292138732</v>
      </c>
      <c r="D199" s="22">
        <v>0.3416135322413999</v>
      </c>
      <c r="E199" s="22">
        <v>0.6981984188541922</v>
      </c>
      <c r="F199" s="22">
        <v>0.17631318441690716</v>
      </c>
      <c r="G199" s="86">
        <v>2747.4884069002242</v>
      </c>
      <c r="H199" s="4">
        <f t="shared" si="46"/>
        <v>0.23878570973468002</v>
      </c>
      <c r="I199" s="22">
        <f t="shared" si="43"/>
        <v>0.23878570973468002</v>
      </c>
      <c r="J199" s="25">
        <f t="shared" si="49"/>
        <v>0.58241456789983415</v>
      </c>
      <c r="K199" s="86">
        <f t="shared" si="47"/>
        <v>4495.7348442862567</v>
      </c>
      <c r="L199" s="26">
        <f t="shared" si="50"/>
        <v>-1748.2464373860325</v>
      </c>
      <c r="M199" s="27">
        <f t="shared" si="48"/>
        <v>-0.47853528018950869</v>
      </c>
      <c r="N199" s="24">
        <f t="shared" si="51"/>
        <v>2747.4884069002242</v>
      </c>
      <c r="O199" s="24">
        <f t="shared" si="52"/>
        <v>0</v>
      </c>
      <c r="P199" s="85">
        <f t="shared" si="53"/>
        <v>0.34362885816515409</v>
      </c>
      <c r="Q199" s="74">
        <f t="shared" si="54"/>
        <v>0.11808079216388759</v>
      </c>
      <c r="R199" s="74"/>
      <c r="S199" s="74">
        <f t="shared" si="55"/>
        <v>5.7018615173494859E-2</v>
      </c>
    </row>
    <row r="200" spans="1:20" ht="21" hidden="1" outlineLevel="1" x14ac:dyDescent="0.35">
      <c r="A200" s="4">
        <v>396</v>
      </c>
      <c r="B200" s="83">
        <v>1.7730039817239622</v>
      </c>
      <c r="C200" s="22">
        <v>1.0204100722888934</v>
      </c>
      <c r="D200" s="22">
        <v>-0.97263689030300848</v>
      </c>
      <c r="E200" s="22">
        <v>0.63390373728866556</v>
      </c>
      <c r="F200" s="22">
        <v>-3.3511212805124868E-2</v>
      </c>
      <c r="G200" s="86">
        <v>6130.1839956824633</v>
      </c>
      <c r="H200" s="4">
        <f t="shared" si="46"/>
        <v>0.90367585212876134</v>
      </c>
      <c r="I200" s="22">
        <f t="shared" si="43"/>
        <v>0.90367585212876134</v>
      </c>
      <c r="J200" s="25">
        <f t="shared" si="49"/>
        <v>0.66967156068915379</v>
      </c>
      <c r="K200" s="86">
        <f t="shared" si="47"/>
        <v>4939.6635864631726</v>
      </c>
      <c r="L200" s="26">
        <f t="shared" si="50"/>
        <v>1190.5204092192907</v>
      </c>
      <c r="M200" s="27">
        <f t="shared" si="48"/>
        <v>0.3076929776295157</v>
      </c>
      <c r="N200" s="24">
        <f t="shared" si="51"/>
        <v>6130.1839956824633</v>
      </c>
      <c r="O200" s="24">
        <f t="shared" si="52"/>
        <v>0</v>
      </c>
      <c r="P200" s="85">
        <f t="shared" si="53"/>
        <v>-0.23400429143960755</v>
      </c>
      <c r="Q200" s="74">
        <f t="shared" si="54"/>
        <v>5.4758008412152788E-2</v>
      </c>
      <c r="R200" s="74"/>
      <c r="S200" s="74">
        <f t="shared" si="55"/>
        <v>0.81663004572064291</v>
      </c>
    </row>
    <row r="201" spans="1:20" ht="21" hidden="1" outlineLevel="1" x14ac:dyDescent="0.35">
      <c r="A201" s="4">
        <v>397</v>
      </c>
      <c r="B201" s="83">
        <v>-1.3511056785045608</v>
      </c>
      <c r="C201" s="22">
        <v>-0.85823522486860016</v>
      </c>
      <c r="D201" s="22">
        <v>-0.20107541676470594</v>
      </c>
      <c r="E201" s="22">
        <v>-0.80255242629767909</v>
      </c>
      <c r="F201" s="22">
        <v>0.67709228642032859</v>
      </c>
      <c r="G201" s="86">
        <v>1049.8130087075444</v>
      </c>
      <c r="H201" s="4">
        <f t="shared" si="46"/>
        <v>-9.4903091878595761E-2</v>
      </c>
      <c r="I201" s="22">
        <f t="shared" si="43"/>
        <v>-9.4903091878595761E-2</v>
      </c>
      <c r="J201" s="25">
        <f t="shared" si="49"/>
        <v>-0.70324850356723889</v>
      </c>
      <c r="K201" s="86">
        <f t="shared" si="47"/>
        <v>-2045.2055655870927</v>
      </c>
      <c r="L201" s="26">
        <f t="shared" si="50"/>
        <v>3095.0185742946369</v>
      </c>
      <c r="M201" s="27">
        <f t="shared" si="48"/>
        <v>0.81721630918485322</v>
      </c>
      <c r="N201" s="24">
        <f t="shared" si="51"/>
        <v>0</v>
      </c>
      <c r="O201" s="24">
        <f t="shared" si="52"/>
        <v>1049.8130087075444</v>
      </c>
      <c r="P201" s="85">
        <f t="shared" si="53"/>
        <v>-0.60834541168864309</v>
      </c>
      <c r="Q201" s="74">
        <f t="shared" si="54"/>
        <v>0.37008413992262462</v>
      </c>
      <c r="R201" s="74"/>
      <c r="S201" s="74">
        <f t="shared" si="55"/>
        <v>9.006596848117188E-3</v>
      </c>
    </row>
    <row r="202" spans="1:20" ht="7.5" customHeight="1" outlineLevel="1" x14ac:dyDescent="0.25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5"/>
      <c r="Q202" s="74"/>
      <c r="R202" s="74"/>
      <c r="S202" s="74"/>
    </row>
    <row r="203" spans="1:20" ht="21" x14ac:dyDescent="0.35">
      <c r="A203" s="4">
        <v>398</v>
      </c>
      <c r="B203" s="83">
        <v>-0.25787208184857802</v>
      </c>
      <c r="C203" s="22">
        <v>-0.71432365888791316</v>
      </c>
      <c r="D203" s="22">
        <v>-0.11567126555646184</v>
      </c>
      <c r="E203" s="22">
        <v>-0.47629263775262798</v>
      </c>
      <c r="F203" s="22">
        <v>0.6008788518118422</v>
      </c>
      <c r="G203" s="86">
        <v>2826.3992844408231</v>
      </c>
      <c r="H203" s="4">
        <f>STANDARDIZE(+G203,G$207,G$208)</f>
        <v>0.25429614016726254</v>
      </c>
      <c r="I203" s="22">
        <f>STANDARDIZE(+G203,G$207,G$208)</f>
        <v>0.25429614016726254</v>
      </c>
      <c r="J203" s="3">
        <f t="shared" si="49"/>
        <v>-0.46850452587014368</v>
      </c>
      <c r="K203" s="86">
        <f>+J203*G$208+G$207</f>
        <v>-850.92192800758539</v>
      </c>
      <c r="L203" s="30">
        <f t="shared" si="50"/>
        <v>3677.3212124484085</v>
      </c>
      <c r="M203" s="22">
        <f>STANDARDIZE(+L203,L$207,L$208)</f>
        <v>0.97300368961209249</v>
      </c>
      <c r="N203" s="29">
        <f t="shared" si="51"/>
        <v>0</v>
      </c>
      <c r="O203" s="29">
        <f t="shared" si="52"/>
        <v>2826.3992844408231</v>
      </c>
      <c r="P203" s="85">
        <f t="shared" si="53"/>
        <v>-0.72280066603740623</v>
      </c>
      <c r="Q203" s="74">
        <f t="shared" si="54"/>
        <v>0.52244080282411809</v>
      </c>
      <c r="R203" s="74"/>
      <c r="S203" s="74">
        <f t="shared" si="55"/>
        <v>6.4666526903968041E-2</v>
      </c>
    </row>
    <row r="204" spans="1:20" ht="21" x14ac:dyDescent="0.35">
      <c r="A204" s="4">
        <v>399</v>
      </c>
      <c r="B204" s="83">
        <v>1.0769720287324869</v>
      </c>
      <c r="C204" s="22">
        <v>0.72524025758015054</v>
      </c>
      <c r="D204" s="22">
        <v>-1.2271371148451919</v>
      </c>
      <c r="E204" s="22">
        <v>-8.9522045973001341E-2</v>
      </c>
      <c r="F204" s="22">
        <v>0.64813667516028339</v>
      </c>
      <c r="G204" s="86">
        <v>1899.6462053175808</v>
      </c>
      <c r="H204" s="4">
        <f>STANDARDIZE(+G204,G$207,G$208)</f>
        <v>7.2136980239947829E-2</v>
      </c>
      <c r="I204" s="22">
        <f>STANDARDIZE(+G204,G$207,G$208)</f>
        <v>7.2136980239947829E-2</v>
      </c>
      <c r="J204" s="3">
        <f t="shared" si="49"/>
        <v>0.12751293704705419</v>
      </c>
      <c r="K204" s="86">
        <f>+J204*G$208+G$207</f>
        <v>2181.3769648405123</v>
      </c>
      <c r="L204" s="30">
        <f t="shared" si="50"/>
        <v>-281.73075952293152</v>
      </c>
      <c r="M204" s="22">
        <f>STANDARDIZE(+L204,L$207,L$208)</f>
        <v>-8.6188378698333137E-2</v>
      </c>
      <c r="N204" s="29">
        <f t="shared" si="51"/>
        <v>1899.6462053175808</v>
      </c>
      <c r="O204" s="29">
        <f t="shared" si="52"/>
        <v>0</v>
      </c>
      <c r="P204" s="85">
        <f t="shared" si="53"/>
        <v>5.5375956807106358E-2</v>
      </c>
      <c r="Q204" s="74">
        <f t="shared" si="54"/>
        <v>3.0664965923025088E-3</v>
      </c>
      <c r="R204" s="74"/>
      <c r="S204" s="74">
        <f t="shared" si="55"/>
        <v>5.2037439181386235E-3</v>
      </c>
    </row>
    <row r="205" spans="1:20" ht="21.75" thickBot="1" x14ac:dyDescent="0.4">
      <c r="A205" s="4">
        <v>400</v>
      </c>
      <c r="B205" s="88">
        <v>2.084136526963686</v>
      </c>
      <c r="C205" s="22">
        <v>-0.34112683658159054</v>
      </c>
      <c r="D205" s="22">
        <v>0.98408625797567006</v>
      </c>
      <c r="E205" s="22">
        <v>0.17873577076628649</v>
      </c>
      <c r="F205" s="22">
        <v>0.41334378314098374</v>
      </c>
      <c r="G205" s="89">
        <v>4353.2426416871494</v>
      </c>
      <c r="H205" s="4">
        <f>STANDARDIZE(+G205,G$207,G$208)</f>
        <v>0.55440682721209666</v>
      </c>
      <c r="I205" s="22">
        <f>STANDARDIZE(+G205,G$207,G$208)</f>
        <v>0.55440682721209666</v>
      </c>
      <c r="J205" s="3">
        <f t="shared" si="49"/>
        <v>-4.4109870706834774E-2</v>
      </c>
      <c r="K205" s="86">
        <f>+J205*G$208+G$207</f>
        <v>1308.2286389635269</v>
      </c>
      <c r="L205" s="30">
        <f>+G205-K205</f>
        <v>3045.0140027236225</v>
      </c>
      <c r="M205" s="22">
        <f>STANDARDIZE(+L205,L$207,L$208)</f>
        <v>0.80383824646624069</v>
      </c>
      <c r="N205" s="59">
        <f t="shared" si="51"/>
        <v>4353.2426416871494</v>
      </c>
      <c r="O205" s="29">
        <f t="shared" si="52"/>
        <v>0</v>
      </c>
      <c r="P205" s="85">
        <f t="shared" si="53"/>
        <v>-0.59851669791893147</v>
      </c>
      <c r="Q205" s="74">
        <f t="shared" si="54"/>
        <v>0.3582222376877815</v>
      </c>
      <c r="R205" s="74"/>
      <c r="S205" s="74">
        <f t="shared" si="55"/>
        <v>0.30736693005938359</v>
      </c>
    </row>
    <row r="206" spans="1:20" ht="19.5" thickBot="1" x14ac:dyDescent="0.35">
      <c r="B206" s="90"/>
      <c r="G206" s="91">
        <f>SUM(G5:G205)</f>
        <v>306528.41007296927</v>
      </c>
      <c r="K206" s="92">
        <f>SUM(K5:K205)</f>
        <v>298443.51479440328</v>
      </c>
      <c r="L206" s="92">
        <f t="shared" ref="L206:O206" si="56">SUM(L5:L205)</f>
        <v>8084.8952785659731</v>
      </c>
      <c r="M206" s="92">
        <f t="shared" si="56"/>
        <v>-6.9944050551384862E-15</v>
      </c>
      <c r="N206" s="91">
        <f t="shared" si="56"/>
        <v>374094.12378333666</v>
      </c>
      <c r="O206" s="91">
        <f t="shared" si="56"/>
        <v>-67565.713710367389</v>
      </c>
      <c r="P206" s="85"/>
      <c r="Q206" s="75">
        <f>SUM(Q5:Q205)</f>
        <v>107.96617366498864</v>
      </c>
      <c r="R206" s="75" t="s">
        <v>49</v>
      </c>
      <c r="S206" s="93">
        <f>SUM(S5:S205)</f>
        <v>199.99999999999997</v>
      </c>
      <c r="T206" s="94" t="s">
        <v>60</v>
      </c>
    </row>
    <row r="207" spans="1:20" x14ac:dyDescent="0.25">
      <c r="B207" s="95">
        <f t="shared" ref="B207:G207" si="57">AVERAGE(B5:B205)</f>
        <v>0</v>
      </c>
      <c r="C207" s="96">
        <f t="shared" si="57"/>
        <v>-5.3884273644449797E-3</v>
      </c>
      <c r="D207" s="96">
        <f t="shared" si="57"/>
        <v>6.7395112841238626E-3</v>
      </c>
      <c r="E207" s="96">
        <f t="shared" si="57"/>
        <v>-1.0275699352703943E-2</v>
      </c>
      <c r="F207" s="96">
        <f t="shared" si="57"/>
        <v>-2.105481751298426E-3</v>
      </c>
      <c r="G207" s="60">
        <f t="shared" si="57"/>
        <v>1532.6420503648465</v>
      </c>
      <c r="H207" s="60">
        <f t="shared" ref="H207:I207" si="58">AVERAGE(H5:H205)</f>
        <v>9.4368957093138313E-18</v>
      </c>
      <c r="I207" s="60">
        <f t="shared" si="58"/>
        <v>9.4368957093138313E-18</v>
      </c>
      <c r="J207" s="96">
        <f>AVERAGE(J5:J205)</f>
        <v>-7.945685669785851E-3</v>
      </c>
      <c r="K207" s="60">
        <f>AVERAGE(K5:K205)</f>
        <v>1492.2175739720165</v>
      </c>
      <c r="L207" s="60">
        <f t="shared" ref="L207:O207" si="59">AVERAGE(L5:L205)</f>
        <v>40.424476392829867</v>
      </c>
      <c r="M207" s="60">
        <f t="shared" si="59"/>
        <v>-3.4972025275692431E-17</v>
      </c>
      <c r="N207" s="60">
        <f t="shared" si="59"/>
        <v>1870.4706189166834</v>
      </c>
      <c r="O207" s="60">
        <f t="shared" si="59"/>
        <v>-337.82856855183695</v>
      </c>
      <c r="P207" s="74"/>
      <c r="Q207" s="74">
        <f>+Q206/200</f>
        <v>0.5398308683249432</v>
      </c>
      <c r="R207" s="97">
        <f>+Q207^0.5</f>
        <v>0.73473183429394373</v>
      </c>
      <c r="S207" s="74">
        <f>+Q206/S206</f>
        <v>0.53983086832494331</v>
      </c>
      <c r="T207" s="94" t="s">
        <v>61</v>
      </c>
    </row>
    <row r="208" spans="1:20" ht="16.5" thickBot="1" x14ac:dyDescent="0.3">
      <c r="B208" s="95">
        <f t="shared" ref="B208:G208" si="60">_xlfn.STDEV.P(B5:B205)</f>
        <v>1.0075258076531513</v>
      </c>
      <c r="C208" s="96">
        <f t="shared" si="60"/>
        <v>0.99958188006693849</v>
      </c>
      <c r="D208" s="96">
        <f t="shared" si="60"/>
        <v>0.99793305212217798</v>
      </c>
      <c r="E208" s="96">
        <f t="shared" si="60"/>
        <v>0.99185503505571748</v>
      </c>
      <c r="F208" s="96">
        <f t="shared" si="60"/>
        <v>1.0020523720173435</v>
      </c>
      <c r="G208" s="60">
        <f t="shared" si="60"/>
        <v>5087.6007525124505</v>
      </c>
      <c r="H208" s="60">
        <f t="shared" ref="H208:I208" si="61">_xlfn.STDEV.P(H5:H205)</f>
        <v>0.99999999999999989</v>
      </c>
      <c r="I208" s="60">
        <f t="shared" si="61"/>
        <v>0.99999999999999989</v>
      </c>
      <c r="J208" s="98">
        <f>_xlfn.STDEV.P(J5:J205)</f>
        <v>0.80917057489521416</v>
      </c>
      <c r="K208" s="60">
        <f>_xlfn.STDEV.P(K5:K205)</f>
        <v>4116.7368257478238</v>
      </c>
      <c r="L208" s="60">
        <f t="shared" ref="L208:O208" si="62">_xlfn.STDEV.P(L5:L205)</f>
        <v>3737.8036433813531</v>
      </c>
      <c r="M208" s="60">
        <f t="shared" si="62"/>
        <v>0.99999999999999978</v>
      </c>
      <c r="N208" s="60">
        <f t="shared" si="62"/>
        <v>4068.5721043859821</v>
      </c>
      <c r="O208" s="60">
        <f t="shared" si="62"/>
        <v>2840.177041130306</v>
      </c>
      <c r="P208" s="74"/>
      <c r="Q208" s="74"/>
      <c r="R208" s="74"/>
      <c r="S208" s="97">
        <f>+S207^0.5</f>
        <v>0.73473183429394384</v>
      </c>
      <c r="T208" s="99" t="s">
        <v>62</v>
      </c>
    </row>
    <row r="209" spans="2:20" ht="21.75" thickBot="1" x14ac:dyDescent="0.4">
      <c r="B209" s="60"/>
      <c r="O209" s="91">
        <f>+O206+N206</f>
        <v>306528.41007296927</v>
      </c>
      <c r="S209" s="100">
        <f>+(1-Q206/S206)^0.5</f>
        <v>0.67835767237870659</v>
      </c>
      <c r="T209" s="101" t="s">
        <v>20</v>
      </c>
    </row>
    <row r="210" spans="2:20" x14ac:dyDescent="0.25">
      <c r="B210" s="60"/>
      <c r="S210" s="102"/>
    </row>
    <row r="211" spans="2:20" x14ac:dyDescent="0.25">
      <c r="B211" s="60"/>
      <c r="S211" s="103"/>
    </row>
    <row r="212" spans="2:20" x14ac:dyDescent="0.25">
      <c r="B212" s="60"/>
    </row>
    <row r="213" spans="2:20" x14ac:dyDescent="0.25">
      <c r="B213" s="60"/>
    </row>
    <row r="214" spans="2:20" x14ac:dyDescent="0.25">
      <c r="B214" s="60"/>
    </row>
    <row r="215" spans="2:20" x14ac:dyDescent="0.25">
      <c r="B215" s="60"/>
    </row>
    <row r="216" spans="2:20" x14ac:dyDescent="0.25">
      <c r="B216" s="60"/>
    </row>
    <row r="217" spans="2:20" x14ac:dyDescent="0.25">
      <c r="B217" s="60"/>
    </row>
    <row r="218" spans="2:20" x14ac:dyDescent="0.25">
      <c r="B218" s="60"/>
    </row>
    <row r="219" spans="2:20" x14ac:dyDescent="0.25">
      <c r="B219" s="60"/>
    </row>
    <row r="220" spans="2:20" x14ac:dyDescent="0.25">
      <c r="B220" s="60"/>
    </row>
    <row r="221" spans="2:20" x14ac:dyDescent="0.25">
      <c r="B221" s="60"/>
    </row>
    <row r="222" spans="2:20" x14ac:dyDescent="0.25">
      <c r="B222" s="60"/>
    </row>
    <row r="223" spans="2:20" x14ac:dyDescent="0.25">
      <c r="B223" s="60"/>
    </row>
    <row r="224" spans="2:20" x14ac:dyDescent="0.25">
      <c r="B224" s="60"/>
    </row>
    <row r="225" spans="2:2" x14ac:dyDescent="0.25">
      <c r="B225" s="60"/>
    </row>
    <row r="226" spans="2:2" x14ac:dyDescent="0.25">
      <c r="B226" s="60"/>
    </row>
    <row r="227" spans="2:2" x14ac:dyDescent="0.25">
      <c r="B227" s="60"/>
    </row>
    <row r="228" spans="2:2" x14ac:dyDescent="0.25">
      <c r="B228" s="60"/>
    </row>
    <row r="229" spans="2:2" x14ac:dyDescent="0.25">
      <c r="B229" s="60"/>
    </row>
    <row r="230" spans="2:2" x14ac:dyDescent="0.25">
      <c r="B230" s="60"/>
    </row>
    <row r="231" spans="2:2" x14ac:dyDescent="0.25">
      <c r="B231" s="60"/>
    </row>
    <row r="232" spans="2:2" x14ac:dyDescent="0.25">
      <c r="B232" s="60"/>
    </row>
    <row r="233" spans="2:2" x14ac:dyDescent="0.25">
      <c r="B233" s="60"/>
    </row>
    <row r="234" spans="2:2" x14ac:dyDescent="0.25">
      <c r="B234" s="60"/>
    </row>
    <row r="235" spans="2:2" x14ac:dyDescent="0.25">
      <c r="B235" s="60"/>
    </row>
    <row r="236" spans="2:2" x14ac:dyDescent="0.25">
      <c r="B236" s="60"/>
    </row>
    <row r="237" spans="2:2" x14ac:dyDescent="0.25">
      <c r="B237" s="60"/>
    </row>
    <row r="238" spans="2:2" x14ac:dyDescent="0.25">
      <c r="B238" s="60"/>
    </row>
    <row r="239" spans="2:2" x14ac:dyDescent="0.25">
      <c r="B239" s="60"/>
    </row>
    <row r="240" spans="2:2" x14ac:dyDescent="0.25">
      <c r="B240" s="60"/>
    </row>
    <row r="241" spans="2:2" x14ac:dyDescent="0.25">
      <c r="B241" s="60"/>
    </row>
    <row r="242" spans="2:2" x14ac:dyDescent="0.25">
      <c r="B242" s="60"/>
    </row>
    <row r="243" spans="2:2" x14ac:dyDescent="0.25">
      <c r="B243" s="60"/>
    </row>
    <row r="244" spans="2:2" x14ac:dyDescent="0.25">
      <c r="B244" s="60"/>
    </row>
    <row r="245" spans="2:2" x14ac:dyDescent="0.25">
      <c r="B245" s="60"/>
    </row>
    <row r="246" spans="2:2" x14ac:dyDescent="0.25">
      <c r="B246" s="60"/>
    </row>
    <row r="247" spans="2:2" x14ac:dyDescent="0.25">
      <c r="B247" s="60"/>
    </row>
    <row r="248" spans="2:2" x14ac:dyDescent="0.25">
      <c r="B248" s="60"/>
    </row>
    <row r="249" spans="2:2" x14ac:dyDescent="0.25">
      <c r="B249" s="60"/>
    </row>
    <row r="250" spans="2:2" x14ac:dyDescent="0.25">
      <c r="B250" s="60"/>
    </row>
    <row r="251" spans="2:2" x14ac:dyDescent="0.25">
      <c r="B251" s="60"/>
    </row>
    <row r="252" spans="2:2" x14ac:dyDescent="0.25">
      <c r="B252" s="60"/>
    </row>
    <row r="253" spans="2:2" x14ac:dyDescent="0.25">
      <c r="B253" s="60"/>
    </row>
    <row r="254" spans="2:2" x14ac:dyDescent="0.25">
      <c r="B254" s="60"/>
    </row>
    <row r="255" spans="2:2" x14ac:dyDescent="0.25">
      <c r="B255" s="60"/>
    </row>
    <row r="256" spans="2:2" x14ac:dyDescent="0.25">
      <c r="B256" s="60"/>
    </row>
    <row r="257" spans="2:2" x14ac:dyDescent="0.25">
      <c r="B257" s="60"/>
    </row>
    <row r="258" spans="2:2" x14ac:dyDescent="0.25">
      <c r="B258" s="60"/>
    </row>
    <row r="259" spans="2:2" x14ac:dyDescent="0.25">
      <c r="B259" s="60"/>
    </row>
    <row r="260" spans="2:2" x14ac:dyDescent="0.25">
      <c r="B260" s="60"/>
    </row>
    <row r="261" spans="2:2" x14ac:dyDescent="0.25">
      <c r="B261" s="60"/>
    </row>
    <row r="262" spans="2:2" x14ac:dyDescent="0.25">
      <c r="B262" s="60"/>
    </row>
    <row r="263" spans="2:2" x14ac:dyDescent="0.25">
      <c r="B263" s="60"/>
    </row>
    <row r="264" spans="2:2" x14ac:dyDescent="0.25">
      <c r="B264" s="60"/>
    </row>
    <row r="265" spans="2:2" x14ac:dyDescent="0.25">
      <c r="B265" s="60"/>
    </row>
    <row r="266" spans="2:2" x14ac:dyDescent="0.25">
      <c r="B266" s="60"/>
    </row>
    <row r="267" spans="2:2" x14ac:dyDescent="0.25">
      <c r="B267" s="60"/>
    </row>
    <row r="268" spans="2:2" x14ac:dyDescent="0.25">
      <c r="B268" s="60"/>
    </row>
    <row r="269" spans="2:2" x14ac:dyDescent="0.25">
      <c r="B269" s="60"/>
    </row>
    <row r="270" spans="2:2" x14ac:dyDescent="0.25">
      <c r="B270" s="60"/>
    </row>
    <row r="271" spans="2:2" x14ac:dyDescent="0.25">
      <c r="B271" s="60"/>
    </row>
    <row r="272" spans="2:2" x14ac:dyDescent="0.25">
      <c r="B272" s="60"/>
    </row>
    <row r="273" spans="2:2" x14ac:dyDescent="0.25">
      <c r="B273" s="60"/>
    </row>
    <row r="274" spans="2:2" x14ac:dyDescent="0.25">
      <c r="B274" s="60"/>
    </row>
    <row r="275" spans="2:2" x14ac:dyDescent="0.25">
      <c r="B275" s="60"/>
    </row>
    <row r="276" spans="2:2" x14ac:dyDescent="0.25">
      <c r="B276" s="60"/>
    </row>
    <row r="277" spans="2:2" x14ac:dyDescent="0.25">
      <c r="B277" s="60"/>
    </row>
    <row r="278" spans="2:2" x14ac:dyDescent="0.25">
      <c r="B278" s="60"/>
    </row>
    <row r="279" spans="2:2" x14ac:dyDescent="0.25">
      <c r="B279" s="60"/>
    </row>
    <row r="280" spans="2:2" x14ac:dyDescent="0.25">
      <c r="B280" s="60"/>
    </row>
    <row r="281" spans="2:2" x14ac:dyDescent="0.25">
      <c r="B281" s="60"/>
    </row>
    <row r="282" spans="2:2" x14ac:dyDescent="0.25">
      <c r="B282" s="60"/>
    </row>
    <row r="283" spans="2:2" x14ac:dyDescent="0.25">
      <c r="B283" s="60"/>
    </row>
    <row r="284" spans="2:2" x14ac:dyDescent="0.25">
      <c r="B284" s="60"/>
    </row>
    <row r="285" spans="2:2" x14ac:dyDescent="0.25">
      <c r="B285" s="60"/>
    </row>
    <row r="286" spans="2:2" x14ac:dyDescent="0.25">
      <c r="B286" s="60"/>
    </row>
    <row r="287" spans="2:2" x14ac:dyDescent="0.25">
      <c r="B287" s="60"/>
    </row>
    <row r="288" spans="2:2" x14ac:dyDescent="0.25">
      <c r="B288" s="60"/>
    </row>
    <row r="289" spans="2:2" x14ac:dyDescent="0.25">
      <c r="B289" s="60"/>
    </row>
    <row r="290" spans="2:2" x14ac:dyDescent="0.25">
      <c r="B290" s="60"/>
    </row>
    <row r="291" spans="2:2" x14ac:dyDescent="0.25">
      <c r="B291" s="60"/>
    </row>
    <row r="292" spans="2:2" x14ac:dyDescent="0.25">
      <c r="B292" s="60"/>
    </row>
    <row r="293" spans="2:2" x14ac:dyDescent="0.25">
      <c r="B293" s="60"/>
    </row>
    <row r="294" spans="2:2" x14ac:dyDescent="0.25">
      <c r="B294" s="60"/>
    </row>
    <row r="295" spans="2:2" x14ac:dyDescent="0.25">
      <c r="B295" s="60"/>
    </row>
    <row r="296" spans="2:2" x14ac:dyDescent="0.25">
      <c r="B296" s="60"/>
    </row>
    <row r="297" spans="2:2" x14ac:dyDescent="0.25">
      <c r="B297" s="60"/>
    </row>
    <row r="298" spans="2:2" x14ac:dyDescent="0.25">
      <c r="B298" s="60"/>
    </row>
    <row r="299" spans="2:2" x14ac:dyDescent="0.25">
      <c r="B299" s="60"/>
    </row>
    <row r="300" spans="2:2" x14ac:dyDescent="0.25">
      <c r="B300" s="60"/>
    </row>
    <row r="301" spans="2:2" x14ac:dyDescent="0.25">
      <c r="B301" s="60"/>
    </row>
    <row r="302" spans="2:2" x14ac:dyDescent="0.25">
      <c r="B302" s="60"/>
    </row>
    <row r="303" spans="2:2" x14ac:dyDescent="0.25">
      <c r="B303" s="60"/>
    </row>
    <row r="304" spans="2:2" x14ac:dyDescent="0.25">
      <c r="B304" s="60"/>
    </row>
    <row r="305" spans="2:2" x14ac:dyDescent="0.25">
      <c r="B305" s="60"/>
    </row>
    <row r="306" spans="2:2" x14ac:dyDescent="0.25">
      <c r="B306" s="60"/>
    </row>
    <row r="307" spans="2:2" x14ac:dyDescent="0.25">
      <c r="B307" s="60"/>
    </row>
    <row r="308" spans="2:2" x14ac:dyDescent="0.25">
      <c r="B308" s="60"/>
    </row>
    <row r="309" spans="2:2" x14ac:dyDescent="0.25">
      <c r="B309" s="60"/>
    </row>
    <row r="310" spans="2:2" x14ac:dyDescent="0.25">
      <c r="B310" s="60"/>
    </row>
    <row r="311" spans="2:2" x14ac:dyDescent="0.25">
      <c r="B311" s="60"/>
    </row>
    <row r="312" spans="2:2" x14ac:dyDescent="0.25">
      <c r="B312" s="60"/>
    </row>
    <row r="313" spans="2:2" x14ac:dyDescent="0.25">
      <c r="B313" s="60"/>
    </row>
    <row r="314" spans="2:2" x14ac:dyDescent="0.25">
      <c r="B314" s="60"/>
    </row>
    <row r="315" spans="2:2" x14ac:dyDescent="0.25">
      <c r="B315" s="60"/>
    </row>
    <row r="316" spans="2:2" x14ac:dyDescent="0.25">
      <c r="B316" s="60"/>
    </row>
    <row r="317" spans="2:2" x14ac:dyDescent="0.25">
      <c r="B317" s="60"/>
    </row>
    <row r="318" spans="2:2" x14ac:dyDescent="0.25">
      <c r="B318" s="60"/>
    </row>
    <row r="319" spans="2:2" x14ac:dyDescent="0.25">
      <c r="B319" s="60"/>
    </row>
    <row r="320" spans="2:2" x14ac:dyDescent="0.25">
      <c r="B320" s="60"/>
    </row>
    <row r="321" spans="2:2" x14ac:dyDescent="0.25">
      <c r="B321" s="60"/>
    </row>
    <row r="322" spans="2:2" x14ac:dyDescent="0.25">
      <c r="B322" s="60"/>
    </row>
    <row r="323" spans="2:2" x14ac:dyDescent="0.25">
      <c r="B323" s="60"/>
    </row>
    <row r="324" spans="2:2" x14ac:dyDescent="0.25">
      <c r="B324" s="60"/>
    </row>
    <row r="325" spans="2:2" x14ac:dyDescent="0.25">
      <c r="B325" s="60"/>
    </row>
    <row r="326" spans="2:2" x14ac:dyDescent="0.25">
      <c r="B326" s="60"/>
    </row>
    <row r="327" spans="2:2" x14ac:dyDescent="0.25">
      <c r="B327" s="60"/>
    </row>
    <row r="328" spans="2:2" x14ac:dyDescent="0.25">
      <c r="B328" s="60"/>
    </row>
    <row r="329" spans="2:2" x14ac:dyDescent="0.25">
      <c r="B329" s="60"/>
    </row>
    <row r="330" spans="2:2" x14ac:dyDescent="0.25">
      <c r="B330" s="60"/>
    </row>
    <row r="331" spans="2:2" x14ac:dyDescent="0.25">
      <c r="B331" s="60"/>
    </row>
    <row r="332" spans="2:2" x14ac:dyDescent="0.25">
      <c r="B332" s="60"/>
    </row>
    <row r="333" spans="2:2" x14ac:dyDescent="0.25">
      <c r="B333" s="60"/>
    </row>
    <row r="334" spans="2:2" x14ac:dyDescent="0.25">
      <c r="B334" s="60"/>
    </row>
    <row r="335" spans="2:2" x14ac:dyDescent="0.25">
      <c r="B335" s="60"/>
    </row>
    <row r="336" spans="2:2" x14ac:dyDescent="0.25">
      <c r="B336" s="60"/>
    </row>
    <row r="337" spans="2:2" x14ac:dyDescent="0.25">
      <c r="B337" s="60"/>
    </row>
    <row r="338" spans="2:2" x14ac:dyDescent="0.25">
      <c r="B338" s="60"/>
    </row>
    <row r="339" spans="2:2" x14ac:dyDescent="0.25">
      <c r="B339" s="60"/>
    </row>
    <row r="340" spans="2:2" x14ac:dyDescent="0.25">
      <c r="B340" s="60"/>
    </row>
    <row r="341" spans="2:2" x14ac:dyDescent="0.25">
      <c r="B341" s="60"/>
    </row>
    <row r="342" spans="2:2" x14ac:dyDescent="0.25">
      <c r="B342" s="60"/>
    </row>
    <row r="343" spans="2:2" x14ac:dyDescent="0.25">
      <c r="B343" s="60"/>
    </row>
    <row r="344" spans="2:2" x14ac:dyDescent="0.25">
      <c r="B344" s="60"/>
    </row>
    <row r="345" spans="2:2" x14ac:dyDescent="0.25">
      <c r="B345" s="60"/>
    </row>
    <row r="346" spans="2:2" x14ac:dyDescent="0.25">
      <c r="B346" s="60"/>
    </row>
    <row r="347" spans="2:2" x14ac:dyDescent="0.25">
      <c r="B347" s="60"/>
    </row>
    <row r="348" spans="2:2" x14ac:dyDescent="0.25">
      <c r="B348" s="60"/>
    </row>
    <row r="349" spans="2:2" x14ac:dyDescent="0.25">
      <c r="B349" s="60"/>
    </row>
    <row r="350" spans="2:2" x14ac:dyDescent="0.25">
      <c r="B350" s="60"/>
    </row>
    <row r="351" spans="2:2" x14ac:dyDescent="0.25">
      <c r="B351" s="60"/>
    </row>
    <row r="352" spans="2:2" x14ac:dyDescent="0.25">
      <c r="B352" s="60"/>
    </row>
    <row r="353" spans="2:2" x14ac:dyDescent="0.25">
      <c r="B353" s="60"/>
    </row>
    <row r="354" spans="2:2" x14ac:dyDescent="0.25">
      <c r="B354" s="60"/>
    </row>
    <row r="355" spans="2:2" x14ac:dyDescent="0.25">
      <c r="B355" s="60"/>
    </row>
    <row r="356" spans="2:2" x14ac:dyDescent="0.25">
      <c r="B356" s="60"/>
    </row>
    <row r="357" spans="2:2" x14ac:dyDescent="0.25">
      <c r="B357" s="60"/>
    </row>
    <row r="358" spans="2:2" x14ac:dyDescent="0.25">
      <c r="B358" s="60"/>
    </row>
    <row r="359" spans="2:2" x14ac:dyDescent="0.25">
      <c r="B359" s="60"/>
    </row>
    <row r="360" spans="2:2" x14ac:dyDescent="0.25">
      <c r="B360" s="60"/>
    </row>
    <row r="361" spans="2:2" x14ac:dyDescent="0.25">
      <c r="B361" s="60"/>
    </row>
    <row r="362" spans="2:2" x14ac:dyDescent="0.25">
      <c r="B362" s="60"/>
    </row>
    <row r="363" spans="2:2" x14ac:dyDescent="0.25">
      <c r="B363" s="60"/>
    </row>
    <row r="364" spans="2:2" x14ac:dyDescent="0.25">
      <c r="B364" s="60"/>
    </row>
    <row r="365" spans="2:2" x14ac:dyDescent="0.25">
      <c r="B365" s="60"/>
    </row>
    <row r="366" spans="2:2" x14ac:dyDescent="0.25">
      <c r="B366" s="60"/>
    </row>
    <row r="367" spans="2:2" x14ac:dyDescent="0.25">
      <c r="B367" s="60"/>
    </row>
    <row r="368" spans="2:2" x14ac:dyDescent="0.25">
      <c r="B368" s="60"/>
    </row>
    <row r="369" spans="2:2" x14ac:dyDescent="0.25">
      <c r="B369" s="60"/>
    </row>
    <row r="370" spans="2:2" x14ac:dyDescent="0.25">
      <c r="B370" s="60"/>
    </row>
    <row r="371" spans="2:2" x14ac:dyDescent="0.25">
      <c r="B371" s="60"/>
    </row>
    <row r="372" spans="2:2" x14ac:dyDescent="0.25">
      <c r="B372" s="60"/>
    </row>
    <row r="373" spans="2:2" x14ac:dyDescent="0.25">
      <c r="B373" s="60"/>
    </row>
    <row r="374" spans="2:2" x14ac:dyDescent="0.25">
      <c r="B374" s="60"/>
    </row>
    <row r="375" spans="2:2" x14ac:dyDescent="0.25">
      <c r="B375" s="60"/>
    </row>
    <row r="376" spans="2:2" x14ac:dyDescent="0.25">
      <c r="B376" s="60"/>
    </row>
    <row r="377" spans="2:2" x14ac:dyDescent="0.25">
      <c r="B377" s="60"/>
    </row>
    <row r="378" spans="2:2" x14ac:dyDescent="0.25">
      <c r="B378" s="60"/>
    </row>
    <row r="379" spans="2:2" x14ac:dyDescent="0.25">
      <c r="B379" s="60"/>
    </row>
    <row r="380" spans="2:2" x14ac:dyDescent="0.25">
      <c r="B380" s="60"/>
    </row>
    <row r="381" spans="2:2" x14ac:dyDescent="0.25">
      <c r="B381" s="60"/>
    </row>
    <row r="382" spans="2:2" x14ac:dyDescent="0.25">
      <c r="B382" s="60"/>
    </row>
    <row r="383" spans="2:2" x14ac:dyDescent="0.25">
      <c r="B383" s="60"/>
    </row>
    <row r="384" spans="2:2" x14ac:dyDescent="0.25">
      <c r="B384" s="60"/>
    </row>
    <row r="385" spans="2:2" x14ac:dyDescent="0.25">
      <c r="B385" s="60"/>
    </row>
    <row r="386" spans="2:2" x14ac:dyDescent="0.25">
      <c r="B386" s="60"/>
    </row>
    <row r="387" spans="2:2" x14ac:dyDescent="0.25">
      <c r="B387" s="60"/>
    </row>
    <row r="388" spans="2:2" x14ac:dyDescent="0.25">
      <c r="B388" s="60"/>
    </row>
    <row r="389" spans="2:2" x14ac:dyDescent="0.25">
      <c r="B389" s="60"/>
    </row>
    <row r="390" spans="2:2" x14ac:dyDescent="0.25">
      <c r="B390" s="60"/>
    </row>
    <row r="391" spans="2:2" x14ac:dyDescent="0.25">
      <c r="B391" s="60"/>
    </row>
    <row r="392" spans="2:2" x14ac:dyDescent="0.25">
      <c r="B392" s="60"/>
    </row>
    <row r="393" spans="2:2" x14ac:dyDescent="0.25">
      <c r="B393" s="60"/>
    </row>
    <row r="394" spans="2:2" x14ac:dyDescent="0.25">
      <c r="B394" s="60"/>
    </row>
    <row r="395" spans="2:2" x14ac:dyDescent="0.25">
      <c r="B395" s="60"/>
    </row>
    <row r="396" spans="2:2" x14ac:dyDescent="0.25">
      <c r="B396" s="60"/>
    </row>
    <row r="397" spans="2:2" x14ac:dyDescent="0.25">
      <c r="B397" s="60"/>
    </row>
    <row r="398" spans="2:2" x14ac:dyDescent="0.25">
      <c r="B398" s="60"/>
    </row>
    <row r="399" spans="2:2" x14ac:dyDescent="0.25">
      <c r="B399" s="60"/>
    </row>
    <row r="400" spans="2:2" x14ac:dyDescent="0.25">
      <c r="B400" s="60"/>
    </row>
    <row r="401" spans="2:2" x14ac:dyDescent="0.25">
      <c r="B401" s="60"/>
    </row>
    <row r="402" spans="2:2" x14ac:dyDescent="0.25">
      <c r="B402" s="60"/>
    </row>
    <row r="403" spans="2:2" x14ac:dyDescent="0.25">
      <c r="B403" s="60"/>
    </row>
    <row r="404" spans="2:2" x14ac:dyDescent="0.25">
      <c r="B404" s="60"/>
    </row>
  </sheetData>
  <conditionalFormatting sqref="J5:J201 J203:J20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7-3 Data - Training norm </vt:lpstr>
      <vt:lpstr>7-3 Data - Test norm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HPSSD</dc:creator>
  <cp:lastModifiedBy>MARIO HPSSD</cp:lastModifiedBy>
  <dcterms:created xsi:type="dcterms:W3CDTF">2016-08-27T23:42:32Z</dcterms:created>
  <dcterms:modified xsi:type="dcterms:W3CDTF">2016-08-27T23:44:46Z</dcterms:modified>
</cp:coreProperties>
</file>