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na.indrasena\Desktop\Learning Excel\"/>
    </mc:Choice>
  </mc:AlternateContent>
  <bookViews>
    <workbookView xWindow="0" yWindow="0" windowWidth="1359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" i="1" l="1"/>
  <c r="AC23" i="1"/>
  <c r="AC24" i="1"/>
  <c r="AC25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AC10" i="1"/>
  <c r="AC6" i="1"/>
  <c r="AC5" i="1"/>
  <c r="AC7" i="1"/>
  <c r="AC8" i="1"/>
  <c r="AC9" i="1"/>
  <c r="AC11" i="1"/>
  <c r="AC12" i="1"/>
  <c r="AC13" i="1"/>
  <c r="AC14" i="1"/>
  <c r="AC15" i="1"/>
  <c r="AC16" i="1"/>
  <c r="AC17" i="1"/>
  <c r="AC18" i="1"/>
  <c r="AC19" i="1"/>
  <c r="AC4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R22" i="1"/>
  <c r="Q22" i="1"/>
  <c r="P22" i="1"/>
  <c r="O22" i="1"/>
  <c r="O23" i="1"/>
  <c r="P23" i="1"/>
  <c r="Q23" i="1"/>
  <c r="R23" i="1"/>
  <c r="O24" i="1"/>
  <c r="P24" i="1"/>
  <c r="Q24" i="1"/>
  <c r="R24" i="1"/>
  <c r="O25" i="1"/>
  <c r="P25" i="1"/>
  <c r="Q25" i="1"/>
  <c r="R25" i="1"/>
  <c r="N22" i="1"/>
  <c r="AB19" i="1"/>
  <c r="AB4" i="1"/>
  <c r="AA4" i="1"/>
  <c r="Z4" i="1"/>
  <c r="Y4" i="1"/>
  <c r="X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Z3" i="1"/>
  <c r="AA3" i="1"/>
  <c r="AB3" i="1" s="1"/>
  <c r="Y3" i="1"/>
  <c r="T7" i="1"/>
  <c r="T4" i="1"/>
  <c r="U4" i="1"/>
  <c r="V4" i="1"/>
  <c r="W4" i="1"/>
  <c r="T5" i="1"/>
  <c r="U5" i="1"/>
  <c r="V5" i="1"/>
  <c r="W5" i="1"/>
  <c r="T6" i="1"/>
  <c r="U6" i="1"/>
  <c r="V6" i="1"/>
  <c r="W6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S5" i="1"/>
  <c r="S6" i="1"/>
  <c r="S7" i="1"/>
  <c r="S8" i="1"/>
  <c r="S9" i="1"/>
  <c r="S10" i="1"/>
  <c r="S11" i="1"/>
  <c r="S12" i="1"/>
  <c r="X12" i="1" s="1"/>
  <c r="S13" i="1"/>
  <c r="S14" i="1"/>
  <c r="S15" i="1"/>
  <c r="S16" i="1"/>
  <c r="S17" i="1"/>
  <c r="S18" i="1"/>
  <c r="S19" i="1"/>
  <c r="S4" i="1"/>
  <c r="W3" i="1"/>
  <c r="U3" i="1"/>
  <c r="V3" i="1" s="1"/>
  <c r="T3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X10" i="1" s="1"/>
  <c r="N11" i="1"/>
  <c r="N12" i="1"/>
  <c r="N13" i="1"/>
  <c r="N14" i="1"/>
  <c r="N15" i="1"/>
  <c r="N16" i="1"/>
  <c r="N17" i="1"/>
  <c r="X17" i="1" s="1"/>
  <c r="N18" i="1"/>
  <c r="N19" i="1"/>
  <c r="N4" i="1"/>
  <c r="R3" i="1"/>
  <c r="P3" i="1"/>
  <c r="Q3" i="1" s="1"/>
  <c r="O3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3" i="1"/>
  <c r="L3" i="1" s="1"/>
  <c r="M3" i="1" s="1"/>
  <c r="J3" i="1"/>
  <c r="E3" i="1"/>
  <c r="F3" i="1" s="1"/>
  <c r="G3" i="1" s="1"/>
  <c r="H3" i="1" s="1"/>
  <c r="I5" i="1"/>
  <c r="I6" i="1"/>
  <c r="I7" i="1"/>
  <c r="I8" i="1"/>
  <c r="I9" i="1"/>
  <c r="I10" i="1"/>
  <c r="I11" i="1"/>
  <c r="X11" i="1" s="1"/>
  <c r="I12" i="1"/>
  <c r="I13" i="1"/>
  <c r="I14" i="1"/>
  <c r="I15" i="1"/>
  <c r="I16" i="1"/>
  <c r="I17" i="1"/>
  <c r="I18" i="1"/>
  <c r="I19" i="1"/>
  <c r="I4" i="1"/>
  <c r="D25" i="1"/>
  <c r="D24" i="1"/>
  <c r="D23" i="1"/>
  <c r="D22" i="1"/>
  <c r="C25" i="1"/>
  <c r="C24" i="1"/>
  <c r="C23" i="1"/>
  <c r="C22" i="1"/>
  <c r="X8" i="1"/>
  <c r="X16" i="1"/>
  <c r="N23" i="1"/>
  <c r="X13" i="1" l="1"/>
  <c r="X14" i="1"/>
  <c r="X6" i="1"/>
  <c r="N24" i="1"/>
  <c r="X9" i="1"/>
  <c r="X19" i="1"/>
  <c r="X18" i="1"/>
  <c r="S22" i="1"/>
  <c r="X15" i="1"/>
  <c r="X7" i="1"/>
  <c r="X5" i="1"/>
  <c r="S25" i="1"/>
  <c r="S24" i="1"/>
  <c r="S23" i="1"/>
  <c r="N25" i="1"/>
  <c r="X23" i="1" l="1"/>
  <c r="X22" i="1"/>
  <c r="X25" i="1"/>
  <c r="X24" i="1"/>
</calcChain>
</file>

<file path=xl/sharedStrings.xml><?xml version="1.0" encoding="utf-8"?>
<sst xmlns="http://schemas.openxmlformats.org/spreadsheetml/2006/main" count="47" uniqueCount="43">
  <si>
    <t>Employee Payroll</t>
  </si>
  <si>
    <t>Last Name</t>
  </si>
  <si>
    <t>First Name</t>
  </si>
  <si>
    <t>Hourly Wage</t>
  </si>
  <si>
    <t>Hours Worked</t>
  </si>
  <si>
    <t>Total Pay</t>
  </si>
  <si>
    <t>Indrasena</t>
  </si>
  <si>
    <t>Melina</t>
  </si>
  <si>
    <t>Doug</t>
  </si>
  <si>
    <t>Miller</t>
  </si>
  <si>
    <t>Jason</t>
  </si>
  <si>
    <t>John</t>
  </si>
  <si>
    <t>Tara</t>
  </si>
  <si>
    <t>Hoda</t>
  </si>
  <si>
    <t>Laura</t>
  </si>
  <si>
    <t>Miggliaccio</t>
  </si>
  <si>
    <t>Luca</t>
  </si>
  <si>
    <t>Ranallo</t>
  </si>
  <si>
    <t>Zareen</t>
  </si>
  <si>
    <t>Fazlebas</t>
  </si>
  <si>
    <t>Rukshana</t>
  </si>
  <si>
    <t>Karunaratne</t>
  </si>
  <si>
    <t>Perera</t>
  </si>
  <si>
    <t>Sheehan</t>
  </si>
  <si>
    <t>Craig</t>
  </si>
  <si>
    <t>Millar</t>
  </si>
  <si>
    <t>Berg</t>
  </si>
  <si>
    <t>Alison</t>
  </si>
  <si>
    <t>Alyssa</t>
  </si>
  <si>
    <t>Black</t>
  </si>
  <si>
    <t>Milan</t>
  </si>
  <si>
    <t>Kushan</t>
  </si>
  <si>
    <t>Cameron</t>
  </si>
  <si>
    <t>Lara</t>
  </si>
  <si>
    <t>Ned</t>
  </si>
  <si>
    <t>Max</t>
  </si>
  <si>
    <t>Min</t>
  </si>
  <si>
    <t>Average</t>
  </si>
  <si>
    <t>Total</t>
  </si>
  <si>
    <t>Melina Indrasena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</si>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</sst>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16" fontId="0" fillId="2" borderId="1" xfId="0" applyNumberFormat="1" applyFill="1" applyBorder="1"/>
    <xf numFmtId="0" fontId="0" fillId="2" borderId="1" xfId="0" applyFill="1" applyBorder="1"/>
    <xf numFmtId="16" fontId="0" fillId="3" borderId="1" xfId="0" applyNumberFormat="1" applyFill="1" applyBorder="1"/>
    <xf numFmtId="0" fontId="0" fillId="3" borderId="1" xfId="0" applyFill="1" applyBorder="1"/>
    <xf numFmtId="16" fontId="0" fillId="5" borderId="1" xfId="0" applyNumberFormat="1" applyFill="1" applyBorder="1"/>
    <xf numFmtId="44" fontId="0" fillId="5" borderId="1" xfId="0" applyNumberFormat="1" applyFill="1" applyBorder="1"/>
    <xf numFmtId="16" fontId="0" fillId="6" borderId="1" xfId="0" applyNumberFormat="1" applyFill="1" applyBorder="1"/>
    <xf numFmtId="44" fontId="0" fillId="6" borderId="1" xfId="0" applyNumberFormat="1" applyFill="1" applyBorder="1"/>
    <xf numFmtId="0" fontId="3" fillId="0" borderId="0" xfId="0" applyFont="1"/>
    <xf numFmtId="16" fontId="0" fillId="7" borderId="1" xfId="0" applyNumberFormat="1" applyFill="1" applyBorder="1"/>
    <xf numFmtId="44" fontId="0" fillId="7" borderId="1" xfId="0" applyNumberFormat="1" applyFill="1" applyBorder="1"/>
    <xf numFmtId="0" fontId="0" fillId="8" borderId="1" xfId="0" applyFill="1" applyBorder="1"/>
    <xf numFmtId="44" fontId="0" fillId="8" borderId="1" xfId="0" applyNumberFormat="1" applyFill="1" applyBorder="1"/>
    <xf numFmtId="0" fontId="2" fillId="4" borderId="2" xfId="0" applyFont="1" applyFill="1" applyBorder="1"/>
    <xf numFmtId="44" fontId="0" fillId="4" borderId="3" xfId="0" applyNumberFormat="1" applyFill="1" applyBorder="1"/>
    <xf numFmtId="168" fontId="0" fillId="4" borderId="3" xfId="0" applyNumberFormat="1" applyFill="1" applyBorder="1"/>
    <xf numFmtId="44" fontId="0" fillId="4" borderId="4" xfId="1" applyFont="1" applyFill="1" applyBorder="1"/>
    <xf numFmtId="0" fontId="2" fillId="4" borderId="5" xfId="0" applyFont="1" applyFill="1" applyBorder="1"/>
    <xf numFmtId="44" fontId="0" fillId="4" borderId="0" xfId="0" applyNumberFormat="1" applyFill="1" applyBorder="1"/>
    <xf numFmtId="168" fontId="0" fillId="4" borderId="0" xfId="0" applyNumberFormat="1" applyFill="1" applyBorder="1"/>
    <xf numFmtId="44" fontId="0" fillId="4" borderId="6" xfId="1" applyFont="1" applyFill="1" applyBorder="1"/>
    <xf numFmtId="0" fontId="2" fillId="4" borderId="7" xfId="0" applyFont="1" applyFill="1" applyBorder="1"/>
    <xf numFmtId="44" fontId="0" fillId="4" borderId="8" xfId="0" applyNumberFormat="1" applyFill="1" applyBorder="1"/>
    <xf numFmtId="168" fontId="0" fillId="4" borderId="8" xfId="0" applyNumberFormat="1" applyFill="1" applyBorder="1"/>
    <xf numFmtId="44" fontId="0" fillId="4" borderId="9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6"/>
  <sheetViews>
    <sheetView tabSelected="1" zoomScale="70" zoomScaleNormal="70" workbookViewId="0">
      <selection activeCell="E4" sqref="E4"/>
    </sheetView>
  </sheetViews>
  <sheetFormatPr defaultRowHeight="14.4" x14ac:dyDescent="0.3"/>
  <cols>
    <col min="1" max="1" width="16.6640625" customWidth="1"/>
    <col min="2" max="2" width="10.21875" bestFit="1" customWidth="1"/>
    <col min="3" max="3" width="15.109375" customWidth="1"/>
    <col min="4" max="4" width="15.44140625" customWidth="1"/>
    <col min="5" max="8" width="14.21875" customWidth="1"/>
    <col min="9" max="13" width="16.6640625" customWidth="1"/>
    <col min="14" max="18" width="13" customWidth="1"/>
    <col min="19" max="23" width="14.6640625" customWidth="1"/>
    <col min="24" max="24" width="11.5546875" customWidth="1"/>
    <col min="25" max="25" width="12.21875" customWidth="1"/>
    <col min="26" max="26" width="12" customWidth="1"/>
    <col min="27" max="28" width="11.109375" customWidth="1"/>
    <col min="29" max="29" width="11.33203125" customWidth="1"/>
  </cols>
  <sheetData>
    <row r="1" spans="1:29" x14ac:dyDescent="0.3">
      <c r="A1" s="1" t="s">
        <v>0</v>
      </c>
      <c r="C1" s="1" t="s">
        <v>39</v>
      </c>
    </row>
    <row r="2" spans="1:29" ht="22.8" customHeight="1" x14ac:dyDescent="0.35">
      <c r="D2" s="14" t="s">
        <v>4</v>
      </c>
      <c r="E2" s="1"/>
      <c r="F2" s="1"/>
      <c r="G2" s="1"/>
      <c r="H2" s="1"/>
      <c r="I2" s="14" t="s">
        <v>40</v>
      </c>
      <c r="J2" s="1"/>
      <c r="K2" s="1"/>
      <c r="L2" s="1"/>
      <c r="M2" s="1"/>
      <c r="N2" s="1" t="s">
        <v>5</v>
      </c>
      <c r="O2" s="1"/>
      <c r="P2" s="1"/>
      <c r="Q2" s="1"/>
      <c r="R2" s="1"/>
      <c r="S2" s="1" t="s">
        <v>41</v>
      </c>
      <c r="T2" s="1"/>
      <c r="U2" s="1"/>
      <c r="V2" s="1"/>
      <c r="W2" s="1"/>
      <c r="X2" s="1" t="s">
        <v>5</v>
      </c>
      <c r="AC2" s="1" t="s">
        <v>42</v>
      </c>
    </row>
    <row r="3" spans="1:29" x14ac:dyDescent="0.3">
      <c r="A3" s="4" t="s">
        <v>1</v>
      </c>
      <c r="B3" s="4" t="s">
        <v>2</v>
      </c>
      <c r="C3" s="4" t="s">
        <v>3</v>
      </c>
      <c r="D3" s="6">
        <v>44197</v>
      </c>
      <c r="E3" s="6">
        <f>D3+7</f>
        <v>44204</v>
      </c>
      <c r="F3" s="6">
        <f t="shared" ref="F3:H3" si="0">E3+7</f>
        <v>44211</v>
      </c>
      <c r="G3" s="6">
        <f t="shared" si="0"/>
        <v>44218</v>
      </c>
      <c r="H3" s="6">
        <f t="shared" si="0"/>
        <v>44225</v>
      </c>
      <c r="I3" s="8">
        <v>44197</v>
      </c>
      <c r="J3" s="8">
        <f>I3+7</f>
        <v>44204</v>
      </c>
      <c r="K3" s="8">
        <f t="shared" ref="K3:L3" si="1">J3+7</f>
        <v>44211</v>
      </c>
      <c r="L3" s="8">
        <f t="shared" si="1"/>
        <v>44218</v>
      </c>
      <c r="M3" s="8">
        <f>L3+7</f>
        <v>44225</v>
      </c>
      <c r="N3" s="10">
        <v>44197</v>
      </c>
      <c r="O3" s="10">
        <f>N3+7</f>
        <v>44204</v>
      </c>
      <c r="P3" s="10">
        <f t="shared" ref="P3:R3" si="2">O3+7</f>
        <v>44211</v>
      </c>
      <c r="Q3" s="10">
        <f t="shared" si="2"/>
        <v>44218</v>
      </c>
      <c r="R3" s="10">
        <f t="shared" si="2"/>
        <v>44225</v>
      </c>
      <c r="S3" s="12">
        <v>44197</v>
      </c>
      <c r="T3" s="12">
        <f>S3+7</f>
        <v>44204</v>
      </c>
      <c r="U3" s="12">
        <f t="shared" ref="U3:W3" si="3">T3+7</f>
        <v>44211</v>
      </c>
      <c r="V3" s="12">
        <f t="shared" si="3"/>
        <v>44218</v>
      </c>
      <c r="W3" s="12">
        <f t="shared" si="3"/>
        <v>44225</v>
      </c>
      <c r="X3" s="15">
        <v>44197</v>
      </c>
      <c r="Y3" s="15">
        <f>X3+7</f>
        <v>44204</v>
      </c>
      <c r="Z3" s="15">
        <f t="shared" ref="Z3:AB3" si="4">Y3+7</f>
        <v>44211</v>
      </c>
      <c r="AA3" s="15">
        <f t="shared" si="4"/>
        <v>44218</v>
      </c>
      <c r="AB3" s="15">
        <f t="shared" si="4"/>
        <v>44225</v>
      </c>
      <c r="AC3" s="17"/>
    </row>
    <row r="4" spans="1:29" x14ac:dyDescent="0.3">
      <c r="A4" s="4" t="s">
        <v>6</v>
      </c>
      <c r="B4" s="4" t="s">
        <v>7</v>
      </c>
      <c r="C4" s="5">
        <v>15.9</v>
      </c>
      <c r="D4" s="7">
        <v>41</v>
      </c>
      <c r="E4" s="7">
        <v>40</v>
      </c>
      <c r="F4" s="7">
        <v>32</v>
      </c>
      <c r="G4" s="7">
        <v>28</v>
      </c>
      <c r="H4" s="7">
        <v>29</v>
      </c>
      <c r="I4" s="9">
        <f>IF(D4&gt;40,D4-40,0)</f>
        <v>1</v>
      </c>
      <c r="J4" s="9">
        <f>IF(E4&gt;40,E4-40,0)</f>
        <v>0</v>
      </c>
      <c r="K4" s="9">
        <f>IF(F4&gt;40,F4-40,0)</f>
        <v>0</v>
      </c>
      <c r="L4" s="9">
        <f>IF(G4&gt;40,G4-40,0)</f>
        <v>0</v>
      </c>
      <c r="M4" s="9">
        <f>IF(H4&gt;40,H4-40,0)</f>
        <v>0</v>
      </c>
      <c r="N4" s="11">
        <f>$C4*D4</f>
        <v>651.9</v>
      </c>
      <c r="O4" s="11">
        <f>$C4*E4</f>
        <v>636</v>
      </c>
      <c r="P4" s="11">
        <f>$C4*F4</f>
        <v>508.8</v>
      </c>
      <c r="Q4" s="11">
        <f>$C4*G4</f>
        <v>445.2</v>
      </c>
      <c r="R4" s="11">
        <f>$C4*H4</f>
        <v>461.1</v>
      </c>
      <c r="S4" s="13">
        <f>0.5*$C4*I4</f>
        <v>7.95</v>
      </c>
      <c r="T4" s="13">
        <f t="shared" ref="T4:W19" si="5">0.5*$C4*J4</f>
        <v>0</v>
      </c>
      <c r="U4" s="13">
        <f t="shared" si="5"/>
        <v>0</v>
      </c>
      <c r="V4" s="13">
        <f t="shared" si="5"/>
        <v>0</v>
      </c>
      <c r="W4" s="13">
        <f t="shared" si="5"/>
        <v>0</v>
      </c>
      <c r="X4" s="16">
        <f>N4+S4</f>
        <v>659.85</v>
      </c>
      <c r="Y4" s="16">
        <f>O4+T4</f>
        <v>636</v>
      </c>
      <c r="Z4" s="16">
        <f>P4+U4</f>
        <v>508.8</v>
      </c>
      <c r="AA4" s="16">
        <f>Q4+V4</f>
        <v>445.2</v>
      </c>
      <c r="AB4" s="16">
        <f>R4+W4</f>
        <v>461.1</v>
      </c>
      <c r="AC4" s="18">
        <f>SUM(X4:AB4)</f>
        <v>2710.95</v>
      </c>
    </row>
    <row r="5" spans="1:29" x14ac:dyDescent="0.3">
      <c r="A5" s="4" t="s">
        <v>9</v>
      </c>
      <c r="B5" s="4" t="s">
        <v>8</v>
      </c>
      <c r="C5" s="5">
        <v>10</v>
      </c>
      <c r="D5" s="7">
        <v>35</v>
      </c>
      <c r="E5" s="7">
        <v>22</v>
      </c>
      <c r="F5" s="7">
        <v>47</v>
      </c>
      <c r="G5" s="7">
        <v>37</v>
      </c>
      <c r="H5" s="7">
        <v>42</v>
      </c>
      <c r="I5" s="9">
        <f>IF(D5&gt;40,D5-40,0)</f>
        <v>0</v>
      </c>
      <c r="J5" s="9">
        <f>IF(E5&gt;40,E5-40,0)</f>
        <v>0</v>
      </c>
      <c r="K5" s="9">
        <f>IF(F5&gt;40,F5-40,0)</f>
        <v>7</v>
      </c>
      <c r="L5" s="9">
        <f>IF(G5&gt;40,G5-40,0)</f>
        <v>0</v>
      </c>
      <c r="M5" s="9">
        <f>IF(H5&gt;40,H5-40,0)</f>
        <v>2</v>
      </c>
      <c r="N5" s="11">
        <f t="shared" ref="N5:R19" si="6">$C5*D5</f>
        <v>350</v>
      </c>
      <c r="O5" s="11">
        <f t="shared" si="6"/>
        <v>220</v>
      </c>
      <c r="P5" s="11">
        <f t="shared" si="6"/>
        <v>470</v>
      </c>
      <c r="Q5" s="11">
        <f t="shared" si="6"/>
        <v>370</v>
      </c>
      <c r="R5" s="11">
        <f t="shared" si="6"/>
        <v>420</v>
      </c>
      <c r="S5" s="13">
        <f t="shared" ref="S5:S19" si="7">0.5*$C5*I5</f>
        <v>0</v>
      </c>
      <c r="T5" s="13">
        <f t="shared" si="5"/>
        <v>0</v>
      </c>
      <c r="U5" s="13">
        <f t="shared" si="5"/>
        <v>35</v>
      </c>
      <c r="V5" s="13">
        <f t="shared" si="5"/>
        <v>0</v>
      </c>
      <c r="W5" s="13">
        <f t="shared" si="5"/>
        <v>10</v>
      </c>
      <c r="X5" s="16">
        <f>N5+S5</f>
        <v>350</v>
      </c>
      <c r="Y5" s="16">
        <f t="shared" ref="Y4:AB19" si="8">O5+T5</f>
        <v>220</v>
      </c>
      <c r="Z5" s="16">
        <f t="shared" si="8"/>
        <v>505</v>
      </c>
      <c r="AA5" s="16">
        <f t="shared" si="8"/>
        <v>370</v>
      </c>
      <c r="AB5" s="16">
        <f t="shared" si="8"/>
        <v>430</v>
      </c>
      <c r="AC5" s="18">
        <f t="shared" ref="AC5:AC19" si="9">SUM(X5:AB5)</f>
        <v>1875</v>
      </c>
    </row>
    <row r="6" spans="1:29" x14ac:dyDescent="0.3">
      <c r="A6" s="4" t="s">
        <v>11</v>
      </c>
      <c r="B6" s="4" t="s">
        <v>10</v>
      </c>
      <c r="C6" s="5">
        <v>22.1</v>
      </c>
      <c r="D6" s="7">
        <v>35</v>
      </c>
      <c r="E6" s="7">
        <v>40</v>
      </c>
      <c r="F6" s="7">
        <v>39</v>
      </c>
      <c r="G6" s="7">
        <v>37</v>
      </c>
      <c r="H6" s="7">
        <v>40</v>
      </c>
      <c r="I6" s="9">
        <f>IF(D6&gt;40,D6-40,0)</f>
        <v>0</v>
      </c>
      <c r="J6" s="9">
        <f>IF(E6&gt;40,E6-40,0)</f>
        <v>0</v>
      </c>
      <c r="K6" s="9">
        <f>IF(F6&gt;40,F6-40,0)</f>
        <v>0</v>
      </c>
      <c r="L6" s="9">
        <f>IF(G6&gt;40,G6-40,0)</f>
        <v>0</v>
      </c>
      <c r="M6" s="9">
        <f>IF(H6&gt;40,H6-40,0)</f>
        <v>0</v>
      </c>
      <c r="N6" s="11">
        <f t="shared" si="6"/>
        <v>773.5</v>
      </c>
      <c r="O6" s="11">
        <f t="shared" si="6"/>
        <v>884</v>
      </c>
      <c r="P6" s="11">
        <f t="shared" si="6"/>
        <v>861.90000000000009</v>
      </c>
      <c r="Q6" s="11">
        <f t="shared" si="6"/>
        <v>817.7</v>
      </c>
      <c r="R6" s="11">
        <f t="shared" si="6"/>
        <v>884</v>
      </c>
      <c r="S6" s="13">
        <f t="shared" si="7"/>
        <v>0</v>
      </c>
      <c r="T6" s="13">
        <f t="shared" si="5"/>
        <v>0</v>
      </c>
      <c r="U6" s="13">
        <f t="shared" si="5"/>
        <v>0</v>
      </c>
      <c r="V6" s="13">
        <f t="shared" si="5"/>
        <v>0</v>
      </c>
      <c r="W6" s="13">
        <f t="shared" si="5"/>
        <v>0</v>
      </c>
      <c r="X6" s="16">
        <f>N6+S6</f>
        <v>773.5</v>
      </c>
      <c r="Y6" s="16">
        <f t="shared" si="8"/>
        <v>884</v>
      </c>
      <c r="Z6" s="16">
        <f t="shared" si="8"/>
        <v>861.90000000000009</v>
      </c>
      <c r="AA6" s="16">
        <f t="shared" si="8"/>
        <v>817.7</v>
      </c>
      <c r="AB6" s="16">
        <f t="shared" si="8"/>
        <v>884</v>
      </c>
      <c r="AC6" s="18">
        <f>SUM(X6:AB6)</f>
        <v>4221.1000000000004</v>
      </c>
    </row>
    <row r="7" spans="1:29" x14ac:dyDescent="0.3">
      <c r="A7" s="4" t="s">
        <v>13</v>
      </c>
      <c r="B7" s="4" t="s">
        <v>12</v>
      </c>
      <c r="C7" s="5">
        <v>19.100000000000001</v>
      </c>
      <c r="D7" s="7">
        <v>37</v>
      </c>
      <c r="E7" s="7">
        <v>40</v>
      </c>
      <c r="F7" s="7">
        <v>32</v>
      </c>
      <c r="G7" s="7">
        <v>28</v>
      </c>
      <c r="H7" s="7">
        <v>29</v>
      </c>
      <c r="I7" s="9">
        <f>IF(D7&gt;40,D7-40,0)</f>
        <v>0</v>
      </c>
      <c r="J7" s="9">
        <f>IF(E7&gt;40,E7-40,0)</f>
        <v>0</v>
      </c>
      <c r="K7" s="9">
        <f>IF(F7&gt;40,F7-40,0)</f>
        <v>0</v>
      </c>
      <c r="L7" s="9">
        <f>IF(G7&gt;40,G7-40,0)</f>
        <v>0</v>
      </c>
      <c r="M7" s="9">
        <f>IF(H7&gt;40,H7-40,0)</f>
        <v>0</v>
      </c>
      <c r="N7" s="11">
        <f t="shared" si="6"/>
        <v>706.7</v>
      </c>
      <c r="O7" s="11">
        <f t="shared" si="6"/>
        <v>764</v>
      </c>
      <c r="P7" s="11">
        <f t="shared" si="6"/>
        <v>611.20000000000005</v>
      </c>
      <c r="Q7" s="11">
        <f t="shared" si="6"/>
        <v>534.80000000000007</v>
      </c>
      <c r="R7" s="11">
        <f t="shared" si="6"/>
        <v>553.90000000000009</v>
      </c>
      <c r="S7" s="13">
        <f t="shared" si="7"/>
        <v>0</v>
      </c>
      <c r="T7" s="13">
        <f>0.5*$C7*J7</f>
        <v>0</v>
      </c>
      <c r="U7" s="13">
        <f t="shared" si="5"/>
        <v>0</v>
      </c>
      <c r="V7" s="13">
        <f t="shared" si="5"/>
        <v>0</v>
      </c>
      <c r="W7" s="13">
        <f t="shared" si="5"/>
        <v>0</v>
      </c>
      <c r="X7" s="16">
        <f>N7+S7</f>
        <v>706.7</v>
      </c>
      <c r="Y7" s="16">
        <f t="shared" si="8"/>
        <v>764</v>
      </c>
      <c r="Z7" s="16">
        <f t="shared" si="8"/>
        <v>611.20000000000005</v>
      </c>
      <c r="AA7" s="16">
        <f t="shared" si="8"/>
        <v>534.80000000000007</v>
      </c>
      <c r="AB7" s="16">
        <f t="shared" si="8"/>
        <v>553.90000000000009</v>
      </c>
      <c r="AC7" s="18">
        <f t="shared" si="9"/>
        <v>3170.6000000000004</v>
      </c>
    </row>
    <row r="8" spans="1:29" x14ac:dyDescent="0.3">
      <c r="A8" s="4" t="s">
        <v>15</v>
      </c>
      <c r="B8" s="4" t="s">
        <v>14</v>
      </c>
      <c r="C8" s="5">
        <v>6.9</v>
      </c>
      <c r="D8" s="7">
        <v>32</v>
      </c>
      <c r="E8" s="7">
        <v>22</v>
      </c>
      <c r="F8" s="7">
        <v>47</v>
      </c>
      <c r="G8" s="7">
        <v>37</v>
      </c>
      <c r="H8" s="7">
        <v>42</v>
      </c>
      <c r="I8" s="9">
        <f>IF(D8&gt;40,D8-40,0)</f>
        <v>0</v>
      </c>
      <c r="J8" s="9">
        <f>IF(E8&gt;40,E8-40,0)</f>
        <v>0</v>
      </c>
      <c r="K8" s="9">
        <f>IF(F8&gt;40,F8-40,0)</f>
        <v>7</v>
      </c>
      <c r="L8" s="9">
        <f>IF(G8&gt;40,G8-40,0)</f>
        <v>0</v>
      </c>
      <c r="M8" s="9">
        <f>IF(H8&gt;40,H8-40,0)</f>
        <v>2</v>
      </c>
      <c r="N8" s="11">
        <f t="shared" si="6"/>
        <v>220.8</v>
      </c>
      <c r="O8" s="11">
        <f t="shared" si="6"/>
        <v>151.80000000000001</v>
      </c>
      <c r="P8" s="11">
        <f t="shared" si="6"/>
        <v>324.3</v>
      </c>
      <c r="Q8" s="11">
        <f t="shared" si="6"/>
        <v>255.3</v>
      </c>
      <c r="R8" s="11">
        <f t="shared" si="6"/>
        <v>289.8</v>
      </c>
      <c r="S8" s="13">
        <f t="shared" si="7"/>
        <v>0</v>
      </c>
      <c r="T8" s="13">
        <f t="shared" si="5"/>
        <v>0</v>
      </c>
      <c r="U8" s="13">
        <f t="shared" si="5"/>
        <v>24.150000000000002</v>
      </c>
      <c r="V8" s="13">
        <f t="shared" si="5"/>
        <v>0</v>
      </c>
      <c r="W8" s="13">
        <f t="shared" si="5"/>
        <v>6.9</v>
      </c>
      <c r="X8" s="16">
        <f>N8+S8</f>
        <v>220.8</v>
      </c>
      <c r="Y8" s="16">
        <f t="shared" si="8"/>
        <v>151.80000000000001</v>
      </c>
      <c r="Z8" s="16">
        <f t="shared" si="8"/>
        <v>348.45</v>
      </c>
      <c r="AA8" s="16">
        <f t="shared" si="8"/>
        <v>255.3</v>
      </c>
      <c r="AB8" s="16">
        <f t="shared" si="8"/>
        <v>296.7</v>
      </c>
      <c r="AC8" s="18">
        <f t="shared" si="9"/>
        <v>1273.05</v>
      </c>
    </row>
    <row r="9" spans="1:29" x14ac:dyDescent="0.3">
      <c r="A9" s="4" t="s">
        <v>17</v>
      </c>
      <c r="B9" s="4" t="s">
        <v>16</v>
      </c>
      <c r="C9" s="5">
        <v>14.2</v>
      </c>
      <c r="D9" s="7">
        <v>12</v>
      </c>
      <c r="E9" s="7">
        <v>22</v>
      </c>
      <c r="F9" s="7">
        <v>36</v>
      </c>
      <c r="G9" s="7">
        <v>40</v>
      </c>
      <c r="H9" s="7">
        <v>37</v>
      </c>
      <c r="I9" s="9">
        <f>IF(D9&gt;40,D9-40,0)</f>
        <v>0</v>
      </c>
      <c r="J9" s="9">
        <f>IF(E9&gt;40,E9-40,0)</f>
        <v>0</v>
      </c>
      <c r="K9" s="9">
        <f>IF(F9&gt;40,F9-40,0)</f>
        <v>0</v>
      </c>
      <c r="L9" s="9">
        <f>IF(G9&gt;40,G9-40,0)</f>
        <v>0</v>
      </c>
      <c r="M9" s="9">
        <f>IF(H9&gt;40,H9-40,0)</f>
        <v>0</v>
      </c>
      <c r="N9" s="11">
        <f t="shared" si="6"/>
        <v>170.39999999999998</v>
      </c>
      <c r="O9" s="11">
        <f t="shared" si="6"/>
        <v>312.39999999999998</v>
      </c>
      <c r="P9" s="11">
        <f t="shared" si="6"/>
        <v>511.2</v>
      </c>
      <c r="Q9" s="11">
        <f t="shared" si="6"/>
        <v>568</v>
      </c>
      <c r="R9" s="11">
        <f t="shared" si="6"/>
        <v>525.4</v>
      </c>
      <c r="S9" s="13">
        <f t="shared" si="7"/>
        <v>0</v>
      </c>
      <c r="T9" s="13">
        <f t="shared" si="5"/>
        <v>0</v>
      </c>
      <c r="U9" s="13">
        <f t="shared" si="5"/>
        <v>0</v>
      </c>
      <c r="V9" s="13">
        <f t="shared" si="5"/>
        <v>0</v>
      </c>
      <c r="W9" s="13">
        <f t="shared" si="5"/>
        <v>0</v>
      </c>
      <c r="X9" s="16">
        <f>N9+S9</f>
        <v>170.39999999999998</v>
      </c>
      <c r="Y9" s="16">
        <f t="shared" si="8"/>
        <v>312.39999999999998</v>
      </c>
      <c r="Z9" s="16">
        <f t="shared" si="8"/>
        <v>511.2</v>
      </c>
      <c r="AA9" s="16">
        <f t="shared" si="8"/>
        <v>568</v>
      </c>
      <c r="AB9" s="16">
        <f t="shared" si="8"/>
        <v>525.4</v>
      </c>
      <c r="AC9" s="18">
        <f t="shared" si="9"/>
        <v>2087.4</v>
      </c>
    </row>
    <row r="10" spans="1:29" x14ac:dyDescent="0.3">
      <c r="A10" s="4" t="s">
        <v>19</v>
      </c>
      <c r="B10" s="4" t="s">
        <v>18</v>
      </c>
      <c r="C10" s="5">
        <v>18</v>
      </c>
      <c r="D10" s="7">
        <v>40</v>
      </c>
      <c r="E10" s="7">
        <v>40</v>
      </c>
      <c r="F10" s="7">
        <v>42</v>
      </c>
      <c r="G10" s="7">
        <v>44</v>
      </c>
      <c r="H10" s="7">
        <v>33</v>
      </c>
      <c r="I10" s="9">
        <f>IF(D10&gt;40,D10-40,0)</f>
        <v>0</v>
      </c>
      <c r="J10" s="9">
        <f>IF(E10&gt;40,E10-40,0)</f>
        <v>0</v>
      </c>
      <c r="K10" s="9">
        <f>IF(F10&gt;40,F10-40,0)</f>
        <v>2</v>
      </c>
      <c r="L10" s="9">
        <f>IF(G10&gt;40,G10-40,0)</f>
        <v>4</v>
      </c>
      <c r="M10" s="9">
        <f>IF(H10&gt;40,H10-40,0)</f>
        <v>0</v>
      </c>
      <c r="N10" s="11">
        <f t="shared" si="6"/>
        <v>720</v>
      </c>
      <c r="O10" s="11">
        <f t="shared" si="6"/>
        <v>720</v>
      </c>
      <c r="P10" s="11">
        <f t="shared" si="6"/>
        <v>756</v>
      </c>
      <c r="Q10" s="11">
        <f t="shared" si="6"/>
        <v>792</v>
      </c>
      <c r="R10" s="11">
        <f t="shared" si="6"/>
        <v>594</v>
      </c>
      <c r="S10" s="13">
        <f t="shared" si="7"/>
        <v>0</v>
      </c>
      <c r="T10" s="13">
        <f t="shared" si="5"/>
        <v>0</v>
      </c>
      <c r="U10" s="13">
        <f t="shared" si="5"/>
        <v>18</v>
      </c>
      <c r="V10" s="13">
        <f t="shared" si="5"/>
        <v>36</v>
      </c>
      <c r="W10" s="13">
        <f t="shared" si="5"/>
        <v>0</v>
      </c>
      <c r="X10" s="16">
        <f>N10+S10</f>
        <v>720</v>
      </c>
      <c r="Y10" s="16">
        <f t="shared" si="8"/>
        <v>720</v>
      </c>
      <c r="Z10" s="16">
        <f t="shared" si="8"/>
        <v>774</v>
      </c>
      <c r="AA10" s="16">
        <f t="shared" si="8"/>
        <v>828</v>
      </c>
      <c r="AB10" s="16">
        <f t="shared" si="8"/>
        <v>594</v>
      </c>
      <c r="AC10" s="18">
        <f>SUM(X10:AB10)</f>
        <v>3636</v>
      </c>
    </row>
    <row r="11" spans="1:29" x14ac:dyDescent="0.3">
      <c r="A11" s="4" t="s">
        <v>21</v>
      </c>
      <c r="B11" s="4" t="s">
        <v>20</v>
      </c>
      <c r="C11" s="5">
        <v>17</v>
      </c>
      <c r="D11" s="7">
        <v>50</v>
      </c>
      <c r="E11" s="7">
        <v>47</v>
      </c>
      <c r="F11" s="7">
        <v>33</v>
      </c>
      <c r="G11" s="7">
        <v>25</v>
      </c>
      <c r="H11" s="7">
        <v>50</v>
      </c>
      <c r="I11" s="9">
        <f>IF(D11&gt;40,D11-40,0)</f>
        <v>10</v>
      </c>
      <c r="J11" s="9">
        <f>IF(E11&gt;40,E11-40,0)</f>
        <v>7</v>
      </c>
      <c r="K11" s="9">
        <f>IF(F11&gt;40,F11-40,0)</f>
        <v>0</v>
      </c>
      <c r="L11" s="9">
        <f>IF(G11&gt;40,G11-40,0)</f>
        <v>0</v>
      </c>
      <c r="M11" s="9">
        <f>IF(H11&gt;40,H11-40,0)</f>
        <v>10</v>
      </c>
      <c r="N11" s="11">
        <f t="shared" si="6"/>
        <v>850</v>
      </c>
      <c r="O11" s="11">
        <f t="shared" si="6"/>
        <v>799</v>
      </c>
      <c r="P11" s="11">
        <f t="shared" si="6"/>
        <v>561</v>
      </c>
      <c r="Q11" s="11">
        <f t="shared" si="6"/>
        <v>425</v>
      </c>
      <c r="R11" s="11">
        <f t="shared" si="6"/>
        <v>850</v>
      </c>
      <c r="S11" s="13">
        <f t="shared" si="7"/>
        <v>85</v>
      </c>
      <c r="T11" s="13">
        <f t="shared" si="5"/>
        <v>59.5</v>
      </c>
      <c r="U11" s="13">
        <f t="shared" si="5"/>
        <v>0</v>
      </c>
      <c r="V11" s="13">
        <f t="shared" si="5"/>
        <v>0</v>
      </c>
      <c r="W11" s="13">
        <f t="shared" si="5"/>
        <v>85</v>
      </c>
      <c r="X11" s="16">
        <f>N11+S11</f>
        <v>935</v>
      </c>
      <c r="Y11" s="16">
        <f t="shared" si="8"/>
        <v>858.5</v>
      </c>
      <c r="Z11" s="16">
        <f t="shared" si="8"/>
        <v>561</v>
      </c>
      <c r="AA11" s="16">
        <f t="shared" si="8"/>
        <v>425</v>
      </c>
      <c r="AB11" s="16">
        <f t="shared" si="8"/>
        <v>935</v>
      </c>
      <c r="AC11" s="18">
        <f t="shared" si="9"/>
        <v>3714.5</v>
      </c>
    </row>
    <row r="12" spans="1:29" x14ac:dyDescent="0.3">
      <c r="A12" s="4" t="s">
        <v>22</v>
      </c>
      <c r="B12" s="4" t="s">
        <v>23</v>
      </c>
      <c r="C12" s="5">
        <v>14.7</v>
      </c>
      <c r="D12" s="7">
        <v>35</v>
      </c>
      <c r="E12" s="7">
        <v>40</v>
      </c>
      <c r="F12" s="7">
        <v>42</v>
      </c>
      <c r="G12" s="7">
        <v>44</v>
      </c>
      <c r="H12" s="7">
        <v>33</v>
      </c>
      <c r="I12" s="9">
        <f>IF(D12&gt;40,D12-40,0)</f>
        <v>0</v>
      </c>
      <c r="J12" s="9">
        <f>IF(E12&gt;40,E12-40,0)</f>
        <v>0</v>
      </c>
      <c r="K12" s="9">
        <f>IF(F12&gt;40,F12-40,0)</f>
        <v>2</v>
      </c>
      <c r="L12" s="9">
        <f>IF(G12&gt;40,G12-40,0)</f>
        <v>4</v>
      </c>
      <c r="M12" s="9">
        <f>IF(H12&gt;40,H12-40,0)</f>
        <v>0</v>
      </c>
      <c r="N12" s="11">
        <f t="shared" si="6"/>
        <v>514.5</v>
      </c>
      <c r="O12" s="11">
        <f t="shared" si="6"/>
        <v>588</v>
      </c>
      <c r="P12" s="11">
        <f t="shared" si="6"/>
        <v>617.4</v>
      </c>
      <c r="Q12" s="11">
        <f t="shared" si="6"/>
        <v>646.79999999999995</v>
      </c>
      <c r="R12" s="11">
        <f t="shared" si="6"/>
        <v>485.09999999999997</v>
      </c>
      <c r="S12" s="13">
        <f t="shared" si="7"/>
        <v>0</v>
      </c>
      <c r="T12" s="13">
        <f t="shared" si="5"/>
        <v>0</v>
      </c>
      <c r="U12" s="13">
        <f t="shared" si="5"/>
        <v>14.7</v>
      </c>
      <c r="V12" s="13">
        <f t="shared" si="5"/>
        <v>29.4</v>
      </c>
      <c r="W12" s="13">
        <f t="shared" si="5"/>
        <v>0</v>
      </c>
      <c r="X12" s="16">
        <f>N12+S12</f>
        <v>514.5</v>
      </c>
      <c r="Y12" s="16">
        <f t="shared" si="8"/>
        <v>588</v>
      </c>
      <c r="Z12" s="16">
        <f t="shared" si="8"/>
        <v>632.1</v>
      </c>
      <c r="AA12" s="16">
        <f t="shared" si="8"/>
        <v>676.19999999999993</v>
      </c>
      <c r="AB12" s="16">
        <f t="shared" si="8"/>
        <v>485.09999999999997</v>
      </c>
      <c r="AC12" s="18">
        <f t="shared" si="9"/>
        <v>2895.8999999999996</v>
      </c>
    </row>
    <row r="13" spans="1:29" x14ac:dyDescent="0.3">
      <c r="A13" s="4" t="s">
        <v>25</v>
      </c>
      <c r="B13" s="4" t="s">
        <v>24</v>
      </c>
      <c r="C13" s="5">
        <v>13.9</v>
      </c>
      <c r="D13" s="7">
        <v>47</v>
      </c>
      <c r="E13" s="7">
        <v>47</v>
      </c>
      <c r="F13" s="7">
        <v>33</v>
      </c>
      <c r="G13" s="7">
        <v>25</v>
      </c>
      <c r="H13" s="7">
        <v>50</v>
      </c>
      <c r="I13" s="9">
        <f>IF(D13&gt;40,D13-40,0)</f>
        <v>7</v>
      </c>
      <c r="J13" s="9">
        <f>IF(E13&gt;40,E13-40,0)</f>
        <v>7</v>
      </c>
      <c r="K13" s="9">
        <f>IF(F13&gt;40,F13-40,0)</f>
        <v>0</v>
      </c>
      <c r="L13" s="9">
        <f>IF(G13&gt;40,G13-40,0)</f>
        <v>0</v>
      </c>
      <c r="M13" s="9">
        <f>IF(H13&gt;40,H13-40,0)</f>
        <v>10</v>
      </c>
      <c r="N13" s="11">
        <f t="shared" si="6"/>
        <v>653.30000000000007</v>
      </c>
      <c r="O13" s="11">
        <f t="shared" si="6"/>
        <v>653.30000000000007</v>
      </c>
      <c r="P13" s="11">
        <f t="shared" si="6"/>
        <v>458.7</v>
      </c>
      <c r="Q13" s="11">
        <f t="shared" si="6"/>
        <v>347.5</v>
      </c>
      <c r="R13" s="11">
        <f t="shared" si="6"/>
        <v>695</v>
      </c>
      <c r="S13" s="13">
        <f t="shared" si="7"/>
        <v>48.65</v>
      </c>
      <c r="T13" s="13">
        <f t="shared" si="5"/>
        <v>48.65</v>
      </c>
      <c r="U13" s="13">
        <f t="shared" si="5"/>
        <v>0</v>
      </c>
      <c r="V13" s="13">
        <f t="shared" si="5"/>
        <v>0</v>
      </c>
      <c r="W13" s="13">
        <f t="shared" si="5"/>
        <v>69.5</v>
      </c>
      <c r="X13" s="16">
        <f>N13+S13</f>
        <v>701.95</v>
      </c>
      <c r="Y13" s="16">
        <f t="shared" si="8"/>
        <v>701.95</v>
      </c>
      <c r="Z13" s="16">
        <f t="shared" si="8"/>
        <v>458.7</v>
      </c>
      <c r="AA13" s="16">
        <f t="shared" si="8"/>
        <v>347.5</v>
      </c>
      <c r="AB13" s="16">
        <f t="shared" si="8"/>
        <v>764.5</v>
      </c>
      <c r="AC13" s="18">
        <f t="shared" si="9"/>
        <v>2974.6000000000004</v>
      </c>
    </row>
    <row r="14" spans="1:29" x14ac:dyDescent="0.3">
      <c r="A14" s="4" t="s">
        <v>26</v>
      </c>
      <c r="B14" s="4" t="s">
        <v>27</v>
      </c>
      <c r="C14" s="5">
        <v>11.2</v>
      </c>
      <c r="D14" s="7">
        <v>42</v>
      </c>
      <c r="E14" s="7">
        <v>22</v>
      </c>
      <c r="F14" s="7">
        <v>36</v>
      </c>
      <c r="G14" s="7">
        <v>40</v>
      </c>
      <c r="H14" s="7">
        <v>37</v>
      </c>
      <c r="I14" s="9">
        <f>IF(D14&gt;40,D14-40,0)</f>
        <v>2</v>
      </c>
      <c r="J14" s="9">
        <f>IF(E14&gt;40,E14-40,0)</f>
        <v>0</v>
      </c>
      <c r="K14" s="9">
        <f>IF(F14&gt;40,F14-40,0)</f>
        <v>0</v>
      </c>
      <c r="L14" s="9">
        <f>IF(G14&gt;40,G14-40,0)</f>
        <v>0</v>
      </c>
      <c r="M14" s="9">
        <f>IF(H14&gt;40,H14-40,0)</f>
        <v>0</v>
      </c>
      <c r="N14" s="11">
        <f t="shared" si="6"/>
        <v>470.4</v>
      </c>
      <c r="O14" s="11">
        <f t="shared" si="6"/>
        <v>246.39999999999998</v>
      </c>
      <c r="P14" s="11">
        <f t="shared" si="6"/>
        <v>403.2</v>
      </c>
      <c r="Q14" s="11">
        <f t="shared" si="6"/>
        <v>448</v>
      </c>
      <c r="R14" s="11">
        <f t="shared" si="6"/>
        <v>414.4</v>
      </c>
      <c r="S14" s="13">
        <f t="shared" si="7"/>
        <v>11.2</v>
      </c>
      <c r="T14" s="13">
        <f t="shared" si="5"/>
        <v>0</v>
      </c>
      <c r="U14" s="13">
        <f t="shared" si="5"/>
        <v>0</v>
      </c>
      <c r="V14" s="13">
        <f t="shared" si="5"/>
        <v>0</v>
      </c>
      <c r="W14" s="13">
        <f t="shared" si="5"/>
        <v>0</v>
      </c>
      <c r="X14" s="16">
        <f>N14+S14</f>
        <v>481.59999999999997</v>
      </c>
      <c r="Y14" s="16">
        <f t="shared" si="8"/>
        <v>246.39999999999998</v>
      </c>
      <c r="Z14" s="16">
        <f t="shared" si="8"/>
        <v>403.2</v>
      </c>
      <c r="AA14" s="16">
        <f t="shared" si="8"/>
        <v>448</v>
      </c>
      <c r="AB14" s="16">
        <f t="shared" si="8"/>
        <v>414.4</v>
      </c>
      <c r="AC14" s="18">
        <f t="shared" si="9"/>
        <v>1993.6</v>
      </c>
    </row>
    <row r="15" spans="1:29" x14ac:dyDescent="0.3">
      <c r="A15" s="4" t="s">
        <v>29</v>
      </c>
      <c r="B15" s="4" t="s">
        <v>28</v>
      </c>
      <c r="C15" s="5">
        <v>10.1</v>
      </c>
      <c r="D15" s="7">
        <v>40</v>
      </c>
      <c r="E15" s="7">
        <v>40</v>
      </c>
      <c r="F15" s="7">
        <v>42</v>
      </c>
      <c r="G15" s="7">
        <v>44</v>
      </c>
      <c r="H15" s="7">
        <v>33</v>
      </c>
      <c r="I15" s="9">
        <f>IF(D15&gt;40,D15-40,0)</f>
        <v>0</v>
      </c>
      <c r="J15" s="9">
        <f>IF(E15&gt;40,E15-40,0)</f>
        <v>0</v>
      </c>
      <c r="K15" s="9">
        <f>IF(F15&gt;40,F15-40,0)</f>
        <v>2</v>
      </c>
      <c r="L15" s="9">
        <f>IF(G15&gt;40,G15-40,0)</f>
        <v>4</v>
      </c>
      <c r="M15" s="9">
        <f>IF(H15&gt;40,H15-40,0)</f>
        <v>0</v>
      </c>
      <c r="N15" s="11">
        <f t="shared" si="6"/>
        <v>404</v>
      </c>
      <c r="O15" s="11">
        <f t="shared" si="6"/>
        <v>404</v>
      </c>
      <c r="P15" s="11">
        <f t="shared" si="6"/>
        <v>424.2</v>
      </c>
      <c r="Q15" s="11">
        <f t="shared" si="6"/>
        <v>444.4</v>
      </c>
      <c r="R15" s="11">
        <f t="shared" si="6"/>
        <v>333.3</v>
      </c>
      <c r="S15" s="13">
        <f t="shared" si="7"/>
        <v>0</v>
      </c>
      <c r="T15" s="13">
        <f t="shared" si="5"/>
        <v>0</v>
      </c>
      <c r="U15" s="13">
        <f t="shared" si="5"/>
        <v>10.1</v>
      </c>
      <c r="V15" s="13">
        <f t="shared" si="5"/>
        <v>20.2</v>
      </c>
      <c r="W15" s="13">
        <f t="shared" si="5"/>
        <v>0</v>
      </c>
      <c r="X15" s="16">
        <f>N15+S15</f>
        <v>404</v>
      </c>
      <c r="Y15" s="16">
        <f t="shared" si="8"/>
        <v>404</v>
      </c>
      <c r="Z15" s="16">
        <f t="shared" si="8"/>
        <v>434.3</v>
      </c>
      <c r="AA15" s="16">
        <f t="shared" si="8"/>
        <v>464.59999999999997</v>
      </c>
      <c r="AB15" s="16">
        <f t="shared" si="8"/>
        <v>333.3</v>
      </c>
      <c r="AC15" s="18">
        <f t="shared" si="9"/>
        <v>2040.1999999999998</v>
      </c>
    </row>
    <row r="16" spans="1:29" x14ac:dyDescent="0.3">
      <c r="A16" s="4" t="s">
        <v>21</v>
      </c>
      <c r="B16" s="4" t="s">
        <v>30</v>
      </c>
      <c r="C16" s="5">
        <v>9</v>
      </c>
      <c r="D16" s="7">
        <v>40</v>
      </c>
      <c r="E16" s="7">
        <v>47</v>
      </c>
      <c r="F16" s="7">
        <v>33</v>
      </c>
      <c r="G16" s="7">
        <v>25</v>
      </c>
      <c r="H16" s="7">
        <v>50</v>
      </c>
      <c r="I16" s="9">
        <f>IF(D16&gt;40,D16-40,0)</f>
        <v>0</v>
      </c>
      <c r="J16" s="9">
        <f>IF(E16&gt;40,E16-40,0)</f>
        <v>7</v>
      </c>
      <c r="K16" s="9">
        <f>IF(F16&gt;40,F16-40,0)</f>
        <v>0</v>
      </c>
      <c r="L16" s="9">
        <f>IF(G16&gt;40,G16-40,0)</f>
        <v>0</v>
      </c>
      <c r="M16" s="9">
        <f>IF(H16&gt;40,H16-40,0)</f>
        <v>10</v>
      </c>
      <c r="N16" s="11">
        <f t="shared" si="6"/>
        <v>360</v>
      </c>
      <c r="O16" s="11">
        <f t="shared" si="6"/>
        <v>423</v>
      </c>
      <c r="P16" s="11">
        <f t="shared" si="6"/>
        <v>297</v>
      </c>
      <c r="Q16" s="11">
        <f t="shared" si="6"/>
        <v>225</v>
      </c>
      <c r="R16" s="11">
        <f t="shared" si="6"/>
        <v>450</v>
      </c>
      <c r="S16" s="13">
        <f t="shared" si="7"/>
        <v>0</v>
      </c>
      <c r="T16" s="13">
        <f t="shared" si="5"/>
        <v>31.5</v>
      </c>
      <c r="U16" s="13">
        <f t="shared" si="5"/>
        <v>0</v>
      </c>
      <c r="V16" s="13">
        <f t="shared" si="5"/>
        <v>0</v>
      </c>
      <c r="W16" s="13">
        <f t="shared" si="5"/>
        <v>45</v>
      </c>
      <c r="X16" s="16">
        <f>N16+S16</f>
        <v>360</v>
      </c>
      <c r="Y16" s="16">
        <f t="shared" si="8"/>
        <v>454.5</v>
      </c>
      <c r="Z16" s="16">
        <f t="shared" si="8"/>
        <v>297</v>
      </c>
      <c r="AA16" s="16">
        <f t="shared" si="8"/>
        <v>225</v>
      </c>
      <c r="AB16" s="16">
        <f t="shared" si="8"/>
        <v>495</v>
      </c>
      <c r="AC16" s="18">
        <f t="shared" si="9"/>
        <v>1831.5</v>
      </c>
    </row>
    <row r="17" spans="1:29" x14ac:dyDescent="0.3">
      <c r="A17" s="4" t="s">
        <v>21</v>
      </c>
      <c r="B17" s="4" t="s">
        <v>31</v>
      </c>
      <c r="C17" s="5">
        <v>8.44</v>
      </c>
      <c r="D17" s="7">
        <v>32</v>
      </c>
      <c r="E17" s="7">
        <v>22</v>
      </c>
      <c r="F17" s="7">
        <v>36</v>
      </c>
      <c r="G17" s="7">
        <v>40</v>
      </c>
      <c r="H17" s="7">
        <v>37</v>
      </c>
      <c r="I17" s="9">
        <f>IF(D17&gt;40,D17-40,0)</f>
        <v>0</v>
      </c>
      <c r="J17" s="9">
        <f>IF(E17&gt;40,E17-40,0)</f>
        <v>0</v>
      </c>
      <c r="K17" s="9">
        <f>IF(F17&gt;40,F17-40,0)</f>
        <v>0</v>
      </c>
      <c r="L17" s="9">
        <f>IF(G17&gt;40,G17-40,0)</f>
        <v>0</v>
      </c>
      <c r="M17" s="9">
        <f>IF(H17&gt;40,H17-40,0)</f>
        <v>0</v>
      </c>
      <c r="N17" s="11">
        <f t="shared" si="6"/>
        <v>270.08</v>
      </c>
      <c r="O17" s="11">
        <f t="shared" si="6"/>
        <v>185.67999999999998</v>
      </c>
      <c r="P17" s="11">
        <f t="shared" si="6"/>
        <v>303.83999999999997</v>
      </c>
      <c r="Q17" s="11">
        <f t="shared" si="6"/>
        <v>337.59999999999997</v>
      </c>
      <c r="R17" s="11">
        <f t="shared" si="6"/>
        <v>312.27999999999997</v>
      </c>
      <c r="S17" s="13">
        <f t="shared" si="7"/>
        <v>0</v>
      </c>
      <c r="T17" s="13">
        <f t="shared" si="5"/>
        <v>0</v>
      </c>
      <c r="U17" s="13">
        <f t="shared" si="5"/>
        <v>0</v>
      </c>
      <c r="V17" s="13">
        <f t="shared" si="5"/>
        <v>0</v>
      </c>
      <c r="W17" s="13">
        <f t="shared" si="5"/>
        <v>0</v>
      </c>
      <c r="X17" s="16">
        <f>N17+S17</f>
        <v>270.08</v>
      </c>
      <c r="Y17" s="16">
        <f t="shared" si="8"/>
        <v>185.67999999999998</v>
      </c>
      <c r="Z17" s="16">
        <f t="shared" si="8"/>
        <v>303.83999999999997</v>
      </c>
      <c r="AA17" s="16">
        <f t="shared" si="8"/>
        <v>337.59999999999997</v>
      </c>
      <c r="AB17" s="16">
        <f t="shared" si="8"/>
        <v>312.27999999999997</v>
      </c>
      <c r="AC17" s="18">
        <f t="shared" si="9"/>
        <v>1409.4799999999998</v>
      </c>
    </row>
    <row r="18" spans="1:29" x14ac:dyDescent="0.3">
      <c r="A18" s="4" t="s">
        <v>32</v>
      </c>
      <c r="B18" s="4" t="s">
        <v>33</v>
      </c>
      <c r="C18" s="5">
        <v>14.2</v>
      </c>
      <c r="D18" s="7">
        <v>34</v>
      </c>
      <c r="E18" s="7">
        <v>40</v>
      </c>
      <c r="F18" s="7">
        <v>42</v>
      </c>
      <c r="G18" s="7">
        <v>44</v>
      </c>
      <c r="H18" s="7">
        <v>33</v>
      </c>
      <c r="I18" s="9">
        <f>IF(D18&gt;40,D18-40,0)</f>
        <v>0</v>
      </c>
      <c r="J18" s="9">
        <f>IF(E18&gt;40,E18-40,0)</f>
        <v>0</v>
      </c>
      <c r="K18" s="9">
        <f>IF(F18&gt;40,F18-40,0)</f>
        <v>2</v>
      </c>
      <c r="L18" s="9">
        <f>IF(G18&gt;40,G18-40,0)</f>
        <v>4</v>
      </c>
      <c r="M18" s="9">
        <f>IF(H18&gt;40,H18-40,0)</f>
        <v>0</v>
      </c>
      <c r="N18" s="11">
        <f t="shared" si="6"/>
        <v>482.79999999999995</v>
      </c>
      <c r="O18" s="11">
        <f t="shared" si="6"/>
        <v>568</v>
      </c>
      <c r="P18" s="11">
        <f t="shared" si="6"/>
        <v>596.4</v>
      </c>
      <c r="Q18" s="11">
        <f t="shared" si="6"/>
        <v>624.79999999999995</v>
      </c>
      <c r="R18" s="11">
        <f t="shared" si="6"/>
        <v>468.59999999999997</v>
      </c>
      <c r="S18" s="13">
        <f t="shared" si="7"/>
        <v>0</v>
      </c>
      <c r="T18" s="13">
        <f t="shared" si="5"/>
        <v>0</v>
      </c>
      <c r="U18" s="13">
        <f t="shared" si="5"/>
        <v>14.2</v>
      </c>
      <c r="V18" s="13">
        <f t="shared" si="5"/>
        <v>28.4</v>
      </c>
      <c r="W18" s="13">
        <f t="shared" si="5"/>
        <v>0</v>
      </c>
      <c r="X18" s="16">
        <f>N18+S18</f>
        <v>482.79999999999995</v>
      </c>
      <c r="Y18" s="16">
        <f t="shared" si="8"/>
        <v>568</v>
      </c>
      <c r="Z18" s="16">
        <f t="shared" si="8"/>
        <v>610.6</v>
      </c>
      <c r="AA18" s="16">
        <f t="shared" si="8"/>
        <v>653.19999999999993</v>
      </c>
      <c r="AB18" s="16">
        <f t="shared" si="8"/>
        <v>468.59999999999997</v>
      </c>
      <c r="AC18" s="18">
        <f t="shared" si="9"/>
        <v>2783.2</v>
      </c>
    </row>
    <row r="19" spans="1:29" x14ac:dyDescent="0.3">
      <c r="A19" s="4" t="s">
        <v>32</v>
      </c>
      <c r="B19" s="4" t="s">
        <v>34</v>
      </c>
      <c r="C19" s="5">
        <v>45</v>
      </c>
      <c r="D19" s="7">
        <v>37</v>
      </c>
      <c r="E19" s="7">
        <v>47</v>
      </c>
      <c r="F19" s="7">
        <v>33</v>
      </c>
      <c r="G19" s="7">
        <v>25</v>
      </c>
      <c r="H19" s="7">
        <v>50</v>
      </c>
      <c r="I19" s="9">
        <f>IF(D19&gt;40,D19-40,0)</f>
        <v>0</v>
      </c>
      <c r="J19" s="9">
        <f>IF(E19&gt;40,E19-40,0)</f>
        <v>7</v>
      </c>
      <c r="K19" s="9">
        <f>IF(F19&gt;40,F19-40,0)</f>
        <v>0</v>
      </c>
      <c r="L19" s="9">
        <f>IF(G19&gt;40,G19-40,0)</f>
        <v>0</v>
      </c>
      <c r="M19" s="9">
        <f>IF(H19&gt;40,H19-40,0)</f>
        <v>10</v>
      </c>
      <c r="N19" s="11">
        <f t="shared" si="6"/>
        <v>1665</v>
      </c>
      <c r="O19" s="11">
        <f t="shared" si="6"/>
        <v>2115</v>
      </c>
      <c r="P19" s="11">
        <f t="shared" si="6"/>
        <v>1485</v>
      </c>
      <c r="Q19" s="11">
        <f t="shared" si="6"/>
        <v>1125</v>
      </c>
      <c r="R19" s="11">
        <f t="shared" si="6"/>
        <v>2250</v>
      </c>
      <c r="S19" s="13">
        <f t="shared" si="7"/>
        <v>0</v>
      </c>
      <c r="T19" s="13">
        <f t="shared" si="5"/>
        <v>157.5</v>
      </c>
      <c r="U19" s="13">
        <f t="shared" si="5"/>
        <v>0</v>
      </c>
      <c r="V19" s="13">
        <f t="shared" si="5"/>
        <v>0</v>
      </c>
      <c r="W19" s="13">
        <f t="shared" si="5"/>
        <v>225</v>
      </c>
      <c r="X19" s="16">
        <f>N19+S19</f>
        <v>1665</v>
      </c>
      <c r="Y19" s="16">
        <f t="shared" si="8"/>
        <v>2272.5</v>
      </c>
      <c r="Z19" s="16">
        <f t="shared" si="8"/>
        <v>1485</v>
      </c>
      <c r="AA19" s="16">
        <f t="shared" si="8"/>
        <v>1125</v>
      </c>
      <c r="AB19" s="16">
        <f>R19+W19</f>
        <v>2475</v>
      </c>
      <c r="AC19" s="18">
        <f t="shared" si="9"/>
        <v>9022.5</v>
      </c>
    </row>
    <row r="20" spans="1:29" x14ac:dyDescent="0.3">
      <c r="X20" s="3"/>
    </row>
    <row r="22" spans="1:29" x14ac:dyDescent="0.3">
      <c r="A22" s="19" t="s">
        <v>35</v>
      </c>
      <c r="B22" s="20"/>
      <c r="C22" s="20">
        <f>MAX(C4:C19)</f>
        <v>45</v>
      </c>
      <c r="D22" s="21">
        <f>MAX(D4:D19)</f>
        <v>50</v>
      </c>
      <c r="E22" s="21">
        <f t="shared" ref="E22:H22" si="10">MAX(E4:E19)</f>
        <v>47</v>
      </c>
      <c r="F22" s="21">
        <f t="shared" si="10"/>
        <v>47</v>
      </c>
      <c r="G22" s="21">
        <f t="shared" si="10"/>
        <v>44</v>
      </c>
      <c r="H22" s="21">
        <f t="shared" si="10"/>
        <v>50</v>
      </c>
      <c r="I22" s="21">
        <f>MAX(I4:I19)</f>
        <v>10</v>
      </c>
      <c r="J22" s="21">
        <f t="shared" ref="J22:M22" si="11">MAX(J4:J19)</f>
        <v>7</v>
      </c>
      <c r="K22" s="21">
        <f t="shared" si="11"/>
        <v>7</v>
      </c>
      <c r="L22" s="21">
        <f t="shared" si="11"/>
        <v>4</v>
      </c>
      <c r="M22" s="21">
        <f t="shared" si="11"/>
        <v>10</v>
      </c>
      <c r="N22" s="22">
        <f>MAX(N4:N19)</f>
        <v>1665</v>
      </c>
      <c r="O22" s="22">
        <f>MAX(O4:O19)</f>
        <v>2115</v>
      </c>
      <c r="P22" s="22">
        <f>MAX(P4:P19)</f>
        <v>1485</v>
      </c>
      <c r="Q22" s="22">
        <f>MAX(Q4:Q19)</f>
        <v>1125</v>
      </c>
      <c r="R22" s="22">
        <f>MAX(R4:R19)</f>
        <v>2250</v>
      </c>
      <c r="S22" s="22">
        <f t="shared" ref="S22:X22" si="12">MAX(S4:S19)</f>
        <v>85</v>
      </c>
      <c r="T22" s="22">
        <f t="shared" ref="T22:W22" si="13">MAX(T4:T19)</f>
        <v>157.5</v>
      </c>
      <c r="U22" s="22">
        <f t="shared" si="13"/>
        <v>35</v>
      </c>
      <c r="V22" s="22">
        <f t="shared" si="13"/>
        <v>36</v>
      </c>
      <c r="W22" s="22">
        <f t="shared" si="13"/>
        <v>225</v>
      </c>
      <c r="X22" s="22">
        <f t="shared" si="12"/>
        <v>1665</v>
      </c>
      <c r="Y22" s="22">
        <f t="shared" ref="Y22:AB22" si="14">MAX(Y4:Y19)</f>
        <v>2272.5</v>
      </c>
      <c r="Z22" s="22">
        <f t="shared" si="14"/>
        <v>1485</v>
      </c>
      <c r="AA22" s="22">
        <f t="shared" si="14"/>
        <v>1125</v>
      </c>
      <c r="AB22" s="22">
        <f t="shared" si="14"/>
        <v>2475</v>
      </c>
      <c r="AC22" s="22">
        <f t="shared" ref="AC22" si="15">MAX(AC4:AC19)</f>
        <v>9022.5</v>
      </c>
    </row>
    <row r="23" spans="1:29" x14ac:dyDescent="0.3">
      <c r="A23" s="23" t="s">
        <v>36</v>
      </c>
      <c r="B23" s="24"/>
      <c r="C23" s="24">
        <f>MIN(C4:C19)</f>
        <v>6.9</v>
      </c>
      <c r="D23" s="25">
        <f>MIN(D4:D19)</f>
        <v>12</v>
      </c>
      <c r="E23" s="25">
        <f t="shared" ref="E23:H23" si="16">MIN(E4:E19)</f>
        <v>22</v>
      </c>
      <c r="F23" s="25">
        <f t="shared" si="16"/>
        <v>32</v>
      </c>
      <c r="G23" s="25">
        <f t="shared" si="16"/>
        <v>25</v>
      </c>
      <c r="H23" s="25">
        <f t="shared" si="16"/>
        <v>29</v>
      </c>
      <c r="I23" s="25">
        <f>MIN(I4:I19)</f>
        <v>0</v>
      </c>
      <c r="J23" s="25">
        <f t="shared" ref="J23:M23" si="17">MIN(J4:J19)</f>
        <v>0</v>
      </c>
      <c r="K23" s="25">
        <f t="shared" si="17"/>
        <v>0</v>
      </c>
      <c r="L23" s="25">
        <f t="shared" si="17"/>
        <v>0</v>
      </c>
      <c r="M23" s="25">
        <f t="shared" si="17"/>
        <v>0</v>
      </c>
      <c r="N23" s="26">
        <f>MIN(N4:N19)</f>
        <v>170.39999999999998</v>
      </c>
      <c r="O23" s="26">
        <f t="shared" ref="O23:R23" si="18">MIN(O4:O19)</f>
        <v>151.80000000000001</v>
      </c>
      <c r="P23" s="26">
        <f t="shared" si="18"/>
        <v>297</v>
      </c>
      <c r="Q23" s="26">
        <f t="shared" si="18"/>
        <v>225</v>
      </c>
      <c r="R23" s="26">
        <f t="shared" si="18"/>
        <v>289.8</v>
      </c>
      <c r="S23" s="26">
        <f t="shared" ref="S23:X23" si="19">MIN(S4:S19)</f>
        <v>0</v>
      </c>
      <c r="T23" s="26">
        <f t="shared" ref="T23:W23" si="20">MIN(T4:T19)</f>
        <v>0</v>
      </c>
      <c r="U23" s="26">
        <f t="shared" si="20"/>
        <v>0</v>
      </c>
      <c r="V23" s="26">
        <f t="shared" si="20"/>
        <v>0</v>
      </c>
      <c r="W23" s="26">
        <f t="shared" si="20"/>
        <v>0</v>
      </c>
      <c r="X23" s="26">
        <f t="shared" si="19"/>
        <v>170.39999999999998</v>
      </c>
      <c r="Y23" s="26">
        <f t="shared" ref="Y23:AB23" si="21">MIN(Y4:Y19)</f>
        <v>151.80000000000001</v>
      </c>
      <c r="Z23" s="26">
        <f t="shared" si="21"/>
        <v>297</v>
      </c>
      <c r="AA23" s="26">
        <f t="shared" si="21"/>
        <v>225</v>
      </c>
      <c r="AB23" s="26">
        <f t="shared" si="21"/>
        <v>296.7</v>
      </c>
      <c r="AC23" s="26">
        <f t="shared" ref="AC23" si="22">MIN(AC4:AC19)</f>
        <v>1273.05</v>
      </c>
    </row>
    <row r="24" spans="1:29" x14ac:dyDescent="0.3">
      <c r="A24" s="23" t="s">
        <v>37</v>
      </c>
      <c r="B24" s="24"/>
      <c r="C24" s="24">
        <f>AVERAGE(C4:C19)</f>
        <v>15.608749999999999</v>
      </c>
      <c r="D24" s="25">
        <f>AVERAGE(D4:D19)</f>
        <v>36.8125</v>
      </c>
      <c r="E24" s="25">
        <f t="shared" ref="E24:H24" si="23">AVERAGE(E4:E19)</f>
        <v>36.125</v>
      </c>
      <c r="F24" s="25">
        <f t="shared" si="23"/>
        <v>37.8125</v>
      </c>
      <c r="G24" s="25">
        <f t="shared" si="23"/>
        <v>35.1875</v>
      </c>
      <c r="H24" s="25">
        <f t="shared" si="23"/>
        <v>39.0625</v>
      </c>
      <c r="I24" s="25">
        <f>AVERAGE(I4:I19)</f>
        <v>1.25</v>
      </c>
      <c r="J24" s="25">
        <f t="shared" ref="J24:M24" si="24">AVERAGE(J4:J19)</f>
        <v>1.75</v>
      </c>
      <c r="K24" s="25">
        <f t="shared" si="24"/>
        <v>1.375</v>
      </c>
      <c r="L24" s="25">
        <f t="shared" si="24"/>
        <v>1</v>
      </c>
      <c r="M24" s="25">
        <f t="shared" si="24"/>
        <v>2.75</v>
      </c>
      <c r="N24" s="26">
        <f>AVERAGE(N4:N19)</f>
        <v>578.96125000000006</v>
      </c>
      <c r="O24" s="26">
        <f t="shared" ref="O24:R24" si="25">AVERAGE(O4:O19)</f>
        <v>604.41125000000011</v>
      </c>
      <c r="P24" s="26">
        <f t="shared" si="25"/>
        <v>574.38374999999996</v>
      </c>
      <c r="Q24" s="26">
        <f t="shared" si="25"/>
        <v>525.44375000000002</v>
      </c>
      <c r="R24" s="26">
        <f t="shared" si="25"/>
        <v>624.18000000000006</v>
      </c>
      <c r="S24" s="26">
        <f t="shared" ref="S24:X24" si="26">AVERAGE(S4:S19)</f>
        <v>9.5499999999999989</v>
      </c>
      <c r="T24" s="26">
        <f t="shared" ref="T24:W24" si="27">AVERAGE(T4:T19)</f>
        <v>18.571874999999999</v>
      </c>
      <c r="U24" s="26">
        <f t="shared" si="27"/>
        <v>7.2593750000000004</v>
      </c>
      <c r="V24" s="26">
        <f t="shared" si="27"/>
        <v>7.125</v>
      </c>
      <c r="W24" s="26">
        <f t="shared" si="27"/>
        <v>27.587499999999999</v>
      </c>
      <c r="X24" s="26">
        <f t="shared" si="26"/>
        <v>588.51125000000002</v>
      </c>
      <c r="Y24" s="26">
        <f t="shared" ref="Y24:AB24" si="28">AVERAGE(Y4:Y19)</f>
        <v>622.98312499999997</v>
      </c>
      <c r="Z24" s="26">
        <f t="shared" si="28"/>
        <v>581.64312500000005</v>
      </c>
      <c r="AA24" s="26">
        <f t="shared" si="28"/>
        <v>532.56875000000002</v>
      </c>
      <c r="AB24" s="26">
        <f t="shared" si="28"/>
        <v>651.76750000000004</v>
      </c>
      <c r="AC24" s="26">
        <f t="shared" ref="AC24" si="29">AVERAGE(AC4:AC19)</f>
        <v>2977.4737499999997</v>
      </c>
    </row>
    <row r="25" spans="1:29" x14ac:dyDescent="0.3">
      <c r="A25" s="27" t="s">
        <v>38</v>
      </c>
      <c r="B25" s="28"/>
      <c r="C25" s="28">
        <f>SUM(C4:C19)</f>
        <v>249.73999999999998</v>
      </c>
      <c r="D25" s="29">
        <f>SUM(D4:D19)</f>
        <v>589</v>
      </c>
      <c r="E25" s="29">
        <f t="shared" ref="E25:H25" si="30">SUM(E4:E19)</f>
        <v>578</v>
      </c>
      <c r="F25" s="29">
        <f t="shared" si="30"/>
        <v>605</v>
      </c>
      <c r="G25" s="29">
        <f t="shared" si="30"/>
        <v>563</v>
      </c>
      <c r="H25" s="29">
        <f t="shared" si="30"/>
        <v>625</v>
      </c>
      <c r="I25" s="29">
        <f>SUM(I4:I19)</f>
        <v>20</v>
      </c>
      <c r="J25" s="29">
        <f t="shared" ref="J25:M25" si="31">SUM(J4:J19)</f>
        <v>28</v>
      </c>
      <c r="K25" s="29">
        <f t="shared" si="31"/>
        <v>22</v>
      </c>
      <c r="L25" s="29">
        <f t="shared" si="31"/>
        <v>16</v>
      </c>
      <c r="M25" s="29">
        <f t="shared" si="31"/>
        <v>44</v>
      </c>
      <c r="N25" s="30">
        <f>SUM(N4:N19)</f>
        <v>9263.380000000001</v>
      </c>
      <c r="O25" s="30">
        <f t="shared" ref="O25:R25" si="32">SUM(O4:O19)</f>
        <v>9670.5800000000017</v>
      </c>
      <c r="P25" s="30">
        <f t="shared" si="32"/>
        <v>9190.14</v>
      </c>
      <c r="Q25" s="30">
        <f t="shared" si="32"/>
        <v>8407.1</v>
      </c>
      <c r="R25" s="30">
        <f t="shared" si="32"/>
        <v>9986.880000000001</v>
      </c>
      <c r="S25" s="30">
        <f t="shared" ref="S25:X25" si="33">SUM(S4:S19)</f>
        <v>152.79999999999998</v>
      </c>
      <c r="T25" s="30">
        <f t="shared" ref="T25:W25" si="34">SUM(T4:T19)</f>
        <v>297.14999999999998</v>
      </c>
      <c r="U25" s="30">
        <f t="shared" si="34"/>
        <v>116.15</v>
      </c>
      <c r="V25" s="30">
        <f t="shared" si="34"/>
        <v>114</v>
      </c>
      <c r="W25" s="30">
        <f t="shared" si="34"/>
        <v>441.4</v>
      </c>
      <c r="X25" s="30">
        <f t="shared" si="33"/>
        <v>9416.18</v>
      </c>
      <c r="Y25" s="30">
        <f t="shared" ref="Y25:AB25" si="35">SUM(Y4:Y19)</f>
        <v>9967.73</v>
      </c>
      <c r="Z25" s="30">
        <f t="shared" si="35"/>
        <v>9306.2900000000009</v>
      </c>
      <c r="AA25" s="30">
        <f t="shared" si="35"/>
        <v>8521.1</v>
      </c>
      <c r="AB25" s="30">
        <f t="shared" si="35"/>
        <v>10428.280000000001</v>
      </c>
      <c r="AC25" s="30">
        <f t="shared" ref="AC25" si="36">SUM(AC4:AC19)</f>
        <v>47639.579999999994</v>
      </c>
    </row>
    <row r="26" spans="1:29" x14ac:dyDescent="0.3">
      <c r="N26" s="2"/>
      <c r="O26" s="2"/>
      <c r="P26" s="2"/>
      <c r="Q26" s="2"/>
      <c r="R26" s="2"/>
    </row>
  </sheetData>
  <pageMargins left="0.7" right="0.7" top="0.75" bottom="0.75" header="0.3" footer="0.3"/>
  <pageSetup scale="3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Indrasena</dc:creator>
  <cp:lastModifiedBy>Melina Indrasena</cp:lastModifiedBy>
  <cp:lastPrinted>2021-11-26T23:42:12Z</cp:lastPrinted>
  <dcterms:created xsi:type="dcterms:W3CDTF">2021-11-26T22:43:47Z</dcterms:created>
  <dcterms:modified xsi:type="dcterms:W3CDTF">2021-11-26T23:42:53Z</dcterms:modified>
</cp:coreProperties>
</file>