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50" yWindow="615" windowWidth="15600" windowHeight="7650"/>
  </bookViews>
  <sheets>
    <sheet name="Sheet1" sheetId="1" r:id="rId1"/>
    <sheet name="Sheet2" sheetId="2" r:id="rId2"/>
  </sheets>
  <definedNames>
    <definedName name="_xlnm._FilterDatabase" localSheetId="0" hidden="1">Sheet1!$A$1:$N$1001</definedName>
  </definedNames>
  <calcPr calcId="145621"/>
</workbook>
</file>

<file path=xl/calcChain.xml><?xml version="1.0" encoding="utf-8"?>
<calcChain xmlns="http://schemas.openxmlformats.org/spreadsheetml/2006/main">
  <c r="I679" i="1" l="1"/>
  <c r="I758" i="1"/>
  <c r="I858" i="1"/>
  <c r="I675" i="1"/>
  <c r="I606" i="1"/>
  <c r="I873" i="1"/>
  <c r="I611" i="1"/>
  <c r="I446" i="1"/>
  <c r="I320" i="1"/>
  <c r="I527" i="1"/>
  <c r="I156" i="1"/>
  <c r="I319" i="1"/>
  <c r="I53" i="1"/>
  <c r="I401" i="1"/>
  <c r="I155" i="1"/>
  <c r="I323" i="1"/>
  <c r="I322" i="1"/>
  <c r="I837" i="1"/>
  <c r="I3" i="1"/>
  <c r="I696" i="1"/>
  <c r="I176" i="1"/>
  <c r="I136" i="1"/>
  <c r="I828" i="1"/>
  <c r="I314" i="1"/>
  <c r="I318" i="1"/>
  <c r="I434" i="1"/>
  <c r="I382" i="1"/>
  <c r="I692" i="1"/>
  <c r="I879" i="1"/>
  <c r="I313" i="1"/>
  <c r="I251" i="1"/>
  <c r="I48" i="1"/>
  <c r="I633" i="1"/>
  <c r="I381" i="1"/>
  <c r="I862" i="1"/>
  <c r="I834" i="1"/>
  <c r="I185" i="1"/>
  <c r="I437" i="1"/>
  <c r="I380" i="1"/>
  <c r="I635" i="1"/>
  <c r="I741" i="1"/>
  <c r="I444" i="1"/>
  <c r="I772" i="1"/>
  <c r="I614" i="1"/>
  <c r="I875" i="1"/>
  <c r="I738" i="1"/>
  <c r="I108" i="1"/>
  <c r="I816" i="1"/>
  <c r="I253" i="1"/>
  <c r="I379" i="1"/>
  <c r="I397" i="1"/>
  <c r="I625" i="1"/>
  <c r="I129" i="1"/>
  <c r="I317" i="1"/>
  <c r="I141" i="1"/>
  <c r="I485" i="1"/>
  <c r="I827" i="1"/>
  <c r="I426" i="1"/>
  <c r="I672" i="1"/>
  <c r="I396" i="1"/>
  <c r="I132" i="1"/>
  <c r="I441" i="1"/>
  <c r="I392" i="1"/>
  <c r="I131" i="1"/>
  <c r="I620" i="1"/>
  <c r="I831" i="1"/>
  <c r="I770" i="1"/>
  <c r="I41" i="1"/>
  <c r="I512" i="1"/>
  <c r="I147" i="1"/>
  <c r="I742" i="1"/>
  <c r="I769" i="1"/>
  <c r="I617" i="1"/>
  <c r="I430" i="1"/>
  <c r="I312" i="1"/>
  <c r="I246" i="1"/>
  <c r="I918" i="1"/>
  <c r="I765" i="1"/>
  <c r="I389" i="1"/>
  <c r="I688" i="1"/>
  <c r="I311" i="1"/>
  <c r="I511" i="1"/>
  <c r="I977" i="1"/>
  <c r="I689" i="1"/>
  <c r="I362" i="1"/>
  <c r="I308" i="1"/>
  <c r="I243" i="1"/>
  <c r="I104" i="1"/>
  <c r="I767" i="1"/>
  <c r="I435" i="1"/>
  <c r="I637" i="1"/>
  <c r="I1000" i="1"/>
  <c r="I145" i="1"/>
  <c r="I644" i="1"/>
  <c r="I878" i="1"/>
  <c r="I639" i="1"/>
  <c r="I605" i="1"/>
  <c r="I285" i="1"/>
  <c r="I248" i="1"/>
  <c r="I133" i="1"/>
  <c r="I490" i="1"/>
  <c r="I489" i="1"/>
  <c r="I826" i="1"/>
  <c r="I877" i="1"/>
  <c r="I690" i="1"/>
  <c r="I884" i="1"/>
  <c r="I673" i="1"/>
  <c r="I184" i="1"/>
  <c r="I316" i="1"/>
  <c r="I825" i="1"/>
  <c r="I244" i="1"/>
  <c r="I183" i="1"/>
  <c r="I427" i="1"/>
  <c r="I315" i="1"/>
  <c r="I310" i="1"/>
  <c r="I514" i="1"/>
  <c r="I744" i="1"/>
  <c r="I582" i="1"/>
  <c r="I252" i="1"/>
  <c r="I774" i="1"/>
  <c r="I304" i="1"/>
  <c r="I815" i="1"/>
  <c r="I286" i="1"/>
  <c r="I648" i="1"/>
  <c r="I581" i="1"/>
  <c r="I766" i="1"/>
  <c r="I882" i="1"/>
  <c r="I1001" i="1"/>
  <c r="I570" i="1"/>
  <c r="I575" i="1"/>
  <c r="I586" i="1"/>
  <c r="I158" i="1"/>
  <c r="I201" i="1"/>
  <c r="I14" i="1"/>
  <c r="I531" i="1"/>
  <c r="I677" i="1"/>
  <c r="I748" i="1"/>
  <c r="I976" i="1"/>
  <c r="I814" i="1"/>
  <c r="I369" i="1"/>
  <c r="I368" i="1"/>
  <c r="I235" i="1"/>
  <c r="I523" i="1"/>
  <c r="I925" i="1"/>
  <c r="I732" i="1"/>
  <c r="I160" i="1"/>
  <c r="I924" i="1"/>
  <c r="I731" i="1"/>
  <c r="I39" i="1"/>
  <c r="I122" i="1"/>
  <c r="I975" i="1"/>
  <c r="I730" i="1"/>
  <c r="I188" i="1"/>
  <c r="I202" i="1"/>
  <c r="I819" i="1"/>
  <c r="I960" i="1"/>
  <c r="I497" i="1"/>
  <c r="I794" i="1"/>
  <c r="I727" i="1"/>
  <c r="I72" i="1"/>
  <c r="I864" i="1"/>
  <c r="I571" i="1"/>
  <c r="I817" i="1"/>
  <c r="I576" i="1"/>
  <c r="I299" i="1"/>
  <c r="I912" i="1"/>
  <c r="I607" i="1"/>
  <c r="I708" i="1"/>
  <c r="I725" i="1"/>
  <c r="I863" i="1"/>
  <c r="I709" i="1"/>
  <c r="I229" i="1"/>
  <c r="I459" i="1"/>
  <c r="I84" i="1"/>
  <c r="I73" i="1"/>
  <c r="I76" i="1"/>
  <c r="I197" i="1"/>
  <c r="I289" i="1"/>
  <c r="I595" i="1"/>
  <c r="I97" i="1"/>
  <c r="I496" i="1"/>
  <c r="I140" i="1"/>
  <c r="I198" i="1"/>
  <c r="I187" i="1"/>
  <c r="I465" i="1"/>
  <c r="I569" i="1"/>
  <c r="I757" i="1"/>
  <c r="I179" i="1"/>
  <c r="I23" i="1"/>
  <c r="I240" i="1"/>
  <c r="I178" i="1"/>
  <c r="I733" i="1"/>
  <c r="I194" i="1"/>
  <c r="I165" i="1"/>
  <c r="I22" i="1"/>
  <c r="I297" i="1"/>
  <c r="I334" i="1"/>
  <c r="I855" i="1"/>
  <c r="I756" i="1"/>
  <c r="I71" i="1"/>
  <c r="I281" i="1"/>
  <c r="I670" i="1"/>
  <c r="I356" i="1"/>
  <c r="I568" i="1"/>
  <c r="I789" i="1"/>
  <c r="I799" i="1"/>
  <c r="I230" i="1"/>
  <c r="I506" i="1"/>
  <c r="I30" i="1"/>
  <c r="I935" i="1"/>
  <c r="I211" i="1"/>
  <c r="I167" i="1"/>
  <c r="I196" i="1"/>
  <c r="I461" i="1"/>
  <c r="I962" i="1"/>
  <c r="I791" i="1"/>
  <c r="I999" i="1"/>
  <c r="I180" i="1"/>
  <c r="I574" i="1"/>
  <c r="I354" i="1"/>
  <c r="I790" i="1"/>
  <c r="I195" i="1"/>
  <c r="I374" i="1"/>
  <c r="I735" i="1"/>
  <c r="I659" i="1"/>
  <c r="I609" i="1"/>
  <c r="I734" i="1"/>
  <c r="I671" i="1"/>
  <c r="I573" i="1"/>
  <c r="I12" i="1"/>
  <c r="I608" i="1"/>
  <c r="I484" i="1"/>
  <c r="I712" i="1"/>
  <c r="I358" i="1"/>
  <c r="I660" i="1"/>
  <c r="I335" i="1"/>
  <c r="I241" i="1"/>
  <c r="I807" i="1"/>
  <c r="I483" i="1"/>
  <c r="I100" i="1"/>
  <c r="I482" i="1"/>
  <c r="I902" i="1"/>
  <c r="I525" i="1"/>
  <c r="I507" i="1"/>
  <c r="I572" i="1"/>
  <c r="I612" i="1"/>
  <c r="I728" i="1"/>
  <c r="I290" i="1"/>
  <c r="I119" i="1"/>
  <c r="I139" i="1"/>
  <c r="I550" i="1"/>
  <c r="I508" i="1"/>
  <c r="I269" i="1"/>
  <c r="I118" i="1"/>
  <c r="I760" i="1"/>
  <c r="I44" i="1"/>
  <c r="I234" i="1"/>
  <c r="I982" i="1"/>
  <c r="I969" i="1"/>
  <c r="I186" i="1"/>
  <c r="I341" i="1"/>
  <c r="I300" i="1"/>
  <c r="I16" i="1"/>
  <c r="I903" i="1"/>
  <c r="I233" i="1"/>
  <c r="I747" i="1"/>
  <c r="I759" i="1"/>
  <c r="I96" i="1"/>
  <c r="I968" i="1"/>
  <c r="I798" i="1"/>
  <c r="I681" i="1"/>
  <c r="I80" i="1"/>
  <c r="I355" i="1"/>
  <c r="I439" i="1"/>
  <c r="I522" i="1"/>
  <c r="I214" i="1"/>
  <c r="I610" i="1"/>
  <c r="I939" i="1"/>
  <c r="I967" i="1"/>
  <c r="I592" i="1"/>
  <c r="I117" i="1"/>
  <c r="I213" i="1"/>
  <c r="I981" i="1"/>
  <c r="I761" i="1"/>
  <c r="I591" i="1"/>
  <c r="I338" i="1"/>
  <c r="I429" i="1"/>
  <c r="I366" i="1"/>
  <c r="I676" i="1"/>
  <c r="I376" i="1"/>
  <c r="I849" i="1"/>
  <c r="I663" i="1"/>
  <c r="I958" i="1"/>
  <c r="I643" i="1"/>
  <c r="I223" i="1"/>
  <c r="I420" i="1"/>
  <c r="I932" i="1"/>
  <c r="I166" i="1"/>
  <c r="I934" i="1"/>
  <c r="I943" i="1"/>
  <c r="I716" i="1"/>
  <c r="I991" i="1"/>
  <c r="I272" i="1"/>
  <c r="I956" i="1"/>
  <c r="I91" i="1"/>
  <c r="I931" i="1"/>
  <c r="I556" i="1"/>
  <c r="I699" i="1"/>
  <c r="I552" i="1"/>
  <c r="I697" i="1"/>
  <c r="I172" i="1"/>
  <c r="I208" i="1"/>
  <c r="I786" i="1"/>
  <c r="I994" i="1"/>
  <c r="I463" i="1"/>
  <c r="I565" i="1"/>
  <c r="I666" i="1"/>
  <c r="I993" i="1"/>
  <c r="I8" i="1"/>
  <c r="I478" i="1"/>
  <c r="I558" i="1"/>
  <c r="I236" i="1"/>
  <c r="I35" i="1"/>
  <c r="I966" i="1"/>
  <c r="I866" i="1"/>
  <c r="I372" i="1"/>
  <c r="I37" i="1"/>
  <c r="I27" i="1"/>
  <c r="I58" i="1"/>
  <c r="I371" i="1"/>
  <c r="I177" i="1"/>
  <c r="I729" i="1"/>
  <c r="I449" i="1"/>
  <c r="I865" i="1"/>
  <c r="I495" i="1"/>
  <c r="I120" i="1"/>
  <c r="I203" i="1"/>
  <c r="I750" i="1"/>
  <c r="I749" i="1"/>
  <c r="I818" i="1"/>
  <c r="I840" i="1"/>
  <c r="I922" i="1"/>
  <c r="I110" i="1"/>
  <c r="I150" i="1"/>
  <c r="I797" i="1"/>
  <c r="I780" i="1"/>
  <c r="I723" i="1"/>
  <c r="I331" i="1"/>
  <c r="I543" i="1"/>
  <c r="I457" i="1"/>
  <c r="I536" i="1"/>
  <c r="I220" i="1"/>
  <c r="I163" i="1"/>
  <c r="I800" i="1"/>
  <c r="I417" i="1"/>
  <c r="I74" i="1"/>
  <c r="I470" i="1"/>
  <c r="I718" i="1"/>
  <c r="I940" i="1"/>
  <c r="I416" i="1"/>
  <c r="I468" i="1"/>
  <c r="I403" i="1"/>
  <c r="I724" i="1"/>
  <c r="I954" i="1"/>
  <c r="I412" i="1"/>
  <c r="I539" i="1"/>
  <c r="I899" i="1"/>
  <c r="I87" i="1"/>
  <c r="I170" i="1"/>
  <c r="I86" i="1"/>
  <c r="I544" i="1"/>
  <c r="I267" i="1"/>
  <c r="I561" i="1"/>
  <c r="I785" i="1"/>
  <c r="I944" i="1"/>
  <c r="I997" i="1"/>
  <c r="I207" i="1"/>
  <c r="I25" i="1"/>
  <c r="I649" i="1"/>
  <c r="I910" i="1"/>
  <c r="I598" i="1"/>
  <c r="I324" i="1"/>
  <c r="I972" i="1"/>
  <c r="I138" i="1"/>
  <c r="I651" i="1"/>
  <c r="I887" i="1"/>
  <c r="I38" i="1"/>
  <c r="I553" i="1"/>
  <c r="I221" i="1"/>
  <c r="I280" i="1"/>
  <c r="I474" i="1"/>
  <c r="I189" i="1"/>
  <c r="I894" i="1"/>
  <c r="I293" i="1"/>
  <c r="I893" i="1"/>
  <c r="I841" i="1"/>
  <c r="I836" i="1"/>
  <c r="I137" i="1"/>
  <c r="I124" i="1"/>
  <c r="I813" i="1"/>
  <c r="I992" i="1"/>
  <c r="I897" i="1"/>
  <c r="I26" i="1"/>
  <c r="I422" i="1"/>
  <c r="I634" i="1"/>
  <c r="I602" i="1"/>
  <c r="I829" i="1"/>
  <c r="I839" i="1"/>
  <c r="I806" i="1"/>
  <c r="I657" i="1"/>
  <c r="I779" i="1"/>
  <c r="I268" i="1"/>
  <c r="I711" i="1"/>
  <c r="I262" i="1"/>
  <c r="I92" i="1"/>
  <c r="I989" i="1"/>
  <c r="I751" i="1"/>
  <c r="I370" i="1"/>
  <c r="I597" i="1"/>
  <c r="I792" i="1"/>
  <c r="I462" i="1"/>
  <c r="I451" i="1"/>
  <c r="I168" i="1"/>
  <c r="I259" i="1"/>
  <c r="I680" i="1"/>
  <c r="I75" i="1"/>
  <c r="I327" i="1"/>
  <c r="I942" i="1"/>
  <c r="I835" i="1"/>
  <c r="I566" i="1"/>
  <c r="I901" i="1"/>
  <c r="I852" i="1"/>
  <c r="I905" i="1"/>
  <c r="I175" i="1"/>
  <c r="I209" i="1"/>
  <c r="I302" i="1"/>
  <c r="I710" i="1"/>
  <c r="I713" i="1"/>
  <c r="I60" i="1"/>
  <c r="I378" i="1"/>
  <c r="I398" i="1"/>
  <c r="I812" i="1"/>
  <c r="I913" i="1"/>
  <c r="I883" i="1"/>
  <c r="I990" i="1"/>
  <c r="I916" i="1"/>
  <c r="I645" i="1"/>
  <c r="I929" i="1"/>
  <c r="I249" i="1"/>
  <c r="I658" i="1"/>
  <c r="I325" i="1"/>
  <c r="I113" i="1"/>
  <c r="I832" i="1"/>
  <c r="I921" i="1"/>
  <c r="I624" i="1"/>
  <c r="I754" i="1"/>
  <c r="I811" i="1"/>
  <c r="I98" i="1"/>
  <c r="I456" i="1"/>
  <c r="I453" i="1"/>
  <c r="I130" i="1"/>
  <c r="I746" i="1"/>
  <c r="I346" i="1"/>
  <c r="I47" i="1"/>
  <c r="I52" i="1"/>
  <c r="I295" i="1"/>
  <c r="I387" i="1"/>
  <c r="I998" i="1"/>
  <c r="I83" i="1"/>
  <c r="I941" i="1"/>
  <c r="I46" i="1"/>
  <c r="I640" i="1"/>
  <c r="I6" i="1"/>
  <c r="I628" i="1"/>
  <c r="I34" i="1"/>
  <c r="I590" i="1"/>
  <c r="I406" i="1"/>
  <c r="I537" i="1"/>
  <c r="I386" i="1"/>
  <c r="I822" i="1"/>
  <c r="I662" i="1"/>
  <c r="I418" i="1"/>
  <c r="I31" i="1"/>
  <c r="I336" i="1"/>
  <c r="I776" i="1"/>
  <c r="I589" i="1"/>
  <c r="I357" i="1"/>
  <c r="I521" i="1"/>
  <c r="I830" i="1"/>
  <c r="I452" i="1"/>
  <c r="I40" i="1"/>
  <c r="I974" i="1"/>
  <c r="I551" i="1"/>
  <c r="I683" i="1"/>
  <c r="I919" i="1"/>
  <c r="I20" i="1"/>
  <c r="I388" i="1"/>
  <c r="I82" i="1"/>
  <c r="I627" i="1"/>
  <c r="I448" i="1"/>
  <c r="I143" i="1"/>
  <c r="I340" i="1"/>
  <c r="I986" i="1"/>
  <c r="I254" i="1"/>
  <c r="I33" i="1"/>
  <c r="I526" i="1"/>
  <c r="I654" i="1"/>
  <c r="I232" i="1"/>
  <c r="I821" i="1"/>
  <c r="I425" i="1"/>
  <c r="I502" i="1"/>
  <c r="I721" i="1"/>
  <c r="I414" i="1"/>
  <c r="I239" i="1"/>
  <c r="I142" i="1"/>
  <c r="I365" i="1"/>
  <c r="I306" i="1"/>
  <c r="I964" i="1"/>
  <c r="I515" i="1"/>
  <c r="I81" i="1"/>
  <c r="I305" i="1"/>
  <c r="I238" i="1"/>
  <c r="I720" i="1"/>
  <c r="I445" i="1"/>
  <c r="I204" i="1"/>
  <c r="I464" i="1"/>
  <c r="I394" i="1"/>
  <c r="I719" i="1"/>
  <c r="I809" i="1"/>
  <c r="I271" i="1"/>
  <c r="I492" i="1"/>
  <c r="I906" i="1"/>
  <c r="I364" i="1"/>
  <c r="I533" i="1"/>
  <c r="I359" i="1"/>
  <c r="I245" i="1"/>
  <c r="I161" i="1"/>
  <c r="I257" i="1"/>
  <c r="I801" i="1"/>
  <c r="I154" i="1"/>
  <c r="I45" i="1"/>
  <c r="I888" i="1"/>
  <c r="I886" i="1"/>
  <c r="I973" i="1"/>
  <c r="I258" i="1"/>
  <c r="I984" i="1"/>
  <c r="I400" i="1"/>
  <c r="I182" i="1"/>
  <c r="I737" i="1"/>
  <c r="I431" i="1"/>
  <c r="I577" i="1"/>
  <c r="I684" i="1"/>
  <c r="I626" i="1"/>
  <c r="I385" i="1"/>
  <c r="I763" i="1"/>
  <c r="I682" i="1"/>
  <c r="I911" i="1"/>
  <c r="I32" i="1"/>
  <c r="I745" i="1"/>
  <c r="I646" i="1"/>
  <c r="I494" i="1"/>
  <c r="I726" i="1"/>
  <c r="I469" i="1"/>
  <c r="I19" i="1"/>
  <c r="I510" i="1"/>
  <c r="I393" i="1"/>
  <c r="I440" i="1"/>
  <c r="I2" i="1"/>
  <c r="I353" i="1"/>
  <c r="I270" i="1"/>
  <c r="I242" i="1"/>
  <c r="I116" i="1"/>
  <c r="I115" i="1"/>
  <c r="I153" i="1"/>
  <c r="I57" i="1"/>
  <c r="I307" i="1"/>
  <c r="I56" i="1"/>
  <c r="I344" i="1"/>
  <c r="I650" i="1"/>
  <c r="I18" i="1"/>
  <c r="I927" i="1"/>
  <c r="I493" i="1"/>
  <c r="I588" i="1"/>
  <c r="I693" i="1"/>
  <c r="I520" i="1"/>
  <c r="I63" i="1"/>
  <c r="I694" i="1"/>
  <c r="I273" i="1"/>
  <c r="I301" i="1"/>
  <c r="I343" i="1"/>
  <c r="I413" i="1"/>
  <c r="I678" i="1"/>
  <c r="I486" i="1"/>
  <c r="I219" i="1"/>
  <c r="I4" i="1"/>
  <c r="I762" i="1"/>
  <c r="I410" i="1"/>
  <c r="I125" i="1"/>
  <c r="I880" i="1"/>
  <c r="I29" i="1"/>
  <c r="I114" i="1"/>
  <c r="I698" i="1"/>
  <c r="I532" i="1"/>
  <c r="I377" i="1"/>
  <c r="I228" i="1"/>
  <c r="I298" i="1"/>
  <c r="I755" i="1"/>
  <c r="I587" i="1"/>
  <c r="I157" i="1"/>
  <c r="I102" i="1"/>
  <c r="I957" i="1"/>
  <c r="I870" i="1"/>
  <c r="I99" i="1"/>
  <c r="I447" i="1"/>
  <c r="I613" i="1"/>
  <c r="I808" i="1"/>
  <c r="I603" i="1"/>
  <c r="I288" i="1"/>
  <c r="I545" i="1"/>
  <c r="I17" i="1"/>
  <c r="I237" i="1"/>
  <c r="I820" i="1"/>
  <c r="I256" i="1"/>
  <c r="I152" i="1"/>
  <c r="I282" i="1"/>
  <c r="I250" i="1"/>
  <c r="I339" i="1"/>
  <c r="I210" i="1"/>
  <c r="I21" i="1"/>
  <c r="I926" i="1"/>
  <c r="I467" i="1"/>
  <c r="I473" i="1"/>
  <c r="I450" i="1"/>
  <c r="I874" i="1"/>
  <c r="I480" i="1"/>
  <c r="I390" i="1"/>
  <c r="I62" i="1"/>
  <c r="I479" i="1"/>
  <c r="I391" i="1"/>
  <c r="I212" i="1"/>
  <c r="I162" i="1"/>
  <c r="I294" i="1"/>
  <c r="I287" i="1"/>
  <c r="I121" i="1"/>
  <c r="I638" i="1"/>
  <c r="I674" i="1"/>
  <c r="I736" i="1"/>
  <c r="I375" i="1"/>
  <c r="I979" i="1"/>
  <c r="I909" i="1"/>
  <c r="I988" i="1"/>
  <c r="I491" i="1"/>
  <c r="I593" i="1"/>
  <c r="I513" i="1"/>
  <c r="I367" i="1"/>
  <c r="I205" i="1"/>
  <c r="I823" i="1"/>
  <c r="I869" i="1"/>
  <c r="I438" i="1"/>
  <c r="I90" i="1"/>
  <c r="I722" i="1"/>
  <c r="I541" i="1"/>
  <c r="I284" i="1"/>
  <c r="I443" i="1"/>
  <c r="I632" i="1"/>
  <c r="I326" i="1"/>
  <c r="I247" i="1"/>
  <c r="I42" i="1"/>
  <c r="I148" i="1"/>
  <c r="I128" i="1"/>
  <c r="I442" i="1"/>
  <c r="I36" i="1"/>
  <c r="I528" i="1"/>
  <c r="I55" i="1"/>
  <c r="I868" i="1"/>
  <c r="I107" i="1"/>
  <c r="I373" i="1"/>
  <c r="I95" i="1"/>
  <c r="I455" i="1"/>
  <c r="I915" i="1"/>
  <c r="I127" i="1"/>
  <c r="I5" i="1"/>
  <c r="I101" i="1"/>
  <c r="I703" i="1"/>
  <c r="I904" i="1"/>
  <c r="I255" i="1"/>
  <c r="I89" i="1"/>
  <c r="I963" i="1"/>
  <c r="I291" i="1"/>
  <c r="I653" i="1"/>
  <c r="I348" i="1"/>
  <c r="I900" i="1"/>
  <c r="I987" i="1"/>
  <c r="I783" i="1"/>
  <c r="I43" i="1"/>
  <c r="I890" i="1"/>
  <c r="I88" i="1"/>
  <c r="I810" i="1"/>
  <c r="I278" i="1"/>
  <c r="I94" i="1"/>
  <c r="I535" i="1"/>
  <c r="I547" i="1"/>
  <c r="I191" i="1"/>
  <c r="I415" i="1"/>
  <c r="I959" i="1"/>
  <c r="I846" i="1"/>
  <c r="I580" i="1"/>
  <c r="I555" i="1"/>
  <c r="I79" i="1"/>
  <c r="I199" i="1"/>
  <c r="I775" i="1"/>
  <c r="I752" i="1"/>
  <c r="I181" i="1"/>
  <c r="I771" i="1"/>
  <c r="I896" i="1"/>
  <c r="I642" i="1"/>
  <c r="I159" i="1"/>
  <c r="I796" i="1"/>
  <c r="I7" i="1"/>
  <c r="I218" i="1"/>
  <c r="I619" i="1"/>
  <c r="I804" i="1"/>
  <c r="I261" i="1"/>
  <c r="I564" i="1"/>
  <c r="I174" i="1"/>
  <c r="I740" i="1"/>
  <c r="I499" i="1"/>
  <c r="I889" i="1"/>
  <c r="I231" i="1"/>
  <c r="I554" i="1"/>
  <c r="I395" i="1"/>
  <c r="I885" i="1"/>
  <c r="I260" i="1"/>
  <c r="I296" i="1"/>
  <c r="I753" i="1"/>
  <c r="I668" i="1"/>
  <c r="I330" i="1"/>
  <c r="I641" i="1"/>
  <c r="I803" i="1"/>
  <c r="I579" i="1"/>
  <c r="I279" i="1"/>
  <c r="I303" i="1"/>
  <c r="I618" i="1"/>
  <c r="I54" i="1"/>
  <c r="I802" i="1"/>
  <c r="I656" i="1"/>
  <c r="I655" i="1"/>
  <c r="I920" i="1"/>
  <c r="I407" i="1"/>
  <c r="I524" i="1"/>
  <c r="I715" i="1"/>
  <c r="I950" i="1"/>
  <c r="I851" i="1"/>
  <c r="I702" i="1"/>
  <c r="I405" i="1"/>
  <c r="I971" i="1"/>
  <c r="I842" i="1"/>
  <c r="I329" i="1"/>
  <c r="I996" i="1"/>
  <c r="I227" i="1"/>
  <c r="I217" i="1"/>
  <c r="I778" i="1"/>
  <c r="I411" i="1"/>
  <c r="I970" i="1"/>
  <c r="I596" i="1"/>
  <c r="I859" i="1"/>
  <c r="I867" i="1"/>
  <c r="I93" i="1"/>
  <c r="I871" i="1"/>
  <c r="I126" i="1"/>
  <c r="I226" i="1"/>
  <c r="I850" i="1"/>
  <c r="I652" i="1"/>
  <c r="I361" i="1"/>
  <c r="I914" i="1"/>
  <c r="I949" i="1"/>
  <c r="I460" i="1"/>
  <c r="I540" i="1"/>
  <c r="I106" i="1"/>
  <c r="I171" i="1"/>
  <c r="I872" i="1"/>
  <c r="I686" i="1"/>
  <c r="I978" i="1"/>
  <c r="I530" i="1"/>
  <c r="I402" i="1"/>
  <c r="I961" i="1"/>
  <c r="I845" i="1"/>
  <c r="I85" i="1"/>
  <c r="I538" i="1"/>
  <c r="I908" i="1"/>
  <c r="I498" i="1"/>
  <c r="I428" i="1"/>
  <c r="I13" i="1"/>
  <c r="I664" i="1"/>
  <c r="I59" i="1"/>
  <c r="I481" i="1"/>
  <c r="I685" i="1"/>
  <c r="I146" i="1"/>
  <c r="I923" i="1"/>
  <c r="I567" i="1"/>
  <c r="I503" i="1"/>
  <c r="I928" i="1"/>
  <c r="I995" i="1"/>
  <c r="I519" i="1"/>
  <c r="I948" i="1"/>
  <c r="I546" i="1"/>
  <c r="I64" i="1"/>
  <c r="I631" i="1"/>
  <c r="I768" i="1"/>
  <c r="I980" i="1"/>
  <c r="I985" i="1"/>
  <c r="I265" i="1"/>
  <c r="I616" i="1"/>
  <c r="I105" i="1"/>
  <c r="I563" i="1"/>
  <c r="I947" i="1"/>
  <c r="I701" i="1"/>
  <c r="I216" i="1"/>
  <c r="I78" i="1"/>
  <c r="I419" i="1"/>
  <c r="I782" i="1"/>
  <c r="I895" i="1"/>
  <c r="I77" i="1"/>
  <c r="I173" i="1"/>
  <c r="I328" i="1"/>
  <c r="I342" i="1"/>
  <c r="I404" i="1"/>
  <c r="I562" i="1"/>
  <c r="I795" i="1"/>
  <c r="I534" i="1"/>
  <c r="I454" i="1"/>
  <c r="I103" i="1"/>
  <c r="I937" i="1"/>
  <c r="I773" i="1"/>
  <c r="I516" i="1"/>
  <c r="I49" i="1"/>
  <c r="I781" i="1"/>
  <c r="I876" i="1"/>
  <c r="I936" i="1"/>
  <c r="I215" i="1"/>
  <c r="I630" i="1"/>
  <c r="I466" i="1"/>
  <c r="I276" i="1"/>
  <c r="I764" i="1"/>
  <c r="I135" i="1"/>
  <c r="I277" i="1"/>
  <c r="I578" i="1"/>
  <c r="I793" i="1"/>
  <c r="I629" i="1"/>
  <c r="I665" i="1"/>
  <c r="I739" i="1"/>
  <c r="I717" i="1"/>
  <c r="I360" i="1"/>
  <c r="I283" i="1"/>
  <c r="I615" i="1"/>
  <c r="I714" i="1"/>
  <c r="I222" i="1"/>
  <c r="I266" i="1"/>
  <c r="I669" i="1"/>
  <c r="I857" i="1"/>
  <c r="I856" i="1"/>
  <c r="I11" i="1"/>
  <c r="I192" i="1"/>
  <c r="I700" i="1"/>
  <c r="I423" i="1"/>
  <c r="I190" i="1"/>
  <c r="I144" i="1"/>
  <c r="I599" i="1"/>
  <c r="I421" i="1"/>
  <c r="I164" i="1"/>
  <c r="I549" i="1"/>
  <c r="I111" i="1"/>
  <c r="I275" i="1"/>
  <c r="I477" i="1"/>
  <c r="I15" i="1"/>
  <c r="I408" i="1"/>
  <c r="I584" i="1"/>
  <c r="I471" i="1"/>
  <c r="I529" i="1"/>
  <c r="I917" i="1"/>
  <c r="I542" i="1"/>
  <c r="I583" i="1"/>
  <c r="I424" i="1"/>
  <c r="I560" i="1"/>
  <c r="I476" i="1"/>
  <c r="I707" i="1"/>
  <c r="I458" i="1"/>
  <c r="I274" i="1"/>
  <c r="I432" i="1"/>
  <c r="I622" i="1"/>
  <c r="I892" i="1"/>
  <c r="I517" i="1"/>
  <c r="I945" i="1"/>
  <c r="I67" i="1"/>
  <c r="I351" i="1"/>
  <c r="I848" i="1"/>
  <c r="I70" i="1"/>
  <c r="I500" i="1"/>
  <c r="I350" i="1"/>
  <c r="I983" i="1"/>
  <c r="I345" i="1"/>
  <c r="I264" i="1"/>
  <c r="I695" i="1"/>
  <c r="I10" i="1"/>
  <c r="I788" i="1"/>
  <c r="I352" i="1"/>
  <c r="I169" i="1"/>
  <c r="I66" i="1"/>
  <c r="I472" i="1"/>
  <c r="I224" i="1"/>
  <c r="I661" i="1"/>
  <c r="I898" i="1"/>
  <c r="I953" i="1"/>
  <c r="I952" i="1"/>
  <c r="I69" i="1"/>
  <c r="I504" i="1"/>
  <c r="I321" i="1"/>
  <c r="I68" i="1"/>
  <c r="I636" i="1"/>
  <c r="I363" i="1"/>
  <c r="I51" i="1"/>
  <c r="I930" i="1"/>
  <c r="I548" i="1"/>
  <c r="I854" i="1"/>
  <c r="I705" i="1"/>
  <c r="I349" i="1"/>
  <c r="I9" i="1"/>
  <c r="I559" i="1"/>
  <c r="I844" i="1"/>
  <c r="I704" i="1"/>
  <c r="I488" i="1"/>
  <c r="I891" i="1"/>
  <c r="I777" i="1"/>
  <c r="I109" i="1"/>
  <c r="I409" i="1"/>
  <c r="I604" i="1"/>
  <c r="I518" i="1"/>
  <c r="I647" i="1"/>
  <c r="I847" i="1"/>
  <c r="I384" i="1"/>
  <c r="I743" i="1"/>
  <c r="I487" i="1"/>
  <c r="I787" i="1"/>
  <c r="I332" i="1"/>
  <c r="I557" i="1"/>
  <c r="I881" i="1"/>
  <c r="I337" i="1"/>
  <c r="I24" i="1"/>
  <c r="I601" i="1"/>
  <c r="I706" i="1"/>
  <c r="I691" i="1"/>
  <c r="I505" i="1"/>
  <c r="I123" i="1"/>
  <c r="I933" i="1"/>
  <c r="I151" i="1"/>
  <c r="I433" i="1"/>
  <c r="I292" i="1"/>
  <c r="I436" i="1"/>
  <c r="I263" i="1"/>
  <c r="I50" i="1"/>
  <c r="I475" i="1"/>
  <c r="I200" i="1"/>
  <c r="I623" i="1"/>
  <c r="I585" i="1"/>
  <c r="I501" i="1"/>
  <c r="I112" i="1"/>
  <c r="I61" i="1"/>
  <c r="I28" i="1"/>
  <c r="I600" i="1"/>
  <c r="I946" i="1"/>
  <c r="I134" i="1"/>
  <c r="I667" i="1"/>
  <c r="I333" i="1"/>
  <c r="I938" i="1"/>
  <c r="I347" i="1"/>
  <c r="I225" i="1"/>
  <c r="I838" i="1"/>
  <c r="I594" i="1"/>
  <c r="I861" i="1"/>
  <c r="I955" i="1"/>
  <c r="I843" i="1"/>
  <c r="I687" i="1"/>
  <c r="I383" i="1"/>
  <c r="I853" i="1"/>
  <c r="I399" i="1"/>
  <c r="I621" i="1"/>
  <c r="I951" i="1"/>
  <c r="I824" i="1"/>
  <c r="I193" i="1"/>
  <c r="I206" i="1"/>
  <c r="I833" i="1"/>
  <c r="I805" i="1"/>
  <c r="I149" i="1"/>
  <c r="I309" i="1"/>
  <c r="I65" i="1"/>
  <c r="I784" i="1"/>
  <c r="I860" i="1"/>
  <c r="I965" i="1"/>
  <c r="I907" i="1"/>
  <c r="I509" i="1"/>
</calcChain>
</file>

<file path=xl/sharedStrings.xml><?xml version="1.0" encoding="utf-8"?>
<sst xmlns="http://schemas.openxmlformats.org/spreadsheetml/2006/main" count="8016" uniqueCount="680">
  <si>
    <t>ID</t>
  </si>
  <si>
    <t>구매품목</t>
  </si>
  <si>
    <t>모델명</t>
  </si>
  <si>
    <t>가격</t>
  </si>
  <si>
    <t>결제방법</t>
  </si>
  <si>
    <t>이름</t>
  </si>
  <si>
    <t>성별</t>
  </si>
  <si>
    <t>나이</t>
  </si>
  <si>
    <t>지역</t>
  </si>
  <si>
    <t>최초 회원 가입일</t>
  </si>
  <si>
    <t>pnd022</t>
  </si>
  <si>
    <t>냉장고</t>
  </si>
  <si>
    <t>SRT756BSLE</t>
  </si>
  <si>
    <t>현금</t>
  </si>
  <si>
    <t>김도빈</t>
  </si>
  <si>
    <t>남</t>
  </si>
  <si>
    <t>서울</t>
  </si>
  <si>
    <t>pnd101</t>
  </si>
  <si>
    <t>TV</t>
  </si>
  <si>
    <t>UN46C8000XF</t>
  </si>
  <si>
    <t>카드-일시불</t>
  </si>
  <si>
    <t>박진수</t>
  </si>
  <si>
    <t>경기</t>
  </si>
  <si>
    <t>pnd278</t>
  </si>
  <si>
    <t>휴대폰</t>
  </si>
  <si>
    <t>SHW-M100S</t>
  </si>
  <si>
    <t>최윤희</t>
  </si>
  <si>
    <t>여</t>
  </si>
  <si>
    <t>강원</t>
  </si>
  <si>
    <t>pnd171</t>
  </si>
  <si>
    <t>세탁기</t>
  </si>
  <si>
    <t>WR-PD179UB</t>
  </si>
  <si>
    <t>카드-할부</t>
  </si>
  <si>
    <t>이기영</t>
  </si>
  <si>
    <t>전남</t>
  </si>
  <si>
    <t>pnd050</t>
  </si>
  <si>
    <t>SRT746ABZF</t>
  </si>
  <si>
    <t>현금/카드</t>
  </si>
  <si>
    <t>김지수</t>
  </si>
  <si>
    <t>전북</t>
  </si>
  <si>
    <t>pnd196</t>
  </si>
  <si>
    <t>WR-HF137UD</t>
  </si>
  <si>
    <t>이원균</t>
  </si>
  <si>
    <t>경남</t>
  </si>
  <si>
    <t>pnd018</t>
  </si>
  <si>
    <t>SRL358US</t>
  </si>
  <si>
    <t>권진경</t>
  </si>
  <si>
    <t>경북</t>
  </si>
  <si>
    <t>pnd148</t>
  </si>
  <si>
    <t>SR482YC</t>
  </si>
  <si>
    <t>유인나</t>
  </si>
  <si>
    <t>충남</t>
  </si>
  <si>
    <t>pnd096</t>
  </si>
  <si>
    <t>UN55C8000XF</t>
  </si>
  <si>
    <t>박정일</t>
  </si>
  <si>
    <t>충북</t>
  </si>
  <si>
    <t>pnd141</t>
  </si>
  <si>
    <t>LN40C631K2F</t>
  </si>
  <si>
    <t>오햇살</t>
  </si>
  <si>
    <t>제주</t>
  </si>
  <si>
    <t>pnd133</t>
  </si>
  <si>
    <t>WR-PF168UW</t>
  </si>
  <si>
    <t>안승윤</t>
  </si>
  <si>
    <t>대전</t>
  </si>
  <si>
    <t>pnd162</t>
  </si>
  <si>
    <t>SCH-M715</t>
  </si>
  <si>
    <t>윤진건</t>
  </si>
  <si>
    <t>대구</t>
  </si>
  <si>
    <t>pnd128</t>
  </si>
  <si>
    <t>SPH-M8400</t>
  </si>
  <si>
    <t>신승준</t>
  </si>
  <si>
    <t>부산</t>
  </si>
  <si>
    <t>pnd097</t>
  </si>
  <si>
    <t>SCH-W900</t>
  </si>
  <si>
    <t>박정현</t>
  </si>
  <si>
    <t>인천</t>
  </si>
  <si>
    <t>pnd259</t>
  </si>
  <si>
    <t>SFR288YP</t>
  </si>
  <si>
    <t>조정래</t>
  </si>
  <si>
    <t>울산</t>
  </si>
  <si>
    <t>pnd296</t>
  </si>
  <si>
    <t>황인혜</t>
  </si>
  <si>
    <t>pnd178</t>
  </si>
  <si>
    <t>이상진</t>
  </si>
  <si>
    <t>pnd246</t>
  </si>
  <si>
    <t>정소율</t>
  </si>
  <si>
    <t>pnd153</t>
  </si>
  <si>
    <t>LN46C631K2F</t>
  </si>
  <si>
    <t>윤나래</t>
  </si>
  <si>
    <t>pnd174</t>
  </si>
  <si>
    <t>UN55C90000SF</t>
  </si>
  <si>
    <t>이미연</t>
  </si>
  <si>
    <t>pnd026</t>
  </si>
  <si>
    <t>김민규</t>
  </si>
  <si>
    <t>pnd272</t>
  </si>
  <si>
    <t>최송희</t>
  </si>
  <si>
    <t>pnd040</t>
  </si>
  <si>
    <t>김유진</t>
  </si>
  <si>
    <t>pnd192</t>
  </si>
  <si>
    <t>이연경</t>
  </si>
  <si>
    <t>pnd194</t>
  </si>
  <si>
    <t>SPH-M7350</t>
  </si>
  <si>
    <t>이영석</t>
  </si>
  <si>
    <t>pnd089</t>
  </si>
  <si>
    <t>박은진</t>
  </si>
  <si>
    <t>pnd229</t>
  </si>
  <si>
    <t>임동현</t>
  </si>
  <si>
    <t>pnd193</t>
  </si>
  <si>
    <t>SCH-W960</t>
  </si>
  <si>
    <t>이연주</t>
  </si>
  <si>
    <t>pnd067</t>
  </si>
  <si>
    <t>SEW-H3501G</t>
  </si>
  <si>
    <t>민지혜</t>
  </si>
  <si>
    <t>pnd085</t>
  </si>
  <si>
    <t>WA-RA139NK</t>
  </si>
  <si>
    <t>박은별</t>
  </si>
  <si>
    <t>pnd152</t>
  </si>
  <si>
    <t>유혜경</t>
  </si>
  <si>
    <t>pnd028</t>
  </si>
  <si>
    <t>김민정</t>
  </si>
  <si>
    <t>pnd285</t>
  </si>
  <si>
    <t>한승호</t>
  </si>
  <si>
    <t>pnd082</t>
  </si>
  <si>
    <t>박원빈</t>
  </si>
  <si>
    <t>pnd200</t>
  </si>
  <si>
    <t>이은주</t>
  </si>
  <si>
    <t>pnd055</t>
  </si>
  <si>
    <t>김하윤</t>
  </si>
  <si>
    <t>pnd275</t>
  </si>
  <si>
    <t>최용진</t>
  </si>
  <si>
    <t>pnd029</t>
  </si>
  <si>
    <t>김범</t>
  </si>
  <si>
    <t>pnd083</t>
  </si>
  <si>
    <t>박유경</t>
  </si>
  <si>
    <t>pnd199</t>
  </si>
  <si>
    <t>이은우</t>
  </si>
  <si>
    <t>pnd251</t>
  </si>
  <si>
    <t>정은호</t>
  </si>
  <si>
    <t>pnd295</t>
  </si>
  <si>
    <t>황윤경</t>
  </si>
  <si>
    <t>pnd217</t>
  </si>
  <si>
    <t>이진희</t>
  </si>
  <si>
    <t>pnd073</t>
  </si>
  <si>
    <t>박민주</t>
  </si>
  <si>
    <t>pnd233</t>
  </si>
  <si>
    <t>임진숙</t>
  </si>
  <si>
    <t>pnd142</t>
  </si>
  <si>
    <t>우영민</t>
  </si>
  <si>
    <t>pnd078</t>
  </si>
  <si>
    <t>박솔미</t>
  </si>
  <si>
    <t>pnd041</t>
  </si>
  <si>
    <t>김윤아</t>
  </si>
  <si>
    <t>pnd212</t>
  </si>
  <si>
    <t>이지은</t>
  </si>
  <si>
    <t>pnd134</t>
  </si>
  <si>
    <t>안재호</t>
  </si>
  <si>
    <t>pnd114</t>
  </si>
  <si>
    <t>서영진</t>
  </si>
  <si>
    <t>pnd247</t>
  </si>
  <si>
    <t>정수연</t>
  </si>
  <si>
    <t>pnd237</t>
  </si>
  <si>
    <t>장희진</t>
  </si>
  <si>
    <t>pnd099</t>
  </si>
  <si>
    <t>박지선</t>
  </si>
  <si>
    <t>pnd091</t>
  </si>
  <si>
    <t>박은희</t>
  </si>
  <si>
    <t>pnd051</t>
  </si>
  <si>
    <t>김지혜</t>
  </si>
  <si>
    <t>pnd290</t>
  </si>
  <si>
    <t>홍성민</t>
  </si>
  <si>
    <t>pnd044</t>
  </si>
  <si>
    <t>김정환</t>
  </si>
  <si>
    <t>pnd243</t>
  </si>
  <si>
    <t>정미현</t>
  </si>
  <si>
    <t>pnd100</t>
  </si>
  <si>
    <t>박진규</t>
  </si>
  <si>
    <t>pnd139</t>
  </si>
  <si>
    <t>오은찬</t>
  </si>
  <si>
    <t>pnd224</t>
  </si>
  <si>
    <t>이현영</t>
  </si>
  <si>
    <t>pnd161</t>
  </si>
  <si>
    <t>윤지민</t>
  </si>
  <si>
    <t>pnd252</t>
  </si>
  <si>
    <t>정지오</t>
  </si>
  <si>
    <t>pnd012</t>
  </si>
  <si>
    <t>강지훈</t>
  </si>
  <si>
    <t>pnd070</t>
  </si>
  <si>
    <t>박기찬</t>
  </si>
  <si>
    <t>pnd176</t>
  </si>
  <si>
    <t>이민호</t>
  </si>
  <si>
    <t>pnd146</t>
  </si>
  <si>
    <t>유은미</t>
  </si>
  <si>
    <t>pnd037</t>
  </si>
  <si>
    <t>김아람</t>
  </si>
  <si>
    <t>pnd202</t>
  </si>
  <si>
    <t>이인수</t>
  </si>
  <si>
    <t>pnd009</t>
  </si>
  <si>
    <t>강윤주</t>
  </si>
  <si>
    <t>pnd273</t>
  </si>
  <si>
    <t>최수영</t>
  </si>
  <si>
    <t>pnd059</t>
  </si>
  <si>
    <t>김혜영</t>
  </si>
  <si>
    <t>pnd038</t>
  </si>
  <si>
    <t>김영훈</t>
  </si>
  <si>
    <t>pnd117</t>
  </si>
  <si>
    <t>서주현</t>
  </si>
  <si>
    <t>pnd231</t>
  </si>
  <si>
    <t>임영선</t>
  </si>
  <si>
    <t>pnd088</t>
  </si>
  <si>
    <t>박은정</t>
  </si>
  <si>
    <t>pnd182</t>
  </si>
  <si>
    <t>이선희</t>
  </si>
  <si>
    <t>pnd170</t>
  </si>
  <si>
    <t>이기범</t>
  </si>
  <si>
    <t>pnd043</t>
  </si>
  <si>
    <t>김정우</t>
  </si>
  <si>
    <t>pnd058</t>
  </si>
  <si>
    <t>김혜란</t>
  </si>
  <si>
    <t>pnd060</t>
  </si>
  <si>
    <t>김효진</t>
  </si>
  <si>
    <t>pnd065</t>
  </si>
  <si>
    <t>남윤선</t>
  </si>
  <si>
    <t>pnd277</t>
  </si>
  <si>
    <t>최윤호</t>
  </si>
  <si>
    <t>pnd173</t>
  </si>
  <si>
    <t>이미경</t>
  </si>
  <si>
    <t>pnd087</t>
  </si>
  <si>
    <t>박은영</t>
  </si>
  <si>
    <t>pnd143</t>
  </si>
  <si>
    <t>우지희</t>
  </si>
  <si>
    <t>pnd090</t>
  </si>
  <si>
    <t>박은혜</t>
  </si>
  <si>
    <t>pnd002</t>
  </si>
  <si>
    <t>강민주</t>
  </si>
  <si>
    <t>pnd080</t>
  </si>
  <si>
    <t>박승현</t>
  </si>
  <si>
    <t>pnd159</t>
  </si>
  <si>
    <t>윤은수</t>
  </si>
  <si>
    <t>pnd025</t>
  </si>
  <si>
    <t>김미나</t>
  </si>
  <si>
    <t>pnd213</t>
  </si>
  <si>
    <t>이지혜</t>
  </si>
  <si>
    <t>pnd074</t>
  </si>
  <si>
    <t>박보경</t>
  </si>
  <si>
    <t>pnd266</t>
  </si>
  <si>
    <t>최경아</t>
  </si>
  <si>
    <t>pnd053</t>
  </si>
  <si>
    <t>김진주</t>
  </si>
  <si>
    <t>pnd062</t>
  </si>
  <si>
    <t>나동준</t>
  </si>
  <si>
    <t>pnd116</t>
  </si>
  <si>
    <t>서정훈</t>
  </si>
  <si>
    <t>pnd086</t>
  </si>
  <si>
    <t>박은빈</t>
  </si>
  <si>
    <t>pnd027</t>
  </si>
  <si>
    <t>김민우</t>
  </si>
  <si>
    <t>pnd211</t>
  </si>
  <si>
    <t>이지영</t>
  </si>
  <si>
    <t>pnd230</t>
  </si>
  <si>
    <t>임수경</t>
  </si>
  <si>
    <t>pnd135</t>
  </si>
  <si>
    <t>양명훈</t>
  </si>
  <si>
    <t>pnd112</t>
  </si>
  <si>
    <t>박효린</t>
  </si>
  <si>
    <t>pnd121</t>
  </si>
  <si>
    <t>송나영</t>
  </si>
  <si>
    <t>pnd042</t>
  </si>
  <si>
    <t>김정숙</t>
  </si>
  <si>
    <t>pnd103</t>
  </si>
  <si>
    <t>박진일</t>
  </si>
  <si>
    <t>pnd228</t>
  </si>
  <si>
    <t>이호연</t>
  </si>
  <si>
    <t>pnd118</t>
  </si>
  <si>
    <t>서진영</t>
  </si>
  <si>
    <t>pnd186</t>
  </si>
  <si>
    <t>이수경</t>
  </si>
  <si>
    <t>pnd294</t>
  </si>
  <si>
    <t>황유선</t>
  </si>
  <si>
    <t>pnd094</t>
  </si>
  <si>
    <t>박정아</t>
  </si>
  <si>
    <t>pnd201</t>
  </si>
  <si>
    <t>이은혁</t>
  </si>
  <si>
    <t>pnd110</t>
  </si>
  <si>
    <t>박형재</t>
  </si>
  <si>
    <t>pnd140</t>
  </si>
  <si>
    <t>오지은</t>
  </si>
  <si>
    <t>pnd052</t>
  </si>
  <si>
    <t>김진수</t>
  </si>
  <si>
    <t>pnd049</t>
  </si>
  <si>
    <t>김지석</t>
  </si>
  <si>
    <t>pnd242</t>
  </si>
  <si>
    <t>정다혜</t>
  </si>
  <si>
    <t>pnd039</t>
  </si>
  <si>
    <t>김유민</t>
  </si>
  <si>
    <t>pnd181</t>
  </si>
  <si>
    <t>이선아</t>
  </si>
  <si>
    <t>pnd156</t>
  </si>
  <si>
    <t>윤시연</t>
  </si>
  <si>
    <t>pnd081</t>
  </si>
  <si>
    <t>박승훈</t>
  </si>
  <si>
    <t>pnd120</t>
  </si>
  <si>
    <t>손새봄</t>
  </si>
  <si>
    <t>pnd013</t>
  </si>
  <si>
    <t>강한성</t>
  </si>
  <si>
    <t>pnd138</t>
  </si>
  <si>
    <t>오유린</t>
  </si>
  <si>
    <t>pnd020</t>
  </si>
  <si>
    <t>김규리</t>
  </si>
  <si>
    <t>pnd064</t>
  </si>
  <si>
    <t>남유희</t>
  </si>
  <si>
    <t>pnd005</t>
  </si>
  <si>
    <t>강세진</t>
  </si>
  <si>
    <t>pnd068</t>
  </si>
  <si>
    <t>박가영</t>
  </si>
  <si>
    <t>pnd291</t>
  </si>
  <si>
    <t>홍수희</t>
  </si>
  <si>
    <t>pnd047</t>
  </si>
  <si>
    <t>김준혁</t>
  </si>
  <si>
    <t>pnd098</t>
  </si>
  <si>
    <t>박지빈</t>
  </si>
  <si>
    <t>pnd115</t>
  </si>
  <si>
    <t>서재훈</t>
  </si>
  <si>
    <t>pnd274</t>
  </si>
  <si>
    <t>최수진</t>
  </si>
  <si>
    <t>pnd175</t>
  </si>
  <si>
    <t>이민준</t>
  </si>
  <si>
    <t>pnd063</t>
  </si>
  <si>
    <t>남민우</t>
  </si>
  <si>
    <t>pnd187</t>
  </si>
  <si>
    <t>이수현</t>
  </si>
  <si>
    <t>pnd206</t>
  </si>
  <si>
    <t>이정희</t>
  </si>
  <si>
    <t>pnd282</t>
  </si>
  <si>
    <t>하지영</t>
  </si>
  <si>
    <t>pnd011</t>
  </si>
  <si>
    <t>강지윤</t>
  </si>
  <si>
    <t>pnd122</t>
  </si>
  <si>
    <t>송우진</t>
  </si>
  <si>
    <t>pnd179</t>
  </si>
  <si>
    <t>이서영</t>
  </si>
  <si>
    <t>pnd197</t>
  </si>
  <si>
    <t>이유리</t>
  </si>
  <si>
    <t>pnd054</t>
  </si>
  <si>
    <t>김진표</t>
  </si>
  <si>
    <t>pnd227</t>
  </si>
  <si>
    <t>이혜진</t>
  </si>
  <si>
    <t>pnd248</t>
  </si>
  <si>
    <t>정승호</t>
  </si>
  <si>
    <t>pnd061</t>
  </si>
  <si>
    <t>김희영</t>
  </si>
  <si>
    <t>pnd268</t>
  </si>
  <si>
    <t>최민서</t>
  </si>
  <si>
    <t>pnd030</t>
  </si>
  <si>
    <t>김석우</t>
  </si>
  <si>
    <t>pnd218</t>
  </si>
  <si>
    <t>이창규</t>
  </si>
  <si>
    <t>pnd004</t>
  </si>
  <si>
    <t>강성현</t>
  </si>
  <si>
    <t>pnd219</t>
  </si>
  <si>
    <t>이태경</t>
  </si>
  <si>
    <t>pnd279</t>
  </si>
  <si>
    <t>최준호</t>
  </si>
  <si>
    <t>pnd057</t>
  </si>
  <si>
    <t>김한나</t>
  </si>
  <si>
    <t>pnd244</t>
  </si>
  <si>
    <t>정민혁</t>
  </si>
  <si>
    <t>pnd046</t>
  </si>
  <si>
    <t>김준우</t>
  </si>
  <si>
    <t>pnd035</t>
  </si>
  <si>
    <t>김승현</t>
  </si>
  <si>
    <t>pnd084</t>
  </si>
  <si>
    <t>박윤지</t>
  </si>
  <si>
    <t>pnd109</t>
  </si>
  <si>
    <t>박한비</t>
  </si>
  <si>
    <t>pnd210</t>
  </si>
  <si>
    <t>이지연</t>
  </si>
  <si>
    <t>pnd048</t>
  </si>
  <si>
    <t>김준희</t>
  </si>
  <si>
    <t>pnd276</t>
  </si>
  <si>
    <t>최윤아</t>
  </si>
  <si>
    <t>pnd223</t>
  </si>
  <si>
    <t>이한희</t>
  </si>
  <si>
    <t>pnd072</t>
  </si>
  <si>
    <t>박민성</t>
  </si>
  <si>
    <t>pnd066</t>
  </si>
  <si>
    <t>문현우</t>
  </si>
  <si>
    <t>pnd034</t>
  </si>
  <si>
    <t>김승혁</t>
  </si>
  <si>
    <t>pnd236</t>
  </si>
  <si>
    <t>장주영</t>
  </si>
  <si>
    <t>pnd071</t>
  </si>
  <si>
    <t>박미래</t>
  </si>
  <si>
    <t>pnd271</t>
  </si>
  <si>
    <t>최성찬</t>
  </si>
  <si>
    <t>pnd036</t>
  </si>
  <si>
    <t>김시후</t>
  </si>
  <si>
    <t>pnd113</t>
  </si>
  <si>
    <t>박희준</t>
  </si>
  <si>
    <t>pnd225</t>
  </si>
  <si>
    <t>이형석</t>
  </si>
  <si>
    <t>pnd149</t>
  </si>
  <si>
    <t>유준상</t>
  </si>
  <si>
    <t>pnd006</t>
  </si>
  <si>
    <t>강승연</t>
  </si>
  <si>
    <t>pnd160</t>
  </si>
  <si>
    <t>윤준범</t>
  </si>
  <si>
    <t>pnd076</t>
  </si>
  <si>
    <t>박성준</t>
  </si>
  <si>
    <t>pnd240</t>
  </si>
  <si>
    <t>전효정</t>
  </si>
  <si>
    <t>pnd010</t>
  </si>
  <si>
    <t>강지연</t>
  </si>
  <si>
    <t>pnd226</t>
  </si>
  <si>
    <t>이혜성</t>
  </si>
  <si>
    <t>pnd281</t>
  </si>
  <si>
    <t>하성우</t>
  </si>
  <si>
    <t>pnd056</t>
  </si>
  <si>
    <t>김하진</t>
  </si>
  <si>
    <t>pnd075</t>
  </si>
  <si>
    <t>박상현</t>
  </si>
  <si>
    <t>pnd288</t>
  </si>
  <si>
    <t>한채은</t>
  </si>
  <si>
    <t>pnd203</t>
  </si>
  <si>
    <t>이재욱</t>
  </si>
  <si>
    <t>pnd195</t>
  </si>
  <si>
    <t>이영후</t>
  </si>
  <si>
    <t>pnd024</t>
  </si>
  <si>
    <t>김동우</t>
  </si>
  <si>
    <t>pnd108</t>
  </si>
  <si>
    <t>박태호</t>
  </si>
  <si>
    <t>pnd204</t>
  </si>
  <si>
    <t>이재호</t>
  </si>
  <si>
    <t>pnd102</t>
  </si>
  <si>
    <t>박진우</t>
  </si>
  <si>
    <t>pnd191</t>
  </si>
  <si>
    <t>이시원</t>
  </si>
  <si>
    <t>pnd045</t>
  </si>
  <si>
    <t>김준영</t>
  </si>
  <si>
    <t>pnd263</t>
  </si>
  <si>
    <t>차희재</t>
  </si>
  <si>
    <t>pnd150</t>
  </si>
  <si>
    <t>유현진</t>
  </si>
  <si>
    <t>pnd126</t>
  </si>
  <si>
    <t>송지영</t>
  </si>
  <si>
    <t>pnd184</t>
  </si>
  <si>
    <t>이소아</t>
  </si>
  <si>
    <t>pnd093</t>
  </si>
  <si>
    <t>박재현</t>
  </si>
  <si>
    <t>pnd256</t>
  </si>
  <si>
    <t>정혜원</t>
  </si>
  <si>
    <t>pnd280</t>
  </si>
  <si>
    <t>최하늘</t>
  </si>
  <si>
    <t>pnd208</t>
  </si>
  <si>
    <t>이준연</t>
  </si>
  <si>
    <t>pnd107</t>
  </si>
  <si>
    <t>박태준</t>
  </si>
  <si>
    <t>pnd293</t>
  </si>
  <si>
    <t>홍영기</t>
  </si>
  <si>
    <t>pnd157</t>
  </si>
  <si>
    <t>윤아영</t>
  </si>
  <si>
    <t>pnd185</t>
  </si>
  <si>
    <t>이소정</t>
  </si>
  <si>
    <t>pnd017</t>
  </si>
  <si>
    <t>권지하</t>
  </si>
  <si>
    <t>pnd023</t>
  </si>
  <si>
    <t>김도윤</t>
  </si>
  <si>
    <t>pnd111</t>
  </si>
  <si>
    <t>박형준</t>
  </si>
  <si>
    <t>pnd209</t>
  </si>
  <si>
    <t>이준원</t>
  </si>
  <si>
    <t>pnd260</t>
  </si>
  <si>
    <t>차세정</t>
  </si>
  <si>
    <t>pnd168</t>
  </si>
  <si>
    <t>이규하</t>
  </si>
  <si>
    <t>pnd188</t>
  </si>
  <si>
    <t>이승민</t>
  </si>
  <si>
    <t>pnd265</t>
  </si>
  <si>
    <t>최건웅</t>
  </si>
  <si>
    <t>pnd190</t>
  </si>
  <si>
    <t>이승훈</t>
  </si>
  <si>
    <t>pnd257</t>
  </si>
  <si>
    <t>정호윤</t>
  </si>
  <si>
    <t>pnd220</t>
  </si>
  <si>
    <t>이태수</t>
  </si>
  <si>
    <t>pnd019</t>
  </si>
  <si>
    <t>권혁</t>
  </si>
  <si>
    <t>pnd198</t>
  </si>
  <si>
    <t>이유린</t>
  </si>
  <si>
    <t>pnd031</t>
  </si>
  <si>
    <t>김선우</t>
  </si>
  <si>
    <t>pnd008</t>
  </si>
  <si>
    <t>강유찬</t>
  </si>
  <si>
    <t>pnd221</t>
  </si>
  <si>
    <t>이하나</t>
  </si>
  <si>
    <t>pnd253</t>
  </si>
  <si>
    <t>정지우</t>
  </si>
  <si>
    <t>pnd163</t>
  </si>
  <si>
    <t>윤태준</t>
  </si>
  <si>
    <t>pnd131</t>
  </si>
  <si>
    <t>신지나</t>
  </si>
  <si>
    <t>pnd147</t>
  </si>
  <si>
    <t>유은별</t>
  </si>
  <si>
    <t>pnd238</t>
  </si>
  <si>
    <t>전기승</t>
  </si>
  <si>
    <t>pnd003</t>
  </si>
  <si>
    <t>강민혁</t>
  </si>
  <si>
    <t>pnd214</t>
  </si>
  <si>
    <t>이지후</t>
  </si>
  <si>
    <t>pnd106</t>
  </si>
  <si>
    <t>박태건</t>
  </si>
  <si>
    <t>pnd164</t>
  </si>
  <si>
    <t>윤혜빈</t>
  </si>
  <si>
    <t>pnd292</t>
  </si>
  <si>
    <t>홍아영</t>
  </si>
  <si>
    <t>pnd127</t>
  </si>
  <si>
    <t>신성우</t>
  </si>
  <si>
    <t>pnd245</t>
  </si>
  <si>
    <t>정설아</t>
  </si>
  <si>
    <t>pnd189</t>
  </si>
  <si>
    <t>이승용</t>
  </si>
  <si>
    <t>pnd154</t>
  </si>
  <si>
    <t>윤도경</t>
  </si>
  <si>
    <t>pnd183</t>
  </si>
  <si>
    <t>이성일</t>
  </si>
  <si>
    <t>pnd165</t>
  </si>
  <si>
    <t>윤희승</t>
  </si>
  <si>
    <t>pnd069</t>
  </si>
  <si>
    <t>박가인</t>
  </si>
  <si>
    <t>pnd234</t>
  </si>
  <si>
    <t>임효준</t>
  </si>
  <si>
    <t>pnd015</t>
  </si>
  <si>
    <t>강희원</t>
  </si>
  <si>
    <t>pnd250</t>
  </si>
  <si>
    <t>정은규</t>
  </si>
  <si>
    <t>pnd169</t>
  </si>
  <si>
    <t>이규현</t>
  </si>
  <si>
    <t>pnd144</t>
  </si>
  <si>
    <t>유민정</t>
  </si>
  <si>
    <t>pnd077</t>
  </si>
  <si>
    <t>박성진</t>
  </si>
  <si>
    <t>pnd222</t>
  </si>
  <si>
    <t>이한울</t>
  </si>
  <si>
    <t>pnd145</t>
  </si>
  <si>
    <t>유승훈</t>
  </si>
  <si>
    <t>pnd177</t>
  </si>
  <si>
    <t>이보람</t>
  </si>
  <si>
    <t>pnd155</t>
  </si>
  <si>
    <t>윤민하</t>
  </si>
  <si>
    <t>pnd205</t>
  </si>
  <si>
    <t>이정민</t>
  </si>
  <si>
    <t>pnd255</t>
  </si>
  <si>
    <t>정현준</t>
  </si>
  <si>
    <t>pnd297</t>
  </si>
  <si>
    <t>황재훈</t>
  </si>
  <si>
    <t>pnd286</t>
  </si>
  <si>
    <t>한예림</t>
  </si>
  <si>
    <t>pnd130</t>
  </si>
  <si>
    <t>신은성</t>
  </si>
  <si>
    <t>pnd207</t>
  </si>
  <si>
    <t>이준수</t>
  </si>
  <si>
    <t>pnd095</t>
  </si>
  <si>
    <t>박정인</t>
  </si>
  <si>
    <t>pnd021</t>
  </si>
  <si>
    <t>김기만</t>
  </si>
  <si>
    <t>pnd014</t>
  </si>
  <si>
    <t>강현수</t>
  </si>
  <si>
    <t>pnd180</t>
  </si>
  <si>
    <t>이석훈</t>
  </si>
  <si>
    <t>pnd151</t>
  </si>
  <si>
    <t>유형근</t>
  </si>
  <si>
    <t>pnd092</t>
  </si>
  <si>
    <t>박재혁</t>
  </si>
  <si>
    <t>pnd104</t>
  </si>
  <si>
    <t>박진형</t>
  </si>
  <si>
    <t>pnd125</t>
  </si>
  <si>
    <t>송재희</t>
  </si>
  <si>
    <t>pnd267</t>
  </si>
  <si>
    <t>최대찬</t>
  </si>
  <si>
    <t>pnd167</t>
  </si>
  <si>
    <t>이경욱</t>
  </si>
  <si>
    <t>pnd032</t>
  </si>
  <si>
    <t>김설희</t>
  </si>
  <si>
    <t>pnd119</t>
  </si>
  <si>
    <t>성유민</t>
  </si>
  <si>
    <t>pnd105</t>
  </si>
  <si>
    <t>박철민</t>
  </si>
  <si>
    <t>pnd136</t>
  </si>
  <si>
    <t>오빛나</t>
  </si>
  <si>
    <t>pnd166</t>
  </si>
  <si>
    <t>이가람</t>
  </si>
  <si>
    <t>pnd270</t>
  </si>
  <si>
    <t>최성빈</t>
  </si>
  <si>
    <t>pnd289</t>
  </si>
  <si>
    <t>한희정</t>
  </si>
  <si>
    <t>pnd235</t>
  </si>
  <si>
    <t>장석현</t>
  </si>
  <si>
    <t>pnd158</t>
  </si>
  <si>
    <t>윤영아</t>
  </si>
  <si>
    <t>pnd232</t>
  </si>
  <si>
    <t>임지영</t>
  </si>
  <si>
    <t>pnd129</t>
  </si>
  <si>
    <t>신유미</t>
  </si>
  <si>
    <t>pnd132</t>
  </si>
  <si>
    <t>안선영</t>
  </si>
  <si>
    <t>pnd249</t>
  </si>
  <si>
    <t>정영호</t>
  </si>
  <si>
    <t>pnd001</t>
  </si>
  <si>
    <t>강경준</t>
  </si>
  <si>
    <t>pnd269</t>
  </si>
  <si>
    <t>최서연</t>
  </si>
  <si>
    <t>pnd216</t>
  </si>
  <si>
    <t>이진욱</t>
  </si>
  <si>
    <t>pnd137</t>
  </si>
  <si>
    <t>오우리</t>
  </si>
  <si>
    <t>pnd124</t>
  </si>
  <si>
    <t>송은호</t>
  </si>
  <si>
    <t>pnd264</t>
  </si>
  <si>
    <t>최건우</t>
  </si>
  <si>
    <t>pnd254</t>
  </si>
  <si>
    <t>정하성</t>
  </si>
  <si>
    <t>pnd007</t>
  </si>
  <si>
    <t>강유미</t>
  </si>
  <si>
    <t>pnd241</t>
  </si>
  <si>
    <t>정나라</t>
  </si>
  <si>
    <t>pnd283</t>
  </si>
  <si>
    <t>한민경</t>
  </si>
  <si>
    <t>pnd016</t>
  </si>
  <si>
    <t>권지연</t>
  </si>
  <si>
    <t>pnd172</t>
  </si>
  <si>
    <t>이나래</t>
  </si>
  <si>
    <t>pnd258</t>
  </si>
  <si>
    <t>정효은</t>
  </si>
  <si>
    <t>pnd261</t>
  </si>
  <si>
    <t>차소연</t>
  </si>
  <si>
    <t>pnd215</t>
  </si>
  <si>
    <t>이지훈</t>
  </si>
  <si>
    <t>pnd123</t>
  </si>
  <si>
    <t>송우현</t>
  </si>
  <si>
    <t>pnd239</t>
  </si>
  <si>
    <t>전영민</t>
  </si>
  <si>
    <t>pnd079</t>
  </si>
  <si>
    <t>박수경</t>
  </si>
  <si>
    <t>pnd262</t>
  </si>
  <si>
    <t>차수빈</t>
  </si>
  <si>
    <t>pnd287</t>
  </si>
  <si>
    <t>한예원</t>
  </si>
  <si>
    <t>pnd033</t>
  </si>
  <si>
    <t>김승표</t>
  </si>
  <si>
    <t>pnd284</t>
  </si>
  <si>
    <t>한슬기</t>
  </si>
  <si>
    <t>수량</t>
    <phoneticPr fontId="1" type="noConversion"/>
  </si>
  <si>
    <t>SCH-W960</t>
    <phoneticPr fontId="1" type="noConversion"/>
  </si>
  <si>
    <t>대리점명</t>
    <phoneticPr fontId="1" type="noConversion"/>
  </si>
  <si>
    <t>AA대리점</t>
  </si>
  <si>
    <t>DD대리점</t>
  </si>
  <si>
    <t>KK대리점</t>
  </si>
  <si>
    <r>
      <t>S</t>
    </r>
    <r>
      <rPr>
        <sz val="10"/>
        <rFont val="Arial"/>
        <family val="2"/>
      </rPr>
      <t>S</t>
    </r>
    <r>
      <rPr>
        <sz val="10"/>
        <rFont val="돋움"/>
        <family val="3"/>
        <charset val="129"/>
      </rPr>
      <t>대리점</t>
    </r>
    <phoneticPr fontId="1" type="noConversion"/>
  </si>
  <si>
    <t>자재입고일</t>
    <phoneticPr fontId="1" type="noConversion"/>
  </si>
  <si>
    <t>구매일</t>
    <phoneticPr fontId="1" type="noConversion"/>
  </si>
  <si>
    <r>
      <t>S</t>
    </r>
    <r>
      <rPr>
        <sz val="10"/>
        <rFont val="Arial"/>
        <family val="2"/>
      </rPr>
      <t>C</t>
    </r>
    <r>
      <rPr>
        <sz val="10"/>
        <rFont val="Arial"/>
        <family val="2"/>
      </rPr>
      <t>H-</t>
    </r>
    <r>
      <rPr>
        <sz val="10"/>
        <rFont val="Arial"/>
        <family val="2"/>
      </rPr>
      <t>W96</t>
    </r>
    <r>
      <rPr>
        <sz val="10"/>
        <rFont val="Arial"/>
        <family val="2"/>
      </rPr>
      <t>0</t>
    </r>
    <phoneticPr fontId="1" type="noConversion"/>
  </si>
  <si>
    <r>
      <rPr>
        <sz val="10"/>
        <rFont val="돋움"/>
        <family val="3"/>
        <charset val="129"/>
      </rPr>
      <t>카드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할부</t>
    </r>
    <phoneticPr fontId="1" type="noConversion"/>
  </si>
  <si>
    <t>카드</t>
    <phoneticPr fontId="1" type="noConversion"/>
  </si>
  <si>
    <r>
      <rPr>
        <sz val="10"/>
        <rFont val="돋움"/>
        <family val="3"/>
        <charset val="129"/>
      </rPr>
      <t>카드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일시불</t>
    </r>
    <phoneticPr fontId="1" type="noConversion"/>
  </si>
  <si>
    <r>
      <rPr>
        <sz val="10"/>
        <rFont val="돋움"/>
        <family val="3"/>
        <charset val="129"/>
      </rPr>
      <t>카드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할부</t>
    </r>
    <phoneticPr fontId="1" type="noConversion"/>
  </si>
  <si>
    <t>광주</t>
    <phoneticPr fontId="1" type="noConversion"/>
  </si>
  <si>
    <t>대구</t>
    <phoneticPr fontId="1" type="noConversion"/>
  </si>
  <si>
    <t>부산</t>
    <phoneticPr fontId="1" type="noConversion"/>
  </si>
  <si>
    <t>인천</t>
    <phoneticPr fontId="1" type="noConversion"/>
  </si>
  <si>
    <t>울산</t>
    <phoneticPr fontId="1" type="noConversion"/>
  </si>
  <si>
    <t>대전</t>
    <phoneticPr fontId="1" type="noConversion"/>
  </si>
  <si>
    <t>서울</t>
    <phoneticPr fontId="1" type="noConversion"/>
  </si>
  <si>
    <r>
      <rPr>
        <sz val="10"/>
        <rFont val="Arial"/>
        <family val="2"/>
      </rPr>
      <t>AA</t>
    </r>
    <r>
      <rPr>
        <sz val="10"/>
        <rFont val="돋움"/>
        <family val="3"/>
        <charset val="129"/>
      </rPr>
      <t>대리점</t>
    </r>
    <phoneticPr fontId="1" type="noConversion"/>
  </si>
  <si>
    <r>
      <t>PP</t>
    </r>
    <r>
      <rPr>
        <sz val="10"/>
        <rFont val="돋움"/>
        <family val="3"/>
        <charset val="129"/>
      </rPr>
      <t>대리점</t>
    </r>
    <phoneticPr fontId="1" type="noConversion"/>
  </si>
  <si>
    <r>
      <t>P</t>
    </r>
    <r>
      <rPr>
        <sz val="10"/>
        <rFont val="Arial"/>
        <family val="2"/>
      </rPr>
      <t>P</t>
    </r>
    <r>
      <rPr>
        <sz val="10"/>
        <rFont val="돋움"/>
        <family val="3"/>
        <charset val="129"/>
      </rPr>
      <t>대리점</t>
    </r>
    <phoneticPr fontId="1" type="noConversion"/>
  </si>
  <si>
    <r>
      <t>H</t>
    </r>
    <r>
      <rPr>
        <sz val="10"/>
        <rFont val="Arial"/>
        <family val="2"/>
      </rPr>
      <t>H</t>
    </r>
    <r>
      <rPr>
        <sz val="10"/>
        <rFont val="돋움"/>
        <family val="3"/>
        <charset val="129"/>
      </rPr>
      <t>대리점</t>
    </r>
    <phoneticPr fontId="1" type="noConversion"/>
  </si>
  <si>
    <r>
      <t>W</t>
    </r>
    <r>
      <rPr>
        <sz val="10"/>
        <rFont val="Arial"/>
        <family val="2"/>
      </rPr>
      <t>W</t>
    </r>
    <r>
      <rPr>
        <sz val="10"/>
        <rFont val="돋움"/>
        <family val="3"/>
        <charset val="129"/>
      </rPr>
      <t>대리점</t>
    </r>
    <phoneticPr fontId="1" type="noConversion"/>
  </si>
  <si>
    <r>
      <t>RR</t>
    </r>
    <r>
      <rPr>
        <sz val="10"/>
        <rFont val="돋움"/>
        <family val="3"/>
        <charset val="129"/>
      </rPr>
      <t>대리점</t>
    </r>
    <phoneticPr fontId="1" type="noConversion"/>
  </si>
  <si>
    <t>울산</t>
    <phoneticPr fontId="1" type="noConversion"/>
  </si>
  <si>
    <t>남자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</si>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</sst>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E8" sqref="E8"/>
    </sheetView>
  </sheetViews>
  <sheetFormatPr defaultColWidth="14"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s="2" t="s">
        <v>650</v>
      </c>
      <c r="E1" t="s">
        <v>3</v>
      </c>
      <c r="F1" s="2" t="s">
        <v>652</v>
      </c>
      <c r="G1" t="s">
        <v>4</v>
      </c>
      <c r="H1" s="2" t="s">
        <v>657</v>
      </c>
      <c r="I1" s="2" t="s">
        <v>658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2">
      <c r="A2" t="s">
        <v>646</v>
      </c>
      <c r="B2" t="s">
        <v>24</v>
      </c>
      <c r="C2" t="s">
        <v>108</v>
      </c>
      <c r="D2">
        <v>1</v>
      </c>
      <c r="E2">
        <v>320000</v>
      </c>
      <c r="F2" t="s">
        <v>655</v>
      </c>
      <c r="G2" t="s">
        <v>13</v>
      </c>
      <c r="H2" s="1">
        <v>39407</v>
      </c>
      <c r="I2" s="1">
        <f>H2+30</f>
        <v>39437</v>
      </c>
      <c r="J2" t="s">
        <v>647</v>
      </c>
      <c r="K2" s="2" t="s">
        <v>678</v>
      </c>
      <c r="L2">
        <v>58</v>
      </c>
      <c r="M2" t="s">
        <v>28</v>
      </c>
      <c r="N2" s="1">
        <v>39363</v>
      </c>
    </row>
    <row r="3" spans="1:14" x14ac:dyDescent="0.2">
      <c r="A3" t="s">
        <v>288</v>
      </c>
      <c r="B3" t="s">
        <v>24</v>
      </c>
      <c r="C3" t="s">
        <v>108</v>
      </c>
      <c r="D3">
        <v>1</v>
      </c>
      <c r="E3">
        <v>350000</v>
      </c>
      <c r="F3" t="s">
        <v>655</v>
      </c>
      <c r="G3" t="s">
        <v>32</v>
      </c>
      <c r="H3" s="1">
        <v>39904</v>
      </c>
      <c r="I3" s="1">
        <f>H3+70</f>
        <v>39974</v>
      </c>
      <c r="J3" t="s">
        <v>289</v>
      </c>
      <c r="K3" t="s">
        <v>15</v>
      </c>
      <c r="L3">
        <v>29</v>
      </c>
      <c r="M3" t="s">
        <v>28</v>
      </c>
      <c r="N3" s="1">
        <v>39128</v>
      </c>
    </row>
    <row r="4" spans="1:14" x14ac:dyDescent="0.2">
      <c r="A4" t="s">
        <v>334</v>
      </c>
      <c r="B4" t="s">
        <v>30</v>
      </c>
      <c r="C4" t="s">
        <v>111</v>
      </c>
      <c r="D4">
        <v>1</v>
      </c>
      <c r="E4">
        <v>388000</v>
      </c>
      <c r="F4" t="s">
        <v>655</v>
      </c>
      <c r="G4" t="s">
        <v>32</v>
      </c>
      <c r="H4" s="1">
        <v>39223</v>
      </c>
      <c r="I4" s="1">
        <f>H4+30</f>
        <v>39253</v>
      </c>
      <c r="J4" t="s">
        <v>335</v>
      </c>
      <c r="K4" t="s">
        <v>27</v>
      </c>
      <c r="L4">
        <v>31</v>
      </c>
      <c r="M4" t="s">
        <v>28</v>
      </c>
      <c r="N4" s="1">
        <v>39202</v>
      </c>
    </row>
    <row r="5" spans="1:14" x14ac:dyDescent="0.2">
      <c r="A5" t="s">
        <v>606</v>
      </c>
      <c r="B5" t="s">
        <v>30</v>
      </c>
      <c r="C5" t="s">
        <v>111</v>
      </c>
      <c r="D5">
        <v>1</v>
      </c>
      <c r="E5">
        <v>405000</v>
      </c>
      <c r="F5" t="s">
        <v>655</v>
      </c>
      <c r="G5" t="s">
        <v>20</v>
      </c>
      <c r="H5" s="1">
        <v>39983</v>
      </c>
      <c r="I5" s="1">
        <f>H5+30</f>
        <v>40013</v>
      </c>
      <c r="J5" t="s">
        <v>607</v>
      </c>
      <c r="K5" t="s">
        <v>15</v>
      </c>
      <c r="L5">
        <v>53</v>
      </c>
      <c r="M5" t="s">
        <v>28</v>
      </c>
      <c r="N5" s="1">
        <v>39303</v>
      </c>
    </row>
    <row r="6" spans="1:14" x14ac:dyDescent="0.2">
      <c r="A6" t="s">
        <v>480</v>
      </c>
      <c r="B6" t="s">
        <v>24</v>
      </c>
      <c r="C6" t="s">
        <v>69</v>
      </c>
      <c r="D6">
        <v>1</v>
      </c>
      <c r="E6">
        <v>725000</v>
      </c>
      <c r="F6" t="s">
        <v>655</v>
      </c>
      <c r="G6" t="s">
        <v>20</v>
      </c>
      <c r="H6" s="1">
        <v>40016</v>
      </c>
      <c r="I6" s="1">
        <f>H6+30</f>
        <v>40046</v>
      </c>
      <c r="J6" t="s">
        <v>481</v>
      </c>
      <c r="K6" t="s">
        <v>15</v>
      </c>
      <c r="L6">
        <v>45</v>
      </c>
      <c r="M6" t="s">
        <v>28</v>
      </c>
      <c r="N6" s="1">
        <v>39287</v>
      </c>
    </row>
    <row r="7" spans="1:14" x14ac:dyDescent="0.2">
      <c r="A7" t="s">
        <v>23</v>
      </c>
      <c r="B7" t="s">
        <v>24</v>
      </c>
      <c r="C7" t="s">
        <v>69</v>
      </c>
      <c r="D7">
        <v>1</v>
      </c>
      <c r="E7">
        <v>731000</v>
      </c>
      <c r="F7" t="s">
        <v>655</v>
      </c>
      <c r="G7" t="s">
        <v>20</v>
      </c>
      <c r="H7" s="1">
        <v>39839</v>
      </c>
      <c r="I7" s="1">
        <f>H7+30</f>
        <v>39869</v>
      </c>
      <c r="J7" t="s">
        <v>26</v>
      </c>
      <c r="K7" t="s">
        <v>27</v>
      </c>
      <c r="L7">
        <v>24</v>
      </c>
      <c r="M7" t="s">
        <v>28</v>
      </c>
      <c r="N7" s="1">
        <v>39066</v>
      </c>
    </row>
    <row r="8" spans="1:14" x14ac:dyDescent="0.2">
      <c r="A8" t="s">
        <v>424</v>
      </c>
      <c r="B8" t="s">
        <v>24</v>
      </c>
      <c r="C8" t="s">
        <v>73</v>
      </c>
      <c r="D8">
        <v>1</v>
      </c>
      <c r="E8">
        <v>754500</v>
      </c>
      <c r="F8" t="s">
        <v>655</v>
      </c>
      <c r="G8" t="s">
        <v>13</v>
      </c>
      <c r="H8" s="1">
        <v>39471</v>
      </c>
      <c r="I8" s="1">
        <f>H8+39</f>
        <v>39510</v>
      </c>
      <c r="J8" t="s">
        <v>425</v>
      </c>
      <c r="K8" t="s">
        <v>15</v>
      </c>
      <c r="L8">
        <v>33</v>
      </c>
      <c r="M8" t="s">
        <v>28</v>
      </c>
      <c r="N8" s="1">
        <v>39267</v>
      </c>
    </row>
    <row r="9" spans="1:14" x14ac:dyDescent="0.2">
      <c r="A9" t="s">
        <v>23</v>
      </c>
      <c r="B9" t="s">
        <v>24</v>
      </c>
      <c r="C9" t="s">
        <v>73</v>
      </c>
      <c r="D9">
        <v>1</v>
      </c>
      <c r="E9">
        <v>754500</v>
      </c>
      <c r="F9" t="s">
        <v>655</v>
      </c>
      <c r="G9" t="s">
        <v>32</v>
      </c>
      <c r="H9" s="1">
        <v>39533</v>
      </c>
      <c r="I9" s="1">
        <f>H9+30</f>
        <v>39563</v>
      </c>
      <c r="J9" t="s">
        <v>26</v>
      </c>
      <c r="K9" t="s">
        <v>27</v>
      </c>
      <c r="L9">
        <v>24</v>
      </c>
      <c r="M9" t="s">
        <v>28</v>
      </c>
      <c r="N9" s="1">
        <v>39066</v>
      </c>
    </row>
    <row r="10" spans="1:14" x14ac:dyDescent="0.2">
      <c r="A10" t="s">
        <v>23</v>
      </c>
      <c r="B10" t="s">
        <v>24</v>
      </c>
      <c r="C10" t="s">
        <v>73</v>
      </c>
      <c r="D10">
        <v>1</v>
      </c>
      <c r="E10">
        <v>754500</v>
      </c>
      <c r="F10" t="s">
        <v>655</v>
      </c>
      <c r="G10" t="s">
        <v>20</v>
      </c>
      <c r="H10" s="1">
        <v>39764</v>
      </c>
      <c r="I10" s="1">
        <f>H10+30</f>
        <v>39794</v>
      </c>
      <c r="J10" t="s">
        <v>26</v>
      </c>
      <c r="K10" t="s">
        <v>27</v>
      </c>
      <c r="L10">
        <v>24</v>
      </c>
      <c r="M10" t="s">
        <v>28</v>
      </c>
      <c r="N10" s="1">
        <v>39066</v>
      </c>
    </row>
    <row r="11" spans="1:14" x14ac:dyDescent="0.2">
      <c r="A11" t="s">
        <v>94</v>
      </c>
      <c r="B11" t="s">
        <v>11</v>
      </c>
      <c r="C11" t="s">
        <v>45</v>
      </c>
      <c r="D11">
        <v>1</v>
      </c>
      <c r="E11">
        <v>842000</v>
      </c>
      <c r="F11" t="s">
        <v>655</v>
      </c>
      <c r="G11" t="s">
        <v>13</v>
      </c>
      <c r="H11" s="1">
        <v>39104</v>
      </c>
      <c r="I11" s="1">
        <f>H11+30</f>
        <v>39134</v>
      </c>
      <c r="J11" t="s">
        <v>95</v>
      </c>
      <c r="K11" t="s">
        <v>27</v>
      </c>
      <c r="L11">
        <v>24</v>
      </c>
      <c r="M11" t="s">
        <v>28</v>
      </c>
      <c r="N11" s="1">
        <v>39096</v>
      </c>
    </row>
    <row r="12" spans="1:14" x14ac:dyDescent="0.2">
      <c r="A12" t="s">
        <v>616</v>
      </c>
      <c r="B12" t="s">
        <v>11</v>
      </c>
      <c r="C12" t="s">
        <v>77</v>
      </c>
      <c r="D12">
        <v>1</v>
      </c>
      <c r="E12">
        <v>850000</v>
      </c>
      <c r="F12" t="s">
        <v>655</v>
      </c>
      <c r="G12" t="s">
        <v>13</v>
      </c>
      <c r="H12" s="1">
        <v>39366</v>
      </c>
      <c r="I12" s="1">
        <f>H12+123</f>
        <v>39489</v>
      </c>
      <c r="J12" t="s">
        <v>617</v>
      </c>
      <c r="K12" t="s">
        <v>15</v>
      </c>
      <c r="L12">
        <v>50</v>
      </c>
      <c r="M12" t="s">
        <v>28</v>
      </c>
      <c r="N12" s="1">
        <v>39343</v>
      </c>
    </row>
    <row r="13" spans="1:14" x14ac:dyDescent="0.2">
      <c r="A13" t="s">
        <v>334</v>
      </c>
      <c r="B13" t="s">
        <v>24</v>
      </c>
      <c r="C13" t="s">
        <v>101</v>
      </c>
      <c r="D13">
        <v>1</v>
      </c>
      <c r="E13">
        <v>855000</v>
      </c>
      <c r="F13" t="s">
        <v>655</v>
      </c>
      <c r="G13" t="s">
        <v>13</v>
      </c>
      <c r="H13" s="1">
        <v>39459</v>
      </c>
      <c r="I13" s="1">
        <f>H13+30</f>
        <v>39489</v>
      </c>
      <c r="J13" t="s">
        <v>335</v>
      </c>
      <c r="K13" t="s">
        <v>27</v>
      </c>
      <c r="L13">
        <v>31</v>
      </c>
      <c r="M13" t="s">
        <v>28</v>
      </c>
      <c r="N13" s="1">
        <v>39202</v>
      </c>
    </row>
    <row r="14" spans="1:14" x14ac:dyDescent="0.2">
      <c r="A14" t="s">
        <v>116</v>
      </c>
      <c r="B14" t="s">
        <v>24</v>
      </c>
      <c r="C14" s="3" t="s">
        <v>659</v>
      </c>
      <c r="D14">
        <v>1</v>
      </c>
      <c r="E14">
        <v>855000</v>
      </c>
      <c r="F14" t="s">
        <v>655</v>
      </c>
      <c r="G14" t="s">
        <v>13</v>
      </c>
      <c r="H14" s="1">
        <v>39624</v>
      </c>
      <c r="I14" s="1">
        <f>H14+130</f>
        <v>39754</v>
      </c>
      <c r="J14" t="s">
        <v>117</v>
      </c>
      <c r="K14" t="s">
        <v>27</v>
      </c>
      <c r="L14">
        <v>38</v>
      </c>
      <c r="M14" t="s">
        <v>28</v>
      </c>
      <c r="N14" s="1">
        <v>39091</v>
      </c>
    </row>
    <row r="15" spans="1:14" x14ac:dyDescent="0.2">
      <c r="A15" t="s">
        <v>424</v>
      </c>
      <c r="B15" t="s">
        <v>24</v>
      </c>
      <c r="C15" t="s">
        <v>101</v>
      </c>
      <c r="D15">
        <v>1</v>
      </c>
      <c r="E15">
        <v>869000</v>
      </c>
      <c r="F15" t="s">
        <v>655</v>
      </c>
      <c r="G15" t="s">
        <v>20</v>
      </c>
      <c r="H15" s="1">
        <v>40044</v>
      </c>
      <c r="I15" s="1">
        <f>H15+30</f>
        <v>40074</v>
      </c>
      <c r="J15" t="s">
        <v>425</v>
      </c>
      <c r="K15" t="s">
        <v>15</v>
      </c>
      <c r="L15">
        <v>33</v>
      </c>
      <c r="M15" t="s">
        <v>28</v>
      </c>
      <c r="N15" s="1">
        <v>39267</v>
      </c>
    </row>
    <row r="16" spans="1:14" x14ac:dyDescent="0.2">
      <c r="A16" t="s">
        <v>23</v>
      </c>
      <c r="B16" t="s">
        <v>11</v>
      </c>
      <c r="C16" t="s">
        <v>45</v>
      </c>
      <c r="D16">
        <v>1</v>
      </c>
      <c r="E16">
        <v>875000</v>
      </c>
      <c r="F16" t="s">
        <v>655</v>
      </c>
      <c r="G16" t="s">
        <v>20</v>
      </c>
      <c r="H16" s="1">
        <v>39644</v>
      </c>
      <c r="I16" s="1">
        <f>H16+205</f>
        <v>39849</v>
      </c>
      <c r="J16" t="s">
        <v>26</v>
      </c>
      <c r="K16" t="s">
        <v>27</v>
      </c>
      <c r="L16">
        <v>24</v>
      </c>
      <c r="M16" t="s">
        <v>28</v>
      </c>
      <c r="N16" s="1">
        <v>39066</v>
      </c>
    </row>
    <row r="17" spans="1:14" x14ac:dyDescent="0.2">
      <c r="A17" t="s">
        <v>134</v>
      </c>
      <c r="B17" t="s">
        <v>24</v>
      </c>
      <c r="C17" t="s">
        <v>65</v>
      </c>
      <c r="D17">
        <v>1</v>
      </c>
      <c r="E17">
        <v>915000</v>
      </c>
      <c r="F17" t="s">
        <v>655</v>
      </c>
      <c r="G17" t="s">
        <v>32</v>
      </c>
      <c r="H17" s="1">
        <v>39122</v>
      </c>
      <c r="I17" s="1">
        <f>H17+30</f>
        <v>39152</v>
      </c>
      <c r="J17" t="s">
        <v>135</v>
      </c>
      <c r="K17" t="s">
        <v>15</v>
      </c>
      <c r="L17">
        <v>34</v>
      </c>
      <c r="M17" t="s">
        <v>28</v>
      </c>
      <c r="N17" s="1">
        <v>39119</v>
      </c>
    </row>
    <row r="18" spans="1:14" x14ac:dyDescent="0.2">
      <c r="A18" t="s">
        <v>542</v>
      </c>
      <c r="B18" t="s">
        <v>24</v>
      </c>
      <c r="C18" t="s">
        <v>65</v>
      </c>
      <c r="D18">
        <v>1</v>
      </c>
      <c r="E18">
        <v>915000</v>
      </c>
      <c r="F18" t="s">
        <v>655</v>
      </c>
      <c r="G18" t="s">
        <v>13</v>
      </c>
      <c r="H18" s="1">
        <v>39328</v>
      </c>
      <c r="I18" s="1">
        <f>H18+30</f>
        <v>39358</v>
      </c>
      <c r="J18" t="s">
        <v>543</v>
      </c>
      <c r="K18" t="s">
        <v>15</v>
      </c>
      <c r="L18">
        <v>27</v>
      </c>
      <c r="M18" t="s">
        <v>28</v>
      </c>
      <c r="N18" s="1">
        <v>39277</v>
      </c>
    </row>
    <row r="19" spans="1:14" x14ac:dyDescent="0.2">
      <c r="A19" t="s">
        <v>616</v>
      </c>
      <c r="B19" t="s">
        <v>24</v>
      </c>
      <c r="C19" t="s">
        <v>65</v>
      </c>
      <c r="D19">
        <v>1</v>
      </c>
      <c r="E19">
        <v>915000</v>
      </c>
      <c r="F19" t="s">
        <v>655</v>
      </c>
      <c r="G19" t="s">
        <v>20</v>
      </c>
      <c r="H19" s="1">
        <v>39434</v>
      </c>
      <c r="I19" s="1">
        <f>H19+30</f>
        <v>39464</v>
      </c>
      <c r="J19" t="s">
        <v>617</v>
      </c>
      <c r="K19" t="s">
        <v>15</v>
      </c>
      <c r="L19">
        <v>50</v>
      </c>
      <c r="M19" t="s">
        <v>28</v>
      </c>
      <c r="N19" s="1">
        <v>39343</v>
      </c>
    </row>
    <row r="20" spans="1:14" x14ac:dyDescent="0.2">
      <c r="A20" t="s">
        <v>388</v>
      </c>
      <c r="B20" t="s">
        <v>24</v>
      </c>
      <c r="C20" t="s">
        <v>65</v>
      </c>
      <c r="D20">
        <v>1</v>
      </c>
      <c r="E20">
        <v>915000</v>
      </c>
      <c r="F20" t="s">
        <v>655</v>
      </c>
      <c r="G20" t="s">
        <v>13</v>
      </c>
      <c r="H20" s="1">
        <v>39919</v>
      </c>
      <c r="I20" s="1">
        <f>H20+30</f>
        <v>39949</v>
      </c>
      <c r="J20" t="s">
        <v>389</v>
      </c>
      <c r="K20" t="s">
        <v>27</v>
      </c>
      <c r="L20">
        <v>48</v>
      </c>
      <c r="M20" t="s">
        <v>28</v>
      </c>
      <c r="N20" s="1">
        <v>39248</v>
      </c>
    </row>
    <row r="21" spans="1:14" x14ac:dyDescent="0.2">
      <c r="A21" t="s">
        <v>23</v>
      </c>
      <c r="B21" t="s">
        <v>24</v>
      </c>
      <c r="C21" t="s">
        <v>25</v>
      </c>
      <c r="D21">
        <v>1</v>
      </c>
      <c r="E21">
        <v>970000</v>
      </c>
      <c r="F21" t="s">
        <v>655</v>
      </c>
      <c r="G21" t="s">
        <v>20</v>
      </c>
      <c r="H21" s="1">
        <v>39085</v>
      </c>
      <c r="I21" s="1">
        <f>H21+30</f>
        <v>39115</v>
      </c>
      <c r="J21" t="s">
        <v>26</v>
      </c>
      <c r="K21" t="s">
        <v>27</v>
      </c>
      <c r="L21">
        <v>24</v>
      </c>
      <c r="M21" t="s">
        <v>28</v>
      </c>
      <c r="N21" s="1">
        <v>39066</v>
      </c>
    </row>
    <row r="22" spans="1:14" x14ac:dyDescent="0.2">
      <c r="A22" t="s">
        <v>424</v>
      </c>
      <c r="B22" t="s">
        <v>11</v>
      </c>
      <c r="C22" t="s">
        <v>49</v>
      </c>
      <c r="D22">
        <v>1</v>
      </c>
      <c r="E22">
        <v>980000</v>
      </c>
      <c r="F22" t="s">
        <v>655</v>
      </c>
      <c r="G22" t="s">
        <v>20</v>
      </c>
      <c r="H22" s="1">
        <v>39494</v>
      </c>
      <c r="I22" s="1">
        <f>H22+140</f>
        <v>39634</v>
      </c>
      <c r="J22" t="s">
        <v>425</v>
      </c>
      <c r="K22" t="s">
        <v>15</v>
      </c>
      <c r="L22">
        <v>33</v>
      </c>
      <c r="M22" t="s">
        <v>28</v>
      </c>
      <c r="N22" s="1">
        <v>39267</v>
      </c>
    </row>
    <row r="23" spans="1:14" x14ac:dyDescent="0.2">
      <c r="A23" t="s">
        <v>510</v>
      </c>
      <c r="B23" t="s">
        <v>11</v>
      </c>
      <c r="C23" t="s">
        <v>49</v>
      </c>
      <c r="D23">
        <v>1</v>
      </c>
      <c r="E23">
        <v>980000</v>
      </c>
      <c r="F23" t="s">
        <v>655</v>
      </c>
      <c r="G23" t="s">
        <v>20</v>
      </c>
      <c r="H23" s="1">
        <v>39743</v>
      </c>
      <c r="I23" s="1">
        <f>H23+149</f>
        <v>39892</v>
      </c>
      <c r="J23" t="s">
        <v>511</v>
      </c>
      <c r="K23" t="s">
        <v>27</v>
      </c>
      <c r="L23">
        <v>35</v>
      </c>
      <c r="M23" t="s">
        <v>28</v>
      </c>
      <c r="N23" s="1">
        <v>39306</v>
      </c>
    </row>
    <row r="24" spans="1:14" x14ac:dyDescent="0.2">
      <c r="A24" t="s">
        <v>388</v>
      </c>
      <c r="B24" t="s">
        <v>24</v>
      </c>
      <c r="C24" t="s">
        <v>25</v>
      </c>
      <c r="D24">
        <v>1</v>
      </c>
      <c r="E24">
        <v>1010800</v>
      </c>
      <c r="F24" t="s">
        <v>655</v>
      </c>
      <c r="G24" t="s">
        <v>13</v>
      </c>
      <c r="H24" s="1">
        <v>39418</v>
      </c>
      <c r="I24" s="1">
        <f>H24+30</f>
        <v>39448</v>
      </c>
      <c r="J24" t="s">
        <v>389</v>
      </c>
      <c r="K24" t="s">
        <v>27</v>
      </c>
      <c r="L24">
        <v>48</v>
      </c>
      <c r="M24" t="s">
        <v>28</v>
      </c>
      <c r="N24" s="1">
        <v>39248</v>
      </c>
    </row>
    <row r="25" spans="1:14" x14ac:dyDescent="0.2">
      <c r="A25" t="s">
        <v>606</v>
      </c>
      <c r="B25" t="s">
        <v>24</v>
      </c>
      <c r="C25" t="s">
        <v>25</v>
      </c>
      <c r="D25">
        <v>1</v>
      </c>
      <c r="E25">
        <v>1010800</v>
      </c>
      <c r="F25" t="s">
        <v>655</v>
      </c>
      <c r="G25" t="s">
        <v>20</v>
      </c>
      <c r="H25" s="1">
        <v>39566</v>
      </c>
      <c r="I25" s="1">
        <f>H25+50</f>
        <v>39616</v>
      </c>
      <c r="J25" t="s">
        <v>607</v>
      </c>
      <c r="K25" t="s">
        <v>15</v>
      </c>
      <c r="L25">
        <v>53</v>
      </c>
      <c r="M25" t="s">
        <v>28</v>
      </c>
      <c r="N25" s="1">
        <v>39303</v>
      </c>
    </row>
    <row r="26" spans="1:14" x14ac:dyDescent="0.2">
      <c r="A26" t="s">
        <v>622</v>
      </c>
      <c r="B26" t="s">
        <v>24</v>
      </c>
      <c r="C26" t="s">
        <v>25</v>
      </c>
      <c r="D26">
        <v>1</v>
      </c>
      <c r="E26">
        <v>1010800</v>
      </c>
      <c r="F26" t="s">
        <v>655</v>
      </c>
      <c r="G26" t="s">
        <v>32</v>
      </c>
      <c r="H26" s="1">
        <v>39387</v>
      </c>
      <c r="I26" s="1">
        <f>H26+30</f>
        <v>39417</v>
      </c>
      <c r="J26" t="s">
        <v>623</v>
      </c>
      <c r="K26" t="s">
        <v>27</v>
      </c>
      <c r="L26">
        <v>50</v>
      </c>
      <c r="M26" t="s">
        <v>28</v>
      </c>
      <c r="N26" s="1">
        <v>39365</v>
      </c>
    </row>
    <row r="27" spans="1:14" x14ac:dyDescent="0.2">
      <c r="A27" t="s">
        <v>466</v>
      </c>
      <c r="B27" t="s">
        <v>30</v>
      </c>
      <c r="C27" t="s">
        <v>61</v>
      </c>
      <c r="D27">
        <v>1</v>
      </c>
      <c r="E27">
        <v>1099000</v>
      </c>
      <c r="F27" t="s">
        <v>655</v>
      </c>
      <c r="G27" t="s">
        <v>32</v>
      </c>
      <c r="H27" s="1">
        <v>39290</v>
      </c>
      <c r="I27" s="1">
        <f>H27+100</f>
        <v>39390</v>
      </c>
      <c r="J27" t="s">
        <v>467</v>
      </c>
      <c r="K27" t="s">
        <v>15</v>
      </c>
      <c r="L27">
        <v>48</v>
      </c>
      <c r="M27" t="s">
        <v>28</v>
      </c>
      <c r="N27" s="1">
        <v>39257</v>
      </c>
    </row>
    <row r="28" spans="1:14" x14ac:dyDescent="0.2">
      <c r="A28" t="s">
        <v>468</v>
      </c>
      <c r="B28" t="s">
        <v>30</v>
      </c>
      <c r="C28" t="s">
        <v>61</v>
      </c>
      <c r="D28">
        <v>1</v>
      </c>
      <c r="E28">
        <v>1150000</v>
      </c>
      <c r="F28" t="s">
        <v>655</v>
      </c>
      <c r="G28" t="s">
        <v>32</v>
      </c>
      <c r="H28" s="1">
        <v>39291</v>
      </c>
      <c r="I28" s="1">
        <f>H28+30</f>
        <v>39321</v>
      </c>
      <c r="J28" t="s">
        <v>469</v>
      </c>
      <c r="K28" t="s">
        <v>15</v>
      </c>
      <c r="L28">
        <v>42</v>
      </c>
      <c r="M28" t="s">
        <v>28</v>
      </c>
      <c r="N28" s="1">
        <v>39282</v>
      </c>
    </row>
    <row r="29" spans="1:14" x14ac:dyDescent="0.2">
      <c r="A29" t="s">
        <v>292</v>
      </c>
      <c r="B29" t="s">
        <v>11</v>
      </c>
      <c r="C29" t="s">
        <v>12</v>
      </c>
      <c r="D29">
        <v>1</v>
      </c>
      <c r="E29">
        <v>1240000</v>
      </c>
      <c r="F29" t="s">
        <v>655</v>
      </c>
      <c r="G29" t="s">
        <v>32</v>
      </c>
      <c r="H29" s="1">
        <v>39201</v>
      </c>
      <c r="I29" s="1">
        <f>H29+30</f>
        <v>39231</v>
      </c>
      <c r="J29" t="s">
        <v>293</v>
      </c>
      <c r="K29" t="s">
        <v>27</v>
      </c>
      <c r="L29">
        <v>23</v>
      </c>
      <c r="M29" t="s">
        <v>28</v>
      </c>
      <c r="N29" s="1">
        <v>39138</v>
      </c>
    </row>
    <row r="30" spans="1:14" x14ac:dyDescent="0.2">
      <c r="A30" t="s">
        <v>212</v>
      </c>
      <c r="B30" t="s">
        <v>11</v>
      </c>
      <c r="C30" t="s">
        <v>12</v>
      </c>
      <c r="D30">
        <v>1</v>
      </c>
      <c r="E30">
        <v>1265000</v>
      </c>
      <c r="F30" t="s">
        <v>655</v>
      </c>
      <c r="G30" t="s">
        <v>13</v>
      </c>
      <c r="H30" s="1">
        <v>39831</v>
      </c>
      <c r="I30" s="1">
        <f>H30+14</f>
        <v>39845</v>
      </c>
      <c r="J30" t="s">
        <v>213</v>
      </c>
      <c r="K30" t="s">
        <v>15</v>
      </c>
      <c r="L30">
        <v>38</v>
      </c>
      <c r="M30" t="s">
        <v>28</v>
      </c>
      <c r="N30" s="1">
        <v>39137</v>
      </c>
    </row>
    <row r="31" spans="1:14" x14ac:dyDescent="0.2">
      <c r="A31" t="s">
        <v>424</v>
      </c>
      <c r="B31" t="s">
        <v>18</v>
      </c>
      <c r="C31" t="s">
        <v>57</v>
      </c>
      <c r="D31">
        <v>1</v>
      </c>
      <c r="E31">
        <v>1280000</v>
      </c>
      <c r="F31" t="s">
        <v>655</v>
      </c>
      <c r="G31" t="s">
        <v>20</v>
      </c>
      <c r="H31" s="1">
        <v>39970</v>
      </c>
      <c r="I31" s="1">
        <f>H31+30</f>
        <v>40000</v>
      </c>
      <c r="J31" t="s">
        <v>425</v>
      </c>
      <c r="K31" t="s">
        <v>15</v>
      </c>
      <c r="L31">
        <v>33</v>
      </c>
      <c r="M31" t="s">
        <v>28</v>
      </c>
      <c r="N31" s="1">
        <v>39267</v>
      </c>
    </row>
    <row r="32" spans="1:14" x14ac:dyDescent="0.2">
      <c r="A32" t="s">
        <v>646</v>
      </c>
      <c r="B32" t="s">
        <v>30</v>
      </c>
      <c r="C32" t="s">
        <v>31</v>
      </c>
      <c r="D32">
        <v>1</v>
      </c>
      <c r="E32">
        <v>1365000</v>
      </c>
      <c r="F32" t="s">
        <v>655</v>
      </c>
      <c r="G32" t="s">
        <v>20</v>
      </c>
      <c r="H32" s="1">
        <v>39484</v>
      </c>
      <c r="I32" s="1">
        <f>H32+30</f>
        <v>39514</v>
      </c>
      <c r="J32" t="s">
        <v>647</v>
      </c>
      <c r="K32" t="s">
        <v>15</v>
      </c>
      <c r="L32">
        <v>58</v>
      </c>
      <c r="M32" t="s">
        <v>28</v>
      </c>
      <c r="N32" s="1">
        <v>39363</v>
      </c>
    </row>
    <row r="33" spans="1:14" x14ac:dyDescent="0.2">
      <c r="A33" t="s">
        <v>606</v>
      </c>
      <c r="B33" t="s">
        <v>30</v>
      </c>
      <c r="C33" t="s">
        <v>31</v>
      </c>
      <c r="D33">
        <v>1</v>
      </c>
      <c r="E33">
        <v>1365000</v>
      </c>
      <c r="F33" t="s">
        <v>655</v>
      </c>
      <c r="G33" t="s">
        <v>13</v>
      </c>
      <c r="H33" s="1">
        <v>39874</v>
      </c>
      <c r="I33" s="1">
        <f>H33+30</f>
        <v>39904</v>
      </c>
      <c r="J33" t="s">
        <v>607</v>
      </c>
      <c r="K33" t="s">
        <v>15</v>
      </c>
      <c r="L33">
        <v>53</v>
      </c>
      <c r="M33" t="s">
        <v>28</v>
      </c>
      <c r="N33" s="1">
        <v>39303</v>
      </c>
    </row>
    <row r="34" spans="1:14" x14ac:dyDescent="0.2">
      <c r="A34" t="s">
        <v>468</v>
      </c>
      <c r="B34" t="s">
        <v>30</v>
      </c>
      <c r="C34" t="s">
        <v>31</v>
      </c>
      <c r="D34">
        <v>1</v>
      </c>
      <c r="E34">
        <v>1365000</v>
      </c>
      <c r="F34" t="s">
        <v>655</v>
      </c>
      <c r="G34" t="s">
        <v>20</v>
      </c>
      <c r="H34" s="1">
        <v>40010</v>
      </c>
      <c r="I34" s="1">
        <f>H34+30</f>
        <v>40040</v>
      </c>
      <c r="J34" t="s">
        <v>469</v>
      </c>
      <c r="K34" t="s">
        <v>15</v>
      </c>
      <c r="L34">
        <v>42</v>
      </c>
      <c r="M34" t="s">
        <v>28</v>
      </c>
      <c r="N34" s="1">
        <v>39282</v>
      </c>
    </row>
    <row r="35" spans="1:14" x14ac:dyDescent="0.2">
      <c r="A35" t="s">
        <v>212</v>
      </c>
      <c r="B35" t="s">
        <v>11</v>
      </c>
      <c r="C35" t="s">
        <v>12</v>
      </c>
      <c r="D35">
        <v>1</v>
      </c>
      <c r="E35">
        <v>1399000</v>
      </c>
      <c r="F35" t="s">
        <v>655</v>
      </c>
      <c r="G35" t="s">
        <v>13</v>
      </c>
      <c r="H35" s="1">
        <v>39161</v>
      </c>
      <c r="I35" s="1">
        <f>H35+67</f>
        <v>39228</v>
      </c>
      <c r="J35" t="s">
        <v>213</v>
      </c>
      <c r="K35" t="s">
        <v>15</v>
      </c>
      <c r="L35">
        <v>38</v>
      </c>
      <c r="M35" t="s">
        <v>28</v>
      </c>
      <c r="N35" s="1">
        <v>39137</v>
      </c>
    </row>
    <row r="36" spans="1:14" x14ac:dyDescent="0.2">
      <c r="A36" t="s">
        <v>542</v>
      </c>
      <c r="B36" t="s">
        <v>30</v>
      </c>
      <c r="C36" t="s">
        <v>31</v>
      </c>
      <c r="D36">
        <v>1</v>
      </c>
      <c r="E36">
        <v>1399000</v>
      </c>
      <c r="F36" t="s">
        <v>655</v>
      </c>
      <c r="G36" t="s">
        <v>32</v>
      </c>
      <c r="H36" s="1">
        <v>40020</v>
      </c>
      <c r="I36" s="1">
        <f>H36+30</f>
        <v>40050</v>
      </c>
      <c r="J36" t="s">
        <v>543</v>
      </c>
      <c r="K36" t="s">
        <v>15</v>
      </c>
      <c r="L36">
        <v>27</v>
      </c>
      <c r="M36" t="s">
        <v>28</v>
      </c>
      <c r="N36" s="1">
        <v>39277</v>
      </c>
    </row>
    <row r="37" spans="1:14" x14ac:dyDescent="0.2">
      <c r="A37" t="s">
        <v>578</v>
      </c>
      <c r="B37" t="s">
        <v>30</v>
      </c>
      <c r="C37" t="s">
        <v>41</v>
      </c>
      <c r="D37">
        <v>1</v>
      </c>
      <c r="E37">
        <v>1799000</v>
      </c>
      <c r="F37" t="s">
        <v>655</v>
      </c>
      <c r="G37" t="s">
        <v>32</v>
      </c>
      <c r="H37" s="1">
        <v>39346</v>
      </c>
      <c r="I37" s="1">
        <f>H37+100</f>
        <v>39446</v>
      </c>
      <c r="J37" t="s">
        <v>579</v>
      </c>
      <c r="K37" t="s">
        <v>15</v>
      </c>
      <c r="L37">
        <v>27</v>
      </c>
      <c r="M37" t="s">
        <v>28</v>
      </c>
      <c r="N37" s="1">
        <v>39343</v>
      </c>
    </row>
    <row r="38" spans="1:14" x14ac:dyDescent="0.2">
      <c r="A38" t="s">
        <v>424</v>
      </c>
      <c r="B38" t="s">
        <v>30</v>
      </c>
      <c r="C38" t="s">
        <v>41</v>
      </c>
      <c r="D38">
        <v>1</v>
      </c>
      <c r="E38">
        <v>1799000</v>
      </c>
      <c r="F38" t="s">
        <v>655</v>
      </c>
      <c r="G38" t="s">
        <v>32</v>
      </c>
      <c r="H38" s="1">
        <v>39991</v>
      </c>
      <c r="I38" s="1">
        <f>H38+30</f>
        <v>40021</v>
      </c>
      <c r="J38" t="s">
        <v>425</v>
      </c>
      <c r="K38" t="s">
        <v>15</v>
      </c>
      <c r="L38">
        <v>33</v>
      </c>
      <c r="M38" t="s">
        <v>28</v>
      </c>
      <c r="N38" s="1">
        <v>39267</v>
      </c>
    </row>
    <row r="39" spans="1:14" x14ac:dyDescent="0.2">
      <c r="A39" t="s">
        <v>316</v>
      </c>
      <c r="B39" t="s">
        <v>30</v>
      </c>
      <c r="C39" t="s">
        <v>41</v>
      </c>
      <c r="D39">
        <v>1</v>
      </c>
      <c r="E39">
        <v>1841000</v>
      </c>
      <c r="F39" t="s">
        <v>655</v>
      </c>
      <c r="G39" t="s">
        <v>20</v>
      </c>
      <c r="H39" s="1">
        <v>39213</v>
      </c>
      <c r="I39" s="1">
        <f>H39+194</f>
        <v>39407</v>
      </c>
      <c r="J39" t="s">
        <v>317</v>
      </c>
      <c r="K39" t="s">
        <v>15</v>
      </c>
      <c r="L39">
        <v>51</v>
      </c>
      <c r="M39" t="s">
        <v>28</v>
      </c>
      <c r="N39" s="1">
        <v>39171</v>
      </c>
    </row>
    <row r="40" spans="1:14" x14ac:dyDescent="0.2">
      <c r="A40" t="s">
        <v>424</v>
      </c>
      <c r="B40" t="s">
        <v>18</v>
      </c>
      <c r="C40" t="s">
        <v>87</v>
      </c>
      <c r="D40">
        <v>1</v>
      </c>
      <c r="E40">
        <v>1930000</v>
      </c>
      <c r="F40" t="s">
        <v>655</v>
      </c>
      <c r="G40" t="s">
        <v>20</v>
      </c>
      <c r="H40" s="1">
        <v>39939</v>
      </c>
      <c r="I40" s="1">
        <f>H40+30</f>
        <v>39969</v>
      </c>
      <c r="J40" t="s">
        <v>425</v>
      </c>
      <c r="K40" t="s">
        <v>15</v>
      </c>
      <c r="L40">
        <v>33</v>
      </c>
      <c r="M40" t="s">
        <v>28</v>
      </c>
      <c r="N40" s="1">
        <v>39267</v>
      </c>
    </row>
    <row r="41" spans="1:14" x14ac:dyDescent="0.2">
      <c r="A41" t="s">
        <v>116</v>
      </c>
      <c r="B41" t="s">
        <v>18</v>
      </c>
      <c r="C41" t="s">
        <v>87</v>
      </c>
      <c r="D41">
        <v>1</v>
      </c>
      <c r="E41">
        <v>1965000</v>
      </c>
      <c r="F41" t="s">
        <v>655</v>
      </c>
      <c r="G41" t="s">
        <v>20</v>
      </c>
      <c r="H41" s="1">
        <v>39703</v>
      </c>
      <c r="I41" s="1">
        <f>H41+59</f>
        <v>39762</v>
      </c>
      <c r="J41" t="s">
        <v>117</v>
      </c>
      <c r="K41" t="s">
        <v>27</v>
      </c>
      <c r="L41">
        <v>38</v>
      </c>
      <c r="M41" t="s">
        <v>28</v>
      </c>
      <c r="N41" s="1">
        <v>39091</v>
      </c>
    </row>
    <row r="42" spans="1:14" x14ac:dyDescent="0.2">
      <c r="A42" t="s">
        <v>480</v>
      </c>
      <c r="B42" t="s">
        <v>18</v>
      </c>
      <c r="C42" t="s">
        <v>87</v>
      </c>
      <c r="D42">
        <v>1</v>
      </c>
      <c r="E42">
        <v>1965000</v>
      </c>
      <c r="F42" t="s">
        <v>655</v>
      </c>
      <c r="G42" t="s">
        <v>20</v>
      </c>
      <c r="H42" s="1">
        <v>40036</v>
      </c>
      <c r="I42" s="1">
        <f>H42+30</f>
        <v>40066</v>
      </c>
      <c r="J42" t="s">
        <v>481</v>
      </c>
      <c r="K42" t="s">
        <v>15</v>
      </c>
      <c r="L42">
        <v>45</v>
      </c>
      <c r="M42" t="s">
        <v>28</v>
      </c>
      <c r="N42" s="1">
        <v>39287</v>
      </c>
    </row>
    <row r="43" spans="1:14" x14ac:dyDescent="0.2">
      <c r="A43" t="s">
        <v>590</v>
      </c>
      <c r="B43" t="s">
        <v>11</v>
      </c>
      <c r="C43" t="s">
        <v>36</v>
      </c>
      <c r="D43">
        <v>1</v>
      </c>
      <c r="E43">
        <v>2790000</v>
      </c>
      <c r="F43" t="s">
        <v>655</v>
      </c>
      <c r="G43" t="s">
        <v>13</v>
      </c>
      <c r="H43" s="1">
        <v>39930</v>
      </c>
      <c r="I43" s="1">
        <f>H43+30</f>
        <v>39960</v>
      </c>
      <c r="J43" t="s">
        <v>591</v>
      </c>
      <c r="K43" t="s">
        <v>27</v>
      </c>
      <c r="L43">
        <v>25</v>
      </c>
      <c r="M43" t="s">
        <v>28</v>
      </c>
      <c r="N43" s="1">
        <v>39349</v>
      </c>
    </row>
    <row r="44" spans="1:14" x14ac:dyDescent="0.2">
      <c r="A44" t="s">
        <v>542</v>
      </c>
      <c r="B44" t="s">
        <v>11</v>
      </c>
      <c r="C44" t="s">
        <v>36</v>
      </c>
      <c r="D44">
        <v>1</v>
      </c>
      <c r="E44">
        <v>3015000</v>
      </c>
      <c r="F44" t="s">
        <v>655</v>
      </c>
      <c r="G44" t="s">
        <v>13</v>
      </c>
      <c r="H44" s="1">
        <v>39761</v>
      </c>
      <c r="I44" s="1">
        <f>H44+127</f>
        <v>39888</v>
      </c>
      <c r="J44" t="s">
        <v>543</v>
      </c>
      <c r="K44" t="s">
        <v>15</v>
      </c>
      <c r="L44">
        <v>27</v>
      </c>
      <c r="M44" t="s">
        <v>28</v>
      </c>
      <c r="N44" s="1">
        <v>39277</v>
      </c>
    </row>
    <row r="45" spans="1:14" x14ac:dyDescent="0.2">
      <c r="A45" t="s">
        <v>23</v>
      </c>
      <c r="B45" t="s">
        <v>18</v>
      </c>
      <c r="C45" t="s">
        <v>19</v>
      </c>
      <c r="D45">
        <v>1</v>
      </c>
      <c r="E45">
        <v>4300000</v>
      </c>
      <c r="F45" t="s">
        <v>655</v>
      </c>
      <c r="G45" t="s">
        <v>32</v>
      </c>
      <c r="H45" s="1">
        <v>39683</v>
      </c>
      <c r="I45" s="1">
        <f>H45+30</f>
        <v>39713</v>
      </c>
      <c r="J45" t="s">
        <v>26</v>
      </c>
      <c r="K45" t="s">
        <v>27</v>
      </c>
      <c r="L45">
        <v>24</v>
      </c>
      <c r="M45" t="s">
        <v>28</v>
      </c>
      <c r="N45" s="1">
        <v>39066</v>
      </c>
    </row>
    <row r="46" spans="1:14" x14ac:dyDescent="0.2">
      <c r="A46" t="s">
        <v>466</v>
      </c>
      <c r="B46" t="s">
        <v>18</v>
      </c>
      <c r="C46" t="s">
        <v>19</v>
      </c>
      <c r="D46">
        <v>1</v>
      </c>
      <c r="E46">
        <v>4300000</v>
      </c>
      <c r="F46" t="s">
        <v>655</v>
      </c>
      <c r="G46" s="3" t="s">
        <v>662</v>
      </c>
      <c r="H46" s="1">
        <v>40029</v>
      </c>
      <c r="I46" s="1">
        <f>H46+30</f>
        <v>40059</v>
      </c>
      <c r="J46" t="s">
        <v>467</v>
      </c>
      <c r="K46" t="s">
        <v>15</v>
      </c>
      <c r="L46">
        <v>48</v>
      </c>
      <c r="M46" t="s">
        <v>28</v>
      </c>
      <c r="N46" s="1">
        <v>39257</v>
      </c>
    </row>
    <row r="47" spans="1:14" x14ac:dyDescent="0.2">
      <c r="A47" t="s">
        <v>468</v>
      </c>
      <c r="B47" t="s">
        <v>18</v>
      </c>
      <c r="C47" t="s">
        <v>19</v>
      </c>
      <c r="D47">
        <v>1</v>
      </c>
      <c r="E47">
        <v>4300000</v>
      </c>
      <c r="F47" t="s">
        <v>655</v>
      </c>
      <c r="G47" t="s">
        <v>20</v>
      </c>
      <c r="H47" s="1">
        <v>40063</v>
      </c>
      <c r="I47" s="1">
        <f>H47+30</f>
        <v>40093</v>
      </c>
      <c r="J47" t="s">
        <v>469</v>
      </c>
      <c r="K47" t="s">
        <v>15</v>
      </c>
      <c r="L47">
        <v>42</v>
      </c>
      <c r="M47" t="s">
        <v>28</v>
      </c>
      <c r="N47" s="1">
        <v>39282</v>
      </c>
    </row>
    <row r="48" spans="1:14" x14ac:dyDescent="0.2">
      <c r="A48" t="s">
        <v>542</v>
      </c>
      <c r="B48" t="s">
        <v>18</v>
      </c>
      <c r="C48" t="s">
        <v>19</v>
      </c>
      <c r="D48">
        <v>1</v>
      </c>
      <c r="E48">
        <v>4300000</v>
      </c>
      <c r="F48" t="s">
        <v>655</v>
      </c>
      <c r="G48" t="s">
        <v>20</v>
      </c>
      <c r="H48" s="1">
        <v>39524</v>
      </c>
      <c r="I48" s="1">
        <f>H48+62</f>
        <v>39586</v>
      </c>
      <c r="J48" t="s">
        <v>543</v>
      </c>
      <c r="K48" t="s">
        <v>15</v>
      </c>
      <c r="L48">
        <v>27</v>
      </c>
      <c r="M48" t="s">
        <v>28</v>
      </c>
      <c r="N48" s="1">
        <v>39277</v>
      </c>
    </row>
    <row r="49" spans="1:14" x14ac:dyDescent="0.2">
      <c r="A49" t="s">
        <v>350</v>
      </c>
      <c r="B49" t="s">
        <v>18</v>
      </c>
      <c r="C49" t="s">
        <v>19</v>
      </c>
      <c r="D49">
        <v>1</v>
      </c>
      <c r="E49">
        <v>4450000</v>
      </c>
      <c r="F49" t="s">
        <v>655</v>
      </c>
      <c r="G49" t="s">
        <v>32</v>
      </c>
      <c r="H49" s="1">
        <v>39231</v>
      </c>
      <c r="I49" s="1">
        <f>H49+30</f>
        <v>39261</v>
      </c>
      <c r="J49" t="s">
        <v>351</v>
      </c>
      <c r="K49" t="s">
        <v>27</v>
      </c>
      <c r="L49">
        <v>50</v>
      </c>
      <c r="M49" t="s">
        <v>28</v>
      </c>
      <c r="N49" s="1">
        <v>39227</v>
      </c>
    </row>
    <row r="50" spans="1:14" x14ac:dyDescent="0.2">
      <c r="A50" t="s">
        <v>590</v>
      </c>
      <c r="B50" t="s">
        <v>18</v>
      </c>
      <c r="C50" t="s">
        <v>19</v>
      </c>
      <c r="D50">
        <v>1</v>
      </c>
      <c r="E50">
        <v>4500000</v>
      </c>
      <c r="F50" t="s">
        <v>655</v>
      </c>
      <c r="G50" s="3" t="s">
        <v>660</v>
      </c>
      <c r="H50" s="1">
        <v>39353</v>
      </c>
      <c r="I50" s="1">
        <f>H50+30</f>
        <v>39383</v>
      </c>
      <c r="J50" t="s">
        <v>591</v>
      </c>
      <c r="K50" t="s">
        <v>27</v>
      </c>
      <c r="L50">
        <v>25</v>
      </c>
      <c r="M50" t="s">
        <v>28</v>
      </c>
      <c r="N50" s="1">
        <v>39349</v>
      </c>
    </row>
    <row r="51" spans="1:14" x14ac:dyDescent="0.2">
      <c r="A51" t="s">
        <v>172</v>
      </c>
      <c r="B51" t="s">
        <v>18</v>
      </c>
      <c r="C51" t="s">
        <v>19</v>
      </c>
      <c r="D51">
        <v>1</v>
      </c>
      <c r="E51">
        <v>4500000</v>
      </c>
      <c r="F51" t="s">
        <v>655</v>
      </c>
      <c r="G51" t="s">
        <v>32</v>
      </c>
      <c r="H51" s="1">
        <v>39599</v>
      </c>
      <c r="I51" s="1">
        <f>H51+30</f>
        <v>39629</v>
      </c>
      <c r="J51" t="s">
        <v>173</v>
      </c>
      <c r="K51" t="s">
        <v>27</v>
      </c>
      <c r="L51">
        <v>50</v>
      </c>
      <c r="M51" t="s">
        <v>28</v>
      </c>
      <c r="N51" s="1">
        <v>39097</v>
      </c>
    </row>
    <row r="52" spans="1:14" x14ac:dyDescent="0.2">
      <c r="A52" t="s">
        <v>444</v>
      </c>
      <c r="B52" t="s">
        <v>24</v>
      </c>
      <c r="C52" t="s">
        <v>108</v>
      </c>
      <c r="D52">
        <v>1</v>
      </c>
      <c r="E52">
        <v>320000</v>
      </c>
      <c r="F52" s="3" t="s">
        <v>671</v>
      </c>
      <c r="G52" t="s">
        <v>32</v>
      </c>
      <c r="H52" s="1">
        <v>40054</v>
      </c>
      <c r="I52" s="1">
        <f>H52+30</f>
        <v>40084</v>
      </c>
      <c r="J52" t="s">
        <v>445</v>
      </c>
      <c r="K52" t="s">
        <v>27</v>
      </c>
      <c r="L52">
        <v>26</v>
      </c>
      <c r="M52" t="s">
        <v>22</v>
      </c>
      <c r="N52" s="1">
        <v>39275</v>
      </c>
    </row>
    <row r="53" spans="1:14" x14ac:dyDescent="0.2">
      <c r="A53" t="s">
        <v>620</v>
      </c>
      <c r="B53" t="s">
        <v>24</v>
      </c>
      <c r="C53" t="s">
        <v>108</v>
      </c>
      <c r="D53">
        <v>1</v>
      </c>
      <c r="E53">
        <v>340000</v>
      </c>
      <c r="F53" s="3" t="s">
        <v>671</v>
      </c>
      <c r="G53" t="s">
        <v>20</v>
      </c>
      <c r="H53" s="1">
        <v>39436</v>
      </c>
      <c r="I53" s="1">
        <f>H53+60</f>
        <v>39496</v>
      </c>
      <c r="J53" t="s">
        <v>621</v>
      </c>
      <c r="K53" t="s">
        <v>27</v>
      </c>
      <c r="L53">
        <v>52</v>
      </c>
      <c r="M53" t="s">
        <v>22</v>
      </c>
      <c r="N53" s="1">
        <v>39345</v>
      </c>
    </row>
    <row r="54" spans="1:14" x14ac:dyDescent="0.2">
      <c r="A54" t="s">
        <v>508</v>
      </c>
      <c r="B54" t="s">
        <v>24</v>
      </c>
      <c r="C54" t="s">
        <v>108</v>
      </c>
      <c r="D54">
        <v>1</v>
      </c>
      <c r="E54">
        <v>340000</v>
      </c>
      <c r="F54" s="3" t="s">
        <v>671</v>
      </c>
      <c r="G54" t="s">
        <v>20</v>
      </c>
      <c r="H54" s="1">
        <v>39742</v>
      </c>
      <c r="I54" s="1">
        <f>H54+30</f>
        <v>39772</v>
      </c>
      <c r="J54" t="s">
        <v>509</v>
      </c>
      <c r="K54" t="s">
        <v>15</v>
      </c>
      <c r="L54">
        <v>31</v>
      </c>
      <c r="M54" t="s">
        <v>22</v>
      </c>
      <c r="N54" s="1">
        <v>39308</v>
      </c>
    </row>
    <row r="55" spans="1:14" x14ac:dyDescent="0.2">
      <c r="A55" t="s">
        <v>478</v>
      </c>
      <c r="B55" t="s">
        <v>24</v>
      </c>
      <c r="C55" t="s">
        <v>108</v>
      </c>
      <c r="D55">
        <v>1</v>
      </c>
      <c r="E55">
        <v>340000</v>
      </c>
      <c r="F55" s="3" t="s">
        <v>671</v>
      </c>
      <c r="G55" t="s">
        <v>20</v>
      </c>
      <c r="H55" s="1">
        <v>40015</v>
      </c>
      <c r="I55" s="1">
        <f>H55+30</f>
        <v>40045</v>
      </c>
      <c r="J55" t="s">
        <v>479</v>
      </c>
      <c r="K55" t="s">
        <v>15</v>
      </c>
      <c r="L55">
        <v>46</v>
      </c>
      <c r="M55" t="s">
        <v>22</v>
      </c>
      <c r="N55" s="1">
        <v>39295</v>
      </c>
    </row>
    <row r="56" spans="1:14" x14ac:dyDescent="0.2">
      <c r="A56" t="s">
        <v>588</v>
      </c>
      <c r="B56" t="s">
        <v>30</v>
      </c>
      <c r="C56" t="s">
        <v>114</v>
      </c>
      <c r="D56">
        <v>1</v>
      </c>
      <c r="E56">
        <v>415000</v>
      </c>
      <c r="F56" s="3" t="s">
        <v>671</v>
      </c>
      <c r="G56" t="s">
        <v>13</v>
      </c>
      <c r="H56" s="1">
        <v>39352</v>
      </c>
      <c r="I56" s="1">
        <f>H56+30</f>
        <v>39382</v>
      </c>
      <c r="J56" t="s">
        <v>589</v>
      </c>
      <c r="K56" t="s">
        <v>27</v>
      </c>
      <c r="L56">
        <v>20</v>
      </c>
      <c r="M56" t="s">
        <v>22</v>
      </c>
      <c r="N56" s="1">
        <v>39350</v>
      </c>
    </row>
    <row r="57" spans="1:14" x14ac:dyDescent="0.2">
      <c r="A57" t="s">
        <v>620</v>
      </c>
      <c r="B57" t="s">
        <v>30</v>
      </c>
      <c r="C57" t="s">
        <v>114</v>
      </c>
      <c r="D57">
        <v>1</v>
      </c>
      <c r="E57">
        <v>415000</v>
      </c>
      <c r="F57" s="3" t="s">
        <v>671</v>
      </c>
      <c r="G57" t="s">
        <v>13</v>
      </c>
      <c r="H57" s="1">
        <v>39368</v>
      </c>
      <c r="I57" s="1">
        <f>H57+30</f>
        <v>39398</v>
      </c>
      <c r="J57" t="s">
        <v>621</v>
      </c>
      <c r="K57" t="s">
        <v>27</v>
      </c>
      <c r="L57">
        <v>52</v>
      </c>
      <c r="M57" t="s">
        <v>22</v>
      </c>
      <c r="N57" s="1">
        <v>39345</v>
      </c>
    </row>
    <row r="58" spans="1:14" x14ac:dyDescent="0.2">
      <c r="A58" t="s">
        <v>464</v>
      </c>
      <c r="B58" t="s">
        <v>30</v>
      </c>
      <c r="C58" t="s">
        <v>114</v>
      </c>
      <c r="D58">
        <v>1</v>
      </c>
      <c r="E58">
        <v>478000</v>
      </c>
      <c r="F58" s="3" t="s">
        <v>671</v>
      </c>
      <c r="G58" t="s">
        <v>32</v>
      </c>
      <c r="H58" s="1">
        <v>39289</v>
      </c>
      <c r="I58" s="1">
        <f>H58+100</f>
        <v>39389</v>
      </c>
      <c r="J58" t="s">
        <v>465</v>
      </c>
      <c r="K58" t="s">
        <v>15</v>
      </c>
      <c r="L58">
        <v>47</v>
      </c>
      <c r="M58" t="s">
        <v>22</v>
      </c>
      <c r="N58" s="1">
        <v>39287</v>
      </c>
    </row>
    <row r="59" spans="1:14" x14ac:dyDescent="0.2">
      <c r="A59" t="s">
        <v>640</v>
      </c>
      <c r="B59" t="s">
        <v>30</v>
      </c>
      <c r="C59" t="s">
        <v>114</v>
      </c>
      <c r="D59">
        <v>1</v>
      </c>
      <c r="E59">
        <v>478000</v>
      </c>
      <c r="F59" s="3" t="s">
        <v>671</v>
      </c>
      <c r="G59" t="s">
        <v>32</v>
      </c>
      <c r="H59" s="1">
        <v>39452</v>
      </c>
      <c r="I59" s="1">
        <f t="shared" ref="I59:I70" si="0">H59+30</f>
        <v>39482</v>
      </c>
      <c r="J59" t="s">
        <v>641</v>
      </c>
      <c r="K59" t="s">
        <v>27</v>
      </c>
      <c r="L59">
        <v>67</v>
      </c>
      <c r="M59" t="s">
        <v>22</v>
      </c>
      <c r="N59" s="1">
        <v>39341</v>
      </c>
    </row>
    <row r="60" spans="1:14" x14ac:dyDescent="0.2">
      <c r="A60" t="s">
        <v>422</v>
      </c>
      <c r="B60" t="s">
        <v>30</v>
      </c>
      <c r="C60" t="s">
        <v>114</v>
      </c>
      <c r="D60">
        <v>1</v>
      </c>
      <c r="E60">
        <v>478000</v>
      </c>
      <c r="F60" s="3" t="s">
        <v>671</v>
      </c>
      <c r="G60" t="s">
        <v>13</v>
      </c>
      <c r="H60" s="1">
        <v>39969</v>
      </c>
      <c r="I60" s="1">
        <f t="shared" si="0"/>
        <v>39999</v>
      </c>
      <c r="J60" t="s">
        <v>423</v>
      </c>
      <c r="K60" t="s">
        <v>15</v>
      </c>
      <c r="L60">
        <v>30</v>
      </c>
      <c r="M60" t="s">
        <v>22</v>
      </c>
      <c r="N60" s="1">
        <v>39264</v>
      </c>
    </row>
    <row r="61" spans="1:14" x14ac:dyDescent="0.2">
      <c r="A61" t="s">
        <v>478</v>
      </c>
      <c r="B61" t="s">
        <v>30</v>
      </c>
      <c r="C61" t="s">
        <v>114</v>
      </c>
      <c r="D61">
        <v>1</v>
      </c>
      <c r="E61">
        <v>530000</v>
      </c>
      <c r="F61" s="3" t="s">
        <v>671</v>
      </c>
      <c r="G61" t="s">
        <v>13</v>
      </c>
      <c r="H61" s="1">
        <v>39296</v>
      </c>
      <c r="I61" s="1">
        <f t="shared" si="0"/>
        <v>39326</v>
      </c>
      <c r="J61" t="s">
        <v>479</v>
      </c>
      <c r="K61" t="s">
        <v>15</v>
      </c>
      <c r="L61">
        <v>46</v>
      </c>
      <c r="M61" t="s">
        <v>22</v>
      </c>
      <c r="N61" s="1">
        <v>39295</v>
      </c>
    </row>
    <row r="62" spans="1:14" x14ac:dyDescent="0.2">
      <c r="A62" t="s">
        <v>444</v>
      </c>
      <c r="B62" t="s">
        <v>24</v>
      </c>
      <c r="C62" t="s">
        <v>69</v>
      </c>
      <c r="D62">
        <v>1</v>
      </c>
      <c r="E62">
        <v>725000</v>
      </c>
      <c r="F62" s="3" t="s">
        <v>671</v>
      </c>
      <c r="G62" t="s">
        <v>13</v>
      </c>
      <c r="H62" s="1">
        <v>39481</v>
      </c>
      <c r="I62" s="1">
        <f t="shared" si="0"/>
        <v>39511</v>
      </c>
      <c r="J62" t="s">
        <v>445</v>
      </c>
      <c r="K62" t="s">
        <v>27</v>
      </c>
      <c r="L62">
        <v>26</v>
      </c>
      <c r="M62" t="s">
        <v>22</v>
      </c>
      <c r="N62" s="1">
        <v>39275</v>
      </c>
    </row>
    <row r="63" spans="1:14" x14ac:dyDescent="0.2">
      <c r="A63" t="s">
        <v>460</v>
      </c>
      <c r="B63" t="s">
        <v>24</v>
      </c>
      <c r="C63" t="s">
        <v>69</v>
      </c>
      <c r="D63">
        <v>1</v>
      </c>
      <c r="E63">
        <v>725000</v>
      </c>
      <c r="F63" s="3" t="s">
        <v>671</v>
      </c>
      <c r="G63" t="s">
        <v>32</v>
      </c>
      <c r="H63" s="1">
        <v>39287</v>
      </c>
      <c r="I63" s="1">
        <f t="shared" si="0"/>
        <v>39317</v>
      </c>
      <c r="J63" t="s">
        <v>461</v>
      </c>
      <c r="K63" t="s">
        <v>27</v>
      </c>
      <c r="L63">
        <v>67</v>
      </c>
      <c r="M63" t="s">
        <v>22</v>
      </c>
      <c r="N63" s="1">
        <v>39286</v>
      </c>
    </row>
    <row r="64" spans="1:14" x14ac:dyDescent="0.2">
      <c r="A64" t="s">
        <v>644</v>
      </c>
      <c r="B64" t="s">
        <v>24</v>
      </c>
      <c r="C64" t="s">
        <v>69</v>
      </c>
      <c r="D64">
        <v>1</v>
      </c>
      <c r="E64">
        <v>731000</v>
      </c>
      <c r="F64" s="3" t="s">
        <v>671</v>
      </c>
      <c r="G64" t="s">
        <v>13</v>
      </c>
      <c r="H64" s="1">
        <v>39406</v>
      </c>
      <c r="I64" s="1">
        <f t="shared" si="0"/>
        <v>39436</v>
      </c>
      <c r="J64" t="s">
        <v>645</v>
      </c>
      <c r="K64" t="s">
        <v>27</v>
      </c>
      <c r="L64">
        <v>60</v>
      </c>
      <c r="M64" t="s">
        <v>22</v>
      </c>
      <c r="N64" s="1">
        <v>39373</v>
      </c>
    </row>
    <row r="65" spans="1:14" x14ac:dyDescent="0.2">
      <c r="A65" t="s">
        <v>150</v>
      </c>
      <c r="B65" t="s">
        <v>24</v>
      </c>
      <c r="C65" t="s">
        <v>69</v>
      </c>
      <c r="D65">
        <v>1</v>
      </c>
      <c r="E65">
        <v>742000</v>
      </c>
      <c r="F65" s="3" t="s">
        <v>671</v>
      </c>
      <c r="G65" t="s">
        <v>13</v>
      </c>
      <c r="H65" s="1">
        <v>39130</v>
      </c>
      <c r="I65" s="1">
        <f t="shared" si="0"/>
        <v>39160</v>
      </c>
      <c r="J65" t="s">
        <v>151</v>
      </c>
      <c r="K65" t="s">
        <v>27</v>
      </c>
      <c r="L65">
        <v>36</v>
      </c>
      <c r="M65" t="s">
        <v>22</v>
      </c>
      <c r="N65" s="1">
        <v>39130</v>
      </c>
    </row>
    <row r="66" spans="1:14" x14ac:dyDescent="0.2">
      <c r="A66" t="s">
        <v>17</v>
      </c>
      <c r="B66" t="s">
        <v>24</v>
      </c>
      <c r="C66" t="s">
        <v>69</v>
      </c>
      <c r="D66">
        <v>1</v>
      </c>
      <c r="E66">
        <v>742000</v>
      </c>
      <c r="F66" s="3" t="s">
        <v>671</v>
      </c>
      <c r="G66" t="s">
        <v>32</v>
      </c>
      <c r="H66" s="1">
        <v>39724</v>
      </c>
      <c r="I66" s="1">
        <f t="shared" si="0"/>
        <v>39754</v>
      </c>
      <c r="J66" t="s">
        <v>21</v>
      </c>
      <c r="K66" t="s">
        <v>15</v>
      </c>
      <c r="L66">
        <v>45</v>
      </c>
      <c r="M66" t="s">
        <v>22</v>
      </c>
      <c r="N66" s="1">
        <v>39084</v>
      </c>
    </row>
    <row r="67" spans="1:14" x14ac:dyDescent="0.2">
      <c r="A67" t="s">
        <v>588</v>
      </c>
      <c r="B67" t="s">
        <v>24</v>
      </c>
      <c r="C67" t="s">
        <v>69</v>
      </c>
      <c r="D67">
        <v>1</v>
      </c>
      <c r="E67">
        <v>742000</v>
      </c>
      <c r="F67" s="3" t="s">
        <v>671</v>
      </c>
      <c r="G67" t="s">
        <v>13</v>
      </c>
      <c r="H67" s="1">
        <v>39869</v>
      </c>
      <c r="I67" s="1">
        <f t="shared" si="0"/>
        <v>39899</v>
      </c>
      <c r="J67" t="s">
        <v>589</v>
      </c>
      <c r="K67" t="s">
        <v>27</v>
      </c>
      <c r="L67">
        <v>20</v>
      </c>
      <c r="M67" t="s">
        <v>22</v>
      </c>
      <c r="N67" s="1">
        <v>39350</v>
      </c>
    </row>
    <row r="68" spans="1:14" x14ac:dyDescent="0.2">
      <c r="A68" t="s">
        <v>540</v>
      </c>
      <c r="B68" t="s">
        <v>24</v>
      </c>
      <c r="C68" t="s">
        <v>73</v>
      </c>
      <c r="D68">
        <v>1</v>
      </c>
      <c r="E68">
        <v>754500</v>
      </c>
      <c r="F68" s="3" t="s">
        <v>671</v>
      </c>
      <c r="G68" t="s">
        <v>20</v>
      </c>
      <c r="H68" s="1">
        <v>39634</v>
      </c>
      <c r="I68" s="1">
        <f t="shared" si="0"/>
        <v>39664</v>
      </c>
      <c r="J68" t="s">
        <v>541</v>
      </c>
      <c r="K68" t="s">
        <v>15</v>
      </c>
      <c r="L68">
        <v>28</v>
      </c>
      <c r="M68" t="s">
        <v>22</v>
      </c>
      <c r="N68" s="1">
        <v>39235</v>
      </c>
    </row>
    <row r="69" spans="1:14" x14ac:dyDescent="0.2">
      <c r="A69" t="s">
        <v>464</v>
      </c>
      <c r="B69" t="s">
        <v>24</v>
      </c>
      <c r="C69" t="s">
        <v>73</v>
      </c>
      <c r="D69">
        <v>1</v>
      </c>
      <c r="E69">
        <v>754500</v>
      </c>
      <c r="F69" s="3" t="s">
        <v>671</v>
      </c>
      <c r="G69" t="s">
        <v>20</v>
      </c>
      <c r="H69" s="1">
        <v>39663</v>
      </c>
      <c r="I69" s="1">
        <f t="shared" si="0"/>
        <v>39693</v>
      </c>
      <c r="J69" t="s">
        <v>465</v>
      </c>
      <c r="K69" t="s">
        <v>15</v>
      </c>
      <c r="L69">
        <v>47</v>
      </c>
      <c r="M69" t="s">
        <v>22</v>
      </c>
      <c r="N69" s="1">
        <v>39287</v>
      </c>
    </row>
    <row r="70" spans="1:14" x14ac:dyDescent="0.2">
      <c r="A70" t="s">
        <v>17</v>
      </c>
      <c r="B70" t="s">
        <v>24</v>
      </c>
      <c r="C70" t="s">
        <v>73</v>
      </c>
      <c r="D70">
        <v>1</v>
      </c>
      <c r="E70">
        <v>754500</v>
      </c>
      <c r="F70" s="3" t="s">
        <v>671</v>
      </c>
      <c r="G70" t="s">
        <v>13</v>
      </c>
      <c r="H70" s="1">
        <v>39838</v>
      </c>
      <c r="I70" s="1">
        <f t="shared" si="0"/>
        <v>39868</v>
      </c>
      <c r="J70" t="s">
        <v>21</v>
      </c>
      <c r="K70" t="s">
        <v>15</v>
      </c>
      <c r="L70">
        <v>45</v>
      </c>
      <c r="M70" t="s">
        <v>22</v>
      </c>
      <c r="N70" s="1">
        <v>39084</v>
      </c>
    </row>
    <row r="71" spans="1:14" x14ac:dyDescent="0.2">
      <c r="A71" t="s">
        <v>640</v>
      </c>
      <c r="B71" t="s">
        <v>11</v>
      </c>
      <c r="C71" t="s">
        <v>45</v>
      </c>
      <c r="D71">
        <v>1</v>
      </c>
      <c r="E71">
        <v>770000</v>
      </c>
      <c r="F71" s="3" t="s">
        <v>671</v>
      </c>
      <c r="G71" t="s">
        <v>13</v>
      </c>
      <c r="H71" s="1">
        <v>39411</v>
      </c>
      <c r="I71" s="1">
        <f>H71+71</f>
        <v>39482</v>
      </c>
      <c r="J71" t="s">
        <v>641</v>
      </c>
      <c r="K71" t="s">
        <v>27</v>
      </c>
      <c r="L71">
        <v>67</v>
      </c>
      <c r="M71" t="s">
        <v>22</v>
      </c>
      <c r="N71" s="1">
        <v>39341</v>
      </c>
    </row>
    <row r="72" spans="1:14" x14ac:dyDescent="0.2">
      <c r="A72" t="s">
        <v>540</v>
      </c>
      <c r="B72" t="s">
        <v>11</v>
      </c>
      <c r="C72" t="s">
        <v>45</v>
      </c>
      <c r="D72">
        <v>1</v>
      </c>
      <c r="E72">
        <v>770000</v>
      </c>
      <c r="F72" s="3" t="s">
        <v>671</v>
      </c>
      <c r="G72" t="s">
        <v>13</v>
      </c>
      <c r="H72" s="1">
        <v>39760</v>
      </c>
      <c r="I72" s="1">
        <f>H72+79</f>
        <v>39839</v>
      </c>
      <c r="J72" t="s">
        <v>541</v>
      </c>
      <c r="K72" t="s">
        <v>15</v>
      </c>
      <c r="L72">
        <v>28</v>
      </c>
      <c r="M72" t="s">
        <v>22</v>
      </c>
      <c r="N72" s="1">
        <v>39235</v>
      </c>
    </row>
    <row r="73" spans="1:14" x14ac:dyDescent="0.2">
      <c r="A73" t="s">
        <v>478</v>
      </c>
      <c r="B73" t="s">
        <v>11</v>
      </c>
      <c r="C73" t="s">
        <v>45</v>
      </c>
      <c r="D73">
        <v>1</v>
      </c>
      <c r="E73">
        <v>842000</v>
      </c>
      <c r="F73" s="3" t="s">
        <v>671</v>
      </c>
      <c r="G73" t="s">
        <v>13</v>
      </c>
      <c r="H73" s="1">
        <v>40068</v>
      </c>
      <c r="I73" s="1">
        <f>H73+66</f>
        <v>40134</v>
      </c>
      <c r="J73" t="s">
        <v>479</v>
      </c>
      <c r="K73" t="s">
        <v>15</v>
      </c>
      <c r="L73">
        <v>46</v>
      </c>
      <c r="M73" t="s">
        <v>22</v>
      </c>
      <c r="N73" s="1">
        <v>39295</v>
      </c>
    </row>
    <row r="74" spans="1:14" x14ac:dyDescent="0.2">
      <c r="A74" t="s">
        <v>17</v>
      </c>
      <c r="B74" t="s">
        <v>24</v>
      </c>
      <c r="C74" t="s">
        <v>101</v>
      </c>
      <c r="D74">
        <v>1</v>
      </c>
      <c r="E74">
        <v>843000</v>
      </c>
      <c r="F74" s="3" t="s">
        <v>671</v>
      </c>
      <c r="G74" t="s">
        <v>13</v>
      </c>
      <c r="H74" s="1">
        <v>39532</v>
      </c>
      <c r="I74" s="1">
        <f>H74+20</f>
        <v>39552</v>
      </c>
      <c r="J74" t="s">
        <v>21</v>
      </c>
      <c r="K74" t="s">
        <v>15</v>
      </c>
      <c r="L74">
        <v>45</v>
      </c>
      <c r="M74" t="s">
        <v>22</v>
      </c>
      <c r="N74" s="1">
        <v>39084</v>
      </c>
    </row>
    <row r="75" spans="1:14" x14ac:dyDescent="0.2">
      <c r="A75" t="s">
        <v>404</v>
      </c>
      <c r="B75" t="s">
        <v>24</v>
      </c>
      <c r="C75" t="s">
        <v>101</v>
      </c>
      <c r="D75">
        <v>1</v>
      </c>
      <c r="E75">
        <v>843000</v>
      </c>
      <c r="F75" s="3" t="s">
        <v>671</v>
      </c>
      <c r="G75" t="s">
        <v>13</v>
      </c>
      <c r="H75" s="1">
        <v>39404</v>
      </c>
      <c r="I75" s="1">
        <f>H75+30</f>
        <v>39434</v>
      </c>
      <c r="J75" t="s">
        <v>405</v>
      </c>
      <c r="K75" t="s">
        <v>15</v>
      </c>
      <c r="L75">
        <v>48</v>
      </c>
      <c r="M75" t="s">
        <v>22</v>
      </c>
      <c r="N75" s="1">
        <v>39258</v>
      </c>
    </row>
    <row r="76" spans="1:14" x14ac:dyDescent="0.2">
      <c r="A76" t="s">
        <v>478</v>
      </c>
      <c r="B76" t="s">
        <v>11</v>
      </c>
      <c r="C76" t="s">
        <v>77</v>
      </c>
      <c r="D76">
        <v>1</v>
      </c>
      <c r="E76">
        <v>850000</v>
      </c>
      <c r="F76" s="3" t="s">
        <v>671</v>
      </c>
      <c r="G76" t="s">
        <v>13</v>
      </c>
      <c r="H76" s="1">
        <v>40035</v>
      </c>
      <c r="I76" s="1">
        <f>H76+90</f>
        <v>40125</v>
      </c>
      <c r="J76" t="s">
        <v>479</v>
      </c>
      <c r="K76" t="s">
        <v>15</v>
      </c>
      <c r="L76">
        <v>46</v>
      </c>
      <c r="M76" t="s">
        <v>22</v>
      </c>
      <c r="N76" s="1">
        <v>39295</v>
      </c>
    </row>
    <row r="77" spans="1:14" x14ac:dyDescent="0.2">
      <c r="A77" t="s">
        <v>540</v>
      </c>
      <c r="B77" t="s">
        <v>24</v>
      </c>
      <c r="C77" t="s">
        <v>101</v>
      </c>
      <c r="D77">
        <v>1</v>
      </c>
      <c r="E77">
        <v>855000</v>
      </c>
      <c r="F77" s="3" t="s">
        <v>671</v>
      </c>
      <c r="G77" t="s">
        <v>32</v>
      </c>
      <c r="H77" s="1">
        <v>39327</v>
      </c>
      <c r="I77" s="1">
        <f>H77+30</f>
        <v>39357</v>
      </c>
      <c r="J77" t="s">
        <v>541</v>
      </c>
      <c r="K77" t="s">
        <v>15</v>
      </c>
      <c r="L77">
        <v>28</v>
      </c>
      <c r="M77" t="s">
        <v>22</v>
      </c>
      <c r="N77" s="1">
        <v>39235</v>
      </c>
    </row>
    <row r="78" spans="1:14" x14ac:dyDescent="0.2">
      <c r="A78" t="s">
        <v>576</v>
      </c>
      <c r="B78" t="s">
        <v>24</v>
      </c>
      <c r="C78" t="s">
        <v>101</v>
      </c>
      <c r="D78">
        <v>1</v>
      </c>
      <c r="E78">
        <v>855000</v>
      </c>
      <c r="F78" s="3" t="s">
        <v>671</v>
      </c>
      <c r="G78" t="s">
        <v>32</v>
      </c>
      <c r="H78" s="1">
        <v>39345</v>
      </c>
      <c r="I78" s="1">
        <f>H78+30</f>
        <v>39375</v>
      </c>
      <c r="J78" t="s">
        <v>577</v>
      </c>
      <c r="K78" t="s">
        <v>15</v>
      </c>
      <c r="L78">
        <v>15</v>
      </c>
      <c r="M78" t="s">
        <v>22</v>
      </c>
      <c r="N78" s="1">
        <v>39327</v>
      </c>
    </row>
    <row r="79" spans="1:14" x14ac:dyDescent="0.2">
      <c r="A79" t="s">
        <v>210</v>
      </c>
      <c r="B79" t="s">
        <v>24</v>
      </c>
      <c r="C79" t="s">
        <v>101</v>
      </c>
      <c r="D79">
        <v>1</v>
      </c>
      <c r="E79">
        <v>855000</v>
      </c>
      <c r="F79" s="3" t="s">
        <v>671</v>
      </c>
      <c r="G79" t="s">
        <v>13</v>
      </c>
      <c r="H79" s="1">
        <v>39867</v>
      </c>
      <c r="I79" s="1">
        <f>H79+30</f>
        <v>39897</v>
      </c>
      <c r="J79" t="s">
        <v>211</v>
      </c>
      <c r="K79" t="s">
        <v>27</v>
      </c>
      <c r="L79">
        <v>36</v>
      </c>
      <c r="M79" t="s">
        <v>22</v>
      </c>
      <c r="N79" s="1">
        <v>39157</v>
      </c>
    </row>
    <row r="80" spans="1:14" x14ac:dyDescent="0.2">
      <c r="A80" t="s">
        <v>184</v>
      </c>
      <c r="B80" t="s">
        <v>11</v>
      </c>
      <c r="C80" t="s">
        <v>45</v>
      </c>
      <c r="D80">
        <v>1</v>
      </c>
      <c r="E80">
        <v>875000</v>
      </c>
      <c r="F80" s="3" t="s">
        <v>671</v>
      </c>
      <c r="G80" t="s">
        <v>37</v>
      </c>
      <c r="H80" s="1">
        <v>39530</v>
      </c>
      <c r="I80" s="1">
        <f>H80+139</f>
        <v>39669</v>
      </c>
      <c r="J80" t="s">
        <v>185</v>
      </c>
      <c r="K80" t="s">
        <v>15</v>
      </c>
      <c r="L80">
        <v>57</v>
      </c>
      <c r="M80" t="s">
        <v>22</v>
      </c>
      <c r="N80" s="1">
        <v>39142</v>
      </c>
    </row>
    <row r="81" spans="1:14" x14ac:dyDescent="0.2">
      <c r="A81" t="s">
        <v>17</v>
      </c>
      <c r="B81" t="s">
        <v>24</v>
      </c>
      <c r="C81" t="s">
        <v>65</v>
      </c>
      <c r="D81">
        <v>1</v>
      </c>
      <c r="E81">
        <v>915000</v>
      </c>
      <c r="F81" s="3" t="s">
        <v>671</v>
      </c>
      <c r="G81" t="s">
        <v>20</v>
      </c>
      <c r="H81" s="1">
        <v>39802</v>
      </c>
      <c r="I81" s="1">
        <f>H81+30</f>
        <v>39832</v>
      </c>
      <c r="J81" t="s">
        <v>21</v>
      </c>
      <c r="K81" t="s">
        <v>15</v>
      </c>
      <c r="L81">
        <v>45</v>
      </c>
      <c r="M81" t="s">
        <v>22</v>
      </c>
      <c r="N81" s="1">
        <v>39084</v>
      </c>
    </row>
    <row r="82" spans="1:14" x14ac:dyDescent="0.2">
      <c r="A82" t="s">
        <v>508</v>
      </c>
      <c r="B82" t="s">
        <v>24</v>
      </c>
      <c r="C82" t="s">
        <v>65</v>
      </c>
      <c r="D82">
        <v>1</v>
      </c>
      <c r="E82">
        <v>915000</v>
      </c>
      <c r="F82" s="3" t="s">
        <v>671</v>
      </c>
      <c r="G82" t="s">
        <v>32</v>
      </c>
      <c r="H82" s="1">
        <v>39906</v>
      </c>
      <c r="I82" s="1">
        <f>H82+30</f>
        <v>39936</v>
      </c>
      <c r="J82" t="s">
        <v>509</v>
      </c>
      <c r="K82" t="s">
        <v>15</v>
      </c>
      <c r="L82">
        <v>31</v>
      </c>
      <c r="M82" t="s">
        <v>22</v>
      </c>
      <c r="N82" s="1">
        <v>39308</v>
      </c>
    </row>
    <row r="83" spans="1:14" x14ac:dyDescent="0.2">
      <c r="A83" t="s">
        <v>422</v>
      </c>
      <c r="B83" t="s">
        <v>24</v>
      </c>
      <c r="C83" t="s">
        <v>65</v>
      </c>
      <c r="D83">
        <v>1</v>
      </c>
      <c r="E83">
        <v>915000</v>
      </c>
      <c r="F83" s="3" t="s">
        <v>671</v>
      </c>
      <c r="G83" t="s">
        <v>20</v>
      </c>
      <c r="H83" s="1">
        <v>40043</v>
      </c>
      <c r="I83" s="1">
        <f>H83+30</f>
        <v>40073</v>
      </c>
      <c r="J83" t="s">
        <v>423</v>
      </c>
      <c r="K83" t="s">
        <v>15</v>
      </c>
      <c r="L83">
        <v>30</v>
      </c>
      <c r="M83" t="s">
        <v>22</v>
      </c>
      <c r="N83" s="1">
        <v>39264</v>
      </c>
    </row>
    <row r="84" spans="1:14" x14ac:dyDescent="0.2">
      <c r="A84" t="s">
        <v>17</v>
      </c>
      <c r="B84" t="s">
        <v>11</v>
      </c>
      <c r="C84" t="s">
        <v>77</v>
      </c>
      <c r="D84">
        <v>1</v>
      </c>
      <c r="E84">
        <v>940000</v>
      </c>
      <c r="F84" s="3" t="s">
        <v>671</v>
      </c>
      <c r="G84" t="s">
        <v>20</v>
      </c>
      <c r="H84" s="1">
        <v>39569</v>
      </c>
      <c r="I84" s="1">
        <f>H84+44</f>
        <v>39613</v>
      </c>
      <c r="J84" t="s">
        <v>21</v>
      </c>
      <c r="K84" t="s">
        <v>15</v>
      </c>
      <c r="L84">
        <v>45</v>
      </c>
      <c r="M84" t="s">
        <v>22</v>
      </c>
      <c r="N84" s="1">
        <v>39084</v>
      </c>
    </row>
    <row r="85" spans="1:14" x14ac:dyDescent="0.2">
      <c r="A85" t="s">
        <v>644</v>
      </c>
      <c r="B85" t="s">
        <v>24</v>
      </c>
      <c r="C85" t="s">
        <v>65</v>
      </c>
      <c r="D85">
        <v>1</v>
      </c>
      <c r="E85">
        <v>950000</v>
      </c>
      <c r="F85" s="3" t="s">
        <v>671</v>
      </c>
      <c r="G85" t="s">
        <v>20</v>
      </c>
      <c r="H85" s="1">
        <v>39483</v>
      </c>
      <c r="I85" s="1">
        <f>H85+30</f>
        <v>39513</v>
      </c>
      <c r="J85" t="s">
        <v>645</v>
      </c>
      <c r="K85" t="s">
        <v>27</v>
      </c>
      <c r="L85">
        <v>60</v>
      </c>
      <c r="M85" t="s">
        <v>22</v>
      </c>
      <c r="N85" s="1">
        <v>39373</v>
      </c>
    </row>
    <row r="86" spans="1:14" x14ac:dyDescent="0.2">
      <c r="A86" t="s">
        <v>422</v>
      </c>
      <c r="B86" t="s">
        <v>24</v>
      </c>
      <c r="C86" t="s">
        <v>65</v>
      </c>
      <c r="D86">
        <v>1</v>
      </c>
      <c r="E86">
        <v>950000</v>
      </c>
      <c r="F86" s="3" t="s">
        <v>671</v>
      </c>
      <c r="G86" t="s">
        <v>32</v>
      </c>
      <c r="H86" s="1">
        <v>39493</v>
      </c>
      <c r="I86" s="1">
        <f>H86+20</f>
        <v>39513</v>
      </c>
      <c r="J86" t="s">
        <v>423</v>
      </c>
      <c r="K86" t="s">
        <v>15</v>
      </c>
      <c r="L86">
        <v>30</v>
      </c>
      <c r="M86" t="s">
        <v>22</v>
      </c>
      <c r="N86" s="1">
        <v>39264</v>
      </c>
    </row>
    <row r="87" spans="1:14" x14ac:dyDescent="0.2">
      <c r="A87" t="s">
        <v>540</v>
      </c>
      <c r="B87" t="s">
        <v>24</v>
      </c>
      <c r="C87" t="s">
        <v>65</v>
      </c>
      <c r="D87">
        <v>1</v>
      </c>
      <c r="E87">
        <v>950000</v>
      </c>
      <c r="F87" s="3" t="s">
        <v>671</v>
      </c>
      <c r="G87" t="s">
        <v>20</v>
      </c>
      <c r="H87" s="1">
        <v>39523</v>
      </c>
      <c r="I87" s="1">
        <f>H87+20</f>
        <v>39543</v>
      </c>
      <c r="J87" t="s">
        <v>541</v>
      </c>
      <c r="K87" t="s">
        <v>15</v>
      </c>
      <c r="L87">
        <v>28</v>
      </c>
      <c r="M87" t="s">
        <v>22</v>
      </c>
      <c r="N87" s="1">
        <v>39235</v>
      </c>
    </row>
    <row r="88" spans="1:14" x14ac:dyDescent="0.2">
      <c r="A88" t="s">
        <v>386</v>
      </c>
      <c r="B88" t="s">
        <v>24</v>
      </c>
      <c r="C88" t="s">
        <v>65</v>
      </c>
      <c r="D88">
        <v>1</v>
      </c>
      <c r="E88">
        <v>950000</v>
      </c>
      <c r="F88" s="3" t="s">
        <v>671</v>
      </c>
      <c r="G88" t="s">
        <v>32</v>
      </c>
      <c r="H88" s="1">
        <v>39918</v>
      </c>
      <c r="I88" s="1">
        <f>H88+30</f>
        <v>39948</v>
      </c>
      <c r="J88" t="s">
        <v>387</v>
      </c>
      <c r="K88" t="s">
        <v>15</v>
      </c>
      <c r="L88">
        <v>40</v>
      </c>
      <c r="M88" t="s">
        <v>22</v>
      </c>
      <c r="N88" s="1">
        <v>39190</v>
      </c>
    </row>
    <row r="89" spans="1:14" x14ac:dyDescent="0.2">
      <c r="A89" t="s">
        <v>252</v>
      </c>
      <c r="B89" t="s">
        <v>24</v>
      </c>
      <c r="C89" t="s">
        <v>65</v>
      </c>
      <c r="D89">
        <v>1</v>
      </c>
      <c r="E89">
        <v>950000</v>
      </c>
      <c r="F89" s="3" t="s">
        <v>671</v>
      </c>
      <c r="G89" t="s">
        <v>13</v>
      </c>
      <c r="H89" s="1">
        <v>39963</v>
      </c>
      <c r="I89" s="1">
        <f>H89+30</f>
        <v>39993</v>
      </c>
      <c r="J89" t="s">
        <v>253</v>
      </c>
      <c r="K89" t="s">
        <v>27</v>
      </c>
      <c r="L89">
        <v>50</v>
      </c>
      <c r="M89" t="s">
        <v>22</v>
      </c>
      <c r="N89" s="1">
        <v>39132</v>
      </c>
    </row>
    <row r="90" spans="1:14" x14ac:dyDescent="0.2">
      <c r="A90" t="s">
        <v>460</v>
      </c>
      <c r="B90" t="s">
        <v>24</v>
      </c>
      <c r="C90" t="s">
        <v>65</v>
      </c>
      <c r="D90">
        <v>1</v>
      </c>
      <c r="E90">
        <v>950000</v>
      </c>
      <c r="F90" s="3" t="s">
        <v>671</v>
      </c>
      <c r="G90" t="s">
        <v>13</v>
      </c>
      <c r="H90" s="1">
        <v>40059</v>
      </c>
      <c r="I90" s="1">
        <f>H90+30</f>
        <v>40089</v>
      </c>
      <c r="J90" t="s">
        <v>461</v>
      </c>
      <c r="K90" t="s">
        <v>27</v>
      </c>
      <c r="L90">
        <v>67</v>
      </c>
      <c r="M90" t="s">
        <v>22</v>
      </c>
      <c r="N90" s="1">
        <v>39286</v>
      </c>
    </row>
    <row r="91" spans="1:14" x14ac:dyDescent="0.2">
      <c r="A91" t="s">
        <v>422</v>
      </c>
      <c r="B91" t="s">
        <v>24</v>
      </c>
      <c r="C91" t="s">
        <v>25</v>
      </c>
      <c r="D91">
        <v>1</v>
      </c>
      <c r="E91">
        <v>970000</v>
      </c>
      <c r="F91" s="3" t="s">
        <v>671</v>
      </c>
      <c r="G91" t="s">
        <v>13</v>
      </c>
      <c r="H91" s="1">
        <v>39470</v>
      </c>
      <c r="I91" s="1">
        <f>H91+14</f>
        <v>39484</v>
      </c>
      <c r="J91" t="s">
        <v>423</v>
      </c>
      <c r="K91" t="s">
        <v>15</v>
      </c>
      <c r="L91">
        <v>30</v>
      </c>
      <c r="M91" t="s">
        <v>22</v>
      </c>
      <c r="N91" s="1">
        <v>39264</v>
      </c>
    </row>
    <row r="92" spans="1:14" x14ac:dyDescent="0.2">
      <c r="A92" t="s">
        <v>252</v>
      </c>
      <c r="B92" t="s">
        <v>24</v>
      </c>
      <c r="C92" t="s">
        <v>65</v>
      </c>
      <c r="D92">
        <v>1</v>
      </c>
      <c r="E92">
        <v>980000</v>
      </c>
      <c r="F92" s="3" t="s">
        <v>671</v>
      </c>
      <c r="G92" t="s">
        <v>32</v>
      </c>
      <c r="H92" s="1">
        <v>39932</v>
      </c>
      <c r="I92" s="1">
        <f>H92+30</f>
        <v>39962</v>
      </c>
      <c r="J92" t="s">
        <v>253</v>
      </c>
      <c r="K92" t="s">
        <v>27</v>
      </c>
      <c r="L92">
        <v>50</v>
      </c>
      <c r="M92" t="s">
        <v>22</v>
      </c>
      <c r="N92" s="1">
        <v>39132</v>
      </c>
    </row>
    <row r="93" spans="1:14" x14ac:dyDescent="0.2">
      <c r="A93" t="s">
        <v>184</v>
      </c>
      <c r="B93" t="s">
        <v>24</v>
      </c>
      <c r="C93" t="s">
        <v>25</v>
      </c>
      <c r="D93">
        <v>1</v>
      </c>
      <c r="E93">
        <v>985000</v>
      </c>
      <c r="F93" s="3" t="s">
        <v>671</v>
      </c>
      <c r="G93" t="s">
        <v>13</v>
      </c>
      <c r="H93" s="1">
        <v>39621</v>
      </c>
      <c r="I93" s="1">
        <f>H93+30</f>
        <v>39651</v>
      </c>
      <c r="J93" t="s">
        <v>185</v>
      </c>
      <c r="K93" t="s">
        <v>15</v>
      </c>
      <c r="L93">
        <v>57</v>
      </c>
      <c r="M93" t="s">
        <v>22</v>
      </c>
      <c r="N93" s="1">
        <v>39142</v>
      </c>
    </row>
    <row r="94" spans="1:14" x14ac:dyDescent="0.2">
      <c r="A94" t="s">
        <v>514</v>
      </c>
      <c r="B94" t="s">
        <v>24</v>
      </c>
      <c r="C94" t="s">
        <v>25</v>
      </c>
      <c r="D94">
        <v>1</v>
      </c>
      <c r="E94">
        <v>985000</v>
      </c>
      <c r="F94" s="3" t="s">
        <v>671</v>
      </c>
      <c r="G94" t="s">
        <v>13</v>
      </c>
      <c r="H94" s="1">
        <v>39909</v>
      </c>
      <c r="I94" s="1">
        <f>H94+30</f>
        <v>39939</v>
      </c>
      <c r="J94" t="s">
        <v>515</v>
      </c>
      <c r="K94" t="s">
        <v>15</v>
      </c>
      <c r="L94">
        <v>36</v>
      </c>
      <c r="M94" t="s">
        <v>22</v>
      </c>
      <c r="N94" s="1">
        <v>39279</v>
      </c>
    </row>
    <row r="95" spans="1:14" x14ac:dyDescent="0.2">
      <c r="A95" t="s">
        <v>444</v>
      </c>
      <c r="B95" t="s">
        <v>24</v>
      </c>
      <c r="C95" t="s">
        <v>25</v>
      </c>
      <c r="D95">
        <v>1</v>
      </c>
      <c r="E95">
        <v>985000</v>
      </c>
      <c r="F95" s="3" t="s">
        <v>671</v>
      </c>
      <c r="G95" t="s">
        <v>13</v>
      </c>
      <c r="H95" s="1">
        <v>40001</v>
      </c>
      <c r="I95" s="1">
        <f>H95+30</f>
        <v>40031</v>
      </c>
      <c r="J95" t="s">
        <v>445</v>
      </c>
      <c r="K95" t="s">
        <v>27</v>
      </c>
      <c r="L95">
        <v>26</v>
      </c>
      <c r="M95" t="s">
        <v>22</v>
      </c>
      <c r="N95" s="1">
        <v>39275</v>
      </c>
    </row>
    <row r="96" spans="1:14" x14ac:dyDescent="0.2">
      <c r="A96" t="s">
        <v>166</v>
      </c>
      <c r="B96" t="s">
        <v>11</v>
      </c>
      <c r="C96" t="s">
        <v>49</v>
      </c>
      <c r="D96">
        <v>1</v>
      </c>
      <c r="E96">
        <v>1080000</v>
      </c>
      <c r="F96" s="3" t="s">
        <v>671</v>
      </c>
      <c r="G96" t="s">
        <v>13</v>
      </c>
      <c r="H96" s="1">
        <v>39596</v>
      </c>
      <c r="I96" s="1">
        <f>H96+145</f>
        <v>39741</v>
      </c>
      <c r="J96" t="s">
        <v>167</v>
      </c>
      <c r="K96" t="s">
        <v>27</v>
      </c>
      <c r="L96">
        <v>49</v>
      </c>
      <c r="M96" t="s">
        <v>22</v>
      </c>
      <c r="N96" s="1">
        <v>39100</v>
      </c>
    </row>
    <row r="97" spans="1:14" x14ac:dyDescent="0.2">
      <c r="A97" t="s">
        <v>614</v>
      </c>
      <c r="B97" t="s">
        <v>11</v>
      </c>
      <c r="C97" t="s">
        <v>49</v>
      </c>
      <c r="D97">
        <v>1</v>
      </c>
      <c r="E97">
        <v>1080000</v>
      </c>
      <c r="F97" s="3" t="s">
        <v>671</v>
      </c>
      <c r="G97" t="s">
        <v>13</v>
      </c>
      <c r="H97" s="1">
        <v>39365</v>
      </c>
      <c r="I97" s="1">
        <f>H97+104</f>
        <v>39469</v>
      </c>
      <c r="J97" t="s">
        <v>615</v>
      </c>
      <c r="K97" t="s">
        <v>27</v>
      </c>
      <c r="L97">
        <v>53</v>
      </c>
      <c r="M97" t="s">
        <v>22</v>
      </c>
      <c r="N97" s="1">
        <v>39241</v>
      </c>
    </row>
    <row r="98" spans="1:14" x14ac:dyDescent="0.2">
      <c r="A98" t="s">
        <v>166</v>
      </c>
      <c r="B98" t="s">
        <v>11</v>
      </c>
      <c r="C98" t="s">
        <v>49</v>
      </c>
      <c r="D98">
        <v>1</v>
      </c>
      <c r="E98">
        <v>1080000</v>
      </c>
      <c r="F98" s="3" t="s">
        <v>671</v>
      </c>
      <c r="G98" t="s">
        <v>13</v>
      </c>
      <c r="H98" s="1">
        <v>39138</v>
      </c>
      <c r="I98" s="1">
        <f>H98+30</f>
        <v>39168</v>
      </c>
      <c r="J98" t="s">
        <v>167</v>
      </c>
      <c r="K98" t="s">
        <v>27</v>
      </c>
      <c r="L98">
        <v>49</v>
      </c>
      <c r="M98" t="s">
        <v>22</v>
      </c>
      <c r="N98" s="1">
        <v>39100</v>
      </c>
    </row>
    <row r="99" spans="1:14" x14ac:dyDescent="0.2">
      <c r="A99" t="s">
        <v>210</v>
      </c>
      <c r="B99" t="s">
        <v>11</v>
      </c>
      <c r="C99" t="s">
        <v>12</v>
      </c>
      <c r="D99">
        <v>1</v>
      </c>
      <c r="E99">
        <v>1240000</v>
      </c>
      <c r="F99" s="3" t="s">
        <v>671</v>
      </c>
      <c r="G99" t="s">
        <v>13</v>
      </c>
      <c r="H99" s="1">
        <v>39160</v>
      </c>
      <c r="I99" s="1">
        <f>H99+30</f>
        <v>39190</v>
      </c>
      <c r="J99" t="s">
        <v>211</v>
      </c>
      <c r="K99" t="s">
        <v>27</v>
      </c>
      <c r="L99">
        <v>36</v>
      </c>
      <c r="M99" t="s">
        <v>22</v>
      </c>
      <c r="N99" s="1">
        <v>39157</v>
      </c>
    </row>
    <row r="100" spans="1:14" x14ac:dyDescent="0.2">
      <c r="A100" t="s">
        <v>358</v>
      </c>
      <c r="B100" t="s">
        <v>11</v>
      </c>
      <c r="C100" t="s">
        <v>12</v>
      </c>
      <c r="D100">
        <v>1</v>
      </c>
      <c r="E100">
        <v>1265000</v>
      </c>
      <c r="F100" s="3" t="s">
        <v>671</v>
      </c>
      <c r="G100" t="s">
        <v>37</v>
      </c>
      <c r="H100" s="1">
        <v>39235</v>
      </c>
      <c r="I100" s="1">
        <f>H100+71</f>
        <v>39306</v>
      </c>
      <c r="J100" t="s">
        <v>359</v>
      </c>
      <c r="K100" t="s">
        <v>15</v>
      </c>
      <c r="L100">
        <v>43</v>
      </c>
      <c r="M100" t="s">
        <v>22</v>
      </c>
      <c r="N100" s="1">
        <v>39230</v>
      </c>
    </row>
    <row r="101" spans="1:14" x14ac:dyDescent="0.2">
      <c r="A101" t="s">
        <v>444</v>
      </c>
      <c r="B101" t="s">
        <v>11</v>
      </c>
      <c r="C101" t="s">
        <v>12</v>
      </c>
      <c r="D101">
        <v>1</v>
      </c>
      <c r="E101">
        <v>1265000</v>
      </c>
      <c r="F101" s="3" t="s">
        <v>671</v>
      </c>
      <c r="G101" t="s">
        <v>20</v>
      </c>
      <c r="H101" s="1">
        <v>39980</v>
      </c>
      <c r="I101" s="1">
        <f>H101+30</f>
        <v>40010</v>
      </c>
      <c r="J101" t="s">
        <v>445</v>
      </c>
      <c r="K101" t="s">
        <v>27</v>
      </c>
      <c r="L101">
        <v>26</v>
      </c>
      <c r="M101" t="s">
        <v>22</v>
      </c>
      <c r="N101" s="1">
        <v>39275</v>
      </c>
    </row>
    <row r="102" spans="1:14" x14ac:dyDescent="0.2">
      <c r="A102" t="s">
        <v>228</v>
      </c>
      <c r="B102" t="s">
        <v>18</v>
      </c>
      <c r="C102" t="s">
        <v>57</v>
      </c>
      <c r="D102">
        <v>1</v>
      </c>
      <c r="E102">
        <v>1280000</v>
      </c>
      <c r="F102" s="3" t="s">
        <v>671</v>
      </c>
      <c r="G102" t="s">
        <v>13</v>
      </c>
      <c r="H102" s="1">
        <v>39169</v>
      </c>
      <c r="I102" s="1">
        <f>H102+30</f>
        <v>39199</v>
      </c>
      <c r="J102" t="s">
        <v>229</v>
      </c>
      <c r="K102" t="s">
        <v>27</v>
      </c>
      <c r="L102">
        <v>37</v>
      </c>
      <c r="M102" t="s">
        <v>22</v>
      </c>
      <c r="N102" s="1">
        <v>39159</v>
      </c>
    </row>
    <row r="103" spans="1:14" x14ac:dyDescent="0.2">
      <c r="A103" t="s">
        <v>386</v>
      </c>
      <c r="B103" t="s">
        <v>18</v>
      </c>
      <c r="C103" t="s">
        <v>57</v>
      </c>
      <c r="D103">
        <v>1</v>
      </c>
      <c r="E103">
        <v>1320000</v>
      </c>
      <c r="F103" s="3" t="s">
        <v>671</v>
      </c>
      <c r="G103" t="s">
        <v>13</v>
      </c>
      <c r="H103" s="1">
        <v>39249</v>
      </c>
      <c r="I103" s="1">
        <f>H103+30</f>
        <v>39279</v>
      </c>
      <c r="J103" t="s">
        <v>387</v>
      </c>
      <c r="K103" t="s">
        <v>15</v>
      </c>
      <c r="L103">
        <v>40</v>
      </c>
      <c r="M103" t="s">
        <v>22</v>
      </c>
      <c r="N103" s="1">
        <v>39190</v>
      </c>
    </row>
    <row r="104" spans="1:14" x14ac:dyDescent="0.2">
      <c r="A104" t="s">
        <v>534</v>
      </c>
      <c r="B104" t="s">
        <v>18</v>
      </c>
      <c r="C104" t="s">
        <v>57</v>
      </c>
      <c r="D104">
        <v>1</v>
      </c>
      <c r="E104">
        <v>1320000</v>
      </c>
      <c r="F104" s="3" t="s">
        <v>671</v>
      </c>
      <c r="G104" t="s">
        <v>13</v>
      </c>
      <c r="H104" s="1">
        <v>39324</v>
      </c>
      <c r="I104" s="1">
        <f>H104+62</f>
        <v>39386</v>
      </c>
      <c r="J104" t="s">
        <v>535</v>
      </c>
      <c r="K104" t="s">
        <v>15</v>
      </c>
      <c r="L104">
        <v>35</v>
      </c>
      <c r="M104" t="s">
        <v>22</v>
      </c>
      <c r="N104" s="1">
        <v>39318</v>
      </c>
    </row>
    <row r="105" spans="1:14" x14ac:dyDescent="0.2">
      <c r="A105" t="s">
        <v>644</v>
      </c>
      <c r="B105" t="s">
        <v>18</v>
      </c>
      <c r="C105" t="s">
        <v>57</v>
      </c>
      <c r="D105">
        <v>1</v>
      </c>
      <c r="E105">
        <v>1320000</v>
      </c>
      <c r="F105" s="3" t="s">
        <v>671</v>
      </c>
      <c r="G105" t="s">
        <v>20</v>
      </c>
      <c r="H105" s="1">
        <v>39380</v>
      </c>
      <c r="I105" s="1">
        <f>H105+30</f>
        <v>39410</v>
      </c>
      <c r="J105" t="s">
        <v>645</v>
      </c>
      <c r="K105" t="s">
        <v>27</v>
      </c>
      <c r="L105">
        <v>60</v>
      </c>
      <c r="M105" t="s">
        <v>22</v>
      </c>
      <c r="N105" s="1">
        <v>39373</v>
      </c>
    </row>
    <row r="106" spans="1:14" x14ac:dyDescent="0.2">
      <c r="A106" t="s">
        <v>166</v>
      </c>
      <c r="B106" t="s">
        <v>18</v>
      </c>
      <c r="C106" t="s">
        <v>57</v>
      </c>
      <c r="D106">
        <v>1</v>
      </c>
      <c r="E106">
        <v>1320000</v>
      </c>
      <c r="F106" s="3" t="s">
        <v>671</v>
      </c>
      <c r="G106" t="s">
        <v>20</v>
      </c>
      <c r="H106" s="1">
        <v>39560</v>
      </c>
      <c r="I106" s="1">
        <f>H106+30</f>
        <v>39590</v>
      </c>
      <c r="J106" t="s">
        <v>167</v>
      </c>
      <c r="K106" t="s">
        <v>27</v>
      </c>
      <c r="L106">
        <v>49</v>
      </c>
      <c r="M106" t="s">
        <v>22</v>
      </c>
      <c r="N106" s="1">
        <v>39100</v>
      </c>
    </row>
    <row r="107" spans="1:14" x14ac:dyDescent="0.2">
      <c r="A107" t="s">
        <v>460</v>
      </c>
      <c r="B107" t="s">
        <v>18</v>
      </c>
      <c r="C107" t="s">
        <v>57</v>
      </c>
      <c r="D107">
        <v>1</v>
      </c>
      <c r="E107">
        <v>1320000</v>
      </c>
      <c r="F107" s="3" t="s">
        <v>671</v>
      </c>
      <c r="G107" t="s">
        <v>13</v>
      </c>
      <c r="H107" s="1">
        <v>40006</v>
      </c>
      <c r="I107" s="1">
        <f>H107+30</f>
        <v>40036</v>
      </c>
      <c r="J107" t="s">
        <v>461</v>
      </c>
      <c r="K107" t="s">
        <v>27</v>
      </c>
      <c r="L107">
        <v>67</v>
      </c>
      <c r="M107" t="s">
        <v>22</v>
      </c>
      <c r="N107" s="1">
        <v>39286</v>
      </c>
    </row>
    <row r="108" spans="1:14" x14ac:dyDescent="0.2">
      <c r="A108" t="s">
        <v>460</v>
      </c>
      <c r="B108" t="s">
        <v>18</v>
      </c>
      <c r="C108" t="s">
        <v>57</v>
      </c>
      <c r="D108">
        <v>1</v>
      </c>
      <c r="E108">
        <v>1320000</v>
      </c>
      <c r="F108" s="3" t="s">
        <v>671</v>
      </c>
      <c r="G108" t="s">
        <v>13</v>
      </c>
      <c r="H108" s="1">
        <v>39661</v>
      </c>
      <c r="I108" s="1">
        <f>H108+62</f>
        <v>39723</v>
      </c>
      <c r="J108" t="s">
        <v>461</v>
      </c>
      <c r="K108" t="s">
        <v>27</v>
      </c>
      <c r="L108">
        <v>67</v>
      </c>
      <c r="M108" t="s">
        <v>22</v>
      </c>
      <c r="N108" s="1">
        <v>39286</v>
      </c>
    </row>
    <row r="109" spans="1:14" x14ac:dyDescent="0.2">
      <c r="A109" t="s">
        <v>444</v>
      </c>
      <c r="B109" t="s">
        <v>18</v>
      </c>
      <c r="C109" t="s">
        <v>57</v>
      </c>
      <c r="D109">
        <v>1</v>
      </c>
      <c r="E109">
        <v>1345000</v>
      </c>
      <c r="F109" s="3" t="s">
        <v>671</v>
      </c>
      <c r="G109" t="s">
        <v>13</v>
      </c>
      <c r="H109" s="1">
        <v>39504</v>
      </c>
      <c r="I109" s="1">
        <f>H109+30</f>
        <v>39534</v>
      </c>
      <c r="J109" t="s">
        <v>445</v>
      </c>
      <c r="K109" t="s">
        <v>27</v>
      </c>
      <c r="L109">
        <v>26</v>
      </c>
      <c r="M109" t="s">
        <v>22</v>
      </c>
      <c r="N109" s="1">
        <v>39275</v>
      </c>
    </row>
    <row r="110" spans="1:14" x14ac:dyDescent="0.2">
      <c r="A110" t="s">
        <v>588</v>
      </c>
      <c r="B110" t="s">
        <v>18</v>
      </c>
      <c r="C110" t="s">
        <v>57</v>
      </c>
      <c r="D110">
        <v>1</v>
      </c>
      <c r="E110">
        <v>1345000</v>
      </c>
      <c r="F110" s="3" t="s">
        <v>671</v>
      </c>
      <c r="G110" t="s">
        <v>32</v>
      </c>
      <c r="H110" s="1">
        <v>39781</v>
      </c>
      <c r="I110" s="1">
        <f>H110+80</f>
        <v>39861</v>
      </c>
      <c r="J110" t="s">
        <v>589</v>
      </c>
      <c r="K110" t="s">
        <v>27</v>
      </c>
      <c r="L110">
        <v>20</v>
      </c>
      <c r="M110" t="s">
        <v>22</v>
      </c>
      <c r="N110" s="1">
        <v>39350</v>
      </c>
    </row>
    <row r="111" spans="1:14" x14ac:dyDescent="0.2">
      <c r="A111" t="s">
        <v>464</v>
      </c>
      <c r="B111" t="s">
        <v>18</v>
      </c>
      <c r="C111" t="s">
        <v>57</v>
      </c>
      <c r="D111">
        <v>1</v>
      </c>
      <c r="E111">
        <v>1345000</v>
      </c>
      <c r="F111" s="3" t="s">
        <v>671</v>
      </c>
      <c r="G111" t="s">
        <v>13</v>
      </c>
      <c r="H111" s="1">
        <v>40061</v>
      </c>
      <c r="I111" s="1">
        <f t="shared" ref="I111:I116" si="1">H111+30</f>
        <v>40091</v>
      </c>
      <c r="J111" t="s">
        <v>465</v>
      </c>
      <c r="K111" t="s">
        <v>15</v>
      </c>
      <c r="L111">
        <v>47</v>
      </c>
      <c r="M111" t="s">
        <v>22</v>
      </c>
      <c r="N111" s="1">
        <v>39287</v>
      </c>
    </row>
    <row r="112" spans="1:14" x14ac:dyDescent="0.2">
      <c r="A112" t="s">
        <v>508</v>
      </c>
      <c r="B112" t="s">
        <v>18</v>
      </c>
      <c r="C112" t="s">
        <v>57</v>
      </c>
      <c r="D112">
        <v>1</v>
      </c>
      <c r="E112">
        <v>1345000</v>
      </c>
      <c r="F112" s="3" t="s">
        <v>671</v>
      </c>
      <c r="G112" t="s">
        <v>32</v>
      </c>
      <c r="H112" s="1">
        <v>39311</v>
      </c>
      <c r="I112" s="1">
        <f t="shared" si="1"/>
        <v>39341</v>
      </c>
      <c r="J112" t="s">
        <v>509</v>
      </c>
      <c r="K112" t="s">
        <v>15</v>
      </c>
      <c r="L112">
        <v>31</v>
      </c>
      <c r="M112" t="s">
        <v>22</v>
      </c>
      <c r="N112" s="1">
        <v>39308</v>
      </c>
    </row>
    <row r="113" spans="1:14" x14ac:dyDescent="0.2">
      <c r="A113" t="s">
        <v>17</v>
      </c>
      <c r="B113" t="s">
        <v>18</v>
      </c>
      <c r="C113" t="s">
        <v>57</v>
      </c>
      <c r="D113">
        <v>1</v>
      </c>
      <c r="E113">
        <v>1345000</v>
      </c>
      <c r="F113" s="3" t="s">
        <v>671</v>
      </c>
      <c r="G113" t="s">
        <v>13</v>
      </c>
      <c r="H113" s="1">
        <v>39602</v>
      </c>
      <c r="I113" s="1">
        <f t="shared" si="1"/>
        <v>39632</v>
      </c>
      <c r="J113" t="s">
        <v>21</v>
      </c>
      <c r="K113" t="s">
        <v>15</v>
      </c>
      <c r="L113">
        <v>45</v>
      </c>
      <c r="M113" t="s">
        <v>22</v>
      </c>
      <c r="N113" s="1">
        <v>39084</v>
      </c>
    </row>
    <row r="114" spans="1:14" x14ac:dyDescent="0.2">
      <c r="A114" t="s">
        <v>286</v>
      </c>
      <c r="B114" t="s">
        <v>30</v>
      </c>
      <c r="C114" t="s">
        <v>31</v>
      </c>
      <c r="D114">
        <v>1</v>
      </c>
      <c r="E114">
        <v>1365000</v>
      </c>
      <c r="F114" s="3" t="s">
        <v>671</v>
      </c>
      <c r="G114" t="s">
        <v>32</v>
      </c>
      <c r="H114" s="1">
        <v>39198</v>
      </c>
      <c r="I114" s="1">
        <f t="shared" si="1"/>
        <v>39228</v>
      </c>
      <c r="J114" t="s">
        <v>287</v>
      </c>
      <c r="K114" t="s">
        <v>15</v>
      </c>
      <c r="L114">
        <v>26</v>
      </c>
      <c r="M114" t="s">
        <v>22</v>
      </c>
      <c r="N114" s="1">
        <v>39159</v>
      </c>
    </row>
    <row r="115" spans="1:14" x14ac:dyDescent="0.2">
      <c r="A115" t="s">
        <v>640</v>
      </c>
      <c r="B115" t="s">
        <v>30</v>
      </c>
      <c r="C115" t="s">
        <v>31</v>
      </c>
      <c r="D115">
        <v>1</v>
      </c>
      <c r="E115">
        <v>1365000</v>
      </c>
      <c r="F115" s="3" t="s">
        <v>671</v>
      </c>
      <c r="G115" t="s">
        <v>20</v>
      </c>
      <c r="H115" s="1">
        <v>39378</v>
      </c>
      <c r="I115" s="1">
        <f t="shared" si="1"/>
        <v>39408</v>
      </c>
      <c r="J115" t="s">
        <v>641</v>
      </c>
      <c r="K115" t="s">
        <v>27</v>
      </c>
      <c r="L115">
        <v>67</v>
      </c>
      <c r="M115" t="s">
        <v>22</v>
      </c>
      <c r="N115" s="1">
        <v>39341</v>
      </c>
    </row>
    <row r="116" spans="1:14" x14ac:dyDescent="0.2">
      <c r="A116" t="s">
        <v>614</v>
      </c>
      <c r="B116" t="s">
        <v>30</v>
      </c>
      <c r="C116" t="s">
        <v>31</v>
      </c>
      <c r="D116">
        <v>1</v>
      </c>
      <c r="E116">
        <v>1365000</v>
      </c>
      <c r="F116" s="3" t="s">
        <v>671</v>
      </c>
      <c r="G116" t="s">
        <v>32</v>
      </c>
      <c r="H116" s="1">
        <v>39383</v>
      </c>
      <c r="I116" s="1">
        <f t="shared" si="1"/>
        <v>39413</v>
      </c>
      <c r="J116" t="s">
        <v>615</v>
      </c>
      <c r="K116" t="s">
        <v>27</v>
      </c>
      <c r="L116">
        <v>53</v>
      </c>
      <c r="M116" t="s">
        <v>22</v>
      </c>
      <c r="N116" s="1">
        <v>39241</v>
      </c>
    </row>
    <row r="117" spans="1:14" x14ac:dyDescent="0.2">
      <c r="A117" t="s">
        <v>404</v>
      </c>
      <c r="B117" t="s">
        <v>11</v>
      </c>
      <c r="C117" t="s">
        <v>12</v>
      </c>
      <c r="D117">
        <v>1</v>
      </c>
      <c r="E117">
        <v>1399000</v>
      </c>
      <c r="F117" s="3" t="s">
        <v>671</v>
      </c>
      <c r="G117" t="s">
        <v>13</v>
      </c>
      <c r="H117" s="1">
        <v>39427</v>
      </c>
      <c r="I117" s="1">
        <f>H117+140</f>
        <v>39567</v>
      </c>
      <c r="J117" t="s">
        <v>405</v>
      </c>
      <c r="K117" t="s">
        <v>15</v>
      </c>
      <c r="L117">
        <v>48</v>
      </c>
      <c r="M117" t="s">
        <v>22</v>
      </c>
      <c r="N117" s="1">
        <v>39258</v>
      </c>
    </row>
    <row r="118" spans="1:14" x14ac:dyDescent="0.2">
      <c r="A118" t="s">
        <v>210</v>
      </c>
      <c r="B118" t="s">
        <v>11</v>
      </c>
      <c r="C118" t="s">
        <v>12</v>
      </c>
      <c r="D118">
        <v>1</v>
      </c>
      <c r="E118">
        <v>1399000</v>
      </c>
      <c r="F118" s="3" t="s">
        <v>671</v>
      </c>
      <c r="G118" t="s">
        <v>13</v>
      </c>
      <c r="H118" s="1">
        <v>39830</v>
      </c>
      <c r="I118" s="1">
        <f>H118+170</f>
        <v>40000</v>
      </c>
      <c r="J118" t="s">
        <v>211</v>
      </c>
      <c r="K118" t="s">
        <v>27</v>
      </c>
      <c r="L118">
        <v>36</v>
      </c>
      <c r="M118" t="s">
        <v>22</v>
      </c>
      <c r="N118" s="1">
        <v>39157</v>
      </c>
    </row>
    <row r="119" spans="1:14" x14ac:dyDescent="0.2">
      <c r="A119" t="s">
        <v>464</v>
      </c>
      <c r="B119" t="s">
        <v>11</v>
      </c>
      <c r="C119" t="s">
        <v>12</v>
      </c>
      <c r="D119">
        <v>1</v>
      </c>
      <c r="E119">
        <v>1399000</v>
      </c>
      <c r="F119" s="3" t="s">
        <v>671</v>
      </c>
      <c r="G119" t="s">
        <v>20</v>
      </c>
      <c r="H119" s="1">
        <v>40008</v>
      </c>
      <c r="I119" s="1">
        <f>H119+204</f>
        <v>40212</v>
      </c>
      <c r="J119" t="s">
        <v>465</v>
      </c>
      <c r="K119" t="s">
        <v>15</v>
      </c>
      <c r="L119">
        <v>47</v>
      </c>
      <c r="M119" t="s">
        <v>22</v>
      </c>
      <c r="N119" s="1">
        <v>39287</v>
      </c>
    </row>
    <row r="120" spans="1:14" x14ac:dyDescent="0.2">
      <c r="A120" t="s">
        <v>244</v>
      </c>
      <c r="B120" t="s">
        <v>30</v>
      </c>
      <c r="C120" t="s">
        <v>31</v>
      </c>
      <c r="D120">
        <v>1</v>
      </c>
      <c r="E120">
        <v>1399000</v>
      </c>
      <c r="F120" s="3" t="s">
        <v>671</v>
      </c>
      <c r="G120" t="s">
        <v>20</v>
      </c>
      <c r="H120" s="1">
        <v>39177</v>
      </c>
      <c r="I120" s="1">
        <f>H120+100</f>
        <v>39277</v>
      </c>
      <c r="J120" t="s">
        <v>245</v>
      </c>
      <c r="K120" t="s">
        <v>27</v>
      </c>
      <c r="L120">
        <v>48</v>
      </c>
      <c r="M120" t="s">
        <v>22</v>
      </c>
      <c r="N120" s="1">
        <v>39150</v>
      </c>
    </row>
    <row r="121" spans="1:14" x14ac:dyDescent="0.2">
      <c r="A121" t="s">
        <v>404</v>
      </c>
      <c r="B121" t="s">
        <v>30</v>
      </c>
      <c r="C121" t="s">
        <v>31</v>
      </c>
      <c r="D121">
        <v>1</v>
      </c>
      <c r="E121">
        <v>1399000</v>
      </c>
      <c r="F121" s="3" t="s">
        <v>671</v>
      </c>
      <c r="G121" t="s">
        <v>20</v>
      </c>
      <c r="H121" s="1">
        <v>39259</v>
      </c>
      <c r="I121" s="1">
        <f>H121+30</f>
        <v>39289</v>
      </c>
      <c r="J121" t="s">
        <v>405</v>
      </c>
      <c r="K121" t="s">
        <v>15</v>
      </c>
      <c r="L121">
        <v>48</v>
      </c>
      <c r="M121" t="s">
        <v>22</v>
      </c>
      <c r="N121" s="1">
        <v>39258</v>
      </c>
    </row>
    <row r="122" spans="1:14" x14ac:dyDescent="0.2">
      <c r="A122" t="s">
        <v>274</v>
      </c>
      <c r="B122" t="s">
        <v>30</v>
      </c>
      <c r="C122" t="s">
        <v>31</v>
      </c>
      <c r="D122">
        <v>1</v>
      </c>
      <c r="E122">
        <v>1450000</v>
      </c>
      <c r="F122" s="3" t="s">
        <v>671</v>
      </c>
      <c r="G122" t="s">
        <v>13</v>
      </c>
      <c r="H122" s="1">
        <v>39192</v>
      </c>
      <c r="I122" s="1">
        <f>H122+145</f>
        <v>39337</v>
      </c>
      <c r="J122" t="s">
        <v>275</v>
      </c>
      <c r="K122" t="s">
        <v>27</v>
      </c>
      <c r="L122">
        <v>27</v>
      </c>
      <c r="M122" t="s">
        <v>22</v>
      </c>
      <c r="N122" s="1">
        <v>39190</v>
      </c>
    </row>
    <row r="123" spans="1:14" x14ac:dyDescent="0.2">
      <c r="A123" t="s">
        <v>386</v>
      </c>
      <c r="B123" t="s">
        <v>30</v>
      </c>
      <c r="C123" t="s">
        <v>31</v>
      </c>
      <c r="D123">
        <v>1</v>
      </c>
      <c r="E123">
        <v>1450000</v>
      </c>
      <c r="F123" s="3" t="s">
        <v>671</v>
      </c>
      <c r="G123" t="s">
        <v>32</v>
      </c>
      <c r="H123" s="1">
        <v>39394</v>
      </c>
      <c r="I123" s="1">
        <f t="shared" ref="I123:I128" si="2">H123+30</f>
        <v>39424</v>
      </c>
      <c r="J123" t="s">
        <v>387</v>
      </c>
      <c r="K123" t="s">
        <v>15</v>
      </c>
      <c r="L123">
        <v>40</v>
      </c>
      <c r="M123" t="s">
        <v>22</v>
      </c>
      <c r="N123" s="1">
        <v>39190</v>
      </c>
    </row>
    <row r="124" spans="1:14" x14ac:dyDescent="0.2">
      <c r="A124" t="s">
        <v>588</v>
      </c>
      <c r="B124" t="s">
        <v>30</v>
      </c>
      <c r="C124" t="s">
        <v>31</v>
      </c>
      <c r="D124">
        <v>1</v>
      </c>
      <c r="E124">
        <v>1450000</v>
      </c>
      <c r="F124" s="3" t="s">
        <v>671</v>
      </c>
      <c r="G124" t="s">
        <v>13</v>
      </c>
      <c r="H124" s="1">
        <v>39552</v>
      </c>
      <c r="I124" s="1">
        <f t="shared" si="2"/>
        <v>39582</v>
      </c>
      <c r="J124" t="s">
        <v>589</v>
      </c>
      <c r="K124" t="s">
        <v>27</v>
      </c>
      <c r="L124">
        <v>20</v>
      </c>
      <c r="M124" t="s">
        <v>22</v>
      </c>
      <c r="N124" s="1">
        <v>39350</v>
      </c>
    </row>
    <row r="125" spans="1:14" x14ac:dyDescent="0.2">
      <c r="A125" t="s">
        <v>314</v>
      </c>
      <c r="B125" t="s">
        <v>30</v>
      </c>
      <c r="C125" t="s">
        <v>41</v>
      </c>
      <c r="D125">
        <v>1</v>
      </c>
      <c r="E125">
        <v>1750000</v>
      </c>
      <c r="F125" s="3" t="s">
        <v>671</v>
      </c>
      <c r="G125" t="s">
        <v>20</v>
      </c>
      <c r="H125" s="1">
        <v>39212</v>
      </c>
      <c r="I125" s="1">
        <f t="shared" si="2"/>
        <v>39242</v>
      </c>
      <c r="J125" t="s">
        <v>315</v>
      </c>
      <c r="K125" t="s">
        <v>27</v>
      </c>
      <c r="L125">
        <v>40</v>
      </c>
      <c r="M125" t="s">
        <v>22</v>
      </c>
      <c r="N125" s="1">
        <v>39193</v>
      </c>
    </row>
    <row r="126" spans="1:14" x14ac:dyDescent="0.2">
      <c r="A126" t="s">
        <v>170</v>
      </c>
      <c r="B126" t="s">
        <v>30</v>
      </c>
      <c r="C126" t="s">
        <v>41</v>
      </c>
      <c r="D126">
        <v>1</v>
      </c>
      <c r="E126">
        <v>1799000</v>
      </c>
      <c r="F126" s="3" t="s">
        <v>671</v>
      </c>
      <c r="G126" t="s">
        <v>13</v>
      </c>
      <c r="H126" s="1">
        <v>39598</v>
      </c>
      <c r="I126" s="1">
        <f t="shared" si="2"/>
        <v>39628</v>
      </c>
      <c r="J126" t="s">
        <v>171</v>
      </c>
      <c r="K126" t="s">
        <v>15</v>
      </c>
      <c r="L126">
        <v>53</v>
      </c>
      <c r="M126" t="s">
        <v>22</v>
      </c>
      <c r="N126" s="1">
        <v>39094</v>
      </c>
    </row>
    <row r="127" spans="1:14" x14ac:dyDescent="0.2">
      <c r="A127" t="s">
        <v>422</v>
      </c>
      <c r="B127" t="s">
        <v>30</v>
      </c>
      <c r="C127" t="s">
        <v>41</v>
      </c>
      <c r="D127">
        <v>1</v>
      </c>
      <c r="E127">
        <v>1799000</v>
      </c>
      <c r="F127" s="3" t="s">
        <v>671</v>
      </c>
      <c r="G127" t="s">
        <v>13</v>
      </c>
      <c r="H127" s="1">
        <v>39990</v>
      </c>
      <c r="I127" s="1">
        <f t="shared" si="2"/>
        <v>40020</v>
      </c>
      <c r="J127" t="s">
        <v>423</v>
      </c>
      <c r="K127" t="s">
        <v>15</v>
      </c>
      <c r="L127">
        <v>30</v>
      </c>
      <c r="M127" t="s">
        <v>22</v>
      </c>
      <c r="N127" s="1">
        <v>39264</v>
      </c>
    </row>
    <row r="128" spans="1:14" x14ac:dyDescent="0.2">
      <c r="A128" t="s">
        <v>460</v>
      </c>
      <c r="B128" t="s">
        <v>30</v>
      </c>
      <c r="C128" t="s">
        <v>41</v>
      </c>
      <c r="D128">
        <v>1</v>
      </c>
      <c r="E128">
        <v>1799000</v>
      </c>
      <c r="F128" s="3" t="s">
        <v>671</v>
      </c>
      <c r="G128" t="s">
        <v>13</v>
      </c>
      <c r="H128" s="1">
        <v>40026</v>
      </c>
      <c r="I128" s="1">
        <f t="shared" si="2"/>
        <v>40056</v>
      </c>
      <c r="J128" t="s">
        <v>461</v>
      </c>
      <c r="K128" t="s">
        <v>27</v>
      </c>
      <c r="L128">
        <v>67</v>
      </c>
      <c r="M128" t="s">
        <v>22</v>
      </c>
      <c r="N128" s="1">
        <v>39286</v>
      </c>
    </row>
    <row r="129" spans="1:14" x14ac:dyDescent="0.2">
      <c r="A129" t="s">
        <v>17</v>
      </c>
      <c r="B129" t="s">
        <v>18</v>
      </c>
      <c r="C129" t="s">
        <v>87</v>
      </c>
      <c r="D129">
        <v>1</v>
      </c>
      <c r="E129">
        <v>1930000</v>
      </c>
      <c r="F129" s="3" t="s">
        <v>671</v>
      </c>
      <c r="G129" t="s">
        <v>13</v>
      </c>
      <c r="H129" s="1">
        <v>39877</v>
      </c>
      <c r="I129" s="1">
        <f>H129+43</f>
        <v>39920</v>
      </c>
      <c r="J129" t="s">
        <v>21</v>
      </c>
      <c r="K129" t="s">
        <v>15</v>
      </c>
      <c r="L129">
        <v>45</v>
      </c>
      <c r="M129" t="s">
        <v>22</v>
      </c>
      <c r="N129" s="1">
        <v>39084</v>
      </c>
    </row>
    <row r="130" spans="1:14" x14ac:dyDescent="0.2">
      <c r="A130" t="s">
        <v>576</v>
      </c>
      <c r="B130" t="s">
        <v>18</v>
      </c>
      <c r="C130" t="s">
        <v>87</v>
      </c>
      <c r="D130">
        <v>1</v>
      </c>
      <c r="E130">
        <v>1930000</v>
      </c>
      <c r="F130" s="3" t="s">
        <v>671</v>
      </c>
      <c r="G130" t="s">
        <v>20</v>
      </c>
      <c r="H130" s="1">
        <v>40079</v>
      </c>
      <c r="I130" s="1">
        <f>H130+30</f>
        <v>40109</v>
      </c>
      <c r="J130" t="s">
        <v>577</v>
      </c>
      <c r="K130" t="s">
        <v>15</v>
      </c>
      <c r="L130">
        <v>15</v>
      </c>
      <c r="M130" t="s">
        <v>22</v>
      </c>
      <c r="N130" s="1">
        <v>39327</v>
      </c>
    </row>
    <row r="131" spans="1:14" x14ac:dyDescent="0.2">
      <c r="A131" t="s">
        <v>282</v>
      </c>
      <c r="B131" t="s">
        <v>18</v>
      </c>
      <c r="C131" t="s">
        <v>87</v>
      </c>
      <c r="D131">
        <v>1</v>
      </c>
      <c r="E131">
        <v>1965000</v>
      </c>
      <c r="F131" s="3" t="s">
        <v>671</v>
      </c>
      <c r="G131" s="3" t="s">
        <v>662</v>
      </c>
      <c r="H131" s="1">
        <v>39901</v>
      </c>
      <c r="I131" s="1">
        <f>H131+55</f>
        <v>39956</v>
      </c>
      <c r="J131" t="s">
        <v>283</v>
      </c>
      <c r="K131" t="s">
        <v>15</v>
      </c>
      <c r="L131">
        <v>20</v>
      </c>
      <c r="M131" t="s">
        <v>22</v>
      </c>
      <c r="N131" s="1">
        <v>39158</v>
      </c>
    </row>
    <row r="132" spans="1:14" x14ac:dyDescent="0.2">
      <c r="A132" t="s">
        <v>422</v>
      </c>
      <c r="B132" t="s">
        <v>18</v>
      </c>
      <c r="C132" t="s">
        <v>87</v>
      </c>
      <c r="D132">
        <v>1</v>
      </c>
      <c r="E132">
        <v>1965000</v>
      </c>
      <c r="F132" s="3" t="s">
        <v>671</v>
      </c>
      <c r="G132" t="s">
        <v>20</v>
      </c>
      <c r="H132" s="1">
        <v>39938</v>
      </c>
      <c r="I132" s="1">
        <f>H132+62</f>
        <v>40000</v>
      </c>
      <c r="J132" t="s">
        <v>423</v>
      </c>
      <c r="K132" t="s">
        <v>15</v>
      </c>
      <c r="L132">
        <v>30</v>
      </c>
      <c r="M132" t="s">
        <v>22</v>
      </c>
      <c r="N132" s="1">
        <v>39264</v>
      </c>
    </row>
    <row r="133" spans="1:14" x14ac:dyDescent="0.2">
      <c r="A133" t="s">
        <v>444</v>
      </c>
      <c r="B133" t="s">
        <v>18</v>
      </c>
      <c r="C133" t="s">
        <v>87</v>
      </c>
      <c r="D133">
        <v>1</v>
      </c>
      <c r="E133">
        <v>1988000</v>
      </c>
      <c r="F133" s="3" t="s">
        <v>671</v>
      </c>
      <c r="G133" t="s">
        <v>20</v>
      </c>
      <c r="H133" s="1">
        <v>39949</v>
      </c>
      <c r="I133" s="1">
        <f>H133+55</f>
        <v>40004</v>
      </c>
      <c r="J133" t="s">
        <v>445</v>
      </c>
      <c r="K133" t="s">
        <v>27</v>
      </c>
      <c r="L133">
        <v>26</v>
      </c>
      <c r="M133" t="s">
        <v>22</v>
      </c>
      <c r="N133" s="1">
        <v>39275</v>
      </c>
    </row>
    <row r="134" spans="1:14" x14ac:dyDescent="0.2">
      <c r="A134" t="s">
        <v>444</v>
      </c>
      <c r="B134" t="s">
        <v>18</v>
      </c>
      <c r="C134" t="s">
        <v>87</v>
      </c>
      <c r="D134">
        <v>1</v>
      </c>
      <c r="E134">
        <v>1988000</v>
      </c>
      <c r="F134" s="3" t="s">
        <v>671</v>
      </c>
      <c r="G134" t="s">
        <v>32</v>
      </c>
      <c r="H134" s="1">
        <v>39279</v>
      </c>
      <c r="I134" s="1">
        <f>H134+30</f>
        <v>39309</v>
      </c>
      <c r="J134" t="s">
        <v>445</v>
      </c>
      <c r="K134" t="s">
        <v>27</v>
      </c>
      <c r="L134">
        <v>26</v>
      </c>
      <c r="M134" t="s">
        <v>22</v>
      </c>
      <c r="N134" s="1">
        <v>39275</v>
      </c>
    </row>
    <row r="135" spans="1:14" x14ac:dyDescent="0.2">
      <c r="A135" t="s">
        <v>252</v>
      </c>
      <c r="B135" t="s">
        <v>11</v>
      </c>
      <c r="C135" t="s">
        <v>36</v>
      </c>
      <c r="D135">
        <v>1</v>
      </c>
      <c r="E135">
        <v>2790000</v>
      </c>
      <c r="F135" s="3" t="s">
        <v>671</v>
      </c>
      <c r="G135" t="s">
        <v>20</v>
      </c>
      <c r="H135" s="1">
        <v>39181</v>
      </c>
      <c r="I135" s="1">
        <f>H135+30</f>
        <v>39211</v>
      </c>
      <c r="J135" t="s">
        <v>253</v>
      </c>
      <c r="K135" t="s">
        <v>27</v>
      </c>
      <c r="L135">
        <v>50</v>
      </c>
      <c r="M135" t="s">
        <v>22</v>
      </c>
      <c r="N135" s="1">
        <v>39132</v>
      </c>
    </row>
    <row r="136" spans="1:14" x14ac:dyDescent="0.2">
      <c r="A136" t="s">
        <v>404</v>
      </c>
      <c r="B136" t="s">
        <v>11</v>
      </c>
      <c r="C136" t="s">
        <v>36</v>
      </c>
      <c r="D136">
        <v>1</v>
      </c>
      <c r="E136">
        <v>2790000</v>
      </c>
      <c r="F136" s="3" t="s">
        <v>671</v>
      </c>
      <c r="G136" t="s">
        <v>32</v>
      </c>
      <c r="H136" s="1">
        <v>39928</v>
      </c>
      <c r="I136" s="1">
        <f>H136+120</f>
        <v>40048</v>
      </c>
      <c r="J136" t="s">
        <v>405</v>
      </c>
      <c r="K136" t="s">
        <v>15</v>
      </c>
      <c r="L136">
        <v>48</v>
      </c>
      <c r="M136" t="s">
        <v>22</v>
      </c>
      <c r="N136" s="1">
        <v>39258</v>
      </c>
    </row>
    <row r="137" spans="1:14" x14ac:dyDescent="0.2">
      <c r="A137" t="s">
        <v>170</v>
      </c>
      <c r="B137" t="s">
        <v>11</v>
      </c>
      <c r="C137" t="s">
        <v>36</v>
      </c>
      <c r="D137">
        <v>1</v>
      </c>
      <c r="E137">
        <v>2790000</v>
      </c>
      <c r="F137" s="3" t="s">
        <v>671</v>
      </c>
      <c r="G137" t="s">
        <v>20</v>
      </c>
      <c r="H137" s="1">
        <v>39562</v>
      </c>
      <c r="I137" s="1">
        <f>H137+30</f>
        <v>39592</v>
      </c>
      <c r="J137" t="s">
        <v>171</v>
      </c>
      <c r="K137" t="s">
        <v>15</v>
      </c>
      <c r="L137">
        <v>53</v>
      </c>
      <c r="M137" t="s">
        <v>22</v>
      </c>
      <c r="N137" s="1">
        <v>39094</v>
      </c>
    </row>
    <row r="138" spans="1:14" x14ac:dyDescent="0.2">
      <c r="A138" t="s">
        <v>142</v>
      </c>
      <c r="B138" t="s">
        <v>11</v>
      </c>
      <c r="C138" t="s">
        <v>36</v>
      </c>
      <c r="D138">
        <v>1</v>
      </c>
      <c r="E138">
        <v>3015000</v>
      </c>
      <c r="F138" s="3" t="s">
        <v>671</v>
      </c>
      <c r="G138" t="s">
        <v>37</v>
      </c>
      <c r="H138" s="1">
        <v>39126</v>
      </c>
      <c r="I138" s="1">
        <f>H138+54</f>
        <v>39180</v>
      </c>
      <c r="J138" t="s">
        <v>143</v>
      </c>
      <c r="K138" t="s">
        <v>27</v>
      </c>
      <c r="L138">
        <v>50</v>
      </c>
      <c r="M138" t="s">
        <v>22</v>
      </c>
      <c r="N138" s="1">
        <v>39089</v>
      </c>
    </row>
    <row r="139" spans="1:14" x14ac:dyDescent="0.2">
      <c r="A139" t="s">
        <v>588</v>
      </c>
      <c r="B139" t="s">
        <v>11</v>
      </c>
      <c r="C139" t="s">
        <v>36</v>
      </c>
      <c r="D139">
        <v>1</v>
      </c>
      <c r="E139">
        <v>3015000</v>
      </c>
      <c r="F139" s="3" t="s">
        <v>671</v>
      </c>
      <c r="G139" t="s">
        <v>13</v>
      </c>
      <c r="H139" s="1">
        <v>39929</v>
      </c>
      <c r="I139" s="1">
        <f>H139+99</f>
        <v>40028</v>
      </c>
      <c r="J139" t="s">
        <v>589</v>
      </c>
      <c r="K139" t="s">
        <v>27</v>
      </c>
      <c r="L139">
        <v>20</v>
      </c>
      <c r="M139" t="s">
        <v>22</v>
      </c>
      <c r="N139" s="1">
        <v>39350</v>
      </c>
    </row>
    <row r="140" spans="1:14" x14ac:dyDescent="0.2">
      <c r="A140" t="s">
        <v>514</v>
      </c>
      <c r="B140" t="s">
        <v>11</v>
      </c>
      <c r="C140" t="s">
        <v>36</v>
      </c>
      <c r="D140">
        <v>1</v>
      </c>
      <c r="E140">
        <v>3015000</v>
      </c>
      <c r="F140" s="3" t="s">
        <v>671</v>
      </c>
      <c r="G140" t="s">
        <v>32</v>
      </c>
      <c r="H140" s="1">
        <v>39314</v>
      </c>
      <c r="I140" s="1">
        <f>H140+79</f>
        <v>39393</v>
      </c>
      <c r="J140" t="s">
        <v>515</v>
      </c>
      <c r="K140" t="s">
        <v>15</v>
      </c>
      <c r="L140">
        <v>36</v>
      </c>
      <c r="M140" t="s">
        <v>22</v>
      </c>
      <c r="N140" s="1">
        <v>39279</v>
      </c>
    </row>
    <row r="141" spans="1:14" x14ac:dyDescent="0.2">
      <c r="A141" t="s">
        <v>514</v>
      </c>
      <c r="B141" t="s">
        <v>18</v>
      </c>
      <c r="C141" t="s">
        <v>19</v>
      </c>
      <c r="D141">
        <v>1</v>
      </c>
      <c r="E141">
        <v>4300000</v>
      </c>
      <c r="F141" s="3" t="s">
        <v>671</v>
      </c>
      <c r="G141" t="s">
        <v>13</v>
      </c>
      <c r="H141" s="1">
        <v>39745</v>
      </c>
      <c r="I141" s="1">
        <f>H141+45</f>
        <v>39790</v>
      </c>
      <c r="J141" t="s">
        <v>515</v>
      </c>
      <c r="K141" t="s">
        <v>15</v>
      </c>
      <c r="L141">
        <v>36</v>
      </c>
      <c r="M141" t="s">
        <v>22</v>
      </c>
      <c r="N141" s="1">
        <v>39279</v>
      </c>
    </row>
    <row r="142" spans="1:14" x14ac:dyDescent="0.2">
      <c r="A142" t="s">
        <v>588</v>
      </c>
      <c r="B142" t="s">
        <v>18</v>
      </c>
      <c r="C142" t="s">
        <v>19</v>
      </c>
      <c r="D142">
        <v>1</v>
      </c>
      <c r="E142">
        <v>4300000</v>
      </c>
      <c r="F142" s="3" t="s">
        <v>671</v>
      </c>
      <c r="G142" s="3" t="s">
        <v>660</v>
      </c>
      <c r="H142" s="1">
        <v>39832</v>
      </c>
      <c r="I142" s="1">
        <f>H142+30</f>
        <v>39862</v>
      </c>
      <c r="J142" t="s">
        <v>589</v>
      </c>
      <c r="K142" t="s">
        <v>27</v>
      </c>
      <c r="L142">
        <v>20</v>
      </c>
      <c r="M142" t="s">
        <v>22</v>
      </c>
      <c r="N142" s="1">
        <v>39350</v>
      </c>
    </row>
    <row r="143" spans="1:14" x14ac:dyDescent="0.2">
      <c r="A143" t="s">
        <v>274</v>
      </c>
      <c r="B143" t="s">
        <v>18</v>
      </c>
      <c r="C143" t="s">
        <v>19</v>
      </c>
      <c r="D143">
        <v>1</v>
      </c>
      <c r="E143">
        <v>4300000</v>
      </c>
      <c r="F143" s="3" t="s">
        <v>671</v>
      </c>
      <c r="G143" t="s">
        <v>32</v>
      </c>
      <c r="H143" s="1">
        <v>39897</v>
      </c>
      <c r="I143" s="1">
        <f>H143+30</f>
        <v>39927</v>
      </c>
      <c r="J143" t="s">
        <v>275</v>
      </c>
      <c r="K143" t="s">
        <v>27</v>
      </c>
      <c r="L143">
        <v>27</v>
      </c>
      <c r="M143" t="s">
        <v>22</v>
      </c>
      <c r="N143" s="1">
        <v>39190</v>
      </c>
    </row>
    <row r="144" spans="1:14" x14ac:dyDescent="0.2">
      <c r="A144" t="s">
        <v>17</v>
      </c>
      <c r="B144" t="s">
        <v>18</v>
      </c>
      <c r="C144" t="s">
        <v>19</v>
      </c>
      <c r="D144">
        <v>1</v>
      </c>
      <c r="E144">
        <v>4450000</v>
      </c>
      <c r="F144" s="3" t="s">
        <v>671</v>
      </c>
      <c r="G144" t="s">
        <v>20</v>
      </c>
      <c r="H144" s="1">
        <v>39084</v>
      </c>
      <c r="I144" s="1">
        <f>H144+30</f>
        <v>39114</v>
      </c>
      <c r="J144" t="s">
        <v>21</v>
      </c>
      <c r="K144" t="s">
        <v>15</v>
      </c>
      <c r="L144">
        <v>45</v>
      </c>
      <c r="M144" t="s">
        <v>22</v>
      </c>
      <c r="N144" s="1">
        <v>39084</v>
      </c>
    </row>
    <row r="145" spans="1:14" x14ac:dyDescent="0.2">
      <c r="A145" t="s">
        <v>422</v>
      </c>
      <c r="B145" t="s">
        <v>18</v>
      </c>
      <c r="C145" t="s">
        <v>19</v>
      </c>
      <c r="D145">
        <v>1</v>
      </c>
      <c r="E145">
        <v>4450000</v>
      </c>
      <c r="F145" s="3" t="s">
        <v>671</v>
      </c>
      <c r="G145" t="s">
        <v>32</v>
      </c>
      <c r="H145" s="1">
        <v>39268</v>
      </c>
      <c r="I145" s="1">
        <f>H145+50</f>
        <v>39318</v>
      </c>
      <c r="J145" t="s">
        <v>423</v>
      </c>
      <c r="K145" t="s">
        <v>15</v>
      </c>
      <c r="L145">
        <v>30</v>
      </c>
      <c r="M145" t="s">
        <v>22</v>
      </c>
      <c r="N145" s="1">
        <v>39264</v>
      </c>
    </row>
    <row r="146" spans="1:14" x14ac:dyDescent="0.2">
      <c r="A146" t="s">
        <v>614</v>
      </c>
      <c r="B146" t="s">
        <v>18</v>
      </c>
      <c r="C146" t="s">
        <v>19</v>
      </c>
      <c r="D146">
        <v>1</v>
      </c>
      <c r="E146">
        <v>4450000</v>
      </c>
      <c r="F146" s="3" t="s">
        <v>671</v>
      </c>
      <c r="G146" t="s">
        <v>20</v>
      </c>
      <c r="H146" s="1">
        <v>39433</v>
      </c>
      <c r="I146" s="1">
        <f>H146+30</f>
        <v>39463</v>
      </c>
      <c r="J146" t="s">
        <v>615</v>
      </c>
      <c r="K146" t="s">
        <v>27</v>
      </c>
      <c r="L146">
        <v>53</v>
      </c>
      <c r="M146" t="s">
        <v>22</v>
      </c>
      <c r="N146" s="1">
        <v>39241</v>
      </c>
    </row>
    <row r="147" spans="1:14" x14ac:dyDescent="0.2">
      <c r="A147" t="s">
        <v>17</v>
      </c>
      <c r="B147" t="s">
        <v>18</v>
      </c>
      <c r="C147" t="s">
        <v>19</v>
      </c>
      <c r="D147">
        <v>1</v>
      </c>
      <c r="E147">
        <v>4450000</v>
      </c>
      <c r="F147" s="3" t="s">
        <v>671</v>
      </c>
      <c r="G147" t="s">
        <v>32</v>
      </c>
      <c r="H147" s="1">
        <v>39682</v>
      </c>
      <c r="I147" s="1">
        <f>H147+62</f>
        <v>39744</v>
      </c>
      <c r="J147" t="s">
        <v>21</v>
      </c>
      <c r="K147" t="s">
        <v>15</v>
      </c>
      <c r="L147">
        <v>45</v>
      </c>
      <c r="M147" t="s">
        <v>22</v>
      </c>
      <c r="N147" s="1">
        <v>39084</v>
      </c>
    </row>
    <row r="148" spans="1:14" x14ac:dyDescent="0.2">
      <c r="A148" t="s">
        <v>464</v>
      </c>
      <c r="B148" t="s">
        <v>18</v>
      </c>
      <c r="C148" t="s">
        <v>19</v>
      </c>
      <c r="D148">
        <v>1</v>
      </c>
      <c r="E148">
        <v>4450000</v>
      </c>
      <c r="F148" s="3" t="s">
        <v>671</v>
      </c>
      <c r="G148" t="s">
        <v>13</v>
      </c>
      <c r="H148" s="1">
        <v>40028</v>
      </c>
      <c r="I148" s="1">
        <f>H148+30</f>
        <v>40058</v>
      </c>
      <c r="J148" t="s">
        <v>465</v>
      </c>
      <c r="K148" t="s">
        <v>15</v>
      </c>
      <c r="L148">
        <v>47</v>
      </c>
      <c r="M148" t="s">
        <v>22</v>
      </c>
      <c r="N148" s="1">
        <v>39287</v>
      </c>
    </row>
    <row r="149" spans="1:14" x14ac:dyDescent="0.2">
      <c r="A149" t="s">
        <v>184</v>
      </c>
      <c r="B149" t="s">
        <v>18</v>
      </c>
      <c r="C149" t="s">
        <v>19</v>
      </c>
      <c r="D149">
        <v>1</v>
      </c>
      <c r="E149">
        <v>4500000</v>
      </c>
      <c r="F149" s="3" t="s">
        <v>671</v>
      </c>
      <c r="G149" t="s">
        <v>20</v>
      </c>
      <c r="H149" s="1">
        <v>39147</v>
      </c>
      <c r="I149" s="1">
        <f>H149+30</f>
        <v>39177</v>
      </c>
      <c r="J149" t="s">
        <v>185</v>
      </c>
      <c r="K149" t="s">
        <v>15</v>
      </c>
      <c r="L149">
        <v>57</v>
      </c>
      <c r="M149" t="s">
        <v>22</v>
      </c>
      <c r="N149" s="1">
        <v>39142</v>
      </c>
    </row>
    <row r="150" spans="1:14" x14ac:dyDescent="0.2">
      <c r="A150" t="s">
        <v>588</v>
      </c>
      <c r="B150" t="s">
        <v>18</v>
      </c>
      <c r="C150" t="s">
        <v>19</v>
      </c>
      <c r="D150">
        <v>1</v>
      </c>
      <c r="E150">
        <v>4500000</v>
      </c>
      <c r="F150" s="3" t="s">
        <v>671</v>
      </c>
      <c r="G150" t="s">
        <v>20</v>
      </c>
      <c r="H150" s="1">
        <v>39641</v>
      </c>
      <c r="I150" s="1">
        <f>H150+80</f>
        <v>39721</v>
      </c>
      <c r="J150" t="s">
        <v>589</v>
      </c>
      <c r="K150" t="s">
        <v>27</v>
      </c>
      <c r="L150">
        <v>20</v>
      </c>
      <c r="M150" t="s">
        <v>22</v>
      </c>
      <c r="N150" s="1">
        <v>39350</v>
      </c>
    </row>
    <row r="151" spans="1:14" x14ac:dyDescent="0.2">
      <c r="A151" t="s">
        <v>620</v>
      </c>
      <c r="B151" t="s">
        <v>18</v>
      </c>
      <c r="C151" t="s">
        <v>19</v>
      </c>
      <c r="D151">
        <v>1</v>
      </c>
      <c r="E151">
        <v>4500000</v>
      </c>
      <c r="F151" s="3" t="s">
        <v>671</v>
      </c>
      <c r="G151" t="s">
        <v>32</v>
      </c>
      <c r="H151" s="1">
        <v>39386</v>
      </c>
      <c r="I151" s="1">
        <f>H151+30</f>
        <v>39416</v>
      </c>
      <c r="J151" t="s">
        <v>621</v>
      </c>
      <c r="K151" t="s">
        <v>27</v>
      </c>
      <c r="L151">
        <v>52</v>
      </c>
      <c r="M151" t="s">
        <v>22</v>
      </c>
      <c r="N151" s="1">
        <v>39345</v>
      </c>
    </row>
    <row r="152" spans="1:14" x14ac:dyDescent="0.2">
      <c r="A152" t="s">
        <v>107</v>
      </c>
      <c r="B152" t="s">
        <v>24</v>
      </c>
      <c r="C152" t="s">
        <v>108</v>
      </c>
      <c r="D152">
        <v>1</v>
      </c>
      <c r="E152">
        <v>320000</v>
      </c>
      <c r="F152" s="3" t="s">
        <v>672</v>
      </c>
      <c r="G152" t="s">
        <v>13</v>
      </c>
      <c r="H152" s="1">
        <v>39110</v>
      </c>
      <c r="I152" s="1">
        <f>H152+30</f>
        <v>39140</v>
      </c>
      <c r="J152" t="s">
        <v>109</v>
      </c>
      <c r="K152" t="s">
        <v>27</v>
      </c>
      <c r="L152">
        <v>42</v>
      </c>
      <c r="M152" t="s">
        <v>43</v>
      </c>
      <c r="N152" s="1">
        <v>39097</v>
      </c>
    </row>
    <row r="153" spans="1:14" x14ac:dyDescent="0.2">
      <c r="A153" t="s">
        <v>632</v>
      </c>
      <c r="B153" t="s">
        <v>24</v>
      </c>
      <c r="C153" t="s">
        <v>108</v>
      </c>
      <c r="D153">
        <v>1</v>
      </c>
      <c r="E153">
        <v>320000</v>
      </c>
      <c r="F153" s="3" t="s">
        <v>672</v>
      </c>
      <c r="G153" t="s">
        <v>20</v>
      </c>
      <c r="H153" s="1">
        <v>39374</v>
      </c>
      <c r="I153" s="1">
        <f>H153+30</f>
        <v>39404</v>
      </c>
      <c r="J153" t="s">
        <v>633</v>
      </c>
      <c r="K153" t="s">
        <v>27</v>
      </c>
      <c r="L153">
        <v>46</v>
      </c>
      <c r="M153" t="s">
        <v>43</v>
      </c>
      <c r="N153" s="1">
        <v>39365</v>
      </c>
    </row>
    <row r="154" spans="1:14" x14ac:dyDescent="0.2">
      <c r="A154" t="s">
        <v>40</v>
      </c>
      <c r="B154" t="s">
        <v>24</v>
      </c>
      <c r="C154" t="s">
        <v>108</v>
      </c>
      <c r="D154">
        <v>1</v>
      </c>
      <c r="E154">
        <v>320000</v>
      </c>
      <c r="F154" s="3" t="s">
        <v>672</v>
      </c>
      <c r="G154" t="s">
        <v>13</v>
      </c>
      <c r="H154" s="1">
        <v>39686</v>
      </c>
      <c r="I154" s="1">
        <f>H154+30</f>
        <v>39716</v>
      </c>
      <c r="J154" t="s">
        <v>42</v>
      </c>
      <c r="K154" t="s">
        <v>15</v>
      </c>
      <c r="L154">
        <v>40</v>
      </c>
      <c r="M154" t="s">
        <v>43</v>
      </c>
      <c r="N154" s="1">
        <v>39071</v>
      </c>
    </row>
    <row r="155" spans="1:14" x14ac:dyDescent="0.2">
      <c r="A155" t="s">
        <v>128</v>
      </c>
      <c r="B155" t="s">
        <v>24</v>
      </c>
      <c r="C155" t="s">
        <v>108</v>
      </c>
      <c r="D155">
        <v>1</v>
      </c>
      <c r="E155">
        <v>340000</v>
      </c>
      <c r="F155" s="3" t="s">
        <v>672</v>
      </c>
      <c r="G155" t="s">
        <v>32</v>
      </c>
      <c r="H155" s="1">
        <v>39119</v>
      </c>
      <c r="I155" s="1">
        <f>H155+70</f>
        <v>39189</v>
      </c>
      <c r="J155" t="s">
        <v>129</v>
      </c>
      <c r="K155" t="s">
        <v>15</v>
      </c>
      <c r="L155">
        <v>26</v>
      </c>
      <c r="M155" t="s">
        <v>43</v>
      </c>
      <c r="N155" s="1">
        <v>39111</v>
      </c>
    </row>
    <row r="156" spans="1:14" x14ac:dyDescent="0.2">
      <c r="A156" t="s">
        <v>342</v>
      </c>
      <c r="B156" t="s">
        <v>24</v>
      </c>
      <c r="C156" t="s">
        <v>108</v>
      </c>
      <c r="D156">
        <v>1</v>
      </c>
      <c r="E156">
        <v>340000</v>
      </c>
      <c r="F156" s="3" t="s">
        <v>672</v>
      </c>
      <c r="G156" t="s">
        <v>32</v>
      </c>
      <c r="H156" s="1">
        <v>39449</v>
      </c>
      <c r="I156" s="1">
        <f>H156+88</f>
        <v>39537</v>
      </c>
      <c r="J156" t="s">
        <v>343</v>
      </c>
      <c r="K156" t="s">
        <v>15</v>
      </c>
      <c r="L156">
        <v>34</v>
      </c>
      <c r="M156" t="s">
        <v>43</v>
      </c>
      <c r="N156" s="1">
        <v>39160</v>
      </c>
    </row>
    <row r="157" spans="1:14" x14ac:dyDescent="0.2">
      <c r="A157" t="s">
        <v>234</v>
      </c>
      <c r="B157" t="s">
        <v>30</v>
      </c>
      <c r="C157" t="s">
        <v>111</v>
      </c>
      <c r="D157">
        <v>1</v>
      </c>
      <c r="E157">
        <v>388000</v>
      </c>
      <c r="F157" s="3" t="s">
        <v>672</v>
      </c>
      <c r="G157" t="s">
        <v>37</v>
      </c>
      <c r="H157" s="1">
        <v>39172</v>
      </c>
      <c r="I157" s="1">
        <f>H157+30</f>
        <v>39202</v>
      </c>
      <c r="J157" t="s">
        <v>235</v>
      </c>
      <c r="K157" t="s">
        <v>15</v>
      </c>
      <c r="L157">
        <v>38</v>
      </c>
      <c r="M157" t="s">
        <v>43</v>
      </c>
      <c r="N157" s="1">
        <v>39096</v>
      </c>
    </row>
    <row r="158" spans="1:14" x14ac:dyDescent="0.2">
      <c r="A158" t="s">
        <v>40</v>
      </c>
      <c r="B158" t="s">
        <v>30</v>
      </c>
      <c r="C158" t="s">
        <v>111</v>
      </c>
      <c r="D158">
        <v>1</v>
      </c>
      <c r="E158">
        <v>388000</v>
      </c>
      <c r="F158" s="3" t="s">
        <v>672</v>
      </c>
      <c r="G158" t="s">
        <v>20</v>
      </c>
      <c r="H158" s="1">
        <v>39573</v>
      </c>
      <c r="I158" s="1">
        <f>H158+230</f>
        <v>39803</v>
      </c>
      <c r="J158" t="s">
        <v>42</v>
      </c>
      <c r="K158" t="s">
        <v>15</v>
      </c>
      <c r="L158">
        <v>40</v>
      </c>
      <c r="M158" t="s">
        <v>43</v>
      </c>
      <c r="N158" s="1">
        <v>39071</v>
      </c>
    </row>
    <row r="159" spans="1:14" x14ac:dyDescent="0.2">
      <c r="A159" t="s">
        <v>40</v>
      </c>
      <c r="B159" t="s">
        <v>30</v>
      </c>
      <c r="C159" t="s">
        <v>111</v>
      </c>
      <c r="D159">
        <v>1</v>
      </c>
      <c r="E159">
        <v>405000</v>
      </c>
      <c r="F159" s="3" t="s">
        <v>672</v>
      </c>
      <c r="G159" t="s">
        <v>20</v>
      </c>
      <c r="H159" s="1">
        <v>39842</v>
      </c>
      <c r="I159" s="1">
        <f>H159+30</f>
        <v>39872</v>
      </c>
      <c r="J159" t="s">
        <v>42</v>
      </c>
      <c r="K159" t="s">
        <v>15</v>
      </c>
      <c r="L159">
        <v>40</v>
      </c>
      <c r="M159" t="s">
        <v>43</v>
      </c>
      <c r="N159" s="1">
        <v>39071</v>
      </c>
    </row>
    <row r="160" spans="1:14" x14ac:dyDescent="0.2">
      <c r="A160" t="s">
        <v>598</v>
      </c>
      <c r="B160" t="s">
        <v>30</v>
      </c>
      <c r="C160" t="s">
        <v>111</v>
      </c>
      <c r="D160">
        <v>1</v>
      </c>
      <c r="E160">
        <v>420000</v>
      </c>
      <c r="F160" s="3" t="s">
        <v>672</v>
      </c>
      <c r="G160" t="s">
        <v>13</v>
      </c>
      <c r="H160" s="1">
        <v>39357</v>
      </c>
      <c r="I160" s="1">
        <f>H160+193</f>
        <v>39550</v>
      </c>
      <c r="J160" t="s">
        <v>599</v>
      </c>
      <c r="K160" t="s">
        <v>27</v>
      </c>
      <c r="L160">
        <v>26</v>
      </c>
      <c r="M160" t="s">
        <v>43</v>
      </c>
      <c r="N160" s="1">
        <v>39334</v>
      </c>
    </row>
    <row r="161" spans="1:14" x14ac:dyDescent="0.2">
      <c r="A161" t="s">
        <v>128</v>
      </c>
      <c r="B161" t="s">
        <v>24</v>
      </c>
      <c r="C161" t="s">
        <v>73</v>
      </c>
      <c r="D161">
        <v>1</v>
      </c>
      <c r="E161">
        <v>680000</v>
      </c>
      <c r="F161" s="3" t="s">
        <v>672</v>
      </c>
      <c r="G161" t="s">
        <v>20</v>
      </c>
      <c r="H161" s="1">
        <v>39709</v>
      </c>
      <c r="I161" s="1">
        <f>H161+30</f>
        <v>39739</v>
      </c>
      <c r="J161" t="s">
        <v>129</v>
      </c>
      <c r="K161" t="s">
        <v>15</v>
      </c>
      <c r="L161">
        <v>26</v>
      </c>
      <c r="M161" t="s">
        <v>43</v>
      </c>
      <c r="N161" s="1">
        <v>39111</v>
      </c>
    </row>
    <row r="162" spans="1:14" x14ac:dyDescent="0.2">
      <c r="A162" t="s">
        <v>410</v>
      </c>
      <c r="B162" t="s">
        <v>24</v>
      </c>
      <c r="C162" t="s">
        <v>73</v>
      </c>
      <c r="D162">
        <v>1</v>
      </c>
      <c r="E162">
        <v>720000</v>
      </c>
      <c r="F162" s="3" t="s">
        <v>672</v>
      </c>
      <c r="G162" t="s">
        <v>20</v>
      </c>
      <c r="H162" s="1">
        <v>39262</v>
      </c>
      <c r="I162" s="1">
        <f>H162+30</f>
        <v>39292</v>
      </c>
      <c r="J162" t="s">
        <v>411</v>
      </c>
      <c r="K162" t="s">
        <v>27</v>
      </c>
      <c r="L162">
        <v>31</v>
      </c>
      <c r="M162" t="s">
        <v>43</v>
      </c>
      <c r="N162" s="1">
        <v>39248</v>
      </c>
    </row>
    <row r="163" spans="1:14" x14ac:dyDescent="0.2">
      <c r="A163" t="s">
        <v>86</v>
      </c>
      <c r="B163" t="s">
        <v>24</v>
      </c>
      <c r="C163" t="s">
        <v>69</v>
      </c>
      <c r="D163">
        <v>1</v>
      </c>
      <c r="E163">
        <v>725000</v>
      </c>
      <c r="F163" s="3" t="s">
        <v>672</v>
      </c>
      <c r="G163" t="s">
        <v>13</v>
      </c>
      <c r="H163" s="1">
        <v>39586</v>
      </c>
      <c r="I163" s="1">
        <f>H163+20</f>
        <v>39606</v>
      </c>
      <c r="J163" t="s">
        <v>88</v>
      </c>
      <c r="K163" t="s">
        <v>27</v>
      </c>
      <c r="L163">
        <v>36</v>
      </c>
      <c r="M163" t="s">
        <v>43</v>
      </c>
      <c r="N163" s="1">
        <v>39094</v>
      </c>
    </row>
    <row r="164" spans="1:14" x14ac:dyDescent="0.2">
      <c r="A164" t="s">
        <v>564</v>
      </c>
      <c r="B164" t="s">
        <v>24</v>
      </c>
      <c r="C164" t="s">
        <v>69</v>
      </c>
      <c r="D164">
        <v>1</v>
      </c>
      <c r="E164">
        <v>742000</v>
      </c>
      <c r="F164" s="3" t="s">
        <v>672</v>
      </c>
      <c r="G164" t="s">
        <v>20</v>
      </c>
      <c r="H164" s="1">
        <v>40073</v>
      </c>
      <c r="I164" s="1">
        <f>H164+30</f>
        <v>40103</v>
      </c>
      <c r="J164" t="s">
        <v>565</v>
      </c>
      <c r="K164" t="s">
        <v>15</v>
      </c>
      <c r="L164">
        <v>25</v>
      </c>
      <c r="M164" t="s">
        <v>43</v>
      </c>
      <c r="N164" s="1">
        <v>39335</v>
      </c>
    </row>
    <row r="165" spans="1:14" x14ac:dyDescent="0.2">
      <c r="A165" t="s">
        <v>40</v>
      </c>
      <c r="B165" t="s">
        <v>11</v>
      </c>
      <c r="C165" t="s">
        <v>45</v>
      </c>
      <c r="D165">
        <v>1</v>
      </c>
      <c r="E165">
        <v>770000</v>
      </c>
      <c r="F165" s="3" t="s">
        <v>672</v>
      </c>
      <c r="G165" t="s">
        <v>13</v>
      </c>
      <c r="H165" s="1">
        <v>39508</v>
      </c>
      <c r="I165" s="1">
        <f>H165+148</f>
        <v>39656</v>
      </c>
      <c r="J165" t="s">
        <v>42</v>
      </c>
      <c r="K165" t="s">
        <v>15</v>
      </c>
      <c r="L165">
        <v>40</v>
      </c>
      <c r="M165" t="s">
        <v>43</v>
      </c>
      <c r="N165" s="1">
        <v>39071</v>
      </c>
    </row>
    <row r="166" spans="1:14" x14ac:dyDescent="0.2">
      <c r="A166" t="s">
        <v>202</v>
      </c>
      <c r="B166" t="s">
        <v>24</v>
      </c>
      <c r="C166" t="s">
        <v>101</v>
      </c>
      <c r="D166">
        <v>1</v>
      </c>
      <c r="E166">
        <v>843000</v>
      </c>
      <c r="F166" s="3" t="s">
        <v>672</v>
      </c>
      <c r="G166" t="s">
        <v>32</v>
      </c>
      <c r="H166" s="1">
        <v>39156</v>
      </c>
      <c r="I166" s="1">
        <f>H166+15</f>
        <v>39171</v>
      </c>
      <c r="J166" t="s">
        <v>203</v>
      </c>
      <c r="K166" t="s">
        <v>15</v>
      </c>
      <c r="L166">
        <v>34</v>
      </c>
      <c r="M166" t="s">
        <v>43</v>
      </c>
      <c r="N166" s="1">
        <v>39131</v>
      </c>
    </row>
    <row r="167" spans="1:14" x14ac:dyDescent="0.2">
      <c r="A167" t="s">
        <v>128</v>
      </c>
      <c r="B167" t="s">
        <v>11</v>
      </c>
      <c r="C167" t="s">
        <v>77</v>
      </c>
      <c r="D167">
        <v>1</v>
      </c>
      <c r="E167">
        <v>850000</v>
      </c>
      <c r="F167" s="3" t="s">
        <v>672</v>
      </c>
      <c r="G167" t="s">
        <v>13</v>
      </c>
      <c r="H167" s="1">
        <v>39794</v>
      </c>
      <c r="I167" s="1">
        <f>H167+55</f>
        <v>39849</v>
      </c>
      <c r="J167" t="s">
        <v>129</v>
      </c>
      <c r="K167" t="s">
        <v>15</v>
      </c>
      <c r="L167">
        <v>26</v>
      </c>
      <c r="M167" t="s">
        <v>43</v>
      </c>
      <c r="N167" s="1">
        <v>39111</v>
      </c>
    </row>
    <row r="168" spans="1:14" x14ac:dyDescent="0.2">
      <c r="A168" t="s">
        <v>40</v>
      </c>
      <c r="B168" t="s">
        <v>24</v>
      </c>
      <c r="C168" t="s">
        <v>101</v>
      </c>
      <c r="D168">
        <v>1</v>
      </c>
      <c r="E168">
        <v>855000</v>
      </c>
      <c r="F168" s="3" t="s">
        <v>672</v>
      </c>
      <c r="G168" t="s">
        <v>20</v>
      </c>
      <c r="H168" s="1">
        <v>39767</v>
      </c>
      <c r="I168" s="1">
        <f>H168+30</f>
        <v>39797</v>
      </c>
      <c r="J168" t="s">
        <v>42</v>
      </c>
      <c r="K168" t="s">
        <v>15</v>
      </c>
      <c r="L168">
        <v>40</v>
      </c>
      <c r="M168" t="s">
        <v>43</v>
      </c>
      <c r="N168" s="1">
        <v>39071</v>
      </c>
    </row>
    <row r="169" spans="1:14" x14ac:dyDescent="0.2">
      <c r="A169" t="s">
        <v>86</v>
      </c>
      <c r="B169" t="s">
        <v>24</v>
      </c>
      <c r="C169" t="s">
        <v>101</v>
      </c>
      <c r="D169">
        <v>1</v>
      </c>
      <c r="E169">
        <v>869000</v>
      </c>
      <c r="F169" s="3" t="s">
        <v>672</v>
      </c>
      <c r="G169" t="s">
        <v>20</v>
      </c>
      <c r="H169" s="1">
        <v>39741</v>
      </c>
      <c r="I169" s="1">
        <f>H169+30</f>
        <v>39771</v>
      </c>
      <c r="J169" t="s">
        <v>88</v>
      </c>
      <c r="K169" t="s">
        <v>27</v>
      </c>
      <c r="L169">
        <v>36</v>
      </c>
      <c r="M169" t="s">
        <v>43</v>
      </c>
      <c r="N169" s="1">
        <v>39094</v>
      </c>
    </row>
    <row r="170" spans="1:14" x14ac:dyDescent="0.2">
      <c r="A170" t="s">
        <v>86</v>
      </c>
      <c r="B170" t="s">
        <v>24</v>
      </c>
      <c r="C170" t="s">
        <v>65</v>
      </c>
      <c r="D170">
        <v>1</v>
      </c>
      <c r="E170">
        <v>950000</v>
      </c>
      <c r="F170" s="3" t="s">
        <v>672</v>
      </c>
      <c r="G170" t="s">
        <v>20</v>
      </c>
      <c r="H170" s="1">
        <v>39521</v>
      </c>
      <c r="I170" s="1">
        <f>H170+20</f>
        <v>39541</v>
      </c>
      <c r="J170" t="s">
        <v>88</v>
      </c>
      <c r="K170" t="s">
        <v>27</v>
      </c>
      <c r="L170">
        <v>36</v>
      </c>
      <c r="M170" t="s">
        <v>43</v>
      </c>
      <c r="N170" s="1">
        <v>39094</v>
      </c>
    </row>
    <row r="171" spans="1:14" x14ac:dyDescent="0.2">
      <c r="A171" t="s">
        <v>156</v>
      </c>
      <c r="B171" t="s">
        <v>24</v>
      </c>
      <c r="C171" t="s">
        <v>65</v>
      </c>
      <c r="D171">
        <v>1</v>
      </c>
      <c r="E171">
        <v>950000</v>
      </c>
      <c r="F171" s="3" t="s">
        <v>672</v>
      </c>
      <c r="G171" t="s">
        <v>13</v>
      </c>
      <c r="H171" s="1">
        <v>39555</v>
      </c>
      <c r="I171" s="1">
        <f>H171+30</f>
        <v>39585</v>
      </c>
      <c r="J171" t="s">
        <v>157</v>
      </c>
      <c r="K171" t="s">
        <v>15</v>
      </c>
      <c r="L171">
        <v>39</v>
      </c>
      <c r="M171" t="s">
        <v>43</v>
      </c>
      <c r="N171" s="1">
        <v>39111</v>
      </c>
    </row>
    <row r="172" spans="1:14" x14ac:dyDescent="0.2">
      <c r="A172" t="s">
        <v>128</v>
      </c>
      <c r="B172" t="s">
        <v>24</v>
      </c>
      <c r="C172" t="s">
        <v>65</v>
      </c>
      <c r="D172">
        <v>1</v>
      </c>
      <c r="E172">
        <v>980000</v>
      </c>
      <c r="F172" s="3" t="s">
        <v>672</v>
      </c>
      <c r="G172" t="s">
        <v>20</v>
      </c>
      <c r="H172" s="1">
        <v>39672</v>
      </c>
      <c r="I172" s="1">
        <f>H172+10</f>
        <v>39682</v>
      </c>
      <c r="J172" t="s">
        <v>129</v>
      </c>
      <c r="K172" t="s">
        <v>15</v>
      </c>
      <c r="L172">
        <v>26</v>
      </c>
      <c r="M172" t="s">
        <v>43</v>
      </c>
      <c r="N172" s="1">
        <v>39111</v>
      </c>
    </row>
    <row r="173" spans="1:14" x14ac:dyDescent="0.2">
      <c r="A173" t="s">
        <v>526</v>
      </c>
      <c r="B173" t="s">
        <v>24</v>
      </c>
      <c r="C173" t="s">
        <v>25</v>
      </c>
      <c r="D173">
        <v>1</v>
      </c>
      <c r="E173">
        <v>985000</v>
      </c>
      <c r="F173" s="3" t="s">
        <v>672</v>
      </c>
      <c r="G173" t="s">
        <v>13</v>
      </c>
      <c r="H173" s="1">
        <v>39320</v>
      </c>
      <c r="I173" s="1">
        <f>H173+30</f>
        <v>39350</v>
      </c>
      <c r="J173" t="s">
        <v>527</v>
      </c>
      <c r="K173" t="s">
        <v>27</v>
      </c>
      <c r="L173">
        <v>36</v>
      </c>
      <c r="M173" t="s">
        <v>43</v>
      </c>
      <c r="N173" s="1">
        <v>39279</v>
      </c>
    </row>
    <row r="174" spans="1:14" x14ac:dyDescent="0.2">
      <c r="A174" t="s">
        <v>86</v>
      </c>
      <c r="B174" t="s">
        <v>24</v>
      </c>
      <c r="C174" t="s">
        <v>25</v>
      </c>
      <c r="D174">
        <v>1</v>
      </c>
      <c r="E174">
        <v>985000</v>
      </c>
      <c r="F174" s="3" t="s">
        <v>672</v>
      </c>
      <c r="G174" t="s">
        <v>13</v>
      </c>
      <c r="H174" s="1">
        <v>39819</v>
      </c>
      <c r="I174" s="1">
        <f>H174+30</f>
        <v>39849</v>
      </c>
      <c r="J174" t="s">
        <v>88</v>
      </c>
      <c r="K174" t="s">
        <v>27</v>
      </c>
      <c r="L174">
        <v>36</v>
      </c>
      <c r="M174" t="s">
        <v>43</v>
      </c>
      <c r="N174" s="1">
        <v>39094</v>
      </c>
    </row>
    <row r="175" spans="1:14" x14ac:dyDescent="0.2">
      <c r="A175" t="s">
        <v>342</v>
      </c>
      <c r="B175" t="s">
        <v>24</v>
      </c>
      <c r="C175" t="s">
        <v>25</v>
      </c>
      <c r="D175">
        <v>1</v>
      </c>
      <c r="E175">
        <v>985000</v>
      </c>
      <c r="F175" s="3" t="s">
        <v>672</v>
      </c>
      <c r="G175" t="s">
        <v>32</v>
      </c>
      <c r="H175" s="1">
        <v>39227</v>
      </c>
      <c r="I175" s="1">
        <f>H175+30</f>
        <v>39257</v>
      </c>
      <c r="J175" t="s">
        <v>343</v>
      </c>
      <c r="K175" t="s">
        <v>15</v>
      </c>
      <c r="L175">
        <v>34</v>
      </c>
      <c r="M175" t="s">
        <v>43</v>
      </c>
      <c r="N175" s="1">
        <v>39160</v>
      </c>
    </row>
    <row r="176" spans="1:14" x14ac:dyDescent="0.2">
      <c r="A176" t="s">
        <v>258</v>
      </c>
      <c r="B176" t="s">
        <v>11</v>
      </c>
      <c r="C176" t="s">
        <v>49</v>
      </c>
      <c r="D176">
        <v>1</v>
      </c>
      <c r="E176">
        <v>1060000</v>
      </c>
      <c r="F176" s="3" t="s">
        <v>672</v>
      </c>
      <c r="G176" t="s">
        <v>32</v>
      </c>
      <c r="H176" s="1">
        <v>39184</v>
      </c>
      <c r="I176" s="1">
        <f>H176+154</f>
        <v>39338</v>
      </c>
      <c r="J176" t="s">
        <v>259</v>
      </c>
      <c r="K176" t="s">
        <v>27</v>
      </c>
      <c r="L176">
        <v>52</v>
      </c>
      <c r="M176" t="s">
        <v>43</v>
      </c>
      <c r="N176" s="1">
        <v>39180</v>
      </c>
    </row>
    <row r="177" spans="1:14" x14ac:dyDescent="0.2">
      <c r="A177" t="s">
        <v>374</v>
      </c>
      <c r="B177" t="s">
        <v>30</v>
      </c>
      <c r="C177" t="s">
        <v>61</v>
      </c>
      <c r="D177">
        <v>1</v>
      </c>
      <c r="E177">
        <v>1099000</v>
      </c>
      <c r="F177" s="3" t="s">
        <v>672</v>
      </c>
      <c r="G177" t="s">
        <v>13</v>
      </c>
      <c r="H177" s="1">
        <v>39243</v>
      </c>
      <c r="I177" s="1">
        <f>H177+100</f>
        <v>39343</v>
      </c>
      <c r="J177" t="s">
        <v>375</v>
      </c>
      <c r="K177" t="s">
        <v>27</v>
      </c>
      <c r="L177">
        <v>26</v>
      </c>
      <c r="M177" t="s">
        <v>43</v>
      </c>
      <c r="N177" s="1">
        <v>39238</v>
      </c>
    </row>
    <row r="178" spans="1:14" x14ac:dyDescent="0.2">
      <c r="A178" t="s">
        <v>86</v>
      </c>
      <c r="B178" t="s">
        <v>11</v>
      </c>
      <c r="C178" t="s">
        <v>12</v>
      </c>
      <c r="D178">
        <v>1</v>
      </c>
      <c r="E178">
        <v>1240000</v>
      </c>
      <c r="F178" s="3" t="s">
        <v>672</v>
      </c>
      <c r="G178" t="s">
        <v>13</v>
      </c>
      <c r="H178" s="1">
        <v>39619</v>
      </c>
      <c r="I178" s="1">
        <f>H178+55</f>
        <v>39674</v>
      </c>
      <c r="J178" t="s">
        <v>88</v>
      </c>
      <c r="K178" t="s">
        <v>27</v>
      </c>
      <c r="L178">
        <v>36</v>
      </c>
      <c r="M178" t="s">
        <v>43</v>
      </c>
      <c r="N178" s="1">
        <v>39094</v>
      </c>
    </row>
    <row r="179" spans="1:14" x14ac:dyDescent="0.2">
      <c r="A179" t="s">
        <v>128</v>
      </c>
      <c r="B179" t="s">
        <v>11</v>
      </c>
      <c r="C179" t="s">
        <v>12</v>
      </c>
      <c r="D179">
        <v>1</v>
      </c>
      <c r="E179">
        <v>1240000</v>
      </c>
      <c r="F179" s="3" t="s">
        <v>672</v>
      </c>
      <c r="G179" t="s">
        <v>13</v>
      </c>
      <c r="H179" s="1">
        <v>39756</v>
      </c>
      <c r="I179" s="1">
        <f>H179+14</f>
        <v>39770</v>
      </c>
      <c r="J179" t="s">
        <v>129</v>
      </c>
      <c r="K179" t="s">
        <v>15</v>
      </c>
      <c r="L179">
        <v>26</v>
      </c>
      <c r="M179" t="s">
        <v>43</v>
      </c>
      <c r="N179" s="1">
        <v>39111</v>
      </c>
    </row>
    <row r="180" spans="1:14" x14ac:dyDescent="0.2">
      <c r="A180" t="s">
        <v>40</v>
      </c>
      <c r="B180" t="s">
        <v>11</v>
      </c>
      <c r="C180" t="s">
        <v>12</v>
      </c>
      <c r="D180">
        <v>1</v>
      </c>
      <c r="E180">
        <v>1265000</v>
      </c>
      <c r="F180" s="3" t="s">
        <v>672</v>
      </c>
      <c r="G180" t="s">
        <v>13</v>
      </c>
      <c r="H180" s="1">
        <v>39728</v>
      </c>
      <c r="I180" s="1">
        <f>H180+100</f>
        <v>39828</v>
      </c>
      <c r="J180" t="s">
        <v>42</v>
      </c>
      <c r="K180" t="s">
        <v>15</v>
      </c>
      <c r="L180">
        <v>40</v>
      </c>
      <c r="M180" t="s">
        <v>43</v>
      </c>
      <c r="N180" s="1">
        <v>39071</v>
      </c>
    </row>
    <row r="181" spans="1:14" x14ac:dyDescent="0.2">
      <c r="A181" t="s">
        <v>86</v>
      </c>
      <c r="B181" t="s">
        <v>11</v>
      </c>
      <c r="C181" t="s">
        <v>12</v>
      </c>
      <c r="D181">
        <v>1</v>
      </c>
      <c r="E181">
        <v>1265000</v>
      </c>
      <c r="F181" s="3" t="s">
        <v>672</v>
      </c>
      <c r="G181" t="s">
        <v>32</v>
      </c>
      <c r="H181" s="1">
        <v>39855</v>
      </c>
      <c r="I181" s="1">
        <f>H181+30</f>
        <v>39885</v>
      </c>
      <c r="J181" t="s">
        <v>88</v>
      </c>
      <c r="K181" t="s">
        <v>27</v>
      </c>
      <c r="L181">
        <v>36</v>
      </c>
      <c r="M181" t="s">
        <v>43</v>
      </c>
      <c r="N181" s="1">
        <v>39094</v>
      </c>
    </row>
    <row r="182" spans="1:14" x14ac:dyDescent="0.2">
      <c r="A182" t="s">
        <v>128</v>
      </c>
      <c r="B182" t="s">
        <v>18</v>
      </c>
      <c r="C182" t="s">
        <v>57</v>
      </c>
      <c r="D182">
        <v>1</v>
      </c>
      <c r="E182">
        <v>1280000</v>
      </c>
      <c r="F182" s="3" t="s">
        <v>672</v>
      </c>
      <c r="G182" t="s">
        <v>13</v>
      </c>
      <c r="H182" s="1">
        <v>39630</v>
      </c>
      <c r="I182" s="1">
        <f>H182+30</f>
        <v>39660</v>
      </c>
      <c r="J182" t="s">
        <v>129</v>
      </c>
      <c r="K182" t="s">
        <v>15</v>
      </c>
      <c r="L182">
        <v>26</v>
      </c>
      <c r="M182" t="s">
        <v>43</v>
      </c>
      <c r="N182" s="1">
        <v>39111</v>
      </c>
    </row>
    <row r="183" spans="1:14" x14ac:dyDescent="0.2">
      <c r="A183" t="s">
        <v>86</v>
      </c>
      <c r="B183" t="s">
        <v>18</v>
      </c>
      <c r="C183" t="s">
        <v>57</v>
      </c>
      <c r="D183">
        <v>1</v>
      </c>
      <c r="E183">
        <v>1345000</v>
      </c>
      <c r="F183" s="3" t="s">
        <v>672</v>
      </c>
      <c r="G183" t="s">
        <v>32</v>
      </c>
      <c r="H183" s="1">
        <v>39780</v>
      </c>
      <c r="I183" s="1">
        <f>H183+30</f>
        <v>39810</v>
      </c>
      <c r="J183" t="s">
        <v>88</v>
      </c>
      <c r="K183" t="s">
        <v>27</v>
      </c>
      <c r="L183">
        <v>36</v>
      </c>
      <c r="M183" t="s">
        <v>43</v>
      </c>
      <c r="N183" s="1">
        <v>39094</v>
      </c>
    </row>
    <row r="184" spans="1:14" x14ac:dyDescent="0.2">
      <c r="A184" t="s">
        <v>40</v>
      </c>
      <c r="B184" t="s">
        <v>18</v>
      </c>
      <c r="C184" t="s">
        <v>57</v>
      </c>
      <c r="D184">
        <v>1</v>
      </c>
      <c r="E184">
        <v>1345000</v>
      </c>
      <c r="F184" s="3" t="s">
        <v>672</v>
      </c>
      <c r="G184" t="s">
        <v>20</v>
      </c>
      <c r="H184" s="1">
        <v>39806</v>
      </c>
      <c r="I184" s="1">
        <f>H184+60</f>
        <v>39866</v>
      </c>
      <c r="J184" t="s">
        <v>42</v>
      </c>
      <c r="K184" t="s">
        <v>15</v>
      </c>
      <c r="L184">
        <v>40</v>
      </c>
      <c r="M184" t="s">
        <v>43</v>
      </c>
      <c r="N184" s="1">
        <v>39071</v>
      </c>
    </row>
    <row r="185" spans="1:14" x14ac:dyDescent="0.2">
      <c r="A185" t="s">
        <v>302</v>
      </c>
      <c r="B185" t="s">
        <v>18</v>
      </c>
      <c r="C185" t="s">
        <v>57</v>
      </c>
      <c r="D185">
        <v>1</v>
      </c>
      <c r="E185">
        <v>1345000</v>
      </c>
      <c r="F185" s="3" t="s">
        <v>672</v>
      </c>
      <c r="G185" t="s">
        <v>32</v>
      </c>
      <c r="H185" s="1">
        <v>39206</v>
      </c>
      <c r="I185" s="1">
        <f>H185+30</f>
        <v>39236</v>
      </c>
      <c r="J185" t="s">
        <v>303</v>
      </c>
      <c r="K185" t="s">
        <v>15</v>
      </c>
      <c r="L185">
        <v>29</v>
      </c>
      <c r="M185" t="s">
        <v>43</v>
      </c>
      <c r="N185" s="1">
        <v>39190</v>
      </c>
    </row>
    <row r="186" spans="1:14" x14ac:dyDescent="0.2">
      <c r="A186" t="s">
        <v>86</v>
      </c>
      <c r="B186" t="s">
        <v>11</v>
      </c>
      <c r="C186" t="s">
        <v>12</v>
      </c>
      <c r="D186">
        <v>1</v>
      </c>
      <c r="E186">
        <v>1399000</v>
      </c>
      <c r="F186" s="3" t="s">
        <v>672</v>
      </c>
      <c r="G186" t="s">
        <v>13</v>
      </c>
      <c r="H186" s="1">
        <v>39699</v>
      </c>
      <c r="I186" s="1">
        <f>H186+193</f>
        <v>39892</v>
      </c>
      <c r="J186" t="s">
        <v>88</v>
      </c>
      <c r="K186" t="s">
        <v>27</v>
      </c>
      <c r="L186">
        <v>36</v>
      </c>
      <c r="M186" t="s">
        <v>43</v>
      </c>
      <c r="N186" s="1">
        <v>39094</v>
      </c>
    </row>
    <row r="187" spans="1:14" x14ac:dyDescent="0.2">
      <c r="A187" t="s">
        <v>450</v>
      </c>
      <c r="B187" t="s">
        <v>11</v>
      </c>
      <c r="C187" t="s">
        <v>12</v>
      </c>
      <c r="D187">
        <v>1</v>
      </c>
      <c r="E187">
        <v>1399000</v>
      </c>
      <c r="F187" s="3" t="s">
        <v>672</v>
      </c>
      <c r="G187" t="s">
        <v>37</v>
      </c>
      <c r="H187" s="1">
        <v>39282</v>
      </c>
      <c r="I187" s="1">
        <f>H187+56</f>
        <v>39338</v>
      </c>
      <c r="J187" t="s">
        <v>451</v>
      </c>
      <c r="K187" t="s">
        <v>27</v>
      </c>
      <c r="L187">
        <v>25</v>
      </c>
      <c r="M187" t="s">
        <v>43</v>
      </c>
      <c r="N187" s="1">
        <v>39268</v>
      </c>
    </row>
    <row r="188" spans="1:14" x14ac:dyDescent="0.2">
      <c r="A188" t="s">
        <v>156</v>
      </c>
      <c r="B188" t="s">
        <v>30</v>
      </c>
      <c r="C188" t="s">
        <v>31</v>
      </c>
      <c r="D188">
        <v>1</v>
      </c>
      <c r="E188">
        <v>1450000</v>
      </c>
      <c r="F188" s="3" t="s">
        <v>672</v>
      </c>
      <c r="G188" t="s">
        <v>13</v>
      </c>
      <c r="H188" s="1">
        <v>39133</v>
      </c>
      <c r="I188" s="1">
        <f>H188+204</f>
        <v>39337</v>
      </c>
      <c r="J188" t="s">
        <v>157</v>
      </c>
      <c r="K188" t="s">
        <v>15</v>
      </c>
      <c r="L188">
        <v>39</v>
      </c>
      <c r="M188" t="s">
        <v>43</v>
      </c>
      <c r="N188" s="1">
        <v>39111</v>
      </c>
    </row>
    <row r="189" spans="1:14" x14ac:dyDescent="0.2">
      <c r="A189" t="s">
        <v>202</v>
      </c>
      <c r="B189" t="s">
        <v>30</v>
      </c>
      <c r="C189" t="s">
        <v>31</v>
      </c>
      <c r="D189">
        <v>1</v>
      </c>
      <c r="E189">
        <v>1450000</v>
      </c>
      <c r="F189" s="3" t="s">
        <v>672</v>
      </c>
      <c r="G189" t="s">
        <v>13</v>
      </c>
      <c r="H189" s="1">
        <v>39826</v>
      </c>
      <c r="I189" s="1">
        <f>H189+30</f>
        <v>39856</v>
      </c>
      <c r="J189" t="s">
        <v>203</v>
      </c>
      <c r="K189" t="s">
        <v>15</v>
      </c>
      <c r="L189">
        <v>34</v>
      </c>
      <c r="M189" t="s">
        <v>43</v>
      </c>
      <c r="N189" s="1">
        <v>39131</v>
      </c>
    </row>
    <row r="190" spans="1:14" x14ac:dyDescent="0.2">
      <c r="A190" t="s">
        <v>40</v>
      </c>
      <c r="B190" t="s">
        <v>30</v>
      </c>
      <c r="C190" t="s">
        <v>41</v>
      </c>
      <c r="D190">
        <v>1</v>
      </c>
      <c r="E190">
        <v>1799000</v>
      </c>
      <c r="F190" s="3" t="s">
        <v>672</v>
      </c>
      <c r="G190" t="s">
        <v>37</v>
      </c>
      <c r="H190" s="1">
        <v>39088</v>
      </c>
      <c r="I190" s="1">
        <f>H190+30</f>
        <v>39118</v>
      </c>
      <c r="J190" t="s">
        <v>42</v>
      </c>
      <c r="K190" t="s">
        <v>15</v>
      </c>
      <c r="L190">
        <v>40</v>
      </c>
      <c r="M190" t="s">
        <v>43</v>
      </c>
      <c r="N190" s="1">
        <v>39071</v>
      </c>
    </row>
    <row r="191" spans="1:14" x14ac:dyDescent="0.2">
      <c r="A191" t="s">
        <v>86</v>
      </c>
      <c r="B191" t="s">
        <v>30</v>
      </c>
      <c r="C191" t="s">
        <v>41</v>
      </c>
      <c r="D191">
        <v>1</v>
      </c>
      <c r="E191">
        <v>1799000</v>
      </c>
      <c r="F191" s="3" t="s">
        <v>672</v>
      </c>
      <c r="G191" t="s">
        <v>20</v>
      </c>
      <c r="H191" s="1">
        <v>39894</v>
      </c>
      <c r="I191" s="1">
        <f>H191+30</f>
        <v>39924</v>
      </c>
      <c r="J191" t="s">
        <v>88</v>
      </c>
      <c r="K191" t="s">
        <v>27</v>
      </c>
      <c r="L191">
        <v>36</v>
      </c>
      <c r="M191" t="s">
        <v>43</v>
      </c>
      <c r="N191" s="1">
        <v>39094</v>
      </c>
    </row>
    <row r="192" spans="1:14" x14ac:dyDescent="0.2">
      <c r="A192" t="s">
        <v>86</v>
      </c>
      <c r="B192" t="s">
        <v>18</v>
      </c>
      <c r="C192" t="s">
        <v>87</v>
      </c>
      <c r="D192">
        <v>1</v>
      </c>
      <c r="E192">
        <v>1965000</v>
      </c>
      <c r="F192" s="3" t="s">
        <v>672</v>
      </c>
      <c r="G192" t="s">
        <v>13</v>
      </c>
      <c r="H192" s="1">
        <v>39101</v>
      </c>
      <c r="I192" s="1">
        <f>H192+30</f>
        <v>39131</v>
      </c>
      <c r="J192" t="s">
        <v>88</v>
      </c>
      <c r="K192" t="s">
        <v>27</v>
      </c>
      <c r="L192">
        <v>36</v>
      </c>
      <c r="M192" t="s">
        <v>43</v>
      </c>
      <c r="N192" s="1">
        <v>39094</v>
      </c>
    </row>
    <row r="193" spans="1:14" x14ac:dyDescent="0.2">
      <c r="A193" t="s">
        <v>218</v>
      </c>
      <c r="B193" t="s">
        <v>18</v>
      </c>
      <c r="C193" t="s">
        <v>87</v>
      </c>
      <c r="D193">
        <v>1</v>
      </c>
      <c r="E193">
        <v>1988000</v>
      </c>
      <c r="F193" s="3" t="s">
        <v>672</v>
      </c>
      <c r="G193" t="s">
        <v>13</v>
      </c>
      <c r="H193" s="1">
        <v>39164</v>
      </c>
      <c r="I193" s="1">
        <f>H193+30</f>
        <v>39194</v>
      </c>
      <c r="J193" t="s">
        <v>219</v>
      </c>
      <c r="K193" t="s">
        <v>27</v>
      </c>
      <c r="L193">
        <v>33</v>
      </c>
      <c r="M193" t="s">
        <v>43</v>
      </c>
      <c r="N193" s="1">
        <v>39098</v>
      </c>
    </row>
    <row r="194" spans="1:14" x14ac:dyDescent="0.2">
      <c r="A194" t="s">
        <v>86</v>
      </c>
      <c r="B194" t="s">
        <v>11</v>
      </c>
      <c r="C194" t="s">
        <v>36</v>
      </c>
      <c r="D194">
        <v>1</v>
      </c>
      <c r="E194">
        <v>2650000</v>
      </c>
      <c r="F194" s="3" t="s">
        <v>672</v>
      </c>
      <c r="G194" t="s">
        <v>13</v>
      </c>
      <c r="H194" s="1">
        <v>39549</v>
      </c>
      <c r="I194" s="1">
        <f>H194+130</f>
        <v>39679</v>
      </c>
      <c r="J194" t="s">
        <v>88</v>
      </c>
      <c r="K194" t="s">
        <v>27</v>
      </c>
      <c r="L194">
        <v>36</v>
      </c>
      <c r="M194" t="s">
        <v>43</v>
      </c>
      <c r="N194" s="1">
        <v>39094</v>
      </c>
    </row>
    <row r="195" spans="1:14" x14ac:dyDescent="0.2">
      <c r="A195" t="s">
        <v>40</v>
      </c>
      <c r="B195" t="s">
        <v>11</v>
      </c>
      <c r="C195" t="s">
        <v>36</v>
      </c>
      <c r="D195">
        <v>1</v>
      </c>
      <c r="E195">
        <v>2790000</v>
      </c>
      <c r="F195" s="3" t="s">
        <v>672</v>
      </c>
      <c r="G195" t="s">
        <v>13</v>
      </c>
      <c r="H195" s="1">
        <v>39647</v>
      </c>
      <c r="I195" s="1">
        <f>H195+69</f>
        <v>39716</v>
      </c>
      <c r="J195" t="s">
        <v>42</v>
      </c>
      <c r="K195" t="s">
        <v>15</v>
      </c>
      <c r="L195">
        <v>40</v>
      </c>
      <c r="M195" t="s">
        <v>43</v>
      </c>
      <c r="N195" s="1">
        <v>39071</v>
      </c>
    </row>
    <row r="196" spans="1:14" x14ac:dyDescent="0.2">
      <c r="A196" t="s">
        <v>128</v>
      </c>
      <c r="B196" t="s">
        <v>11</v>
      </c>
      <c r="C196" t="s">
        <v>36</v>
      </c>
      <c r="D196">
        <v>1</v>
      </c>
      <c r="E196">
        <v>2790000</v>
      </c>
      <c r="F196" s="3" t="s">
        <v>672</v>
      </c>
      <c r="G196" t="s">
        <v>13</v>
      </c>
      <c r="H196" s="1">
        <v>39785</v>
      </c>
      <c r="I196" s="1">
        <f>H196+90</f>
        <v>39875</v>
      </c>
      <c r="J196" t="s">
        <v>129</v>
      </c>
      <c r="K196" t="s">
        <v>15</v>
      </c>
      <c r="L196">
        <v>26</v>
      </c>
      <c r="M196" t="s">
        <v>43</v>
      </c>
      <c r="N196" s="1">
        <v>39111</v>
      </c>
    </row>
    <row r="197" spans="1:14" x14ac:dyDescent="0.2">
      <c r="A197" t="s">
        <v>40</v>
      </c>
      <c r="B197" t="s">
        <v>11</v>
      </c>
      <c r="C197" t="s">
        <v>36</v>
      </c>
      <c r="D197">
        <v>1</v>
      </c>
      <c r="E197">
        <v>2790000</v>
      </c>
      <c r="F197" s="3" t="s">
        <v>672</v>
      </c>
      <c r="G197" t="s">
        <v>20</v>
      </c>
      <c r="H197" s="1">
        <v>39606</v>
      </c>
      <c r="I197" s="1">
        <f>H197+77</f>
        <v>39683</v>
      </c>
      <c r="J197" t="s">
        <v>42</v>
      </c>
      <c r="K197" t="s">
        <v>15</v>
      </c>
      <c r="L197">
        <v>40</v>
      </c>
      <c r="M197" t="s">
        <v>43</v>
      </c>
      <c r="N197" s="1">
        <v>39071</v>
      </c>
    </row>
    <row r="198" spans="1:14" x14ac:dyDescent="0.2">
      <c r="A198" t="s">
        <v>488</v>
      </c>
      <c r="B198" t="s">
        <v>11</v>
      </c>
      <c r="C198" t="s">
        <v>36</v>
      </c>
      <c r="D198">
        <v>1</v>
      </c>
      <c r="E198">
        <v>3015000</v>
      </c>
      <c r="F198" s="3" t="s">
        <v>672</v>
      </c>
      <c r="G198" t="s">
        <v>20</v>
      </c>
      <c r="H198" s="1">
        <v>39301</v>
      </c>
      <c r="I198" s="1">
        <f>H198+47</f>
        <v>39348</v>
      </c>
      <c r="J198" t="s">
        <v>489</v>
      </c>
      <c r="K198" t="s">
        <v>15</v>
      </c>
      <c r="L198">
        <v>52</v>
      </c>
      <c r="M198" t="s">
        <v>43</v>
      </c>
      <c r="N198" s="1">
        <v>39251</v>
      </c>
    </row>
    <row r="199" spans="1:14" x14ac:dyDescent="0.2">
      <c r="A199" t="s">
        <v>202</v>
      </c>
      <c r="B199" t="s">
        <v>18</v>
      </c>
      <c r="C199" t="s">
        <v>19</v>
      </c>
      <c r="D199">
        <v>1</v>
      </c>
      <c r="E199">
        <v>4450000</v>
      </c>
      <c r="F199" s="3" t="s">
        <v>672</v>
      </c>
      <c r="G199" t="s">
        <v>13</v>
      </c>
      <c r="H199" s="1">
        <v>39863</v>
      </c>
      <c r="I199" s="1">
        <f>H199+30</f>
        <v>39893</v>
      </c>
      <c r="J199" t="s">
        <v>203</v>
      </c>
      <c r="K199" t="s">
        <v>15</v>
      </c>
      <c r="L199">
        <v>34</v>
      </c>
      <c r="M199" t="s">
        <v>43</v>
      </c>
      <c r="N199" s="1">
        <v>39131</v>
      </c>
    </row>
    <row r="200" spans="1:14" x14ac:dyDescent="0.2">
      <c r="A200" t="s">
        <v>564</v>
      </c>
      <c r="B200" t="s">
        <v>18</v>
      </c>
      <c r="C200" t="s">
        <v>19</v>
      </c>
      <c r="D200">
        <v>1</v>
      </c>
      <c r="E200">
        <v>4500000</v>
      </c>
      <c r="F200" s="3" t="s">
        <v>672</v>
      </c>
      <c r="G200" t="s">
        <v>20</v>
      </c>
      <c r="H200" s="1">
        <v>39339</v>
      </c>
      <c r="I200" s="1">
        <f>H200+30</f>
        <v>39369</v>
      </c>
      <c r="J200" t="s">
        <v>565</v>
      </c>
      <c r="K200" t="s">
        <v>15</v>
      </c>
      <c r="L200">
        <v>25</v>
      </c>
      <c r="M200" t="s">
        <v>43</v>
      </c>
      <c r="N200" s="1">
        <v>39335</v>
      </c>
    </row>
    <row r="201" spans="1:14" x14ac:dyDescent="0.2">
      <c r="A201" t="s">
        <v>130</v>
      </c>
      <c r="B201" t="s">
        <v>24</v>
      </c>
      <c r="C201" t="s">
        <v>108</v>
      </c>
      <c r="D201">
        <v>1</v>
      </c>
      <c r="E201">
        <v>340000</v>
      </c>
      <c r="F201" s="3" t="s">
        <v>672</v>
      </c>
      <c r="G201" t="s">
        <v>20</v>
      </c>
      <c r="H201" s="1">
        <v>39673</v>
      </c>
      <c r="I201" s="1">
        <f>H201+180</f>
        <v>39853</v>
      </c>
      <c r="J201" t="s">
        <v>131</v>
      </c>
      <c r="K201" t="s">
        <v>15</v>
      </c>
      <c r="L201">
        <v>35</v>
      </c>
      <c r="M201" t="s">
        <v>47</v>
      </c>
      <c r="N201" s="1">
        <v>39096</v>
      </c>
    </row>
    <row r="202" spans="1:14" x14ac:dyDescent="0.2">
      <c r="A202" t="s">
        <v>110</v>
      </c>
      <c r="B202" t="s">
        <v>30</v>
      </c>
      <c r="C202" t="s">
        <v>111</v>
      </c>
      <c r="D202">
        <v>1</v>
      </c>
      <c r="E202">
        <v>420000</v>
      </c>
      <c r="F202" s="3" t="s">
        <v>672</v>
      </c>
      <c r="G202" t="s">
        <v>37</v>
      </c>
      <c r="H202" s="1">
        <v>39111</v>
      </c>
      <c r="I202" s="1">
        <f>H202+230</f>
        <v>39341</v>
      </c>
      <c r="J202" t="s">
        <v>112</v>
      </c>
      <c r="K202" t="s">
        <v>27</v>
      </c>
      <c r="L202">
        <v>51</v>
      </c>
      <c r="M202" t="s">
        <v>47</v>
      </c>
      <c r="N202" s="1">
        <v>39088</v>
      </c>
    </row>
    <row r="203" spans="1:14" x14ac:dyDescent="0.2">
      <c r="A203" t="s">
        <v>220</v>
      </c>
      <c r="B203" t="s">
        <v>30</v>
      </c>
      <c r="C203" t="s">
        <v>114</v>
      </c>
      <c r="D203">
        <v>1</v>
      </c>
      <c r="E203">
        <v>478000</v>
      </c>
      <c r="F203" s="3" t="s">
        <v>672</v>
      </c>
      <c r="G203" t="s">
        <v>32</v>
      </c>
      <c r="H203" s="1">
        <v>39165</v>
      </c>
      <c r="I203" s="1">
        <f>H203+100</f>
        <v>39265</v>
      </c>
      <c r="J203" t="s">
        <v>221</v>
      </c>
      <c r="K203" t="s">
        <v>15</v>
      </c>
      <c r="L203">
        <v>32</v>
      </c>
      <c r="M203" t="s">
        <v>47</v>
      </c>
      <c r="N203" s="1">
        <v>39123</v>
      </c>
    </row>
    <row r="204" spans="1:14" x14ac:dyDescent="0.2">
      <c r="A204" t="s">
        <v>44</v>
      </c>
      <c r="B204" t="s">
        <v>24</v>
      </c>
      <c r="C204" t="s">
        <v>69</v>
      </c>
      <c r="D204">
        <v>1</v>
      </c>
      <c r="E204">
        <v>725000</v>
      </c>
      <c r="F204" s="3" t="s">
        <v>672</v>
      </c>
      <c r="G204" t="s">
        <v>20</v>
      </c>
      <c r="H204" s="1">
        <v>39768</v>
      </c>
      <c r="I204" s="1">
        <f>H204+30</f>
        <v>39798</v>
      </c>
      <c r="J204" t="s">
        <v>46</v>
      </c>
      <c r="K204" t="s">
        <v>27</v>
      </c>
      <c r="L204">
        <v>36</v>
      </c>
      <c r="M204" t="s">
        <v>47</v>
      </c>
      <c r="N204" s="1">
        <v>39087</v>
      </c>
    </row>
    <row r="205" spans="1:14" x14ac:dyDescent="0.2">
      <c r="A205" t="s">
        <v>566</v>
      </c>
      <c r="B205" t="s">
        <v>24</v>
      </c>
      <c r="C205" t="s">
        <v>69</v>
      </c>
      <c r="D205">
        <v>1</v>
      </c>
      <c r="E205">
        <v>731000</v>
      </c>
      <c r="F205" s="3" t="s">
        <v>672</v>
      </c>
      <c r="G205" t="s">
        <v>20</v>
      </c>
      <c r="H205" s="1">
        <v>40074</v>
      </c>
      <c r="I205" s="1">
        <f>H205+30</f>
        <v>40104</v>
      </c>
      <c r="J205" t="s">
        <v>567</v>
      </c>
      <c r="K205" t="s">
        <v>15</v>
      </c>
      <c r="L205">
        <v>23</v>
      </c>
      <c r="M205" t="s">
        <v>47</v>
      </c>
      <c r="N205" s="1">
        <v>39337</v>
      </c>
    </row>
    <row r="206" spans="1:14" x14ac:dyDescent="0.2">
      <c r="A206" t="s">
        <v>204</v>
      </c>
      <c r="B206" t="s">
        <v>24</v>
      </c>
      <c r="C206" t="s">
        <v>69</v>
      </c>
      <c r="D206">
        <v>1</v>
      </c>
      <c r="E206">
        <v>742000</v>
      </c>
      <c r="F206" s="3" t="s">
        <v>672</v>
      </c>
      <c r="G206" t="s">
        <v>13</v>
      </c>
      <c r="H206" s="1">
        <v>39157</v>
      </c>
      <c r="I206" s="1">
        <f>H206+30</f>
        <v>39187</v>
      </c>
      <c r="J206" t="s">
        <v>205</v>
      </c>
      <c r="K206" t="s">
        <v>27</v>
      </c>
      <c r="L206">
        <v>26</v>
      </c>
      <c r="M206" t="s">
        <v>47</v>
      </c>
      <c r="N206" s="1">
        <v>39153</v>
      </c>
    </row>
    <row r="207" spans="1:14" x14ac:dyDescent="0.2">
      <c r="A207" t="s">
        <v>44</v>
      </c>
      <c r="B207" t="s">
        <v>24</v>
      </c>
      <c r="C207" t="s">
        <v>73</v>
      </c>
      <c r="D207">
        <v>1</v>
      </c>
      <c r="E207">
        <v>754500</v>
      </c>
      <c r="F207" s="3" t="s">
        <v>672</v>
      </c>
      <c r="G207" t="s">
        <v>13</v>
      </c>
      <c r="H207" s="1">
        <v>39574</v>
      </c>
      <c r="I207" s="1">
        <f>H207+50</f>
        <v>39624</v>
      </c>
      <c r="J207" t="s">
        <v>46</v>
      </c>
      <c r="K207" t="s">
        <v>27</v>
      </c>
      <c r="L207">
        <v>36</v>
      </c>
      <c r="M207" t="s">
        <v>47</v>
      </c>
      <c r="N207" s="1">
        <v>39087</v>
      </c>
    </row>
    <row r="208" spans="1:14" x14ac:dyDescent="0.2">
      <c r="A208" t="s">
        <v>634</v>
      </c>
      <c r="B208" t="s">
        <v>24</v>
      </c>
      <c r="C208" t="s">
        <v>73</v>
      </c>
      <c r="D208">
        <v>1</v>
      </c>
      <c r="E208">
        <v>754500</v>
      </c>
      <c r="F208" s="3" t="s">
        <v>672</v>
      </c>
      <c r="G208" t="s">
        <v>20</v>
      </c>
      <c r="H208" s="1">
        <v>39375</v>
      </c>
      <c r="I208" s="1">
        <f>H208+25</f>
        <v>39400</v>
      </c>
      <c r="J208" t="s">
        <v>635</v>
      </c>
      <c r="K208" t="s">
        <v>15</v>
      </c>
      <c r="L208">
        <v>35</v>
      </c>
      <c r="M208" t="s">
        <v>47</v>
      </c>
      <c r="N208" s="1">
        <v>39371</v>
      </c>
    </row>
    <row r="209" spans="1:14" x14ac:dyDescent="0.2">
      <c r="A209" t="s">
        <v>236</v>
      </c>
      <c r="B209" t="s">
        <v>24</v>
      </c>
      <c r="C209" t="s">
        <v>73</v>
      </c>
      <c r="D209">
        <v>1</v>
      </c>
      <c r="E209">
        <v>754500</v>
      </c>
      <c r="F209" s="3" t="s">
        <v>672</v>
      </c>
      <c r="G209" t="s">
        <v>37</v>
      </c>
      <c r="H209" s="1">
        <v>39173</v>
      </c>
      <c r="I209" s="1">
        <f>H209+30</f>
        <v>39203</v>
      </c>
      <c r="J209" t="s">
        <v>237</v>
      </c>
      <c r="K209" t="s">
        <v>27</v>
      </c>
      <c r="L209">
        <v>37</v>
      </c>
      <c r="M209" t="s">
        <v>47</v>
      </c>
      <c r="N209" s="1">
        <v>39171</v>
      </c>
    </row>
    <row r="210" spans="1:14" x14ac:dyDescent="0.2">
      <c r="A210" t="s">
        <v>44</v>
      </c>
      <c r="B210" t="s">
        <v>11</v>
      </c>
      <c r="C210" t="s">
        <v>45</v>
      </c>
      <c r="D210">
        <v>1</v>
      </c>
      <c r="E210">
        <v>770000</v>
      </c>
      <c r="F210" s="3" t="s">
        <v>672</v>
      </c>
      <c r="G210" t="s">
        <v>32</v>
      </c>
      <c r="H210" s="1">
        <v>39089</v>
      </c>
      <c r="I210" s="1">
        <f>H210+30</f>
        <v>39119</v>
      </c>
      <c r="J210" t="s">
        <v>46</v>
      </c>
      <c r="K210" t="s">
        <v>27</v>
      </c>
      <c r="L210">
        <v>36</v>
      </c>
      <c r="M210" t="s">
        <v>47</v>
      </c>
      <c r="N210" s="1">
        <v>39087</v>
      </c>
    </row>
    <row r="211" spans="1:14" x14ac:dyDescent="0.2">
      <c r="A211" t="s">
        <v>204</v>
      </c>
      <c r="B211" t="s">
        <v>11</v>
      </c>
      <c r="C211" t="s">
        <v>45</v>
      </c>
      <c r="D211">
        <v>1</v>
      </c>
      <c r="E211">
        <v>842000</v>
      </c>
      <c r="F211" s="3" t="s">
        <v>672</v>
      </c>
      <c r="G211" t="s">
        <v>13</v>
      </c>
      <c r="H211" s="1">
        <v>39827</v>
      </c>
      <c r="I211" s="1">
        <f>H211+123</f>
        <v>39950</v>
      </c>
      <c r="J211" t="s">
        <v>205</v>
      </c>
      <c r="K211" t="s">
        <v>27</v>
      </c>
      <c r="L211">
        <v>26</v>
      </c>
      <c r="M211" t="s">
        <v>47</v>
      </c>
      <c r="N211" s="1">
        <v>39153</v>
      </c>
    </row>
    <row r="212" spans="1:14" x14ac:dyDescent="0.2">
      <c r="A212" t="s">
        <v>412</v>
      </c>
      <c r="B212" t="s">
        <v>24</v>
      </c>
      <c r="C212" t="s">
        <v>101</v>
      </c>
      <c r="D212">
        <v>1</v>
      </c>
      <c r="E212">
        <v>843000</v>
      </c>
      <c r="F212" s="3" t="s">
        <v>672</v>
      </c>
      <c r="G212" t="s">
        <v>20</v>
      </c>
      <c r="H212" s="1">
        <v>39263</v>
      </c>
      <c r="I212" s="1">
        <f>H212+30</f>
        <v>39293</v>
      </c>
      <c r="J212" t="s">
        <v>413</v>
      </c>
      <c r="K212" t="s">
        <v>15</v>
      </c>
      <c r="L212">
        <v>35</v>
      </c>
      <c r="M212" t="s">
        <v>47</v>
      </c>
      <c r="N212" s="1">
        <v>39215</v>
      </c>
    </row>
    <row r="213" spans="1:14" x14ac:dyDescent="0.2">
      <c r="A213" t="s">
        <v>376</v>
      </c>
      <c r="B213" t="s">
        <v>11</v>
      </c>
      <c r="C213" t="s">
        <v>45</v>
      </c>
      <c r="D213">
        <v>1</v>
      </c>
      <c r="E213">
        <v>875000</v>
      </c>
      <c r="F213" s="3" t="s">
        <v>672</v>
      </c>
      <c r="G213" t="s">
        <v>13</v>
      </c>
      <c r="H213" s="1">
        <v>39412</v>
      </c>
      <c r="I213" s="1">
        <f>H213+200</f>
        <v>39612</v>
      </c>
      <c r="J213" t="s">
        <v>377</v>
      </c>
      <c r="K213" t="s">
        <v>27</v>
      </c>
      <c r="L213">
        <v>25</v>
      </c>
      <c r="M213" t="s">
        <v>47</v>
      </c>
      <c r="N213" s="1">
        <v>39210</v>
      </c>
    </row>
    <row r="214" spans="1:14" x14ac:dyDescent="0.2">
      <c r="A214" t="s">
        <v>44</v>
      </c>
      <c r="B214" t="s">
        <v>11</v>
      </c>
      <c r="C214" t="s">
        <v>45</v>
      </c>
      <c r="D214">
        <v>1</v>
      </c>
      <c r="E214">
        <v>875000</v>
      </c>
      <c r="F214" s="3" t="s">
        <v>672</v>
      </c>
      <c r="G214" t="s">
        <v>13</v>
      </c>
      <c r="H214" s="1">
        <v>39509</v>
      </c>
      <c r="I214" s="1">
        <f>H214+123</f>
        <v>39632</v>
      </c>
      <c r="J214" t="s">
        <v>46</v>
      </c>
      <c r="K214" t="s">
        <v>27</v>
      </c>
      <c r="L214">
        <v>36</v>
      </c>
      <c r="M214" t="s">
        <v>47</v>
      </c>
      <c r="N214" s="1">
        <v>39087</v>
      </c>
    </row>
    <row r="215" spans="1:14" x14ac:dyDescent="0.2">
      <c r="A215" t="s">
        <v>304</v>
      </c>
      <c r="B215" t="s">
        <v>24</v>
      </c>
      <c r="C215" t="s">
        <v>65</v>
      </c>
      <c r="D215">
        <v>1</v>
      </c>
      <c r="E215">
        <v>950000</v>
      </c>
      <c r="F215" s="3" t="s">
        <v>672</v>
      </c>
      <c r="G215" t="s">
        <v>20</v>
      </c>
      <c r="H215" s="1">
        <v>39207</v>
      </c>
      <c r="I215" s="1">
        <f>H215+30</f>
        <v>39237</v>
      </c>
      <c r="J215" t="s">
        <v>305</v>
      </c>
      <c r="K215" t="s">
        <v>27</v>
      </c>
      <c r="L215">
        <v>26</v>
      </c>
      <c r="M215" t="s">
        <v>47</v>
      </c>
      <c r="N215" s="1">
        <v>39171</v>
      </c>
    </row>
    <row r="216" spans="1:14" x14ac:dyDescent="0.2">
      <c r="A216" t="s">
        <v>600</v>
      </c>
      <c r="B216" t="s">
        <v>24</v>
      </c>
      <c r="C216" t="s">
        <v>65</v>
      </c>
      <c r="D216">
        <v>1</v>
      </c>
      <c r="E216">
        <v>950000</v>
      </c>
      <c r="F216" s="3" t="s">
        <v>672</v>
      </c>
      <c r="G216" t="s">
        <v>32</v>
      </c>
      <c r="H216" s="1">
        <v>39358</v>
      </c>
      <c r="I216" s="1">
        <f>H216+30</f>
        <v>39388</v>
      </c>
      <c r="J216" t="s">
        <v>601</v>
      </c>
      <c r="K216" t="s">
        <v>27</v>
      </c>
      <c r="L216">
        <v>23</v>
      </c>
      <c r="M216" t="s">
        <v>47</v>
      </c>
      <c r="N216" s="1">
        <v>39339</v>
      </c>
    </row>
    <row r="217" spans="1:14" x14ac:dyDescent="0.2">
      <c r="A217" t="s">
        <v>110</v>
      </c>
      <c r="B217" t="s">
        <v>24</v>
      </c>
      <c r="C217" t="s">
        <v>65</v>
      </c>
      <c r="D217">
        <v>1</v>
      </c>
      <c r="E217">
        <v>950000</v>
      </c>
      <c r="F217" s="3" t="s">
        <v>672</v>
      </c>
      <c r="G217" t="s">
        <v>20</v>
      </c>
      <c r="H217" s="1">
        <v>39664</v>
      </c>
      <c r="I217" s="1">
        <f>H217+30</f>
        <v>39694</v>
      </c>
      <c r="J217" t="s">
        <v>112</v>
      </c>
      <c r="K217" t="s">
        <v>27</v>
      </c>
      <c r="L217">
        <v>51</v>
      </c>
      <c r="M217" t="s">
        <v>47</v>
      </c>
      <c r="N217" s="1">
        <v>39088</v>
      </c>
    </row>
    <row r="218" spans="1:14" x14ac:dyDescent="0.2">
      <c r="A218" t="s">
        <v>130</v>
      </c>
      <c r="B218" t="s">
        <v>24</v>
      </c>
      <c r="C218" t="s">
        <v>65</v>
      </c>
      <c r="D218">
        <v>1</v>
      </c>
      <c r="E218">
        <v>950000</v>
      </c>
      <c r="F218" s="3" t="s">
        <v>672</v>
      </c>
      <c r="G218" t="s">
        <v>20</v>
      </c>
      <c r="H218" s="1">
        <v>39836</v>
      </c>
      <c r="I218" s="1">
        <f>H218+30</f>
        <v>39866</v>
      </c>
      <c r="J218" t="s">
        <v>131</v>
      </c>
      <c r="K218" t="s">
        <v>15</v>
      </c>
      <c r="L218">
        <v>35</v>
      </c>
      <c r="M218" t="s">
        <v>47</v>
      </c>
      <c r="N218" s="1">
        <v>39096</v>
      </c>
    </row>
    <row r="219" spans="1:14" x14ac:dyDescent="0.2">
      <c r="A219" t="s">
        <v>344</v>
      </c>
      <c r="B219" t="s">
        <v>24</v>
      </c>
      <c r="C219" t="s">
        <v>25</v>
      </c>
      <c r="D219">
        <v>1</v>
      </c>
      <c r="E219">
        <v>970000</v>
      </c>
      <c r="F219" s="3" t="s">
        <v>672</v>
      </c>
      <c r="G219" t="s">
        <v>32</v>
      </c>
      <c r="H219" s="1">
        <v>39228</v>
      </c>
      <c r="I219" s="1">
        <f>H219+30</f>
        <v>39258</v>
      </c>
      <c r="J219" t="s">
        <v>345</v>
      </c>
      <c r="K219" t="s">
        <v>27</v>
      </c>
      <c r="L219">
        <v>35</v>
      </c>
      <c r="M219" t="s">
        <v>47</v>
      </c>
      <c r="N219" s="1">
        <v>39220</v>
      </c>
    </row>
    <row r="220" spans="1:14" x14ac:dyDescent="0.2">
      <c r="A220" t="s">
        <v>110</v>
      </c>
      <c r="B220" t="s">
        <v>24</v>
      </c>
      <c r="C220" t="s">
        <v>25</v>
      </c>
      <c r="D220">
        <v>1</v>
      </c>
      <c r="E220">
        <v>970000</v>
      </c>
      <c r="F220" s="3" t="s">
        <v>672</v>
      </c>
      <c r="G220" t="s">
        <v>13</v>
      </c>
      <c r="H220" s="1">
        <v>39622</v>
      </c>
      <c r="I220" s="1">
        <f>H220+20</f>
        <v>39642</v>
      </c>
      <c r="J220" t="s">
        <v>112</v>
      </c>
      <c r="K220" t="s">
        <v>27</v>
      </c>
      <c r="L220">
        <v>51</v>
      </c>
      <c r="M220" t="s">
        <v>47</v>
      </c>
      <c r="N220" s="1">
        <v>39088</v>
      </c>
    </row>
    <row r="221" spans="1:14" x14ac:dyDescent="0.2">
      <c r="A221" t="s">
        <v>44</v>
      </c>
      <c r="B221" t="s">
        <v>24</v>
      </c>
      <c r="C221" t="s">
        <v>65</v>
      </c>
      <c r="D221">
        <v>1</v>
      </c>
      <c r="E221">
        <v>980000</v>
      </c>
      <c r="F221" s="3" t="s">
        <v>672</v>
      </c>
      <c r="G221" t="s">
        <v>13</v>
      </c>
      <c r="H221" s="1">
        <v>39882</v>
      </c>
      <c r="I221" s="1">
        <f t="shared" ref="I221:I228" si="3">H221+30</f>
        <v>39912</v>
      </c>
      <c r="J221" t="s">
        <v>46</v>
      </c>
      <c r="K221" t="s">
        <v>27</v>
      </c>
      <c r="L221">
        <v>36</v>
      </c>
      <c r="M221" t="s">
        <v>47</v>
      </c>
      <c r="N221" s="1">
        <v>39087</v>
      </c>
    </row>
    <row r="222" spans="1:14" x14ac:dyDescent="0.2">
      <c r="A222" t="s">
        <v>158</v>
      </c>
      <c r="B222" t="s">
        <v>24</v>
      </c>
      <c r="C222" t="s">
        <v>25</v>
      </c>
      <c r="D222">
        <v>1</v>
      </c>
      <c r="E222">
        <v>985000</v>
      </c>
      <c r="F222" s="3" t="s">
        <v>672</v>
      </c>
      <c r="G222" t="s">
        <v>13</v>
      </c>
      <c r="H222" s="1">
        <v>39134</v>
      </c>
      <c r="I222" s="1">
        <f t="shared" si="3"/>
        <v>39164</v>
      </c>
      <c r="J222" t="s">
        <v>159</v>
      </c>
      <c r="K222" t="s">
        <v>27</v>
      </c>
      <c r="L222">
        <v>40</v>
      </c>
      <c r="M222" t="s">
        <v>47</v>
      </c>
      <c r="N222" s="1">
        <v>39116</v>
      </c>
    </row>
    <row r="223" spans="1:14" x14ac:dyDescent="0.2">
      <c r="A223" t="s">
        <v>528</v>
      </c>
      <c r="B223" t="s">
        <v>24</v>
      </c>
      <c r="C223" t="s">
        <v>25</v>
      </c>
      <c r="D223">
        <v>1</v>
      </c>
      <c r="E223">
        <v>985000</v>
      </c>
      <c r="F223" s="3" t="s">
        <v>672</v>
      </c>
      <c r="G223" t="s">
        <v>32</v>
      </c>
      <c r="H223" s="1">
        <v>39321</v>
      </c>
      <c r="I223" s="1">
        <f t="shared" si="3"/>
        <v>39351</v>
      </c>
      <c r="J223" t="s">
        <v>529</v>
      </c>
      <c r="K223" t="s">
        <v>15</v>
      </c>
      <c r="L223">
        <v>37</v>
      </c>
      <c r="M223" t="s">
        <v>47</v>
      </c>
      <c r="N223" s="1">
        <v>39316</v>
      </c>
    </row>
    <row r="224" spans="1:14" x14ac:dyDescent="0.2">
      <c r="A224" t="s">
        <v>130</v>
      </c>
      <c r="B224" t="s">
        <v>24</v>
      </c>
      <c r="C224" t="s">
        <v>25</v>
      </c>
      <c r="D224">
        <v>1</v>
      </c>
      <c r="E224">
        <v>1010800</v>
      </c>
      <c r="F224" s="3" t="s">
        <v>672</v>
      </c>
      <c r="G224" t="s">
        <v>20</v>
      </c>
      <c r="H224" s="1">
        <v>39710</v>
      </c>
      <c r="I224" s="1">
        <f t="shared" si="3"/>
        <v>39740</v>
      </c>
      <c r="J224" t="s">
        <v>131</v>
      </c>
      <c r="K224" t="s">
        <v>15</v>
      </c>
      <c r="L224">
        <v>35</v>
      </c>
      <c r="M224" t="s">
        <v>47</v>
      </c>
      <c r="N224" s="1">
        <v>39096</v>
      </c>
    </row>
    <row r="225" spans="1:14" x14ac:dyDescent="0.2">
      <c r="A225" t="s">
        <v>376</v>
      </c>
      <c r="B225" t="s">
        <v>24</v>
      </c>
      <c r="C225" t="s">
        <v>25</v>
      </c>
      <c r="D225">
        <v>1</v>
      </c>
      <c r="E225">
        <v>1010800</v>
      </c>
      <c r="F225" s="3" t="s">
        <v>672</v>
      </c>
      <c r="G225" t="s">
        <v>32</v>
      </c>
      <c r="H225" s="1">
        <v>39244</v>
      </c>
      <c r="I225" s="1">
        <f t="shared" si="3"/>
        <v>39274</v>
      </c>
      <c r="J225" t="s">
        <v>377</v>
      </c>
      <c r="K225" t="s">
        <v>27</v>
      </c>
      <c r="L225">
        <v>25</v>
      </c>
      <c r="M225" t="s">
        <v>47</v>
      </c>
      <c r="N225" s="1">
        <v>39210</v>
      </c>
    </row>
    <row r="226" spans="1:14" x14ac:dyDescent="0.2">
      <c r="A226" t="s">
        <v>158</v>
      </c>
      <c r="B226" t="s">
        <v>30</v>
      </c>
      <c r="C226" t="s">
        <v>61</v>
      </c>
      <c r="D226">
        <v>1</v>
      </c>
      <c r="E226">
        <v>1099000</v>
      </c>
      <c r="F226" s="3" t="s">
        <v>672</v>
      </c>
      <c r="G226" t="s">
        <v>13</v>
      </c>
      <c r="H226" s="1">
        <v>39592</v>
      </c>
      <c r="I226" s="1">
        <f t="shared" si="3"/>
        <v>39622</v>
      </c>
      <c r="J226" t="s">
        <v>159</v>
      </c>
      <c r="K226" t="s">
        <v>27</v>
      </c>
      <c r="L226">
        <v>40</v>
      </c>
      <c r="M226" t="s">
        <v>47</v>
      </c>
      <c r="N226" s="1">
        <v>39116</v>
      </c>
    </row>
    <row r="227" spans="1:14" x14ac:dyDescent="0.2">
      <c r="A227" t="s">
        <v>490</v>
      </c>
      <c r="B227" t="s">
        <v>30</v>
      </c>
      <c r="C227" t="s">
        <v>61</v>
      </c>
      <c r="D227">
        <v>1</v>
      </c>
      <c r="E227">
        <v>1099000</v>
      </c>
      <c r="F227" s="3" t="s">
        <v>672</v>
      </c>
      <c r="G227" t="s">
        <v>13</v>
      </c>
      <c r="H227" s="1">
        <v>39675</v>
      </c>
      <c r="I227" s="1">
        <f t="shared" si="3"/>
        <v>39705</v>
      </c>
      <c r="J227" t="s">
        <v>491</v>
      </c>
      <c r="K227" t="s">
        <v>15</v>
      </c>
      <c r="L227">
        <v>50</v>
      </c>
      <c r="M227" t="s">
        <v>47</v>
      </c>
      <c r="N227" s="1">
        <v>39302</v>
      </c>
    </row>
    <row r="228" spans="1:14" x14ac:dyDescent="0.2">
      <c r="A228" t="s">
        <v>260</v>
      </c>
      <c r="B228" t="s">
        <v>11</v>
      </c>
      <c r="C228" t="s">
        <v>12</v>
      </c>
      <c r="D228">
        <v>1</v>
      </c>
      <c r="E228">
        <v>1240000</v>
      </c>
      <c r="F228" s="3" t="s">
        <v>672</v>
      </c>
      <c r="G228" t="s">
        <v>20</v>
      </c>
      <c r="H228" s="1">
        <v>39185</v>
      </c>
      <c r="I228" s="1">
        <f t="shared" si="3"/>
        <v>39215</v>
      </c>
      <c r="J228" t="s">
        <v>261</v>
      </c>
      <c r="K228" t="s">
        <v>15</v>
      </c>
      <c r="L228">
        <v>57</v>
      </c>
      <c r="M228" t="s">
        <v>47</v>
      </c>
      <c r="N228" s="1">
        <v>39147</v>
      </c>
    </row>
    <row r="229" spans="1:14" x14ac:dyDescent="0.2">
      <c r="A229" t="s">
        <v>110</v>
      </c>
      <c r="B229" t="s">
        <v>11</v>
      </c>
      <c r="C229" t="s">
        <v>12</v>
      </c>
      <c r="D229">
        <v>1</v>
      </c>
      <c r="E229">
        <v>1240000</v>
      </c>
      <c r="F229" s="3" t="s">
        <v>672</v>
      </c>
      <c r="G229" t="s">
        <v>37</v>
      </c>
      <c r="H229" s="1">
        <v>39701</v>
      </c>
      <c r="I229" s="1">
        <f>H229+67</f>
        <v>39768</v>
      </c>
      <c r="J229" t="s">
        <v>112</v>
      </c>
      <c r="K229" t="s">
        <v>27</v>
      </c>
      <c r="L229">
        <v>51</v>
      </c>
      <c r="M229" t="s">
        <v>47</v>
      </c>
      <c r="N229" s="1">
        <v>39088</v>
      </c>
    </row>
    <row r="230" spans="1:14" x14ac:dyDescent="0.2">
      <c r="A230" t="s">
        <v>452</v>
      </c>
      <c r="B230" t="s">
        <v>11</v>
      </c>
      <c r="C230" t="s">
        <v>12</v>
      </c>
      <c r="D230">
        <v>1</v>
      </c>
      <c r="E230">
        <v>1265000</v>
      </c>
      <c r="F230" s="3" t="s">
        <v>672</v>
      </c>
      <c r="G230" t="s">
        <v>37</v>
      </c>
      <c r="H230" s="1">
        <v>39283</v>
      </c>
      <c r="I230" s="1">
        <f>H230+90</f>
        <v>39373</v>
      </c>
      <c r="J230" t="s">
        <v>453</v>
      </c>
      <c r="K230" t="s">
        <v>15</v>
      </c>
      <c r="L230">
        <v>59</v>
      </c>
      <c r="M230" t="s">
        <v>47</v>
      </c>
      <c r="N230" s="1">
        <v>39281</v>
      </c>
    </row>
    <row r="231" spans="1:14" x14ac:dyDescent="0.2">
      <c r="A231" t="s">
        <v>44</v>
      </c>
      <c r="B231" t="s">
        <v>18</v>
      </c>
      <c r="C231" t="s">
        <v>57</v>
      </c>
      <c r="D231">
        <v>1</v>
      </c>
      <c r="E231">
        <v>1320000</v>
      </c>
      <c r="F231" s="3" t="s">
        <v>672</v>
      </c>
      <c r="G231" t="s">
        <v>20</v>
      </c>
      <c r="H231" s="1">
        <v>39807</v>
      </c>
      <c r="I231" s="1">
        <f>H231+30</f>
        <v>39837</v>
      </c>
      <c r="J231" t="s">
        <v>46</v>
      </c>
      <c r="K231" t="s">
        <v>27</v>
      </c>
      <c r="L231">
        <v>36</v>
      </c>
      <c r="M231" t="s">
        <v>47</v>
      </c>
      <c r="N231" s="1">
        <v>39087</v>
      </c>
    </row>
    <row r="232" spans="1:14" x14ac:dyDescent="0.2">
      <c r="A232" t="s">
        <v>204</v>
      </c>
      <c r="B232" t="s">
        <v>30</v>
      </c>
      <c r="C232" t="s">
        <v>31</v>
      </c>
      <c r="D232">
        <v>1</v>
      </c>
      <c r="E232">
        <v>1365000</v>
      </c>
      <c r="F232" s="3" t="s">
        <v>672</v>
      </c>
      <c r="G232" t="s">
        <v>13</v>
      </c>
      <c r="H232" s="1">
        <v>39864</v>
      </c>
      <c r="I232" s="1">
        <f>H232+30</f>
        <v>39894</v>
      </c>
      <c r="J232" t="s">
        <v>205</v>
      </c>
      <c r="K232" t="s">
        <v>27</v>
      </c>
      <c r="L232">
        <v>26</v>
      </c>
      <c r="M232" t="s">
        <v>47</v>
      </c>
      <c r="N232" s="1">
        <v>39153</v>
      </c>
    </row>
    <row r="233" spans="1:14" x14ac:dyDescent="0.2">
      <c r="A233" t="s">
        <v>130</v>
      </c>
      <c r="B233" t="s">
        <v>11</v>
      </c>
      <c r="C233" t="s">
        <v>12</v>
      </c>
      <c r="D233">
        <v>1</v>
      </c>
      <c r="E233">
        <v>1399000</v>
      </c>
      <c r="F233" s="3" t="s">
        <v>672</v>
      </c>
      <c r="G233" t="s">
        <v>13</v>
      </c>
      <c r="H233" s="1">
        <v>39631</v>
      </c>
      <c r="I233" s="1">
        <f>H233+158</f>
        <v>39789</v>
      </c>
      <c r="J233" t="s">
        <v>131</v>
      </c>
      <c r="K233" t="s">
        <v>15</v>
      </c>
      <c r="L233">
        <v>35</v>
      </c>
      <c r="M233" t="s">
        <v>47</v>
      </c>
      <c r="N233" s="1">
        <v>39096</v>
      </c>
    </row>
    <row r="234" spans="1:14" x14ac:dyDescent="0.2">
      <c r="A234" t="s">
        <v>130</v>
      </c>
      <c r="B234" t="s">
        <v>11</v>
      </c>
      <c r="C234" t="s">
        <v>12</v>
      </c>
      <c r="D234">
        <v>1</v>
      </c>
      <c r="E234">
        <v>1399000</v>
      </c>
      <c r="F234" s="3" t="s">
        <v>672</v>
      </c>
      <c r="G234" t="s">
        <v>13</v>
      </c>
      <c r="H234" s="1">
        <v>39757</v>
      </c>
      <c r="I234" s="1">
        <f>H234+150</f>
        <v>39907</v>
      </c>
      <c r="J234" t="s">
        <v>131</v>
      </c>
      <c r="K234" t="s">
        <v>15</v>
      </c>
      <c r="L234">
        <v>35</v>
      </c>
      <c r="M234" t="s">
        <v>47</v>
      </c>
      <c r="N234" s="1">
        <v>39096</v>
      </c>
    </row>
    <row r="235" spans="1:14" x14ac:dyDescent="0.2">
      <c r="A235" t="s">
        <v>158</v>
      </c>
      <c r="B235" t="s">
        <v>30</v>
      </c>
      <c r="C235" t="s">
        <v>31</v>
      </c>
      <c r="D235">
        <v>1</v>
      </c>
      <c r="E235">
        <v>1450000</v>
      </c>
      <c r="F235" s="3" t="s">
        <v>672</v>
      </c>
      <c r="G235" t="s">
        <v>13</v>
      </c>
      <c r="H235" s="1">
        <v>39556</v>
      </c>
      <c r="I235" s="1">
        <f>H235+147</f>
        <v>39703</v>
      </c>
      <c r="J235" t="s">
        <v>159</v>
      </c>
      <c r="K235" t="s">
        <v>27</v>
      </c>
      <c r="L235">
        <v>40</v>
      </c>
      <c r="M235" t="s">
        <v>47</v>
      </c>
      <c r="N235" s="1">
        <v>39116</v>
      </c>
    </row>
    <row r="236" spans="1:14" x14ac:dyDescent="0.2">
      <c r="A236" t="s">
        <v>44</v>
      </c>
      <c r="B236" t="s">
        <v>30</v>
      </c>
      <c r="C236" t="s">
        <v>31</v>
      </c>
      <c r="D236">
        <v>1</v>
      </c>
      <c r="E236">
        <v>1450000</v>
      </c>
      <c r="F236" s="3" t="s">
        <v>672</v>
      </c>
      <c r="G236" t="s">
        <v>13</v>
      </c>
      <c r="H236" s="1">
        <v>39687</v>
      </c>
      <c r="I236" s="1">
        <f>H236+91</f>
        <v>39778</v>
      </c>
      <c r="J236" t="s">
        <v>46</v>
      </c>
      <c r="K236" t="s">
        <v>27</v>
      </c>
      <c r="L236">
        <v>36</v>
      </c>
      <c r="M236" t="s">
        <v>47</v>
      </c>
      <c r="N236" s="1">
        <v>39087</v>
      </c>
    </row>
    <row r="237" spans="1:14" x14ac:dyDescent="0.2">
      <c r="A237" t="s">
        <v>130</v>
      </c>
      <c r="B237" t="s">
        <v>30</v>
      </c>
      <c r="C237" t="s">
        <v>41</v>
      </c>
      <c r="D237">
        <v>1</v>
      </c>
      <c r="E237">
        <v>1750000</v>
      </c>
      <c r="F237" s="3" t="s">
        <v>672</v>
      </c>
      <c r="G237" t="s">
        <v>20</v>
      </c>
      <c r="H237" s="1">
        <v>39120</v>
      </c>
      <c r="I237" s="1">
        <f>H237+30</f>
        <v>39150</v>
      </c>
      <c r="J237" t="s">
        <v>131</v>
      </c>
      <c r="K237" t="s">
        <v>15</v>
      </c>
      <c r="L237">
        <v>35</v>
      </c>
      <c r="M237" t="s">
        <v>47</v>
      </c>
      <c r="N237" s="1">
        <v>39096</v>
      </c>
    </row>
    <row r="238" spans="1:14" x14ac:dyDescent="0.2">
      <c r="A238" t="s">
        <v>130</v>
      </c>
      <c r="B238" t="s">
        <v>18</v>
      </c>
      <c r="C238" t="s">
        <v>87</v>
      </c>
      <c r="D238">
        <v>1</v>
      </c>
      <c r="E238">
        <v>1930000</v>
      </c>
      <c r="F238" s="3" t="s">
        <v>672</v>
      </c>
      <c r="G238" t="s">
        <v>13</v>
      </c>
      <c r="H238" s="1">
        <v>39795</v>
      </c>
      <c r="I238" s="1">
        <f>H238+30</f>
        <v>39825</v>
      </c>
      <c r="J238" t="s">
        <v>131</v>
      </c>
      <c r="K238" t="s">
        <v>15</v>
      </c>
      <c r="L238">
        <v>35</v>
      </c>
      <c r="M238" t="s">
        <v>47</v>
      </c>
      <c r="N238" s="1">
        <v>39096</v>
      </c>
    </row>
    <row r="239" spans="1:14" x14ac:dyDescent="0.2">
      <c r="A239" t="s">
        <v>44</v>
      </c>
      <c r="B239" t="s">
        <v>18</v>
      </c>
      <c r="C239" t="s">
        <v>87</v>
      </c>
      <c r="D239">
        <v>1</v>
      </c>
      <c r="E239">
        <v>1930000</v>
      </c>
      <c r="F239" s="3" t="s">
        <v>672</v>
      </c>
      <c r="G239" t="s">
        <v>20</v>
      </c>
      <c r="H239" s="1">
        <v>39843</v>
      </c>
      <c r="I239" s="1">
        <f>H239+30</f>
        <v>39873</v>
      </c>
      <c r="J239" t="s">
        <v>46</v>
      </c>
      <c r="K239" t="s">
        <v>27</v>
      </c>
      <c r="L239">
        <v>36</v>
      </c>
      <c r="M239" t="s">
        <v>47</v>
      </c>
      <c r="N239" s="1">
        <v>39087</v>
      </c>
    </row>
    <row r="240" spans="1:14" x14ac:dyDescent="0.2">
      <c r="A240" t="s">
        <v>44</v>
      </c>
      <c r="B240" t="s">
        <v>11</v>
      </c>
      <c r="C240" t="s">
        <v>36</v>
      </c>
      <c r="D240">
        <v>1</v>
      </c>
      <c r="E240">
        <v>2650000</v>
      </c>
      <c r="F240" s="3" t="s">
        <v>672</v>
      </c>
      <c r="G240" t="s">
        <v>13</v>
      </c>
      <c r="H240" s="1">
        <v>39729</v>
      </c>
      <c r="I240" s="1">
        <f>H240+123</f>
        <v>39852</v>
      </c>
      <c r="J240" t="s">
        <v>46</v>
      </c>
      <c r="K240" t="s">
        <v>27</v>
      </c>
      <c r="L240">
        <v>36</v>
      </c>
      <c r="M240" t="s">
        <v>47</v>
      </c>
      <c r="N240" s="1">
        <v>39087</v>
      </c>
    </row>
    <row r="241" spans="1:14" x14ac:dyDescent="0.2">
      <c r="A241" t="s">
        <v>490</v>
      </c>
      <c r="B241" t="s">
        <v>11</v>
      </c>
      <c r="C241" t="s">
        <v>36</v>
      </c>
      <c r="D241">
        <v>1</v>
      </c>
      <c r="E241">
        <v>2790000</v>
      </c>
      <c r="F241" s="3" t="s">
        <v>672</v>
      </c>
      <c r="G241" t="s">
        <v>20</v>
      </c>
      <c r="H241" s="1">
        <v>39302</v>
      </c>
      <c r="I241" s="1">
        <f>H241+100</f>
        <v>39402</v>
      </c>
      <c r="J241" t="s">
        <v>491</v>
      </c>
      <c r="K241" t="s">
        <v>15</v>
      </c>
      <c r="L241">
        <v>50</v>
      </c>
      <c r="M241" t="s">
        <v>47</v>
      </c>
      <c r="N241" s="1">
        <v>39302</v>
      </c>
    </row>
    <row r="242" spans="1:14" x14ac:dyDescent="0.2">
      <c r="A242" t="s">
        <v>376</v>
      </c>
      <c r="B242" t="s">
        <v>18</v>
      </c>
      <c r="C242" t="s">
        <v>19</v>
      </c>
      <c r="D242">
        <v>1</v>
      </c>
      <c r="E242">
        <v>4300000</v>
      </c>
      <c r="F242" s="3" t="s">
        <v>672</v>
      </c>
      <c r="G242" t="s">
        <v>32</v>
      </c>
      <c r="H242" s="1">
        <v>39389</v>
      </c>
      <c r="I242" s="1">
        <f>H242+30</f>
        <v>39419</v>
      </c>
      <c r="J242" t="s">
        <v>377</v>
      </c>
      <c r="K242" t="s">
        <v>27</v>
      </c>
      <c r="L242">
        <v>25</v>
      </c>
      <c r="M242" t="s">
        <v>47</v>
      </c>
      <c r="N242" s="1">
        <v>39210</v>
      </c>
    </row>
    <row r="243" spans="1:14" x14ac:dyDescent="0.2">
      <c r="A243" t="s">
        <v>566</v>
      </c>
      <c r="B243" t="s">
        <v>18</v>
      </c>
      <c r="C243" t="s">
        <v>19</v>
      </c>
      <c r="D243">
        <v>1</v>
      </c>
      <c r="E243">
        <v>4450000</v>
      </c>
      <c r="F243" s="3" t="s">
        <v>672</v>
      </c>
      <c r="G243" t="s">
        <v>20</v>
      </c>
      <c r="H243" s="1">
        <v>39340</v>
      </c>
      <c r="I243" s="1">
        <f>H243+44</f>
        <v>39384</v>
      </c>
      <c r="J243" t="s">
        <v>567</v>
      </c>
      <c r="K243" t="s">
        <v>15</v>
      </c>
      <c r="L243">
        <v>23</v>
      </c>
      <c r="M243" t="s">
        <v>47</v>
      </c>
      <c r="N243" s="1">
        <v>39337</v>
      </c>
    </row>
    <row r="244" spans="1:14" x14ac:dyDescent="0.2">
      <c r="A244" t="s">
        <v>110</v>
      </c>
      <c r="B244" t="s">
        <v>18</v>
      </c>
      <c r="C244" t="s">
        <v>19</v>
      </c>
      <c r="D244">
        <v>1</v>
      </c>
      <c r="E244">
        <v>4500000</v>
      </c>
      <c r="F244" s="3" t="s">
        <v>672</v>
      </c>
      <c r="G244" t="s">
        <v>13</v>
      </c>
      <c r="H244" s="1">
        <v>39786</v>
      </c>
      <c r="I244" s="1">
        <f>H244+50</f>
        <v>39836</v>
      </c>
      <c r="J244" t="s">
        <v>112</v>
      </c>
      <c r="K244" t="s">
        <v>27</v>
      </c>
      <c r="L244">
        <v>51</v>
      </c>
      <c r="M244" t="s">
        <v>47</v>
      </c>
      <c r="N244" s="1">
        <v>39088</v>
      </c>
    </row>
    <row r="245" spans="1:14" x14ac:dyDescent="0.2">
      <c r="A245" t="s">
        <v>490</v>
      </c>
      <c r="B245" t="s">
        <v>18</v>
      </c>
      <c r="C245" t="s">
        <v>53</v>
      </c>
      <c r="D245">
        <v>1</v>
      </c>
      <c r="E245">
        <v>5870000</v>
      </c>
      <c r="F245" s="3" t="s">
        <v>672</v>
      </c>
      <c r="G245" t="s">
        <v>20</v>
      </c>
      <c r="H245" s="1">
        <v>39714</v>
      </c>
      <c r="I245" s="1">
        <f>H245+30</f>
        <v>39744</v>
      </c>
      <c r="J245" t="s">
        <v>491</v>
      </c>
      <c r="K245" t="s">
        <v>15</v>
      </c>
      <c r="L245">
        <v>50</v>
      </c>
      <c r="M245" t="s">
        <v>47</v>
      </c>
      <c r="N245" s="1">
        <v>39302</v>
      </c>
    </row>
    <row r="246" spans="1:14" x14ac:dyDescent="0.2">
      <c r="A246" t="s">
        <v>44</v>
      </c>
      <c r="B246" t="s">
        <v>18</v>
      </c>
      <c r="C246" t="s">
        <v>53</v>
      </c>
      <c r="D246">
        <v>1</v>
      </c>
      <c r="E246">
        <v>6000000</v>
      </c>
      <c r="F246" s="3" t="s">
        <v>672</v>
      </c>
      <c r="G246" t="s">
        <v>32</v>
      </c>
      <c r="H246" s="1">
        <v>39537</v>
      </c>
      <c r="I246" s="1">
        <f>H246+30</f>
        <v>39567</v>
      </c>
      <c r="J246" t="s">
        <v>46</v>
      </c>
      <c r="K246" t="s">
        <v>27</v>
      </c>
      <c r="L246">
        <v>36</v>
      </c>
      <c r="M246" t="s">
        <v>47</v>
      </c>
      <c r="N246" s="1">
        <v>39087</v>
      </c>
    </row>
    <row r="247" spans="1:14" x14ac:dyDescent="0.2">
      <c r="A247" t="s">
        <v>236</v>
      </c>
      <c r="B247" t="s">
        <v>18</v>
      </c>
      <c r="C247" t="s">
        <v>53</v>
      </c>
      <c r="D247">
        <v>1</v>
      </c>
      <c r="E247">
        <v>6000000</v>
      </c>
      <c r="F247" s="3" t="s">
        <v>672</v>
      </c>
      <c r="G247" t="s">
        <v>13</v>
      </c>
      <c r="H247" s="1">
        <v>40038</v>
      </c>
      <c r="I247" s="1">
        <f>H247+30</f>
        <v>40068</v>
      </c>
      <c r="J247" t="s">
        <v>237</v>
      </c>
      <c r="K247" t="s">
        <v>27</v>
      </c>
      <c r="L247">
        <v>37</v>
      </c>
      <c r="M247" t="s">
        <v>47</v>
      </c>
      <c r="N247" s="1">
        <v>39171</v>
      </c>
    </row>
    <row r="248" spans="1:14" x14ac:dyDescent="0.2">
      <c r="A248" t="s">
        <v>490</v>
      </c>
      <c r="B248" t="s">
        <v>18</v>
      </c>
      <c r="C248" t="s">
        <v>53</v>
      </c>
      <c r="D248">
        <v>1</v>
      </c>
      <c r="E248">
        <v>6100000</v>
      </c>
      <c r="F248" s="3" t="s">
        <v>672</v>
      </c>
      <c r="G248" t="s">
        <v>32</v>
      </c>
      <c r="H248" s="1">
        <v>39952</v>
      </c>
      <c r="I248" s="1">
        <f>H248+60</f>
        <v>40012</v>
      </c>
      <c r="J248" t="s">
        <v>491</v>
      </c>
      <c r="K248" t="s">
        <v>15</v>
      </c>
      <c r="L248">
        <v>50</v>
      </c>
      <c r="M248" t="s">
        <v>47</v>
      </c>
      <c r="N248" s="1">
        <v>39302</v>
      </c>
    </row>
    <row r="249" spans="1:14" x14ac:dyDescent="0.2">
      <c r="A249" t="s">
        <v>44</v>
      </c>
      <c r="B249" t="s">
        <v>18</v>
      </c>
      <c r="C249" t="s">
        <v>53</v>
      </c>
      <c r="D249">
        <v>1</v>
      </c>
      <c r="E249">
        <v>6100000</v>
      </c>
      <c r="F249" s="3" t="s">
        <v>672</v>
      </c>
      <c r="G249" t="s">
        <v>13</v>
      </c>
      <c r="H249" s="1">
        <v>39607</v>
      </c>
      <c r="I249" s="1">
        <f>H249+30</f>
        <v>39637</v>
      </c>
      <c r="J249" t="s">
        <v>46</v>
      </c>
      <c r="K249" t="s">
        <v>27</v>
      </c>
      <c r="L249">
        <v>36</v>
      </c>
      <c r="M249" t="s">
        <v>47</v>
      </c>
      <c r="N249" s="1">
        <v>39087</v>
      </c>
    </row>
    <row r="250" spans="1:14" x14ac:dyDescent="0.2">
      <c r="A250" t="s">
        <v>89</v>
      </c>
      <c r="B250" t="s">
        <v>18</v>
      </c>
      <c r="C250" t="s">
        <v>90</v>
      </c>
      <c r="D250">
        <v>1</v>
      </c>
      <c r="E250">
        <v>7000000</v>
      </c>
      <c r="F250" s="3" t="s">
        <v>672</v>
      </c>
      <c r="G250" t="s">
        <v>32</v>
      </c>
      <c r="H250" s="1">
        <v>39102</v>
      </c>
      <c r="I250" s="1">
        <f>H250+30</f>
        <v>39132</v>
      </c>
      <c r="J250" t="s">
        <v>91</v>
      </c>
      <c r="K250" t="s">
        <v>27</v>
      </c>
      <c r="L250">
        <v>39</v>
      </c>
      <c r="M250" t="s">
        <v>47</v>
      </c>
      <c r="N250" s="1">
        <v>39101</v>
      </c>
    </row>
    <row r="251" spans="1:14" x14ac:dyDescent="0.2">
      <c r="A251" t="s">
        <v>40</v>
      </c>
      <c r="B251" t="s">
        <v>18</v>
      </c>
      <c r="C251" t="s">
        <v>53</v>
      </c>
      <c r="D251">
        <v>1</v>
      </c>
      <c r="E251">
        <v>6000000</v>
      </c>
      <c r="F251" s="3" t="s">
        <v>656</v>
      </c>
      <c r="G251" t="s">
        <v>32</v>
      </c>
      <c r="H251" s="1">
        <v>39536</v>
      </c>
      <c r="I251" s="1">
        <f>H251+62</f>
        <v>39598</v>
      </c>
      <c r="J251" t="s">
        <v>42</v>
      </c>
      <c r="K251" t="s">
        <v>15</v>
      </c>
      <c r="L251">
        <v>40</v>
      </c>
      <c r="M251" s="2" t="s">
        <v>664</v>
      </c>
      <c r="N251" s="1">
        <v>39071</v>
      </c>
    </row>
    <row r="252" spans="1:14" x14ac:dyDescent="0.2">
      <c r="A252" t="s">
        <v>86</v>
      </c>
      <c r="B252" t="s">
        <v>18</v>
      </c>
      <c r="C252" t="s">
        <v>53</v>
      </c>
      <c r="D252">
        <v>1</v>
      </c>
      <c r="E252">
        <v>6100000</v>
      </c>
      <c r="F252" s="3" t="s">
        <v>656</v>
      </c>
      <c r="G252" t="s">
        <v>13</v>
      </c>
      <c r="H252" s="1">
        <v>39660</v>
      </c>
      <c r="I252" s="1">
        <f>H252+54</f>
        <v>39714</v>
      </c>
      <c r="J252" t="s">
        <v>88</v>
      </c>
      <c r="K252" t="s">
        <v>27</v>
      </c>
      <c r="L252">
        <v>36</v>
      </c>
      <c r="M252" s="2" t="s">
        <v>664</v>
      </c>
      <c r="N252" s="1">
        <v>39094</v>
      </c>
    </row>
    <row r="253" spans="1:14" x14ac:dyDescent="0.2">
      <c r="A253" t="s">
        <v>342</v>
      </c>
      <c r="B253" t="s">
        <v>18</v>
      </c>
      <c r="C253" t="s">
        <v>53</v>
      </c>
      <c r="D253">
        <v>1</v>
      </c>
      <c r="E253">
        <v>6100000</v>
      </c>
      <c r="F253" s="3" t="s">
        <v>656</v>
      </c>
      <c r="G253" t="s">
        <v>13</v>
      </c>
      <c r="H253" s="1">
        <v>39463</v>
      </c>
      <c r="I253" s="1">
        <f>H253+55</f>
        <v>39518</v>
      </c>
      <c r="J253" t="s">
        <v>343</v>
      </c>
      <c r="K253" t="s">
        <v>15</v>
      </c>
      <c r="L253">
        <v>34</v>
      </c>
      <c r="M253" s="2" t="s">
        <v>664</v>
      </c>
      <c r="N253" s="1">
        <v>39160</v>
      </c>
    </row>
    <row r="254" spans="1:14" x14ac:dyDescent="0.2">
      <c r="A254" t="s">
        <v>40</v>
      </c>
      <c r="B254" t="s">
        <v>18</v>
      </c>
      <c r="C254" t="s">
        <v>90</v>
      </c>
      <c r="D254">
        <v>1</v>
      </c>
      <c r="E254">
        <v>7000000</v>
      </c>
      <c r="F254" s="3" t="s">
        <v>656</v>
      </c>
      <c r="G254" t="s">
        <v>20</v>
      </c>
      <c r="H254" s="1">
        <v>39881</v>
      </c>
      <c r="I254" s="1">
        <f t="shared" ref="I254:I266" si="4">H254+30</f>
        <v>39911</v>
      </c>
      <c r="J254" t="s">
        <v>42</v>
      </c>
      <c r="K254" t="s">
        <v>15</v>
      </c>
      <c r="L254">
        <v>40</v>
      </c>
      <c r="M254" s="2" t="s">
        <v>664</v>
      </c>
      <c r="N254" s="1">
        <v>39071</v>
      </c>
    </row>
    <row r="255" spans="1:14" x14ac:dyDescent="0.2">
      <c r="A255" t="s">
        <v>416</v>
      </c>
      <c r="B255" t="s">
        <v>24</v>
      </c>
      <c r="C255" t="s">
        <v>108</v>
      </c>
      <c r="D255">
        <v>1</v>
      </c>
      <c r="E255">
        <v>340000</v>
      </c>
      <c r="F255" s="3" t="s">
        <v>656</v>
      </c>
      <c r="G255" t="s">
        <v>13</v>
      </c>
      <c r="H255" s="1">
        <v>39966</v>
      </c>
      <c r="I255" s="1">
        <f t="shared" si="4"/>
        <v>39996</v>
      </c>
      <c r="J255" t="s">
        <v>417</v>
      </c>
      <c r="K255" t="s">
        <v>27</v>
      </c>
      <c r="L255">
        <v>36</v>
      </c>
      <c r="M255" s="2" t="s">
        <v>664</v>
      </c>
      <c r="N255" s="1">
        <v>39222</v>
      </c>
    </row>
    <row r="256" spans="1:14" x14ac:dyDescent="0.2">
      <c r="A256" t="s">
        <v>116</v>
      </c>
      <c r="B256" t="s">
        <v>30</v>
      </c>
      <c r="C256" t="s">
        <v>114</v>
      </c>
      <c r="D256">
        <v>1</v>
      </c>
      <c r="E256">
        <v>415000</v>
      </c>
      <c r="F256" s="3" t="s">
        <v>656</v>
      </c>
      <c r="G256" t="s">
        <v>20</v>
      </c>
      <c r="H256" s="1">
        <v>39113</v>
      </c>
      <c r="I256" s="1">
        <f t="shared" si="4"/>
        <v>39143</v>
      </c>
      <c r="J256" t="s">
        <v>117</v>
      </c>
      <c r="K256" t="s">
        <v>27</v>
      </c>
      <c r="L256">
        <v>38</v>
      </c>
      <c r="M256" s="2" t="s">
        <v>664</v>
      </c>
      <c r="N256" s="1">
        <v>39091</v>
      </c>
    </row>
    <row r="257" spans="1:14" x14ac:dyDescent="0.2">
      <c r="A257" t="s">
        <v>118</v>
      </c>
      <c r="B257" t="s">
        <v>30</v>
      </c>
      <c r="C257" t="s">
        <v>114</v>
      </c>
      <c r="D257">
        <v>1</v>
      </c>
      <c r="E257">
        <v>415000</v>
      </c>
      <c r="F257" s="3" t="s">
        <v>656</v>
      </c>
      <c r="G257" t="s">
        <v>20</v>
      </c>
      <c r="H257" s="1">
        <v>39704</v>
      </c>
      <c r="I257" s="1">
        <f t="shared" si="4"/>
        <v>39734</v>
      </c>
      <c r="J257" t="s">
        <v>119</v>
      </c>
      <c r="K257" t="s">
        <v>27</v>
      </c>
      <c r="L257">
        <v>27</v>
      </c>
      <c r="M257" s="2" t="s">
        <v>664</v>
      </c>
      <c r="N257" s="1">
        <v>39114</v>
      </c>
    </row>
    <row r="258" spans="1:14" x14ac:dyDescent="0.2">
      <c r="A258" t="s">
        <v>84</v>
      </c>
      <c r="B258" t="s">
        <v>24</v>
      </c>
      <c r="C258" t="s">
        <v>73</v>
      </c>
      <c r="D258">
        <v>1</v>
      </c>
      <c r="E258">
        <v>680000</v>
      </c>
      <c r="F258" s="3" t="s">
        <v>656</v>
      </c>
      <c r="G258" t="s">
        <v>13</v>
      </c>
      <c r="H258" s="1">
        <v>39659</v>
      </c>
      <c r="I258" s="1">
        <f t="shared" si="4"/>
        <v>39689</v>
      </c>
      <c r="J258" t="s">
        <v>85</v>
      </c>
      <c r="K258" t="s">
        <v>27</v>
      </c>
      <c r="L258">
        <v>47</v>
      </c>
      <c r="M258" s="2" t="s">
        <v>664</v>
      </c>
      <c r="N258" s="1">
        <v>39098</v>
      </c>
    </row>
    <row r="259" spans="1:14" x14ac:dyDescent="0.2">
      <c r="A259" t="s">
        <v>622</v>
      </c>
      <c r="B259" t="s">
        <v>24</v>
      </c>
      <c r="C259" t="s">
        <v>69</v>
      </c>
      <c r="D259">
        <v>1</v>
      </c>
      <c r="E259">
        <v>725000</v>
      </c>
      <c r="F259" s="3" t="s">
        <v>656</v>
      </c>
      <c r="G259" t="s">
        <v>20</v>
      </c>
      <c r="H259" s="1">
        <v>39437</v>
      </c>
      <c r="I259" s="1">
        <f t="shared" si="4"/>
        <v>39467</v>
      </c>
      <c r="J259" t="s">
        <v>623</v>
      </c>
      <c r="K259" t="s">
        <v>27</v>
      </c>
      <c r="L259">
        <v>50</v>
      </c>
      <c r="M259" s="2" t="s">
        <v>664</v>
      </c>
      <c r="N259" s="1">
        <v>39365</v>
      </c>
    </row>
    <row r="260" spans="1:14" x14ac:dyDescent="0.2">
      <c r="A260" t="s">
        <v>113</v>
      </c>
      <c r="B260" t="s">
        <v>24</v>
      </c>
      <c r="C260" t="s">
        <v>69</v>
      </c>
      <c r="D260">
        <v>1</v>
      </c>
      <c r="E260">
        <v>731000</v>
      </c>
      <c r="F260" s="3" t="s">
        <v>656</v>
      </c>
      <c r="G260" t="s">
        <v>13</v>
      </c>
      <c r="H260" s="1">
        <v>39787</v>
      </c>
      <c r="I260" s="1">
        <f t="shared" si="4"/>
        <v>39817</v>
      </c>
      <c r="J260" t="s">
        <v>115</v>
      </c>
      <c r="K260" t="s">
        <v>27</v>
      </c>
      <c r="L260">
        <v>57</v>
      </c>
      <c r="M260" s="2" t="s">
        <v>664</v>
      </c>
      <c r="N260" s="1">
        <v>39112</v>
      </c>
    </row>
    <row r="261" spans="1:14" x14ac:dyDescent="0.2">
      <c r="A261" t="s">
        <v>194</v>
      </c>
      <c r="B261" t="s">
        <v>24</v>
      </c>
      <c r="C261" t="s">
        <v>69</v>
      </c>
      <c r="D261">
        <v>1</v>
      </c>
      <c r="E261">
        <v>731000</v>
      </c>
      <c r="F261" s="3" t="s">
        <v>656</v>
      </c>
      <c r="G261" t="s">
        <v>13</v>
      </c>
      <c r="H261" s="1">
        <v>39822</v>
      </c>
      <c r="I261" s="1">
        <f t="shared" si="4"/>
        <v>39852</v>
      </c>
      <c r="J261" t="s">
        <v>195</v>
      </c>
      <c r="K261" t="s">
        <v>15</v>
      </c>
      <c r="L261">
        <v>32</v>
      </c>
      <c r="M261" s="2" t="s">
        <v>664</v>
      </c>
      <c r="N261" s="1">
        <v>39151</v>
      </c>
    </row>
    <row r="262" spans="1:14" x14ac:dyDescent="0.2">
      <c r="A262" t="s">
        <v>414</v>
      </c>
      <c r="B262" t="s">
        <v>24</v>
      </c>
      <c r="C262" t="s">
        <v>69</v>
      </c>
      <c r="D262">
        <v>1</v>
      </c>
      <c r="E262">
        <v>742000</v>
      </c>
      <c r="F262" s="3" t="s">
        <v>656</v>
      </c>
      <c r="G262" t="s">
        <v>13</v>
      </c>
      <c r="H262" s="1">
        <v>39965</v>
      </c>
      <c r="I262" s="1">
        <f t="shared" si="4"/>
        <v>39995</v>
      </c>
      <c r="J262" t="s">
        <v>415</v>
      </c>
      <c r="K262" t="s">
        <v>15</v>
      </c>
      <c r="L262">
        <v>32</v>
      </c>
      <c r="M262" s="2" t="s">
        <v>664</v>
      </c>
      <c r="N262" s="1">
        <v>39259</v>
      </c>
    </row>
    <row r="263" spans="1:14" x14ac:dyDescent="0.2">
      <c r="A263" t="s">
        <v>604</v>
      </c>
      <c r="B263" t="s">
        <v>24</v>
      </c>
      <c r="C263" t="s">
        <v>73</v>
      </c>
      <c r="D263">
        <v>1</v>
      </c>
      <c r="E263">
        <v>754500</v>
      </c>
      <c r="F263" s="3" t="s">
        <v>656</v>
      </c>
      <c r="G263" t="s">
        <v>13</v>
      </c>
      <c r="H263" s="1">
        <v>39360</v>
      </c>
      <c r="I263" s="1">
        <f t="shared" si="4"/>
        <v>39390</v>
      </c>
      <c r="J263" t="s">
        <v>605</v>
      </c>
      <c r="K263" t="s">
        <v>15</v>
      </c>
      <c r="L263">
        <v>55</v>
      </c>
      <c r="M263" s="2" t="s">
        <v>664</v>
      </c>
      <c r="N263" s="1">
        <v>39343</v>
      </c>
    </row>
    <row r="264" spans="1:14" x14ac:dyDescent="0.2">
      <c r="A264" t="s">
        <v>126</v>
      </c>
      <c r="B264" t="s">
        <v>24</v>
      </c>
      <c r="C264" t="s">
        <v>73</v>
      </c>
      <c r="D264">
        <v>1</v>
      </c>
      <c r="E264">
        <v>754500</v>
      </c>
      <c r="F264" s="3" t="s">
        <v>656</v>
      </c>
      <c r="G264" t="s">
        <v>32</v>
      </c>
      <c r="H264" s="1">
        <v>39784</v>
      </c>
      <c r="I264" s="1">
        <f t="shared" si="4"/>
        <v>39814</v>
      </c>
      <c r="J264" t="s">
        <v>127</v>
      </c>
      <c r="K264" t="s">
        <v>27</v>
      </c>
      <c r="L264">
        <v>38</v>
      </c>
      <c r="M264" s="2" t="s">
        <v>664</v>
      </c>
      <c r="N264" s="1">
        <v>39086</v>
      </c>
    </row>
    <row r="265" spans="1:14" x14ac:dyDescent="0.2">
      <c r="A265" t="s">
        <v>388</v>
      </c>
      <c r="B265" t="s">
        <v>11</v>
      </c>
      <c r="C265" t="s">
        <v>45</v>
      </c>
      <c r="D265">
        <v>1</v>
      </c>
      <c r="E265">
        <v>842000</v>
      </c>
      <c r="F265" s="3" t="s">
        <v>656</v>
      </c>
      <c r="G265" t="s">
        <v>32</v>
      </c>
      <c r="H265" s="1">
        <v>39395</v>
      </c>
      <c r="I265" s="1">
        <f t="shared" si="4"/>
        <v>39425</v>
      </c>
      <c r="J265" t="s">
        <v>389</v>
      </c>
      <c r="K265" t="s">
        <v>27</v>
      </c>
      <c r="L265">
        <v>48</v>
      </c>
      <c r="M265" s="2" t="s">
        <v>664</v>
      </c>
      <c r="N265" s="1">
        <v>39248</v>
      </c>
    </row>
    <row r="266" spans="1:14" x14ac:dyDescent="0.2">
      <c r="A266" t="s">
        <v>144</v>
      </c>
      <c r="B266" t="s">
        <v>11</v>
      </c>
      <c r="C266" t="s">
        <v>77</v>
      </c>
      <c r="D266">
        <v>1</v>
      </c>
      <c r="E266">
        <v>850000</v>
      </c>
      <c r="F266" s="3" t="s">
        <v>656</v>
      </c>
      <c r="G266" t="s">
        <v>13</v>
      </c>
      <c r="H266" s="1">
        <v>39127</v>
      </c>
      <c r="I266" s="1">
        <f t="shared" si="4"/>
        <v>39157</v>
      </c>
      <c r="J266" t="s">
        <v>145</v>
      </c>
      <c r="K266" t="s">
        <v>27</v>
      </c>
      <c r="L266">
        <v>53</v>
      </c>
      <c r="M266" s="2" t="s">
        <v>664</v>
      </c>
      <c r="N266" s="1">
        <v>39119</v>
      </c>
    </row>
    <row r="267" spans="1:14" x14ac:dyDescent="0.2">
      <c r="A267" t="s">
        <v>420</v>
      </c>
      <c r="B267" t="s">
        <v>24</v>
      </c>
      <c r="C267" t="s">
        <v>101</v>
      </c>
      <c r="D267">
        <v>1</v>
      </c>
      <c r="E267">
        <v>869000</v>
      </c>
      <c r="F267" s="3" t="s">
        <v>656</v>
      </c>
      <c r="G267" t="s">
        <v>32</v>
      </c>
      <c r="H267" s="1">
        <v>39989</v>
      </c>
      <c r="I267" s="1">
        <f>H267+20</f>
        <v>40009</v>
      </c>
      <c r="J267" t="s">
        <v>421</v>
      </c>
      <c r="K267" t="s">
        <v>27</v>
      </c>
      <c r="L267">
        <v>30</v>
      </c>
      <c r="M267" s="2" t="s">
        <v>664</v>
      </c>
      <c r="N267" s="1">
        <v>39264</v>
      </c>
    </row>
    <row r="268" spans="1:14" x14ac:dyDescent="0.2">
      <c r="A268" t="s">
        <v>540</v>
      </c>
      <c r="B268" t="s">
        <v>24</v>
      </c>
      <c r="C268" t="s">
        <v>101</v>
      </c>
      <c r="D268">
        <v>1</v>
      </c>
      <c r="E268">
        <v>869000</v>
      </c>
      <c r="F268" s="3" t="s">
        <v>656</v>
      </c>
      <c r="G268" t="s">
        <v>20</v>
      </c>
      <c r="H268" s="1">
        <v>40019</v>
      </c>
      <c r="I268" s="1">
        <f>H268+30</f>
        <v>40049</v>
      </c>
      <c r="J268" t="s">
        <v>541</v>
      </c>
      <c r="K268" t="s">
        <v>15</v>
      </c>
      <c r="L268">
        <v>28</v>
      </c>
      <c r="M268" s="2" t="s">
        <v>664</v>
      </c>
      <c r="N268" s="1">
        <v>39235</v>
      </c>
    </row>
    <row r="269" spans="1:14" x14ac:dyDescent="0.2">
      <c r="A269" t="s">
        <v>310</v>
      </c>
      <c r="B269" t="s">
        <v>11</v>
      </c>
      <c r="C269" t="s">
        <v>45</v>
      </c>
      <c r="D269">
        <v>1</v>
      </c>
      <c r="E269">
        <v>875000</v>
      </c>
      <c r="F269" s="3" t="s">
        <v>656</v>
      </c>
      <c r="G269" t="s">
        <v>32</v>
      </c>
      <c r="H269" s="1">
        <v>39857</v>
      </c>
      <c r="I269" s="1">
        <f>H269+130</f>
        <v>39987</v>
      </c>
      <c r="J269" t="s">
        <v>311</v>
      </c>
      <c r="K269" t="s">
        <v>27</v>
      </c>
      <c r="L269">
        <v>32</v>
      </c>
      <c r="M269" s="2" t="s">
        <v>664</v>
      </c>
      <c r="N269" s="1">
        <v>39128</v>
      </c>
    </row>
    <row r="270" spans="1:14" x14ac:dyDescent="0.2">
      <c r="A270" t="s">
        <v>384</v>
      </c>
      <c r="B270" t="s">
        <v>24</v>
      </c>
      <c r="C270" t="s">
        <v>65</v>
      </c>
      <c r="D270">
        <v>1</v>
      </c>
      <c r="E270">
        <v>915000</v>
      </c>
      <c r="F270" s="3" t="s">
        <v>656</v>
      </c>
      <c r="G270" t="s">
        <v>20</v>
      </c>
      <c r="H270" s="1">
        <v>39393</v>
      </c>
      <c r="I270" s="1">
        <f>H270+30</f>
        <v>39423</v>
      </c>
      <c r="J270" t="s">
        <v>385</v>
      </c>
      <c r="K270" t="s">
        <v>15</v>
      </c>
      <c r="L270">
        <v>43</v>
      </c>
      <c r="M270" s="2" t="s">
        <v>664</v>
      </c>
      <c r="N270" s="1">
        <v>39191</v>
      </c>
    </row>
    <row r="271" spans="1:14" x14ac:dyDescent="0.2">
      <c r="A271" t="s">
        <v>84</v>
      </c>
      <c r="B271" t="s">
        <v>24</v>
      </c>
      <c r="C271" t="s">
        <v>65</v>
      </c>
      <c r="D271">
        <v>1</v>
      </c>
      <c r="E271">
        <v>915000</v>
      </c>
      <c r="F271" s="3" t="s">
        <v>656</v>
      </c>
      <c r="G271" t="s">
        <v>20</v>
      </c>
      <c r="H271" s="1">
        <v>39740</v>
      </c>
      <c r="I271" s="1">
        <f>H271+30</f>
        <v>39770</v>
      </c>
      <c r="J271" t="s">
        <v>85</v>
      </c>
      <c r="K271" t="s">
        <v>27</v>
      </c>
      <c r="L271">
        <v>47</v>
      </c>
      <c r="M271" s="2" t="s">
        <v>664</v>
      </c>
      <c r="N271" s="1">
        <v>39098</v>
      </c>
    </row>
    <row r="272" spans="1:14" x14ac:dyDescent="0.2">
      <c r="A272" t="s">
        <v>542</v>
      </c>
      <c r="B272" t="s">
        <v>24</v>
      </c>
      <c r="C272" t="s">
        <v>65</v>
      </c>
      <c r="D272">
        <v>1</v>
      </c>
      <c r="E272">
        <v>950000</v>
      </c>
      <c r="F272" s="3" t="s">
        <v>656</v>
      </c>
      <c r="G272" t="s">
        <v>13</v>
      </c>
      <c r="H272" s="1">
        <v>39635</v>
      </c>
      <c r="I272" s="1">
        <f>H272+18</f>
        <v>39653</v>
      </c>
      <c r="J272" t="s">
        <v>543</v>
      </c>
      <c r="K272" t="s">
        <v>15</v>
      </c>
      <c r="L272">
        <v>27</v>
      </c>
      <c r="M272" s="2" t="s">
        <v>664</v>
      </c>
      <c r="N272" s="1">
        <v>39277</v>
      </c>
    </row>
    <row r="273" spans="1:14" x14ac:dyDescent="0.2">
      <c r="A273" t="s">
        <v>432</v>
      </c>
      <c r="B273" t="s">
        <v>24</v>
      </c>
      <c r="C273" t="s">
        <v>25</v>
      </c>
      <c r="D273">
        <v>1</v>
      </c>
      <c r="E273">
        <v>970000</v>
      </c>
      <c r="F273" s="3" t="s">
        <v>656</v>
      </c>
      <c r="G273" t="s">
        <v>37</v>
      </c>
      <c r="H273" s="1">
        <v>39273</v>
      </c>
      <c r="I273" s="1">
        <f t="shared" ref="I273:I280" si="5">H273+30</f>
        <v>39303</v>
      </c>
      <c r="J273" t="s">
        <v>433</v>
      </c>
      <c r="K273" t="s">
        <v>15</v>
      </c>
      <c r="L273">
        <v>35</v>
      </c>
      <c r="M273" s="2" t="s">
        <v>664</v>
      </c>
      <c r="N273" s="1">
        <v>39255</v>
      </c>
    </row>
    <row r="274" spans="1:14" x14ac:dyDescent="0.2">
      <c r="A274" t="s">
        <v>510</v>
      </c>
      <c r="B274" t="s">
        <v>24</v>
      </c>
      <c r="C274" t="s">
        <v>65</v>
      </c>
      <c r="D274">
        <v>1</v>
      </c>
      <c r="E274">
        <v>980000</v>
      </c>
      <c r="F274" s="3" t="s">
        <v>656</v>
      </c>
      <c r="G274" t="s">
        <v>32</v>
      </c>
      <c r="H274" s="1">
        <v>39907</v>
      </c>
      <c r="I274" s="1">
        <f t="shared" si="5"/>
        <v>39937</v>
      </c>
      <c r="J274" t="s">
        <v>511</v>
      </c>
      <c r="K274" t="s">
        <v>27</v>
      </c>
      <c r="L274">
        <v>35</v>
      </c>
      <c r="M274" s="2" t="s">
        <v>664</v>
      </c>
      <c r="N274" s="1">
        <v>39306</v>
      </c>
    </row>
    <row r="275" spans="1:14" x14ac:dyDescent="0.2">
      <c r="A275" t="s">
        <v>458</v>
      </c>
      <c r="B275" t="s">
        <v>24</v>
      </c>
      <c r="C275" t="s">
        <v>65</v>
      </c>
      <c r="D275">
        <v>1</v>
      </c>
      <c r="E275">
        <v>980000</v>
      </c>
      <c r="F275" s="3" t="s">
        <v>656</v>
      </c>
      <c r="G275" t="s">
        <v>32</v>
      </c>
      <c r="H275" s="1">
        <v>40058</v>
      </c>
      <c r="I275" s="1">
        <f t="shared" si="5"/>
        <v>40088</v>
      </c>
      <c r="J275" t="s">
        <v>459</v>
      </c>
      <c r="K275" t="s">
        <v>27</v>
      </c>
      <c r="L275">
        <v>64</v>
      </c>
      <c r="M275" s="2" t="s">
        <v>664</v>
      </c>
      <c r="N275" s="1">
        <v>39284</v>
      </c>
    </row>
    <row r="276" spans="1:14" x14ac:dyDescent="0.2">
      <c r="A276" t="s">
        <v>276</v>
      </c>
      <c r="B276" t="s">
        <v>24</v>
      </c>
      <c r="C276" t="s">
        <v>25</v>
      </c>
      <c r="D276">
        <v>1</v>
      </c>
      <c r="E276">
        <v>985000</v>
      </c>
      <c r="F276" s="3" t="s">
        <v>656</v>
      </c>
      <c r="G276" t="s">
        <v>13</v>
      </c>
      <c r="H276" s="1">
        <v>39193</v>
      </c>
      <c r="I276" s="1">
        <f t="shared" si="5"/>
        <v>39223</v>
      </c>
      <c r="J276" t="s">
        <v>277</v>
      </c>
      <c r="K276" t="s">
        <v>27</v>
      </c>
      <c r="L276">
        <v>25</v>
      </c>
      <c r="M276" s="2" t="s">
        <v>677</v>
      </c>
      <c r="N276" s="1">
        <v>39158</v>
      </c>
    </row>
    <row r="277" spans="1:14" x14ac:dyDescent="0.2">
      <c r="A277" t="s">
        <v>240</v>
      </c>
      <c r="B277" t="s">
        <v>24</v>
      </c>
      <c r="C277" t="s">
        <v>25</v>
      </c>
      <c r="D277">
        <v>1</v>
      </c>
      <c r="E277">
        <v>985000</v>
      </c>
      <c r="F277" s="3" t="s">
        <v>656</v>
      </c>
      <c r="G277" t="s">
        <v>32</v>
      </c>
      <c r="H277" s="1">
        <v>39175</v>
      </c>
      <c r="I277" s="1">
        <f t="shared" si="5"/>
        <v>39205</v>
      </c>
      <c r="J277" t="s">
        <v>241</v>
      </c>
      <c r="K277" t="s">
        <v>27</v>
      </c>
      <c r="L277">
        <v>43</v>
      </c>
      <c r="M277" s="2" t="s">
        <v>664</v>
      </c>
      <c r="N277" s="1">
        <v>39173</v>
      </c>
    </row>
    <row r="278" spans="1:14" x14ac:dyDescent="0.2">
      <c r="A278" t="s">
        <v>518</v>
      </c>
      <c r="B278" t="s">
        <v>24</v>
      </c>
      <c r="C278" t="s">
        <v>25</v>
      </c>
      <c r="D278">
        <v>1</v>
      </c>
      <c r="E278">
        <v>985000</v>
      </c>
      <c r="F278" s="3" t="s">
        <v>656</v>
      </c>
      <c r="G278" t="s">
        <v>13</v>
      </c>
      <c r="H278" s="1">
        <v>39911</v>
      </c>
      <c r="I278" s="1">
        <f t="shared" si="5"/>
        <v>39941</v>
      </c>
      <c r="J278" t="s">
        <v>519</v>
      </c>
      <c r="K278" t="s">
        <v>15</v>
      </c>
      <c r="L278">
        <v>30</v>
      </c>
      <c r="M278" s="2" t="s">
        <v>664</v>
      </c>
      <c r="N278" s="1">
        <v>39314</v>
      </c>
    </row>
    <row r="279" spans="1:14" x14ac:dyDescent="0.2">
      <c r="A279" t="s">
        <v>120</v>
      </c>
      <c r="B279" t="s">
        <v>24</v>
      </c>
      <c r="C279" t="s">
        <v>25</v>
      </c>
      <c r="D279">
        <v>1</v>
      </c>
      <c r="E279">
        <v>985000</v>
      </c>
      <c r="F279" s="3" t="s">
        <v>656</v>
      </c>
      <c r="G279" t="s">
        <v>13</v>
      </c>
      <c r="H279" s="1">
        <v>39752</v>
      </c>
      <c r="I279" s="1">
        <f t="shared" si="5"/>
        <v>39782</v>
      </c>
      <c r="J279" t="s">
        <v>121</v>
      </c>
      <c r="K279" t="s">
        <v>15</v>
      </c>
      <c r="L279">
        <v>29</v>
      </c>
      <c r="M279" s="2" t="s">
        <v>664</v>
      </c>
      <c r="N279" s="1">
        <v>39109</v>
      </c>
    </row>
    <row r="280" spans="1:14" x14ac:dyDescent="0.2">
      <c r="A280" t="s">
        <v>194</v>
      </c>
      <c r="B280" t="s">
        <v>30</v>
      </c>
      <c r="C280" t="s">
        <v>61</v>
      </c>
      <c r="D280">
        <v>1</v>
      </c>
      <c r="E280">
        <v>1150000</v>
      </c>
      <c r="F280" s="3" t="s">
        <v>656</v>
      </c>
      <c r="G280" t="s">
        <v>13</v>
      </c>
      <c r="H280" s="1">
        <v>39859</v>
      </c>
      <c r="I280" s="1">
        <f t="shared" si="5"/>
        <v>39889</v>
      </c>
      <c r="J280" t="s">
        <v>195</v>
      </c>
      <c r="K280" t="s">
        <v>15</v>
      </c>
      <c r="L280">
        <v>32</v>
      </c>
      <c r="M280" s="2" t="s">
        <v>664</v>
      </c>
      <c r="N280" s="1">
        <v>39151</v>
      </c>
    </row>
    <row r="281" spans="1:14" x14ac:dyDescent="0.2">
      <c r="A281" t="s">
        <v>486</v>
      </c>
      <c r="B281" t="s">
        <v>11</v>
      </c>
      <c r="C281" t="s">
        <v>12</v>
      </c>
      <c r="D281">
        <v>1</v>
      </c>
      <c r="E281">
        <v>1240000</v>
      </c>
      <c r="F281" s="3" t="s">
        <v>656</v>
      </c>
      <c r="G281" t="s">
        <v>20</v>
      </c>
      <c r="H281" s="1">
        <v>39300</v>
      </c>
      <c r="I281" s="1">
        <f>H281+69</f>
        <v>39369</v>
      </c>
      <c r="J281" t="s">
        <v>487</v>
      </c>
      <c r="K281" t="s">
        <v>27</v>
      </c>
      <c r="L281">
        <v>47</v>
      </c>
      <c r="M281" s="2" t="s">
        <v>664</v>
      </c>
      <c r="N281" s="1">
        <v>39299</v>
      </c>
    </row>
    <row r="282" spans="1:14" x14ac:dyDescent="0.2">
      <c r="A282" t="s">
        <v>96</v>
      </c>
      <c r="B282" t="s">
        <v>11</v>
      </c>
      <c r="C282" t="s">
        <v>12</v>
      </c>
      <c r="D282">
        <v>1</v>
      </c>
      <c r="E282">
        <v>1240000</v>
      </c>
      <c r="F282" s="3" t="s">
        <v>656</v>
      </c>
      <c r="G282" t="s">
        <v>13</v>
      </c>
      <c r="H282" s="1">
        <v>39105</v>
      </c>
      <c r="I282" s="1">
        <f>H282+30</f>
        <v>39135</v>
      </c>
      <c r="J282" t="s">
        <v>97</v>
      </c>
      <c r="K282" t="s">
        <v>27</v>
      </c>
      <c r="L282">
        <v>26</v>
      </c>
      <c r="M282" s="2" t="s">
        <v>664</v>
      </c>
      <c r="N282" s="1">
        <v>39071</v>
      </c>
    </row>
    <row r="283" spans="1:14" x14ac:dyDescent="0.2">
      <c r="A283" t="s">
        <v>174</v>
      </c>
      <c r="B283" t="s">
        <v>11</v>
      </c>
      <c r="C283" t="s">
        <v>12</v>
      </c>
      <c r="D283">
        <v>1</v>
      </c>
      <c r="E283">
        <v>1265000</v>
      </c>
      <c r="F283" s="3" t="s">
        <v>656</v>
      </c>
      <c r="G283" t="s">
        <v>20</v>
      </c>
      <c r="H283" s="1">
        <v>39142</v>
      </c>
      <c r="I283" s="1">
        <f>H283+30</f>
        <v>39172</v>
      </c>
      <c r="J283" t="s">
        <v>175</v>
      </c>
      <c r="K283" t="s">
        <v>15</v>
      </c>
      <c r="L283">
        <v>57</v>
      </c>
      <c r="M283" s="2" t="s">
        <v>664</v>
      </c>
      <c r="N283" s="1">
        <v>39095</v>
      </c>
    </row>
    <row r="284" spans="1:14" x14ac:dyDescent="0.2">
      <c r="A284" t="s">
        <v>436</v>
      </c>
      <c r="B284" t="s">
        <v>18</v>
      </c>
      <c r="C284" t="s">
        <v>57</v>
      </c>
      <c r="D284">
        <v>1</v>
      </c>
      <c r="E284">
        <v>1320000</v>
      </c>
      <c r="F284" s="3" t="s">
        <v>656</v>
      </c>
      <c r="G284" t="s">
        <v>32</v>
      </c>
      <c r="H284" s="1">
        <v>40050</v>
      </c>
      <c r="I284" s="1">
        <f>H284+30</f>
        <v>40080</v>
      </c>
      <c r="J284" t="s">
        <v>437</v>
      </c>
      <c r="K284" t="s">
        <v>27</v>
      </c>
      <c r="L284">
        <v>34</v>
      </c>
      <c r="M284" s="2" t="s">
        <v>664</v>
      </c>
      <c r="N284" s="1">
        <v>39203</v>
      </c>
    </row>
    <row r="285" spans="1:14" x14ac:dyDescent="0.2">
      <c r="A285" t="s">
        <v>606</v>
      </c>
      <c r="B285" t="s">
        <v>18</v>
      </c>
      <c r="C285" t="s">
        <v>57</v>
      </c>
      <c r="D285">
        <v>1</v>
      </c>
      <c r="E285">
        <v>1345000</v>
      </c>
      <c r="F285" s="3" t="s">
        <v>656</v>
      </c>
      <c r="G285" t="s">
        <v>32</v>
      </c>
      <c r="H285" s="1">
        <v>39961</v>
      </c>
      <c r="I285" s="1">
        <f>H285+62</f>
        <v>40023</v>
      </c>
      <c r="J285" t="s">
        <v>607</v>
      </c>
      <c r="K285" t="s">
        <v>15</v>
      </c>
      <c r="L285">
        <v>53</v>
      </c>
      <c r="M285" s="2" t="s">
        <v>664</v>
      </c>
      <c r="N285" s="1">
        <v>39303</v>
      </c>
    </row>
    <row r="286" spans="1:14" x14ac:dyDescent="0.2">
      <c r="A286" t="s">
        <v>72</v>
      </c>
      <c r="B286" t="s">
        <v>18</v>
      </c>
      <c r="C286" t="s">
        <v>57</v>
      </c>
      <c r="D286">
        <v>1</v>
      </c>
      <c r="E286">
        <v>1345000</v>
      </c>
      <c r="F286" s="3" t="s">
        <v>656</v>
      </c>
      <c r="G286" s="3" t="s">
        <v>660</v>
      </c>
      <c r="H286" s="1">
        <v>39581</v>
      </c>
      <c r="I286" s="1">
        <f>H286+62</f>
        <v>39643</v>
      </c>
      <c r="J286" t="s">
        <v>74</v>
      </c>
      <c r="K286" t="s">
        <v>15</v>
      </c>
      <c r="L286">
        <v>18</v>
      </c>
      <c r="M286" s="2" t="s">
        <v>664</v>
      </c>
      <c r="N286" s="1">
        <v>39096</v>
      </c>
    </row>
    <row r="287" spans="1:14" x14ac:dyDescent="0.2">
      <c r="A287" t="s">
        <v>406</v>
      </c>
      <c r="B287" t="s">
        <v>30</v>
      </c>
      <c r="C287" t="s">
        <v>31</v>
      </c>
      <c r="D287">
        <v>1</v>
      </c>
      <c r="E287">
        <v>1365000</v>
      </c>
      <c r="F287" s="3" t="s">
        <v>656</v>
      </c>
      <c r="G287" t="s">
        <v>20</v>
      </c>
      <c r="H287" s="1">
        <v>39260</v>
      </c>
      <c r="I287" s="1">
        <f>H287+30</f>
        <v>39290</v>
      </c>
      <c r="J287" t="s">
        <v>407</v>
      </c>
      <c r="K287" t="s">
        <v>15</v>
      </c>
      <c r="L287">
        <v>42</v>
      </c>
      <c r="M287" s="2" t="s">
        <v>664</v>
      </c>
      <c r="N287" s="1">
        <v>39213</v>
      </c>
    </row>
    <row r="288" spans="1:14" x14ac:dyDescent="0.2">
      <c r="A288" t="s">
        <v>154</v>
      </c>
      <c r="B288" t="s">
        <v>30</v>
      </c>
      <c r="C288" t="s">
        <v>31</v>
      </c>
      <c r="D288">
        <v>1</v>
      </c>
      <c r="E288">
        <v>1365000</v>
      </c>
      <c r="F288" s="3" t="s">
        <v>656</v>
      </c>
      <c r="G288" t="s">
        <v>13</v>
      </c>
      <c r="H288" s="1">
        <v>39132</v>
      </c>
      <c r="I288" s="1">
        <f>H288+30</f>
        <v>39162</v>
      </c>
      <c r="J288" t="s">
        <v>155</v>
      </c>
      <c r="K288" t="s">
        <v>15</v>
      </c>
      <c r="L288">
        <v>35</v>
      </c>
      <c r="M288" s="2" t="s">
        <v>664</v>
      </c>
      <c r="N288" s="1">
        <v>39118</v>
      </c>
    </row>
    <row r="289" spans="1:14" x14ac:dyDescent="0.2">
      <c r="A289" t="s">
        <v>646</v>
      </c>
      <c r="B289" t="s">
        <v>11</v>
      </c>
      <c r="C289" t="s">
        <v>12</v>
      </c>
      <c r="D289">
        <v>1</v>
      </c>
      <c r="E289">
        <v>1399000</v>
      </c>
      <c r="F289" s="3" t="s">
        <v>656</v>
      </c>
      <c r="G289" t="s">
        <v>20</v>
      </c>
      <c r="H289" s="1">
        <v>39381</v>
      </c>
      <c r="I289" s="1">
        <f>H289+150</f>
        <v>39531</v>
      </c>
      <c r="J289" t="s">
        <v>647</v>
      </c>
      <c r="K289" t="s">
        <v>15</v>
      </c>
      <c r="L289">
        <v>58</v>
      </c>
      <c r="M289" s="2" t="s">
        <v>664</v>
      </c>
      <c r="N289" s="1">
        <v>39363</v>
      </c>
    </row>
    <row r="290" spans="1:14" x14ac:dyDescent="0.2">
      <c r="A290" t="s">
        <v>476</v>
      </c>
      <c r="B290" t="s">
        <v>11</v>
      </c>
      <c r="C290" t="s">
        <v>12</v>
      </c>
      <c r="D290">
        <v>1</v>
      </c>
      <c r="E290">
        <v>1399000</v>
      </c>
      <c r="F290" s="3" t="s">
        <v>656</v>
      </c>
      <c r="G290" t="s">
        <v>13</v>
      </c>
      <c r="H290" s="1">
        <v>40067</v>
      </c>
      <c r="I290" s="1">
        <f>H290+95</f>
        <v>40162</v>
      </c>
      <c r="J290" t="s">
        <v>477</v>
      </c>
      <c r="K290" t="s">
        <v>15</v>
      </c>
      <c r="L290">
        <v>48</v>
      </c>
      <c r="M290" s="2" t="s">
        <v>664</v>
      </c>
      <c r="N290" s="1">
        <v>39252</v>
      </c>
    </row>
    <row r="291" spans="1:14" x14ac:dyDescent="0.2">
      <c r="A291" t="s">
        <v>498</v>
      </c>
      <c r="B291" t="s">
        <v>30</v>
      </c>
      <c r="C291" t="s">
        <v>31</v>
      </c>
      <c r="D291">
        <v>1</v>
      </c>
      <c r="E291">
        <v>1399000</v>
      </c>
      <c r="F291" s="3" t="s">
        <v>656</v>
      </c>
      <c r="G291" t="s">
        <v>20</v>
      </c>
      <c r="H291" s="1">
        <v>39956</v>
      </c>
      <c r="I291" s="1">
        <f t="shared" ref="I291:I296" si="6">H291+30</f>
        <v>39986</v>
      </c>
      <c r="J291" t="s">
        <v>499</v>
      </c>
      <c r="K291" t="s">
        <v>27</v>
      </c>
      <c r="L291">
        <v>34</v>
      </c>
      <c r="M291" s="2" t="s">
        <v>664</v>
      </c>
      <c r="N291" s="1">
        <v>39278</v>
      </c>
    </row>
    <row r="292" spans="1:14" x14ac:dyDescent="0.2">
      <c r="A292" t="s">
        <v>628</v>
      </c>
      <c r="B292" t="s">
        <v>30</v>
      </c>
      <c r="C292" t="s">
        <v>31</v>
      </c>
      <c r="D292">
        <v>1</v>
      </c>
      <c r="E292">
        <v>1450000</v>
      </c>
      <c r="F292" s="3" t="s">
        <v>656</v>
      </c>
      <c r="G292" t="s">
        <v>20</v>
      </c>
      <c r="H292" s="1">
        <v>39372</v>
      </c>
      <c r="I292" s="1">
        <f t="shared" si="6"/>
        <v>39402</v>
      </c>
      <c r="J292" t="s">
        <v>629</v>
      </c>
      <c r="K292" t="s">
        <v>27</v>
      </c>
      <c r="L292">
        <v>54</v>
      </c>
      <c r="M292" s="2" t="s">
        <v>664</v>
      </c>
      <c r="N292" s="1">
        <v>39369</v>
      </c>
    </row>
    <row r="293" spans="1:14" x14ac:dyDescent="0.2">
      <c r="A293" t="s">
        <v>29</v>
      </c>
      <c r="B293" t="s">
        <v>30</v>
      </c>
      <c r="C293" t="s">
        <v>31</v>
      </c>
      <c r="D293">
        <v>1</v>
      </c>
      <c r="E293">
        <v>1450000</v>
      </c>
      <c r="F293" s="3" t="s">
        <v>656</v>
      </c>
      <c r="G293" t="s">
        <v>32</v>
      </c>
      <c r="H293" s="1">
        <v>39684</v>
      </c>
      <c r="I293" s="1">
        <f t="shared" si="6"/>
        <v>39714</v>
      </c>
      <c r="J293" t="s">
        <v>33</v>
      </c>
      <c r="K293" t="s">
        <v>15</v>
      </c>
      <c r="L293">
        <v>33</v>
      </c>
      <c r="M293" s="2" t="s">
        <v>664</v>
      </c>
      <c r="N293" s="1">
        <v>39086</v>
      </c>
    </row>
    <row r="294" spans="1:14" x14ac:dyDescent="0.2">
      <c r="A294" t="s">
        <v>408</v>
      </c>
      <c r="B294" t="s">
        <v>30</v>
      </c>
      <c r="C294" t="s">
        <v>31</v>
      </c>
      <c r="D294">
        <v>1</v>
      </c>
      <c r="E294">
        <v>1450000</v>
      </c>
      <c r="F294" s="3" t="s">
        <v>656</v>
      </c>
      <c r="G294" t="s">
        <v>20</v>
      </c>
      <c r="H294" s="1">
        <v>39261</v>
      </c>
      <c r="I294" s="1">
        <f t="shared" si="6"/>
        <v>39291</v>
      </c>
      <c r="J294" t="s">
        <v>409</v>
      </c>
      <c r="K294" t="s">
        <v>27</v>
      </c>
      <c r="L294">
        <v>45</v>
      </c>
      <c r="M294" s="2" t="s">
        <v>664</v>
      </c>
      <c r="N294" s="1">
        <v>39257</v>
      </c>
    </row>
    <row r="295" spans="1:14" x14ac:dyDescent="0.2">
      <c r="A295" t="s">
        <v>438</v>
      </c>
      <c r="B295" t="s">
        <v>30</v>
      </c>
      <c r="C295" t="s">
        <v>41</v>
      </c>
      <c r="D295">
        <v>1</v>
      </c>
      <c r="E295">
        <v>1750000</v>
      </c>
      <c r="F295" s="3" t="s">
        <v>656</v>
      </c>
      <c r="G295" t="s">
        <v>13</v>
      </c>
      <c r="H295" s="1">
        <v>40051</v>
      </c>
      <c r="I295" s="1">
        <f t="shared" si="6"/>
        <v>40081</v>
      </c>
      <c r="J295" t="s">
        <v>439</v>
      </c>
      <c r="K295" t="s">
        <v>15</v>
      </c>
      <c r="L295">
        <v>35</v>
      </c>
      <c r="M295" s="2" t="s">
        <v>664</v>
      </c>
      <c r="N295" s="1">
        <v>39272</v>
      </c>
    </row>
    <row r="296" spans="1:14" x14ac:dyDescent="0.2">
      <c r="A296" t="s">
        <v>590</v>
      </c>
      <c r="B296" t="s">
        <v>18</v>
      </c>
      <c r="C296" t="s">
        <v>87</v>
      </c>
      <c r="D296">
        <v>1</v>
      </c>
      <c r="E296">
        <v>1965000</v>
      </c>
      <c r="F296" s="3" t="s">
        <v>656</v>
      </c>
      <c r="G296" s="3" t="s">
        <v>660</v>
      </c>
      <c r="H296" s="1">
        <v>39782</v>
      </c>
      <c r="I296" s="1">
        <f t="shared" si="6"/>
        <v>39812</v>
      </c>
      <c r="J296" t="s">
        <v>591</v>
      </c>
      <c r="K296" t="s">
        <v>27</v>
      </c>
      <c r="L296">
        <v>25</v>
      </c>
      <c r="M296" s="2" t="s">
        <v>664</v>
      </c>
      <c r="N296" s="1">
        <v>39349</v>
      </c>
    </row>
    <row r="297" spans="1:14" x14ac:dyDescent="0.2">
      <c r="A297" t="s">
        <v>470</v>
      </c>
      <c r="B297" t="s">
        <v>11</v>
      </c>
      <c r="C297" t="s">
        <v>36</v>
      </c>
      <c r="D297">
        <v>1</v>
      </c>
      <c r="E297">
        <v>2650000</v>
      </c>
      <c r="F297" s="3" t="s">
        <v>656</v>
      </c>
      <c r="G297" t="s">
        <v>32</v>
      </c>
      <c r="H297" s="1">
        <v>39487</v>
      </c>
      <c r="I297" s="1">
        <f>H297+200</f>
        <v>39687</v>
      </c>
      <c r="J297" t="s">
        <v>471</v>
      </c>
      <c r="K297" t="s">
        <v>27</v>
      </c>
      <c r="L297">
        <v>41</v>
      </c>
      <c r="M297" s="2" t="s">
        <v>664</v>
      </c>
      <c r="N297" s="1">
        <v>39276</v>
      </c>
    </row>
    <row r="298" spans="1:14" x14ac:dyDescent="0.2">
      <c r="A298" t="s">
        <v>254</v>
      </c>
      <c r="B298" t="s">
        <v>11</v>
      </c>
      <c r="C298" t="s">
        <v>36</v>
      </c>
      <c r="D298">
        <v>1</v>
      </c>
      <c r="E298">
        <v>2650000</v>
      </c>
      <c r="F298" s="3" t="s">
        <v>656</v>
      </c>
      <c r="G298" t="s">
        <v>20</v>
      </c>
      <c r="H298" s="1">
        <v>39182</v>
      </c>
      <c r="I298" s="1">
        <f>H298+30</f>
        <v>39212</v>
      </c>
      <c r="J298" t="s">
        <v>255</v>
      </c>
      <c r="K298" t="s">
        <v>15</v>
      </c>
      <c r="L298">
        <v>54</v>
      </c>
      <c r="M298" s="2" t="s">
        <v>664</v>
      </c>
      <c r="N298" s="1">
        <v>39126</v>
      </c>
    </row>
    <row r="299" spans="1:14" x14ac:dyDescent="0.2">
      <c r="A299" t="s">
        <v>300</v>
      </c>
      <c r="B299" t="s">
        <v>11</v>
      </c>
      <c r="C299" t="s">
        <v>36</v>
      </c>
      <c r="D299">
        <v>1</v>
      </c>
      <c r="E299">
        <v>2790000</v>
      </c>
      <c r="F299" s="3" t="s">
        <v>656</v>
      </c>
      <c r="G299" t="s">
        <v>32</v>
      </c>
      <c r="H299" s="1">
        <v>39486</v>
      </c>
      <c r="I299" s="1">
        <f>H299+67</f>
        <v>39553</v>
      </c>
      <c r="J299" t="s">
        <v>301</v>
      </c>
      <c r="K299" t="s">
        <v>27</v>
      </c>
      <c r="L299">
        <v>35</v>
      </c>
      <c r="M299" s="2" t="s">
        <v>664</v>
      </c>
      <c r="N299" s="1">
        <v>39159</v>
      </c>
    </row>
    <row r="300" spans="1:14" x14ac:dyDescent="0.2">
      <c r="A300" t="s">
        <v>44</v>
      </c>
      <c r="B300" t="s">
        <v>11</v>
      </c>
      <c r="C300" t="s">
        <v>36</v>
      </c>
      <c r="D300">
        <v>1</v>
      </c>
      <c r="E300">
        <v>3015000</v>
      </c>
      <c r="F300" s="3" t="s">
        <v>656</v>
      </c>
      <c r="G300" t="s">
        <v>13</v>
      </c>
      <c r="H300" s="1">
        <v>39648</v>
      </c>
      <c r="I300" s="1">
        <f>H300+126</f>
        <v>39774</v>
      </c>
      <c r="J300" t="s">
        <v>46</v>
      </c>
      <c r="K300" t="s">
        <v>27</v>
      </c>
      <c r="L300">
        <v>36</v>
      </c>
      <c r="M300" s="2" t="s">
        <v>664</v>
      </c>
      <c r="N300" s="1">
        <v>39087</v>
      </c>
    </row>
    <row r="301" spans="1:14" x14ac:dyDescent="0.2">
      <c r="A301" t="s">
        <v>424</v>
      </c>
      <c r="B301" t="s">
        <v>18</v>
      </c>
      <c r="C301" t="s">
        <v>19</v>
      </c>
      <c r="D301">
        <v>1</v>
      </c>
      <c r="E301">
        <v>4300000</v>
      </c>
      <c r="F301" s="3" t="s">
        <v>656</v>
      </c>
      <c r="G301" t="s">
        <v>32</v>
      </c>
      <c r="H301" s="1">
        <v>39269</v>
      </c>
      <c r="I301" s="1">
        <f>H301+30</f>
        <v>39299</v>
      </c>
      <c r="J301" t="s">
        <v>425</v>
      </c>
      <c r="K301" t="s">
        <v>15</v>
      </c>
      <c r="L301">
        <v>33</v>
      </c>
      <c r="M301" s="2" t="s">
        <v>664</v>
      </c>
      <c r="N301" s="1">
        <v>39267</v>
      </c>
    </row>
    <row r="302" spans="1:14" x14ac:dyDescent="0.2">
      <c r="A302" t="s">
        <v>170</v>
      </c>
      <c r="B302" t="s">
        <v>18</v>
      </c>
      <c r="C302" t="s">
        <v>19</v>
      </c>
      <c r="D302">
        <v>1</v>
      </c>
      <c r="E302">
        <v>4300000</v>
      </c>
      <c r="F302" s="3" t="s">
        <v>656</v>
      </c>
      <c r="G302" t="s">
        <v>20</v>
      </c>
      <c r="H302" s="1">
        <v>39140</v>
      </c>
      <c r="I302" s="1">
        <f>H302+30</f>
        <v>39170</v>
      </c>
      <c r="J302" t="s">
        <v>171</v>
      </c>
      <c r="K302" t="s">
        <v>15</v>
      </c>
      <c r="L302">
        <v>53</v>
      </c>
      <c r="M302" s="2" t="s">
        <v>664</v>
      </c>
      <c r="N302" s="1">
        <v>39094</v>
      </c>
    </row>
    <row r="303" spans="1:14" x14ac:dyDescent="0.2">
      <c r="A303" t="s">
        <v>516</v>
      </c>
      <c r="B303" t="s">
        <v>18</v>
      </c>
      <c r="C303" t="s">
        <v>19</v>
      </c>
      <c r="D303">
        <v>1</v>
      </c>
      <c r="E303">
        <v>4450000</v>
      </c>
      <c r="F303" s="3" t="s">
        <v>656</v>
      </c>
      <c r="G303" s="3" t="s">
        <v>660</v>
      </c>
      <c r="H303" s="1">
        <v>39746</v>
      </c>
      <c r="I303" s="1">
        <f>H303+30</f>
        <v>39776</v>
      </c>
      <c r="J303" t="s">
        <v>517</v>
      </c>
      <c r="K303" t="s">
        <v>27</v>
      </c>
      <c r="L303">
        <v>32</v>
      </c>
      <c r="M303" s="2" t="s">
        <v>664</v>
      </c>
      <c r="N303" s="1">
        <v>39314</v>
      </c>
    </row>
    <row r="304" spans="1:14" x14ac:dyDescent="0.2">
      <c r="A304" t="s">
        <v>156</v>
      </c>
      <c r="B304" t="s">
        <v>18</v>
      </c>
      <c r="C304" t="s">
        <v>19</v>
      </c>
      <c r="D304">
        <v>1</v>
      </c>
      <c r="E304">
        <v>4500000</v>
      </c>
      <c r="F304" s="3" t="s">
        <v>656</v>
      </c>
      <c r="G304" t="s">
        <v>13</v>
      </c>
      <c r="H304" s="1">
        <v>39591</v>
      </c>
      <c r="I304" s="1">
        <f>H304+59</f>
        <v>39650</v>
      </c>
      <c r="J304" t="s">
        <v>157</v>
      </c>
      <c r="K304" t="s">
        <v>15</v>
      </c>
      <c r="L304">
        <v>39</v>
      </c>
      <c r="M304" s="2" t="s">
        <v>664</v>
      </c>
      <c r="N304" s="1">
        <v>39111</v>
      </c>
    </row>
    <row r="305" spans="1:14" x14ac:dyDescent="0.2">
      <c r="A305" t="s">
        <v>590</v>
      </c>
      <c r="B305" t="s">
        <v>18</v>
      </c>
      <c r="C305" t="s">
        <v>53</v>
      </c>
      <c r="D305">
        <v>1</v>
      </c>
      <c r="E305">
        <v>5870000</v>
      </c>
      <c r="F305" s="3" t="s">
        <v>656</v>
      </c>
      <c r="G305" s="3" t="s">
        <v>660</v>
      </c>
      <c r="H305" s="1">
        <v>39798</v>
      </c>
      <c r="I305" s="1">
        <f>H305+30</f>
        <v>39828</v>
      </c>
      <c r="J305" t="s">
        <v>591</v>
      </c>
      <c r="K305" t="s">
        <v>27</v>
      </c>
      <c r="L305">
        <v>25</v>
      </c>
      <c r="M305" s="2" t="s">
        <v>664</v>
      </c>
      <c r="N305" s="1">
        <v>39349</v>
      </c>
    </row>
    <row r="306" spans="1:14" x14ac:dyDescent="0.2">
      <c r="A306" t="s">
        <v>82</v>
      </c>
      <c r="B306" t="s">
        <v>18</v>
      </c>
      <c r="C306" t="s">
        <v>53</v>
      </c>
      <c r="D306">
        <v>1</v>
      </c>
      <c r="E306">
        <v>5870000</v>
      </c>
      <c r="F306" s="3" t="s">
        <v>656</v>
      </c>
      <c r="G306" t="s">
        <v>20</v>
      </c>
      <c r="H306" s="1">
        <v>39817</v>
      </c>
      <c r="I306" s="1">
        <f>H306+30</f>
        <v>39847</v>
      </c>
      <c r="J306" t="s">
        <v>83</v>
      </c>
      <c r="K306" t="s">
        <v>15</v>
      </c>
      <c r="L306">
        <v>40</v>
      </c>
      <c r="M306" s="2" t="s">
        <v>664</v>
      </c>
      <c r="N306" s="1">
        <v>39098</v>
      </c>
    </row>
    <row r="307" spans="1:14" x14ac:dyDescent="0.2">
      <c r="A307" t="s">
        <v>596</v>
      </c>
      <c r="B307" t="s">
        <v>18</v>
      </c>
      <c r="C307" t="s">
        <v>53</v>
      </c>
      <c r="D307">
        <v>1</v>
      </c>
      <c r="E307">
        <v>5870000</v>
      </c>
      <c r="F307" s="3" t="s">
        <v>656</v>
      </c>
      <c r="G307" t="s">
        <v>13</v>
      </c>
      <c r="H307" s="1">
        <v>39356</v>
      </c>
      <c r="I307" s="1">
        <f>H307+30</f>
        <v>39386</v>
      </c>
      <c r="J307" t="s">
        <v>597</v>
      </c>
      <c r="K307" t="s">
        <v>27</v>
      </c>
      <c r="L307">
        <v>28</v>
      </c>
      <c r="M307" s="2" t="s">
        <v>664</v>
      </c>
      <c r="N307" s="1">
        <v>39343</v>
      </c>
    </row>
    <row r="308" spans="1:14" x14ac:dyDescent="0.2">
      <c r="A308" t="s">
        <v>594</v>
      </c>
      <c r="B308" t="s">
        <v>18</v>
      </c>
      <c r="C308" t="s">
        <v>53</v>
      </c>
      <c r="D308">
        <v>1</v>
      </c>
      <c r="E308">
        <v>6000000</v>
      </c>
      <c r="F308" s="3" t="s">
        <v>656</v>
      </c>
      <c r="G308" t="s">
        <v>13</v>
      </c>
      <c r="H308" s="1">
        <v>39355</v>
      </c>
      <c r="I308" s="1">
        <f>H308+59</f>
        <v>39414</v>
      </c>
      <c r="J308" t="s">
        <v>595</v>
      </c>
      <c r="K308" t="s">
        <v>15</v>
      </c>
      <c r="L308">
        <v>38</v>
      </c>
      <c r="M308" s="2" t="s">
        <v>664</v>
      </c>
      <c r="N308" s="1">
        <v>39355</v>
      </c>
    </row>
    <row r="309" spans="1:14" x14ac:dyDescent="0.2">
      <c r="A309" t="s">
        <v>172</v>
      </c>
      <c r="B309" t="s">
        <v>18</v>
      </c>
      <c r="C309" t="s">
        <v>53</v>
      </c>
      <c r="D309">
        <v>1</v>
      </c>
      <c r="E309">
        <v>6100000</v>
      </c>
      <c r="F309" s="3" t="s">
        <v>656</v>
      </c>
      <c r="G309" t="s">
        <v>20</v>
      </c>
      <c r="H309" s="1">
        <v>39141</v>
      </c>
      <c r="I309" s="1">
        <f>H309+30</f>
        <v>39171</v>
      </c>
      <c r="J309" t="s">
        <v>173</v>
      </c>
      <c r="K309" t="s">
        <v>27</v>
      </c>
      <c r="L309">
        <v>50</v>
      </c>
      <c r="M309" s="2" t="s">
        <v>664</v>
      </c>
      <c r="N309" s="1">
        <v>39097</v>
      </c>
    </row>
    <row r="310" spans="1:14" x14ac:dyDescent="0.2">
      <c r="A310" t="s">
        <v>60</v>
      </c>
      <c r="B310" t="s">
        <v>18</v>
      </c>
      <c r="C310" t="s">
        <v>90</v>
      </c>
      <c r="D310">
        <v>1</v>
      </c>
      <c r="E310">
        <v>7000000</v>
      </c>
      <c r="F310" s="3" t="s">
        <v>656</v>
      </c>
      <c r="G310" s="3" t="s">
        <v>663</v>
      </c>
      <c r="H310" s="1">
        <v>39733</v>
      </c>
      <c r="I310" s="1">
        <f>H310+62</f>
        <v>39795</v>
      </c>
      <c r="J310" t="s">
        <v>62</v>
      </c>
      <c r="K310" t="s">
        <v>15</v>
      </c>
      <c r="L310">
        <v>20</v>
      </c>
      <c r="M310" s="2" t="s">
        <v>664</v>
      </c>
      <c r="N310" s="1">
        <v>39088</v>
      </c>
    </row>
    <row r="311" spans="1:14" x14ac:dyDescent="0.2">
      <c r="A311" t="s">
        <v>414</v>
      </c>
      <c r="B311" t="s">
        <v>18</v>
      </c>
      <c r="C311" t="s">
        <v>19</v>
      </c>
      <c r="D311">
        <v>1</v>
      </c>
      <c r="E311">
        <v>4450000</v>
      </c>
      <c r="F311" s="3" t="s">
        <v>656</v>
      </c>
      <c r="G311" t="s">
        <v>32</v>
      </c>
      <c r="H311" s="1">
        <v>39489</v>
      </c>
      <c r="I311" s="1">
        <f>H311+60</f>
        <v>39549</v>
      </c>
      <c r="J311" t="s">
        <v>415</v>
      </c>
      <c r="K311" t="s">
        <v>15</v>
      </c>
      <c r="L311">
        <v>32</v>
      </c>
      <c r="M311" s="2" t="s">
        <v>664</v>
      </c>
      <c r="N311" s="1">
        <v>39259</v>
      </c>
    </row>
    <row r="312" spans="1:14" x14ac:dyDescent="0.2">
      <c r="A312" t="s">
        <v>132</v>
      </c>
      <c r="B312" t="s">
        <v>18</v>
      </c>
      <c r="C312" t="s">
        <v>19</v>
      </c>
      <c r="D312">
        <v>1</v>
      </c>
      <c r="E312">
        <v>4450000</v>
      </c>
      <c r="F312" s="3" t="s">
        <v>656</v>
      </c>
      <c r="G312" t="s">
        <v>32</v>
      </c>
      <c r="H312" s="1">
        <v>39632</v>
      </c>
      <c r="I312" s="1">
        <f>H312+50</f>
        <v>39682</v>
      </c>
      <c r="J312" t="s">
        <v>133</v>
      </c>
      <c r="K312" t="s">
        <v>27</v>
      </c>
      <c r="L312">
        <v>27</v>
      </c>
      <c r="M312" s="2" t="s">
        <v>664</v>
      </c>
      <c r="N312" s="1">
        <v>39100</v>
      </c>
    </row>
    <row r="313" spans="1:14" x14ac:dyDescent="0.2">
      <c r="A313" t="s">
        <v>160</v>
      </c>
      <c r="B313" t="s">
        <v>18</v>
      </c>
      <c r="C313" t="s">
        <v>19</v>
      </c>
      <c r="D313">
        <v>1</v>
      </c>
      <c r="E313">
        <v>4450000</v>
      </c>
      <c r="F313" s="3" t="s">
        <v>656</v>
      </c>
      <c r="G313" t="s">
        <v>13</v>
      </c>
      <c r="H313" s="1">
        <v>39557</v>
      </c>
      <c r="I313" s="1">
        <f>H313+44</f>
        <v>39601</v>
      </c>
      <c r="J313" t="s">
        <v>161</v>
      </c>
      <c r="K313" t="s">
        <v>27</v>
      </c>
      <c r="L313">
        <v>42</v>
      </c>
      <c r="M313" s="2" t="s">
        <v>664</v>
      </c>
      <c r="N313" s="1">
        <v>39127</v>
      </c>
    </row>
    <row r="314" spans="1:14" x14ac:dyDescent="0.2">
      <c r="A314" t="s">
        <v>414</v>
      </c>
      <c r="B314" t="s">
        <v>18</v>
      </c>
      <c r="C314" t="s">
        <v>19</v>
      </c>
      <c r="D314">
        <v>1</v>
      </c>
      <c r="E314">
        <v>4500000</v>
      </c>
      <c r="F314" s="3" t="s">
        <v>656</v>
      </c>
      <c r="G314" t="s">
        <v>20</v>
      </c>
      <c r="H314" s="1">
        <v>39986</v>
      </c>
      <c r="I314" s="1">
        <f>H314+55</f>
        <v>40041</v>
      </c>
      <c r="J314" t="s">
        <v>415</v>
      </c>
      <c r="K314" t="s">
        <v>15</v>
      </c>
      <c r="L314">
        <v>32</v>
      </c>
      <c r="M314" s="2" t="s">
        <v>664</v>
      </c>
      <c r="N314" s="1">
        <v>39259</v>
      </c>
    </row>
    <row r="315" spans="1:14" x14ac:dyDescent="0.2">
      <c r="A315" t="s">
        <v>48</v>
      </c>
      <c r="B315" t="s">
        <v>18</v>
      </c>
      <c r="C315" t="s">
        <v>53</v>
      </c>
      <c r="D315">
        <v>1</v>
      </c>
      <c r="E315">
        <v>6100000</v>
      </c>
      <c r="F315" s="3" t="s">
        <v>656</v>
      </c>
      <c r="G315" t="s">
        <v>20</v>
      </c>
      <c r="H315" s="1">
        <v>39769</v>
      </c>
      <c r="I315" s="1">
        <f>H315+44</f>
        <v>39813</v>
      </c>
      <c r="J315" t="s">
        <v>50</v>
      </c>
      <c r="K315" t="s">
        <v>27</v>
      </c>
      <c r="L315">
        <v>50</v>
      </c>
      <c r="M315" s="2" t="s">
        <v>664</v>
      </c>
      <c r="N315" s="1">
        <v>39084</v>
      </c>
    </row>
    <row r="316" spans="1:14" x14ac:dyDescent="0.2">
      <c r="A316" t="s">
        <v>132</v>
      </c>
      <c r="B316" t="s">
        <v>18</v>
      </c>
      <c r="C316" t="s">
        <v>53</v>
      </c>
      <c r="D316">
        <v>1</v>
      </c>
      <c r="E316">
        <v>6100000</v>
      </c>
      <c r="F316" s="3" t="s">
        <v>656</v>
      </c>
      <c r="G316" t="s">
        <v>13</v>
      </c>
      <c r="H316" s="1">
        <v>39796</v>
      </c>
      <c r="I316" s="1">
        <f>H316+55</f>
        <v>39851</v>
      </c>
      <c r="J316" t="s">
        <v>133</v>
      </c>
      <c r="K316" t="s">
        <v>27</v>
      </c>
      <c r="L316">
        <v>27</v>
      </c>
      <c r="M316" s="2" t="s">
        <v>664</v>
      </c>
      <c r="N316" s="1">
        <v>39100</v>
      </c>
    </row>
    <row r="317" spans="1:14" x14ac:dyDescent="0.2">
      <c r="A317" t="s">
        <v>48</v>
      </c>
      <c r="B317" t="s">
        <v>18</v>
      </c>
      <c r="C317" t="s">
        <v>53</v>
      </c>
      <c r="D317">
        <v>1</v>
      </c>
      <c r="E317">
        <v>6100000</v>
      </c>
      <c r="F317" s="3" t="s">
        <v>656</v>
      </c>
      <c r="G317" t="s">
        <v>13</v>
      </c>
      <c r="H317" s="1">
        <v>39844</v>
      </c>
      <c r="I317" s="1">
        <f>H317+67</f>
        <v>39911</v>
      </c>
      <c r="J317" t="s">
        <v>50</v>
      </c>
      <c r="K317" t="s">
        <v>27</v>
      </c>
      <c r="L317">
        <v>50</v>
      </c>
      <c r="M317" s="2" t="s">
        <v>664</v>
      </c>
      <c r="N317" s="1">
        <v>39084</v>
      </c>
    </row>
    <row r="318" spans="1:14" x14ac:dyDescent="0.2">
      <c r="A318" t="s">
        <v>492</v>
      </c>
      <c r="B318" t="s">
        <v>18</v>
      </c>
      <c r="C318" t="s">
        <v>90</v>
      </c>
      <c r="D318">
        <v>1</v>
      </c>
      <c r="E318">
        <v>7000000</v>
      </c>
      <c r="F318" s="3" t="s">
        <v>656</v>
      </c>
      <c r="G318" t="s">
        <v>32</v>
      </c>
      <c r="H318" s="1">
        <v>39953</v>
      </c>
      <c r="I318" s="1">
        <f>H318+54</f>
        <v>40007</v>
      </c>
      <c r="J318" t="s">
        <v>493</v>
      </c>
      <c r="K318" t="s">
        <v>27</v>
      </c>
      <c r="L318">
        <v>43</v>
      </c>
      <c r="M318" s="2" t="s">
        <v>664</v>
      </c>
      <c r="N318" s="1">
        <v>39302</v>
      </c>
    </row>
    <row r="319" spans="1:14" x14ac:dyDescent="0.2">
      <c r="A319" t="s">
        <v>324</v>
      </c>
      <c r="B319" t="s">
        <v>24</v>
      </c>
      <c r="C319" t="s">
        <v>108</v>
      </c>
      <c r="D319">
        <v>1</v>
      </c>
      <c r="E319">
        <v>340000</v>
      </c>
      <c r="F319" s="3" t="s">
        <v>673</v>
      </c>
      <c r="G319" t="s">
        <v>20</v>
      </c>
      <c r="H319" s="1">
        <v>39439</v>
      </c>
      <c r="I319" s="1">
        <f>H319+77</f>
        <v>39516</v>
      </c>
      <c r="J319" t="s">
        <v>325</v>
      </c>
      <c r="K319" t="s">
        <v>15</v>
      </c>
      <c r="L319">
        <v>29</v>
      </c>
      <c r="M319" t="s">
        <v>67</v>
      </c>
      <c r="N319" s="1">
        <v>39212</v>
      </c>
    </row>
    <row r="320" spans="1:14" x14ac:dyDescent="0.2">
      <c r="A320" t="s">
        <v>434</v>
      </c>
      <c r="B320" t="s">
        <v>24</v>
      </c>
      <c r="C320" t="s">
        <v>108</v>
      </c>
      <c r="D320">
        <v>1</v>
      </c>
      <c r="E320">
        <v>340000</v>
      </c>
      <c r="F320" s="3" t="s">
        <v>673</v>
      </c>
      <c r="G320" t="s">
        <v>13</v>
      </c>
      <c r="H320" s="1">
        <v>39499</v>
      </c>
      <c r="I320" s="1">
        <f>H320+50</f>
        <v>39549</v>
      </c>
      <c r="J320" t="s">
        <v>435</v>
      </c>
      <c r="K320" t="s">
        <v>15</v>
      </c>
      <c r="L320">
        <v>37</v>
      </c>
      <c r="M320" t="s">
        <v>67</v>
      </c>
      <c r="N320" s="1">
        <v>39267</v>
      </c>
    </row>
    <row r="321" spans="1:14" x14ac:dyDescent="0.2">
      <c r="A321" t="s">
        <v>550</v>
      </c>
      <c r="B321" t="s">
        <v>24</v>
      </c>
      <c r="C321" t="s">
        <v>108</v>
      </c>
      <c r="D321">
        <v>1</v>
      </c>
      <c r="E321">
        <v>350000</v>
      </c>
      <c r="F321" s="3" t="s">
        <v>673</v>
      </c>
      <c r="G321" t="s">
        <v>20</v>
      </c>
      <c r="H321" s="1">
        <v>39639</v>
      </c>
      <c r="I321" s="1">
        <f>H321+30</f>
        <v>39669</v>
      </c>
      <c r="J321" t="s">
        <v>551</v>
      </c>
      <c r="K321" t="s">
        <v>15</v>
      </c>
      <c r="L321">
        <v>34</v>
      </c>
      <c r="M321" t="s">
        <v>67</v>
      </c>
      <c r="N321" s="1">
        <v>39320</v>
      </c>
    </row>
    <row r="322" spans="1:14" x14ac:dyDescent="0.2">
      <c r="A322" t="s">
        <v>434</v>
      </c>
      <c r="B322" t="s">
        <v>24</v>
      </c>
      <c r="C322" t="s">
        <v>108</v>
      </c>
      <c r="D322">
        <v>1</v>
      </c>
      <c r="E322">
        <v>350000</v>
      </c>
      <c r="F322" s="3" t="s">
        <v>673</v>
      </c>
      <c r="G322" t="s">
        <v>20</v>
      </c>
      <c r="H322" s="1">
        <v>39975</v>
      </c>
      <c r="I322" s="1">
        <f>H322+60</f>
        <v>40035</v>
      </c>
      <c r="J322" t="s">
        <v>435</v>
      </c>
      <c r="K322" t="s">
        <v>15</v>
      </c>
      <c r="L322">
        <v>37</v>
      </c>
      <c r="M322" t="s">
        <v>67</v>
      </c>
      <c r="N322" s="1">
        <v>39267</v>
      </c>
    </row>
    <row r="323" spans="1:14" x14ac:dyDescent="0.2">
      <c r="A323" t="s">
        <v>434</v>
      </c>
      <c r="B323" t="s">
        <v>24</v>
      </c>
      <c r="C323" t="s">
        <v>108</v>
      </c>
      <c r="D323">
        <v>1</v>
      </c>
      <c r="E323">
        <v>350000</v>
      </c>
      <c r="F323" s="3" t="s">
        <v>673</v>
      </c>
      <c r="G323" t="s">
        <v>13</v>
      </c>
      <c r="H323" s="1">
        <v>39996</v>
      </c>
      <c r="I323" s="1">
        <f>H323+49</f>
        <v>40045</v>
      </c>
      <c r="J323" t="s">
        <v>435</v>
      </c>
      <c r="K323" t="s">
        <v>15</v>
      </c>
      <c r="L323">
        <v>37</v>
      </c>
      <c r="M323" t="s">
        <v>67</v>
      </c>
      <c r="N323" s="1">
        <v>39267</v>
      </c>
    </row>
    <row r="324" spans="1:14" x14ac:dyDescent="0.2">
      <c r="A324" t="s">
        <v>394</v>
      </c>
      <c r="B324" t="s">
        <v>30</v>
      </c>
      <c r="C324" t="s">
        <v>111</v>
      </c>
      <c r="D324">
        <v>1</v>
      </c>
      <c r="E324">
        <v>420000</v>
      </c>
      <c r="F324" s="3" t="s">
        <v>673</v>
      </c>
      <c r="G324" t="s">
        <v>13</v>
      </c>
      <c r="H324" s="1">
        <v>39923</v>
      </c>
      <c r="I324" s="1">
        <f>H324+50</f>
        <v>39973</v>
      </c>
      <c r="J324" t="s">
        <v>395</v>
      </c>
      <c r="K324" t="s">
        <v>27</v>
      </c>
      <c r="L324">
        <v>40</v>
      </c>
      <c r="M324" t="s">
        <v>67</v>
      </c>
      <c r="N324" s="1">
        <v>39162</v>
      </c>
    </row>
    <row r="325" spans="1:14" x14ac:dyDescent="0.2">
      <c r="A325" t="s">
        <v>23</v>
      </c>
      <c r="B325" t="s">
        <v>30</v>
      </c>
      <c r="C325" t="s">
        <v>114</v>
      </c>
      <c r="D325">
        <v>1</v>
      </c>
      <c r="E325">
        <v>478000</v>
      </c>
      <c r="F325" s="3" t="s">
        <v>673</v>
      </c>
      <c r="G325" t="s">
        <v>20</v>
      </c>
      <c r="H325" s="1">
        <v>39603</v>
      </c>
      <c r="I325" s="1">
        <f t="shared" ref="I325:I330" si="7">H325+30</f>
        <v>39633</v>
      </c>
      <c r="J325" t="s">
        <v>26</v>
      </c>
      <c r="K325" t="s">
        <v>27</v>
      </c>
      <c r="L325">
        <v>24</v>
      </c>
      <c r="M325" s="2" t="s">
        <v>665</v>
      </c>
      <c r="N325" s="1">
        <v>39066</v>
      </c>
    </row>
    <row r="326" spans="1:14" x14ac:dyDescent="0.2">
      <c r="A326" t="s">
        <v>418</v>
      </c>
      <c r="B326" t="s">
        <v>24</v>
      </c>
      <c r="C326" t="s">
        <v>73</v>
      </c>
      <c r="D326">
        <v>1</v>
      </c>
      <c r="E326">
        <v>720000</v>
      </c>
      <c r="F326" s="3" t="s">
        <v>673</v>
      </c>
      <c r="G326" t="s">
        <v>20</v>
      </c>
      <c r="H326" s="1">
        <v>40041</v>
      </c>
      <c r="I326" s="1">
        <f t="shared" si="7"/>
        <v>40071</v>
      </c>
      <c r="J326" t="s">
        <v>419</v>
      </c>
      <c r="K326" t="s">
        <v>15</v>
      </c>
      <c r="L326">
        <v>38</v>
      </c>
      <c r="M326" t="s">
        <v>67</v>
      </c>
      <c r="N326" s="1">
        <v>39188</v>
      </c>
    </row>
    <row r="327" spans="1:14" x14ac:dyDescent="0.2">
      <c r="A327" t="s">
        <v>382</v>
      </c>
      <c r="B327" t="s">
        <v>24</v>
      </c>
      <c r="C327" t="s">
        <v>73</v>
      </c>
      <c r="D327">
        <v>1</v>
      </c>
      <c r="E327">
        <v>720000</v>
      </c>
      <c r="F327" s="3" t="s">
        <v>673</v>
      </c>
      <c r="G327" t="s">
        <v>32</v>
      </c>
      <c r="H327" s="1">
        <v>39392</v>
      </c>
      <c r="I327" s="1">
        <f t="shared" si="7"/>
        <v>39422</v>
      </c>
      <c r="J327" t="s">
        <v>383</v>
      </c>
      <c r="K327" t="s">
        <v>15</v>
      </c>
      <c r="L327">
        <v>41</v>
      </c>
      <c r="M327" t="s">
        <v>67</v>
      </c>
      <c r="N327" s="1">
        <v>39185</v>
      </c>
    </row>
    <row r="328" spans="1:14" x14ac:dyDescent="0.2">
      <c r="A328" t="s">
        <v>510</v>
      </c>
      <c r="B328" t="s">
        <v>24</v>
      </c>
      <c r="C328" t="s">
        <v>69</v>
      </c>
      <c r="D328">
        <v>1</v>
      </c>
      <c r="E328">
        <v>731000</v>
      </c>
      <c r="F328" s="3" t="s">
        <v>673</v>
      </c>
      <c r="G328" t="s">
        <v>32</v>
      </c>
      <c r="H328" s="1">
        <v>39312</v>
      </c>
      <c r="I328" s="1">
        <f t="shared" si="7"/>
        <v>39342</v>
      </c>
      <c r="J328" t="s">
        <v>511</v>
      </c>
      <c r="K328" t="s">
        <v>27</v>
      </c>
      <c r="L328">
        <v>35</v>
      </c>
      <c r="M328" s="2" t="s">
        <v>665</v>
      </c>
      <c r="N328" s="1">
        <v>39306</v>
      </c>
    </row>
    <row r="329" spans="1:14" x14ac:dyDescent="0.2">
      <c r="A329" t="s">
        <v>500</v>
      </c>
      <c r="B329" t="s">
        <v>24</v>
      </c>
      <c r="C329" t="s">
        <v>69</v>
      </c>
      <c r="D329">
        <v>1</v>
      </c>
      <c r="E329">
        <v>731000</v>
      </c>
      <c r="F329" s="3" t="s">
        <v>673</v>
      </c>
      <c r="G329" t="s">
        <v>32</v>
      </c>
      <c r="H329" s="1">
        <v>39680</v>
      </c>
      <c r="I329" s="1">
        <f t="shared" si="7"/>
        <v>39710</v>
      </c>
      <c r="J329" t="s">
        <v>501</v>
      </c>
      <c r="K329" t="s">
        <v>27</v>
      </c>
      <c r="L329">
        <v>39</v>
      </c>
      <c r="M329" t="s">
        <v>67</v>
      </c>
      <c r="N329" s="1">
        <v>39299</v>
      </c>
    </row>
    <row r="330" spans="1:14" x14ac:dyDescent="0.2">
      <c r="A330" t="s">
        <v>64</v>
      </c>
      <c r="B330" t="s">
        <v>24</v>
      </c>
      <c r="C330" t="s">
        <v>69</v>
      </c>
      <c r="D330">
        <v>1</v>
      </c>
      <c r="E330">
        <v>731000</v>
      </c>
      <c r="F330" s="3" t="s">
        <v>673</v>
      </c>
      <c r="G330" t="s">
        <v>20</v>
      </c>
      <c r="H330" s="1">
        <v>39773</v>
      </c>
      <c r="I330" s="1">
        <f t="shared" si="7"/>
        <v>39803</v>
      </c>
      <c r="J330" t="s">
        <v>66</v>
      </c>
      <c r="K330" t="s">
        <v>15</v>
      </c>
      <c r="L330">
        <v>33</v>
      </c>
      <c r="M330" t="s">
        <v>67</v>
      </c>
      <c r="N330" s="1">
        <v>39094</v>
      </c>
    </row>
    <row r="331" spans="1:14" x14ac:dyDescent="0.2">
      <c r="A331" t="s">
        <v>418</v>
      </c>
      <c r="B331" t="s">
        <v>24</v>
      </c>
      <c r="C331" t="s">
        <v>69</v>
      </c>
      <c r="D331">
        <v>1</v>
      </c>
      <c r="E331">
        <v>742000</v>
      </c>
      <c r="F331" s="3" t="s">
        <v>673</v>
      </c>
      <c r="G331" t="s">
        <v>13</v>
      </c>
      <c r="H331" s="1">
        <v>39468</v>
      </c>
      <c r="I331" s="1">
        <f>H331+20</f>
        <v>39488</v>
      </c>
      <c r="J331" t="s">
        <v>419</v>
      </c>
      <c r="K331" t="s">
        <v>15</v>
      </c>
      <c r="L331">
        <v>38</v>
      </c>
      <c r="M331" t="s">
        <v>67</v>
      </c>
      <c r="N331" s="1">
        <v>39188</v>
      </c>
    </row>
    <row r="332" spans="1:14" x14ac:dyDescent="0.2">
      <c r="A332" t="s">
        <v>372</v>
      </c>
      <c r="B332" t="s">
        <v>24</v>
      </c>
      <c r="C332" t="s">
        <v>69</v>
      </c>
      <c r="D332">
        <v>1</v>
      </c>
      <c r="E332">
        <v>742000</v>
      </c>
      <c r="F332" s="3" t="s">
        <v>673</v>
      </c>
      <c r="G332" t="s">
        <v>20</v>
      </c>
      <c r="H332" s="1">
        <v>39438</v>
      </c>
      <c r="I332" s="1">
        <f>H332+30</f>
        <v>39468</v>
      </c>
      <c r="J332" t="s">
        <v>373</v>
      </c>
      <c r="K332" t="s">
        <v>27</v>
      </c>
      <c r="L332">
        <v>37</v>
      </c>
      <c r="M332" s="2" t="s">
        <v>665</v>
      </c>
      <c r="N332" s="1">
        <v>39220</v>
      </c>
    </row>
    <row r="333" spans="1:14" x14ac:dyDescent="0.2">
      <c r="A333" t="s">
        <v>434</v>
      </c>
      <c r="B333" t="s">
        <v>24</v>
      </c>
      <c r="C333" t="s">
        <v>73</v>
      </c>
      <c r="D333">
        <v>1</v>
      </c>
      <c r="E333">
        <v>754500</v>
      </c>
      <c r="F333" s="3" t="s">
        <v>673</v>
      </c>
      <c r="G333" t="s">
        <v>37</v>
      </c>
      <c r="H333" s="1">
        <v>39274</v>
      </c>
      <c r="I333" s="1">
        <f>H333+30</f>
        <v>39304</v>
      </c>
      <c r="J333" t="s">
        <v>435</v>
      </c>
      <c r="K333" t="s">
        <v>15</v>
      </c>
      <c r="L333">
        <v>37</v>
      </c>
      <c r="M333" t="s">
        <v>67</v>
      </c>
      <c r="N333" s="1">
        <v>39267</v>
      </c>
    </row>
    <row r="334" spans="1:14" x14ac:dyDescent="0.2">
      <c r="A334" t="s">
        <v>300</v>
      </c>
      <c r="B334" t="s">
        <v>11</v>
      </c>
      <c r="C334" t="s">
        <v>77</v>
      </c>
      <c r="D334">
        <v>1</v>
      </c>
      <c r="E334">
        <v>790000</v>
      </c>
      <c r="F334" s="3" t="s">
        <v>673</v>
      </c>
      <c r="G334" t="s">
        <v>13</v>
      </c>
      <c r="H334" s="1">
        <v>39465</v>
      </c>
      <c r="I334" s="1">
        <f>H334+100</f>
        <v>39565</v>
      </c>
      <c r="J334" t="s">
        <v>301</v>
      </c>
      <c r="K334" t="s">
        <v>27</v>
      </c>
      <c r="L334">
        <v>35</v>
      </c>
      <c r="M334" s="2" t="s">
        <v>665</v>
      </c>
      <c r="N334" s="1">
        <v>39159</v>
      </c>
    </row>
    <row r="335" spans="1:14" x14ac:dyDescent="0.2">
      <c r="A335" t="s">
        <v>516</v>
      </c>
      <c r="B335" t="s">
        <v>11</v>
      </c>
      <c r="C335" t="s">
        <v>45</v>
      </c>
      <c r="D335">
        <v>1</v>
      </c>
      <c r="E335">
        <v>842000</v>
      </c>
      <c r="F335" s="3" t="s">
        <v>673</v>
      </c>
      <c r="G335" t="s">
        <v>32</v>
      </c>
      <c r="H335" s="1">
        <v>39315</v>
      </c>
      <c r="I335" s="1">
        <f>H335+200</f>
        <v>39515</v>
      </c>
      <c r="J335" t="s">
        <v>517</v>
      </c>
      <c r="K335" t="s">
        <v>27</v>
      </c>
      <c r="L335">
        <v>32</v>
      </c>
      <c r="M335" s="2" t="s">
        <v>665</v>
      </c>
      <c r="N335" s="1">
        <v>39314</v>
      </c>
    </row>
    <row r="336" spans="1:14" x14ac:dyDescent="0.2">
      <c r="A336" t="s">
        <v>418</v>
      </c>
      <c r="B336" t="s">
        <v>24</v>
      </c>
      <c r="C336" t="s">
        <v>101</v>
      </c>
      <c r="D336">
        <v>1</v>
      </c>
      <c r="E336">
        <v>843000</v>
      </c>
      <c r="F336" s="3" t="s">
        <v>673</v>
      </c>
      <c r="G336" t="s">
        <v>13</v>
      </c>
      <c r="H336" s="1">
        <v>39967</v>
      </c>
      <c r="I336" s="1">
        <f>H336+30</f>
        <v>39997</v>
      </c>
      <c r="J336" t="s">
        <v>419</v>
      </c>
      <c r="K336" t="s">
        <v>15</v>
      </c>
      <c r="L336">
        <v>38</v>
      </c>
      <c r="M336" t="s">
        <v>67</v>
      </c>
      <c r="N336" s="1">
        <v>39188</v>
      </c>
    </row>
    <row r="337" spans="1:14" x14ac:dyDescent="0.2">
      <c r="A337" t="s">
        <v>394</v>
      </c>
      <c r="B337" t="s">
        <v>24</v>
      </c>
      <c r="C337" t="s">
        <v>101</v>
      </c>
      <c r="D337">
        <v>1</v>
      </c>
      <c r="E337">
        <v>869000</v>
      </c>
      <c r="F337" s="3" t="s">
        <v>673</v>
      </c>
      <c r="G337" t="s">
        <v>13</v>
      </c>
      <c r="H337" s="1">
        <v>39422</v>
      </c>
      <c r="I337" s="1">
        <f>H337+30</f>
        <v>39452</v>
      </c>
      <c r="J337" t="s">
        <v>395</v>
      </c>
      <c r="K337" t="s">
        <v>27</v>
      </c>
      <c r="L337">
        <v>40</v>
      </c>
      <c r="M337" t="s">
        <v>67</v>
      </c>
      <c r="N337" s="1">
        <v>39162</v>
      </c>
    </row>
    <row r="338" spans="1:14" x14ac:dyDescent="0.2">
      <c r="A338" t="s">
        <v>324</v>
      </c>
      <c r="B338" t="s">
        <v>11</v>
      </c>
      <c r="C338" t="s">
        <v>45</v>
      </c>
      <c r="D338">
        <v>1</v>
      </c>
      <c r="E338">
        <v>875000</v>
      </c>
      <c r="F338" s="3" t="s">
        <v>673</v>
      </c>
      <c r="G338" t="s">
        <v>32</v>
      </c>
      <c r="H338" s="1">
        <v>39217</v>
      </c>
      <c r="I338" s="1">
        <f>H338+71</f>
        <v>39288</v>
      </c>
      <c r="J338" t="s">
        <v>325</v>
      </c>
      <c r="K338" t="s">
        <v>15</v>
      </c>
      <c r="L338">
        <v>29</v>
      </c>
      <c r="M338" t="s">
        <v>67</v>
      </c>
      <c r="N338" s="1">
        <v>39212</v>
      </c>
    </row>
    <row r="339" spans="1:14" x14ac:dyDescent="0.2">
      <c r="A339" t="s">
        <v>64</v>
      </c>
      <c r="B339" t="s">
        <v>24</v>
      </c>
      <c r="C339" t="s">
        <v>65</v>
      </c>
      <c r="D339">
        <v>1</v>
      </c>
      <c r="E339">
        <v>915000</v>
      </c>
      <c r="F339" s="3" t="s">
        <v>673</v>
      </c>
      <c r="G339" t="s">
        <v>13</v>
      </c>
      <c r="H339" s="1">
        <v>39094</v>
      </c>
      <c r="I339" s="1">
        <f>H339+30</f>
        <v>39124</v>
      </c>
      <c r="J339" t="s">
        <v>66</v>
      </c>
      <c r="K339" t="s">
        <v>15</v>
      </c>
      <c r="L339">
        <v>33</v>
      </c>
      <c r="M339" t="s">
        <v>67</v>
      </c>
      <c r="N339" s="1">
        <v>39094</v>
      </c>
    </row>
    <row r="340" spans="1:14" x14ac:dyDescent="0.2">
      <c r="A340" t="s">
        <v>84</v>
      </c>
      <c r="B340" t="s">
        <v>24</v>
      </c>
      <c r="C340" t="s">
        <v>65</v>
      </c>
      <c r="D340">
        <v>1</v>
      </c>
      <c r="E340">
        <v>915000</v>
      </c>
      <c r="F340" s="3" t="s">
        <v>673</v>
      </c>
      <c r="G340" t="s">
        <v>13</v>
      </c>
      <c r="H340" s="1">
        <v>39893</v>
      </c>
      <c r="I340" s="1">
        <f>H340+30</f>
        <v>39923</v>
      </c>
      <c r="J340" t="s">
        <v>85</v>
      </c>
      <c r="K340" t="s">
        <v>27</v>
      </c>
      <c r="L340">
        <v>47</v>
      </c>
      <c r="M340" s="2" t="s">
        <v>665</v>
      </c>
      <c r="N340" s="1">
        <v>39098</v>
      </c>
    </row>
    <row r="341" spans="1:14" x14ac:dyDescent="0.2">
      <c r="A341" t="s">
        <v>116</v>
      </c>
      <c r="B341" t="s">
        <v>11</v>
      </c>
      <c r="C341" t="s">
        <v>77</v>
      </c>
      <c r="D341">
        <v>1</v>
      </c>
      <c r="E341">
        <v>940000</v>
      </c>
      <c r="F341" s="3" t="s">
        <v>673</v>
      </c>
      <c r="G341" t="s">
        <v>20</v>
      </c>
      <c r="H341" s="1">
        <v>39666</v>
      </c>
      <c r="I341" s="1">
        <f>H341+170</f>
        <v>39836</v>
      </c>
      <c r="J341" t="s">
        <v>117</v>
      </c>
      <c r="K341" t="s">
        <v>27</v>
      </c>
      <c r="L341">
        <v>38</v>
      </c>
      <c r="M341" s="2" t="s">
        <v>665</v>
      </c>
      <c r="N341" s="1">
        <v>39091</v>
      </c>
    </row>
    <row r="342" spans="1:14" x14ac:dyDescent="0.2">
      <c r="A342" t="s">
        <v>500</v>
      </c>
      <c r="B342" t="s">
        <v>24</v>
      </c>
      <c r="C342" t="s">
        <v>65</v>
      </c>
      <c r="D342">
        <v>1</v>
      </c>
      <c r="E342">
        <v>950000</v>
      </c>
      <c r="F342" s="3" t="s">
        <v>673</v>
      </c>
      <c r="G342" t="s">
        <v>20</v>
      </c>
      <c r="H342" s="1">
        <v>39307</v>
      </c>
      <c r="I342" s="1">
        <f t="shared" ref="I342:I353" si="8">H342+30</f>
        <v>39337</v>
      </c>
      <c r="J342" t="s">
        <v>501</v>
      </c>
      <c r="K342" t="s">
        <v>27</v>
      </c>
      <c r="L342">
        <v>39</v>
      </c>
      <c r="M342" t="s">
        <v>67</v>
      </c>
      <c r="N342" s="1">
        <v>39299</v>
      </c>
    </row>
    <row r="343" spans="1:14" x14ac:dyDescent="0.2">
      <c r="A343" t="s">
        <v>418</v>
      </c>
      <c r="B343" t="s">
        <v>24</v>
      </c>
      <c r="C343" t="s">
        <v>25</v>
      </c>
      <c r="D343">
        <v>1</v>
      </c>
      <c r="E343">
        <v>970000</v>
      </c>
      <c r="F343" s="3" t="s">
        <v>673</v>
      </c>
      <c r="G343" t="s">
        <v>32</v>
      </c>
      <c r="H343" s="1">
        <v>39266</v>
      </c>
      <c r="I343" s="1">
        <f t="shared" si="8"/>
        <v>39296</v>
      </c>
      <c r="J343" t="s">
        <v>419</v>
      </c>
      <c r="K343" t="s">
        <v>15</v>
      </c>
      <c r="L343">
        <v>38</v>
      </c>
      <c r="M343" t="s">
        <v>67</v>
      </c>
      <c r="N343" s="1">
        <v>39188</v>
      </c>
    </row>
    <row r="344" spans="1:14" x14ac:dyDescent="0.2">
      <c r="A344" t="s">
        <v>572</v>
      </c>
      <c r="B344" t="s">
        <v>24</v>
      </c>
      <c r="C344" t="s">
        <v>25</v>
      </c>
      <c r="D344">
        <v>1</v>
      </c>
      <c r="E344">
        <v>970000</v>
      </c>
      <c r="F344" s="3" t="s">
        <v>673</v>
      </c>
      <c r="G344" t="s">
        <v>32</v>
      </c>
      <c r="H344" s="1">
        <v>39343</v>
      </c>
      <c r="I344" s="1">
        <f t="shared" si="8"/>
        <v>39373</v>
      </c>
      <c r="J344" t="s">
        <v>573</v>
      </c>
      <c r="K344" t="s">
        <v>15</v>
      </c>
      <c r="L344">
        <v>16</v>
      </c>
      <c r="M344" t="s">
        <v>67</v>
      </c>
      <c r="N344" s="1">
        <v>39279</v>
      </c>
    </row>
    <row r="345" spans="1:14" x14ac:dyDescent="0.2">
      <c r="A345" t="s">
        <v>23</v>
      </c>
      <c r="B345" t="s">
        <v>24</v>
      </c>
      <c r="C345" t="s">
        <v>65</v>
      </c>
      <c r="D345">
        <v>1</v>
      </c>
      <c r="E345">
        <v>980000</v>
      </c>
      <c r="F345" s="3" t="s">
        <v>673</v>
      </c>
      <c r="G345" t="s">
        <v>37</v>
      </c>
      <c r="H345" s="1">
        <v>39803</v>
      </c>
      <c r="I345" s="1">
        <f t="shared" si="8"/>
        <v>39833</v>
      </c>
      <c r="J345" t="s">
        <v>26</v>
      </c>
      <c r="K345" t="s">
        <v>27</v>
      </c>
      <c r="L345">
        <v>24</v>
      </c>
      <c r="M345" s="2" t="s">
        <v>665</v>
      </c>
      <c r="N345" s="1">
        <v>39066</v>
      </c>
    </row>
    <row r="346" spans="1:14" x14ac:dyDescent="0.2">
      <c r="A346" t="s">
        <v>480</v>
      </c>
      <c r="B346" t="s">
        <v>11</v>
      </c>
      <c r="C346" t="s">
        <v>49</v>
      </c>
      <c r="D346">
        <v>1</v>
      </c>
      <c r="E346">
        <v>980000</v>
      </c>
      <c r="F346" s="3" t="s">
        <v>673</v>
      </c>
      <c r="G346" t="s">
        <v>13</v>
      </c>
      <c r="H346" s="1">
        <v>40069</v>
      </c>
      <c r="I346" s="1">
        <f t="shared" si="8"/>
        <v>40099</v>
      </c>
      <c r="J346" t="s">
        <v>481</v>
      </c>
      <c r="K346" t="s">
        <v>15</v>
      </c>
      <c r="L346">
        <v>45</v>
      </c>
      <c r="M346" s="2" t="s">
        <v>665</v>
      </c>
      <c r="N346" s="1">
        <v>39287</v>
      </c>
    </row>
    <row r="347" spans="1:14" x14ac:dyDescent="0.2">
      <c r="A347" t="s">
        <v>382</v>
      </c>
      <c r="B347" t="s">
        <v>24</v>
      </c>
      <c r="C347" t="s">
        <v>65</v>
      </c>
      <c r="D347">
        <v>1</v>
      </c>
      <c r="E347">
        <v>980000</v>
      </c>
      <c r="F347" s="3" t="s">
        <v>673</v>
      </c>
      <c r="G347" t="s">
        <v>13</v>
      </c>
      <c r="H347" s="1">
        <v>39247</v>
      </c>
      <c r="I347" s="1">
        <f t="shared" si="8"/>
        <v>39277</v>
      </c>
      <c r="J347" t="s">
        <v>383</v>
      </c>
      <c r="K347" t="s">
        <v>15</v>
      </c>
      <c r="L347">
        <v>41</v>
      </c>
      <c r="M347" t="s">
        <v>67</v>
      </c>
      <c r="N347" s="1">
        <v>39185</v>
      </c>
    </row>
    <row r="348" spans="1:14" x14ac:dyDescent="0.2">
      <c r="A348" t="s">
        <v>434</v>
      </c>
      <c r="B348" t="s">
        <v>24</v>
      </c>
      <c r="C348" t="s">
        <v>25</v>
      </c>
      <c r="D348">
        <v>1</v>
      </c>
      <c r="E348">
        <v>985000</v>
      </c>
      <c r="F348" s="3" t="s">
        <v>673</v>
      </c>
      <c r="G348" t="s">
        <v>20</v>
      </c>
      <c r="H348" s="1">
        <v>39944</v>
      </c>
      <c r="I348" s="1">
        <f t="shared" si="8"/>
        <v>39974</v>
      </c>
      <c r="J348" t="s">
        <v>435</v>
      </c>
      <c r="K348" t="s">
        <v>15</v>
      </c>
      <c r="L348">
        <v>37</v>
      </c>
      <c r="M348" t="s">
        <v>67</v>
      </c>
      <c r="N348" s="1">
        <v>39267</v>
      </c>
    </row>
    <row r="349" spans="1:14" x14ac:dyDescent="0.2">
      <c r="A349" t="s">
        <v>64</v>
      </c>
      <c r="B349" t="s">
        <v>24</v>
      </c>
      <c r="C349" t="s">
        <v>25</v>
      </c>
      <c r="D349">
        <v>1</v>
      </c>
      <c r="E349">
        <v>1010800</v>
      </c>
      <c r="F349" s="3" t="s">
        <v>673</v>
      </c>
      <c r="G349" t="s">
        <v>32</v>
      </c>
      <c r="H349" s="1">
        <v>39542</v>
      </c>
      <c r="I349" s="1">
        <f t="shared" si="8"/>
        <v>39572</v>
      </c>
      <c r="J349" t="s">
        <v>66</v>
      </c>
      <c r="K349" t="s">
        <v>15</v>
      </c>
      <c r="L349">
        <v>33</v>
      </c>
      <c r="M349" t="s">
        <v>67</v>
      </c>
      <c r="N349" s="1">
        <v>39094</v>
      </c>
    </row>
    <row r="350" spans="1:14" x14ac:dyDescent="0.2">
      <c r="A350" t="s">
        <v>64</v>
      </c>
      <c r="B350" t="s">
        <v>24</v>
      </c>
      <c r="C350" t="s">
        <v>25</v>
      </c>
      <c r="D350">
        <v>1</v>
      </c>
      <c r="E350">
        <v>1010800</v>
      </c>
      <c r="F350" s="3" t="s">
        <v>673</v>
      </c>
      <c r="G350" t="s">
        <v>20</v>
      </c>
      <c r="H350" s="1">
        <v>39812</v>
      </c>
      <c r="I350" s="1">
        <f t="shared" si="8"/>
        <v>39842</v>
      </c>
      <c r="J350" t="s">
        <v>66</v>
      </c>
      <c r="K350" t="s">
        <v>15</v>
      </c>
      <c r="L350">
        <v>33</v>
      </c>
      <c r="M350" t="s">
        <v>67</v>
      </c>
      <c r="N350" s="1">
        <v>39094</v>
      </c>
    </row>
    <row r="351" spans="1:14" x14ac:dyDescent="0.2">
      <c r="A351" t="s">
        <v>64</v>
      </c>
      <c r="B351" t="s">
        <v>24</v>
      </c>
      <c r="C351" t="s">
        <v>25</v>
      </c>
      <c r="D351">
        <v>1</v>
      </c>
      <c r="E351">
        <v>1010800</v>
      </c>
      <c r="F351" s="3" t="s">
        <v>673</v>
      </c>
      <c r="G351" t="s">
        <v>20</v>
      </c>
      <c r="H351" s="1">
        <v>39848</v>
      </c>
      <c r="I351" s="1">
        <f t="shared" si="8"/>
        <v>39878</v>
      </c>
      <c r="J351" t="s">
        <v>66</v>
      </c>
      <c r="K351" t="s">
        <v>15</v>
      </c>
      <c r="L351">
        <v>33</v>
      </c>
      <c r="M351" t="s">
        <v>67</v>
      </c>
      <c r="N351" s="1">
        <v>39094</v>
      </c>
    </row>
    <row r="352" spans="1:14" x14ac:dyDescent="0.2">
      <c r="A352" t="s">
        <v>118</v>
      </c>
      <c r="B352" t="s">
        <v>24</v>
      </c>
      <c r="C352" t="s">
        <v>25</v>
      </c>
      <c r="D352">
        <v>1</v>
      </c>
      <c r="E352">
        <v>1010800</v>
      </c>
      <c r="F352" s="3" t="s">
        <v>673</v>
      </c>
      <c r="G352" t="s">
        <v>13</v>
      </c>
      <c r="H352" s="1">
        <v>39751</v>
      </c>
      <c r="I352" s="1">
        <f t="shared" si="8"/>
        <v>39781</v>
      </c>
      <c r="J352" t="s">
        <v>119</v>
      </c>
      <c r="K352" t="s">
        <v>27</v>
      </c>
      <c r="L352">
        <v>27</v>
      </c>
      <c r="M352" s="2" t="s">
        <v>665</v>
      </c>
      <c r="N352" s="1">
        <v>39114</v>
      </c>
    </row>
    <row r="353" spans="1:14" x14ac:dyDescent="0.2">
      <c r="A353" t="s">
        <v>394</v>
      </c>
      <c r="B353" t="s">
        <v>30</v>
      </c>
      <c r="C353" t="s">
        <v>61</v>
      </c>
      <c r="D353">
        <v>1</v>
      </c>
      <c r="E353">
        <v>1060000</v>
      </c>
      <c r="F353" s="3" t="s">
        <v>673</v>
      </c>
      <c r="G353" t="s">
        <v>37</v>
      </c>
      <c r="H353" s="1">
        <v>39399</v>
      </c>
      <c r="I353" s="1">
        <f t="shared" si="8"/>
        <v>39429</v>
      </c>
      <c r="J353" t="s">
        <v>395</v>
      </c>
      <c r="K353" t="s">
        <v>27</v>
      </c>
      <c r="L353">
        <v>40</v>
      </c>
      <c r="M353" t="s">
        <v>67</v>
      </c>
      <c r="N353" s="1">
        <v>39162</v>
      </c>
    </row>
    <row r="354" spans="1:14" x14ac:dyDescent="0.2">
      <c r="A354" t="s">
        <v>84</v>
      </c>
      <c r="B354" t="s">
        <v>11</v>
      </c>
      <c r="C354" t="s">
        <v>49</v>
      </c>
      <c r="D354">
        <v>1</v>
      </c>
      <c r="E354">
        <v>1060000</v>
      </c>
      <c r="F354" s="3" t="s">
        <v>673</v>
      </c>
      <c r="G354" t="s">
        <v>13</v>
      </c>
      <c r="H354" s="1">
        <v>39698</v>
      </c>
      <c r="I354" s="1">
        <f>H354+120</f>
        <v>39818</v>
      </c>
      <c r="J354" t="s">
        <v>85</v>
      </c>
      <c r="K354" t="s">
        <v>27</v>
      </c>
      <c r="L354">
        <v>47</v>
      </c>
      <c r="M354" s="2" t="s">
        <v>665</v>
      </c>
      <c r="N354" s="1">
        <v>39098</v>
      </c>
    </row>
    <row r="355" spans="1:14" x14ac:dyDescent="0.2">
      <c r="A355" t="s">
        <v>550</v>
      </c>
      <c r="B355" t="s">
        <v>11</v>
      </c>
      <c r="C355" t="s">
        <v>49</v>
      </c>
      <c r="D355">
        <v>1</v>
      </c>
      <c r="E355">
        <v>1080000</v>
      </c>
      <c r="F355" s="3" t="s">
        <v>673</v>
      </c>
      <c r="G355" t="s">
        <v>20</v>
      </c>
      <c r="H355" s="1">
        <v>39528</v>
      </c>
      <c r="I355" s="1">
        <f>H355+180</f>
        <v>39708</v>
      </c>
      <c r="J355" t="s">
        <v>551</v>
      </c>
      <c r="K355" t="s">
        <v>15</v>
      </c>
      <c r="L355">
        <v>34</v>
      </c>
      <c r="M355" t="s">
        <v>67</v>
      </c>
      <c r="N355" s="1">
        <v>39320</v>
      </c>
    </row>
    <row r="356" spans="1:14" x14ac:dyDescent="0.2">
      <c r="A356" t="s">
        <v>360</v>
      </c>
      <c r="B356" t="s">
        <v>11</v>
      </c>
      <c r="C356" t="s">
        <v>12</v>
      </c>
      <c r="D356">
        <v>1</v>
      </c>
      <c r="E356">
        <v>1240000</v>
      </c>
      <c r="F356" s="3" t="s">
        <v>673</v>
      </c>
      <c r="G356" t="s">
        <v>32</v>
      </c>
      <c r="H356" s="1">
        <v>39236</v>
      </c>
      <c r="I356" s="1">
        <f>H356+49</f>
        <v>39285</v>
      </c>
      <c r="J356" t="s">
        <v>361</v>
      </c>
      <c r="K356" t="s">
        <v>15</v>
      </c>
      <c r="L356">
        <v>50</v>
      </c>
      <c r="M356" s="2" t="s">
        <v>665</v>
      </c>
      <c r="N356" s="1">
        <v>39236</v>
      </c>
    </row>
    <row r="357" spans="1:14" x14ac:dyDescent="0.2">
      <c r="A357" t="s">
        <v>500</v>
      </c>
      <c r="B357" t="s">
        <v>11</v>
      </c>
      <c r="C357" t="s">
        <v>12</v>
      </c>
      <c r="D357">
        <v>1</v>
      </c>
      <c r="E357">
        <v>1240000</v>
      </c>
      <c r="F357" s="3" t="s">
        <v>673</v>
      </c>
      <c r="G357" t="s">
        <v>32</v>
      </c>
      <c r="H357" s="1">
        <v>39957</v>
      </c>
      <c r="I357" s="1">
        <f>H357+30</f>
        <v>39987</v>
      </c>
      <c r="J357" t="s">
        <v>501</v>
      </c>
      <c r="K357" t="s">
        <v>27</v>
      </c>
      <c r="L357">
        <v>39</v>
      </c>
      <c r="M357" t="s">
        <v>67</v>
      </c>
      <c r="N357" s="1">
        <v>39299</v>
      </c>
    </row>
    <row r="358" spans="1:14" x14ac:dyDescent="0.2">
      <c r="A358" t="s">
        <v>550</v>
      </c>
      <c r="B358" t="s">
        <v>11</v>
      </c>
      <c r="C358" t="s">
        <v>12</v>
      </c>
      <c r="D358">
        <v>1</v>
      </c>
      <c r="E358">
        <v>1265000</v>
      </c>
      <c r="F358" s="3" t="s">
        <v>673</v>
      </c>
      <c r="G358" t="s">
        <v>37</v>
      </c>
      <c r="H358" s="1">
        <v>39332</v>
      </c>
      <c r="I358" s="1">
        <f>H358+148</f>
        <v>39480</v>
      </c>
      <c r="J358" t="s">
        <v>551</v>
      </c>
      <c r="K358" t="s">
        <v>15</v>
      </c>
      <c r="L358">
        <v>34</v>
      </c>
      <c r="M358" t="s">
        <v>67</v>
      </c>
      <c r="N358" s="1">
        <v>39320</v>
      </c>
    </row>
    <row r="359" spans="1:14" x14ac:dyDescent="0.2">
      <c r="A359" t="s">
        <v>500</v>
      </c>
      <c r="B359" t="s">
        <v>18</v>
      </c>
      <c r="C359" t="s">
        <v>57</v>
      </c>
      <c r="D359">
        <v>1</v>
      </c>
      <c r="E359">
        <v>1280000</v>
      </c>
      <c r="F359" s="3" t="s">
        <v>673</v>
      </c>
      <c r="G359" t="s">
        <v>32</v>
      </c>
      <c r="H359" s="1">
        <v>39719</v>
      </c>
      <c r="I359" s="1">
        <f t="shared" ref="I359:I365" si="9">H359+30</f>
        <v>39749</v>
      </c>
      <c r="J359" t="s">
        <v>501</v>
      </c>
      <c r="K359" t="s">
        <v>27</v>
      </c>
      <c r="L359">
        <v>39</v>
      </c>
      <c r="M359" t="s">
        <v>67</v>
      </c>
      <c r="N359" s="1">
        <v>39299</v>
      </c>
    </row>
    <row r="360" spans="1:14" x14ac:dyDescent="0.2">
      <c r="A360" t="s">
        <v>186</v>
      </c>
      <c r="B360" t="s">
        <v>18</v>
      </c>
      <c r="C360" t="s">
        <v>57</v>
      </c>
      <c r="D360">
        <v>1</v>
      </c>
      <c r="E360">
        <v>1320000</v>
      </c>
      <c r="F360" s="3" t="s">
        <v>673</v>
      </c>
      <c r="G360" t="s">
        <v>32</v>
      </c>
      <c r="H360" s="1">
        <v>39148</v>
      </c>
      <c r="I360" s="1">
        <f t="shared" si="9"/>
        <v>39178</v>
      </c>
      <c r="J360" t="s">
        <v>187</v>
      </c>
      <c r="K360" t="s">
        <v>15</v>
      </c>
      <c r="L360">
        <v>49</v>
      </c>
      <c r="M360" s="2" t="s">
        <v>665</v>
      </c>
      <c r="N360" s="1">
        <v>39100</v>
      </c>
    </row>
    <row r="361" spans="1:14" x14ac:dyDescent="0.2">
      <c r="A361" t="s">
        <v>64</v>
      </c>
      <c r="B361" t="s">
        <v>18</v>
      </c>
      <c r="C361" t="s">
        <v>57</v>
      </c>
      <c r="D361">
        <v>1</v>
      </c>
      <c r="E361">
        <v>1320000</v>
      </c>
      <c r="F361" s="3" t="s">
        <v>673</v>
      </c>
      <c r="G361" t="s">
        <v>32</v>
      </c>
      <c r="H361" s="1">
        <v>39579</v>
      </c>
      <c r="I361" s="1">
        <f t="shared" si="9"/>
        <v>39609</v>
      </c>
      <c r="J361" t="s">
        <v>66</v>
      </c>
      <c r="K361" t="s">
        <v>15</v>
      </c>
      <c r="L361">
        <v>33</v>
      </c>
      <c r="M361" t="s">
        <v>67</v>
      </c>
      <c r="N361" s="1">
        <v>39094</v>
      </c>
    </row>
    <row r="362" spans="1:14" x14ac:dyDescent="0.2">
      <c r="A362" t="s">
        <v>624</v>
      </c>
      <c r="B362" t="s">
        <v>18</v>
      </c>
      <c r="C362" t="s">
        <v>57</v>
      </c>
      <c r="D362">
        <v>1</v>
      </c>
      <c r="E362">
        <v>1320000</v>
      </c>
      <c r="F362" s="3" t="s">
        <v>673</v>
      </c>
      <c r="G362" t="s">
        <v>32</v>
      </c>
      <c r="H362" s="1">
        <v>39370</v>
      </c>
      <c r="I362" s="1">
        <f t="shared" si="9"/>
        <v>39400</v>
      </c>
      <c r="J362" t="s">
        <v>625</v>
      </c>
      <c r="K362" t="s">
        <v>27</v>
      </c>
      <c r="L362">
        <v>59</v>
      </c>
      <c r="M362" s="2" t="s">
        <v>665</v>
      </c>
      <c r="N362" s="1">
        <v>39366</v>
      </c>
    </row>
    <row r="363" spans="1:14" x14ac:dyDescent="0.2">
      <c r="A363" t="s">
        <v>64</v>
      </c>
      <c r="B363" t="s">
        <v>18</v>
      </c>
      <c r="C363" t="s">
        <v>57</v>
      </c>
      <c r="D363">
        <v>1</v>
      </c>
      <c r="E363">
        <v>1345000</v>
      </c>
      <c r="F363" s="3" t="s">
        <v>673</v>
      </c>
      <c r="G363" t="s">
        <v>20</v>
      </c>
      <c r="H363" s="1">
        <v>39612</v>
      </c>
      <c r="I363" s="1">
        <f t="shared" si="9"/>
        <v>39642</v>
      </c>
      <c r="J363" t="s">
        <v>66</v>
      </c>
      <c r="K363" t="s">
        <v>15</v>
      </c>
      <c r="L363">
        <v>33</v>
      </c>
      <c r="M363" t="s">
        <v>67</v>
      </c>
      <c r="N363" s="1">
        <v>39094</v>
      </c>
    </row>
    <row r="364" spans="1:14" x14ac:dyDescent="0.2">
      <c r="A364" t="s">
        <v>29</v>
      </c>
      <c r="B364" t="s">
        <v>30</v>
      </c>
      <c r="C364" t="s">
        <v>31</v>
      </c>
      <c r="D364">
        <v>1</v>
      </c>
      <c r="E364">
        <v>1365000</v>
      </c>
      <c r="F364" s="3" t="s">
        <v>673</v>
      </c>
      <c r="G364" t="s">
        <v>32</v>
      </c>
      <c r="H364" s="1">
        <v>39726</v>
      </c>
      <c r="I364" s="1">
        <f t="shared" si="9"/>
        <v>39756</v>
      </c>
      <c r="J364" t="s">
        <v>33</v>
      </c>
      <c r="K364" t="s">
        <v>15</v>
      </c>
      <c r="L364">
        <v>33</v>
      </c>
      <c r="M364" s="2" t="s">
        <v>665</v>
      </c>
      <c r="N364" s="1">
        <v>39086</v>
      </c>
    </row>
    <row r="365" spans="1:14" x14ac:dyDescent="0.2">
      <c r="A365" t="s">
        <v>200</v>
      </c>
      <c r="B365" t="s">
        <v>30</v>
      </c>
      <c r="C365" t="s">
        <v>31</v>
      </c>
      <c r="D365">
        <v>1</v>
      </c>
      <c r="E365">
        <v>1365000</v>
      </c>
      <c r="F365" s="3" t="s">
        <v>673</v>
      </c>
      <c r="G365" t="s">
        <v>13</v>
      </c>
      <c r="H365" s="1">
        <v>39825</v>
      </c>
      <c r="I365" s="1">
        <f t="shared" si="9"/>
        <v>39855</v>
      </c>
      <c r="J365" t="s">
        <v>201</v>
      </c>
      <c r="K365" t="s">
        <v>27</v>
      </c>
      <c r="L365">
        <v>28</v>
      </c>
      <c r="M365" s="2" t="s">
        <v>665</v>
      </c>
      <c r="N365" s="1">
        <v>39100</v>
      </c>
    </row>
    <row r="366" spans="1:14" x14ac:dyDescent="0.2">
      <c r="A366" t="s">
        <v>288</v>
      </c>
      <c r="B366" t="s">
        <v>11</v>
      </c>
      <c r="C366" t="s">
        <v>12</v>
      </c>
      <c r="D366">
        <v>1</v>
      </c>
      <c r="E366">
        <v>1399000</v>
      </c>
      <c r="F366" s="3" t="s">
        <v>673</v>
      </c>
      <c r="G366" t="s">
        <v>32</v>
      </c>
      <c r="H366" s="1">
        <v>39199</v>
      </c>
      <c r="I366" s="1">
        <f>H366+67</f>
        <v>39266</v>
      </c>
      <c r="J366" t="s">
        <v>289</v>
      </c>
      <c r="K366" t="s">
        <v>15</v>
      </c>
      <c r="L366">
        <v>29</v>
      </c>
      <c r="M366" s="2" t="s">
        <v>665</v>
      </c>
      <c r="N366" s="1">
        <v>39128</v>
      </c>
    </row>
    <row r="367" spans="1:14" x14ac:dyDescent="0.2">
      <c r="A367" t="s">
        <v>572</v>
      </c>
      <c r="B367" t="s">
        <v>30</v>
      </c>
      <c r="C367" t="s">
        <v>31</v>
      </c>
      <c r="D367">
        <v>1</v>
      </c>
      <c r="E367">
        <v>1399000</v>
      </c>
      <c r="F367" s="3" t="s">
        <v>673</v>
      </c>
      <c r="G367" t="s">
        <v>20</v>
      </c>
      <c r="H367" s="1">
        <v>40077</v>
      </c>
      <c r="I367" s="1">
        <f>H367+30</f>
        <v>40107</v>
      </c>
      <c r="J367" t="s">
        <v>573</v>
      </c>
      <c r="K367" t="s">
        <v>15</v>
      </c>
      <c r="L367">
        <v>16</v>
      </c>
      <c r="M367" t="s">
        <v>67</v>
      </c>
      <c r="N367" s="1">
        <v>39279</v>
      </c>
    </row>
    <row r="368" spans="1:14" x14ac:dyDescent="0.2">
      <c r="A368" t="s">
        <v>64</v>
      </c>
      <c r="B368" t="s">
        <v>30</v>
      </c>
      <c r="C368" t="s">
        <v>31</v>
      </c>
      <c r="D368">
        <v>1</v>
      </c>
      <c r="E368">
        <v>1450000</v>
      </c>
      <c r="F368" s="3" t="s">
        <v>673</v>
      </c>
      <c r="G368" t="s">
        <v>13</v>
      </c>
      <c r="H368" s="1">
        <v>39653</v>
      </c>
      <c r="I368" s="1">
        <f>H368+123</f>
        <v>39776</v>
      </c>
      <c r="J368" t="s">
        <v>66</v>
      </c>
      <c r="K368" t="s">
        <v>15</v>
      </c>
      <c r="L368">
        <v>33</v>
      </c>
      <c r="M368" t="s">
        <v>67</v>
      </c>
      <c r="N368" s="1">
        <v>39094</v>
      </c>
    </row>
    <row r="369" spans="1:14" x14ac:dyDescent="0.2">
      <c r="A369" t="s">
        <v>64</v>
      </c>
      <c r="B369" t="s">
        <v>30</v>
      </c>
      <c r="C369" t="s">
        <v>31</v>
      </c>
      <c r="D369">
        <v>1</v>
      </c>
      <c r="E369">
        <v>1450000</v>
      </c>
      <c r="F369" s="3" t="s">
        <v>673</v>
      </c>
      <c r="G369" t="s">
        <v>13</v>
      </c>
      <c r="H369" s="1">
        <v>39692</v>
      </c>
      <c r="I369" s="1">
        <f>H369+95</f>
        <v>39787</v>
      </c>
      <c r="J369" t="s">
        <v>66</v>
      </c>
      <c r="K369" t="s">
        <v>15</v>
      </c>
      <c r="L369">
        <v>33</v>
      </c>
      <c r="M369" t="s">
        <v>67</v>
      </c>
      <c r="N369" s="1">
        <v>39094</v>
      </c>
    </row>
    <row r="370" spans="1:14" x14ac:dyDescent="0.2">
      <c r="A370" t="s">
        <v>64</v>
      </c>
      <c r="B370" t="s">
        <v>30</v>
      </c>
      <c r="C370" t="s">
        <v>41</v>
      </c>
      <c r="D370">
        <v>1</v>
      </c>
      <c r="E370">
        <v>1750000</v>
      </c>
      <c r="F370" s="3" t="s">
        <v>673</v>
      </c>
      <c r="G370" t="s">
        <v>32</v>
      </c>
      <c r="H370" s="1">
        <v>39887</v>
      </c>
      <c r="I370" s="1">
        <f>H370+30</f>
        <v>39917</v>
      </c>
      <c r="J370" t="s">
        <v>66</v>
      </c>
      <c r="K370" t="s">
        <v>15</v>
      </c>
      <c r="L370">
        <v>33</v>
      </c>
      <c r="M370" t="s">
        <v>67</v>
      </c>
      <c r="N370" s="1">
        <v>39094</v>
      </c>
    </row>
    <row r="371" spans="1:14" x14ac:dyDescent="0.2">
      <c r="A371" t="s">
        <v>446</v>
      </c>
      <c r="B371" t="s">
        <v>30</v>
      </c>
      <c r="C371" t="s">
        <v>41</v>
      </c>
      <c r="D371">
        <v>1</v>
      </c>
      <c r="E371">
        <v>1799000</v>
      </c>
      <c r="F371" s="3" t="s">
        <v>673</v>
      </c>
      <c r="G371" t="s">
        <v>32</v>
      </c>
      <c r="H371" s="1">
        <v>39280</v>
      </c>
      <c r="I371" s="1">
        <f>H371+100</f>
        <v>39380</v>
      </c>
      <c r="J371" t="s">
        <v>447</v>
      </c>
      <c r="K371" t="s">
        <v>15</v>
      </c>
      <c r="L371">
        <v>36</v>
      </c>
      <c r="M371" s="2" t="s">
        <v>665</v>
      </c>
      <c r="N371" s="1">
        <v>39277</v>
      </c>
    </row>
    <row r="372" spans="1:14" x14ac:dyDescent="0.2">
      <c r="A372" t="s">
        <v>610</v>
      </c>
      <c r="B372" t="s">
        <v>30</v>
      </c>
      <c r="C372" t="s">
        <v>41</v>
      </c>
      <c r="D372">
        <v>1</v>
      </c>
      <c r="E372">
        <v>1799000</v>
      </c>
      <c r="F372" s="3" t="s">
        <v>673</v>
      </c>
      <c r="G372" t="s">
        <v>13</v>
      </c>
      <c r="H372" s="1">
        <v>39363</v>
      </c>
      <c r="I372" s="1">
        <f>H372+100</f>
        <v>39463</v>
      </c>
      <c r="J372" t="s">
        <v>611</v>
      </c>
      <c r="K372" t="s">
        <v>15</v>
      </c>
      <c r="L372">
        <v>54</v>
      </c>
      <c r="M372" s="2" t="s">
        <v>665</v>
      </c>
      <c r="N372" s="1">
        <v>39358</v>
      </c>
    </row>
    <row r="373" spans="1:14" x14ac:dyDescent="0.2">
      <c r="A373" t="s">
        <v>310</v>
      </c>
      <c r="B373" t="s">
        <v>18</v>
      </c>
      <c r="C373" t="s">
        <v>87</v>
      </c>
      <c r="D373">
        <v>1</v>
      </c>
      <c r="E373">
        <v>1965000</v>
      </c>
      <c r="F373" s="3" t="s">
        <v>673</v>
      </c>
      <c r="G373" t="s">
        <v>13</v>
      </c>
      <c r="H373" s="1">
        <v>40004</v>
      </c>
      <c r="I373" s="1">
        <f>H373+30</f>
        <v>40034</v>
      </c>
      <c r="J373" t="s">
        <v>311</v>
      </c>
      <c r="K373" t="s">
        <v>27</v>
      </c>
      <c r="L373">
        <v>32</v>
      </c>
      <c r="M373" t="s">
        <v>67</v>
      </c>
      <c r="N373" s="1">
        <v>39128</v>
      </c>
    </row>
    <row r="374" spans="1:14" x14ac:dyDescent="0.2">
      <c r="A374" t="s">
        <v>29</v>
      </c>
      <c r="B374" t="s">
        <v>11</v>
      </c>
      <c r="C374" t="s">
        <v>36</v>
      </c>
      <c r="D374">
        <v>1</v>
      </c>
      <c r="E374">
        <v>2790000</v>
      </c>
      <c r="F374" s="3" t="s">
        <v>673</v>
      </c>
      <c r="G374" t="s">
        <v>20</v>
      </c>
      <c r="H374" s="1">
        <v>39645</v>
      </c>
      <c r="I374" s="1">
        <f>H374+67</f>
        <v>39712</v>
      </c>
      <c r="J374" t="s">
        <v>33</v>
      </c>
      <c r="K374" t="s">
        <v>15</v>
      </c>
      <c r="L374">
        <v>33</v>
      </c>
      <c r="M374" s="2" t="s">
        <v>665</v>
      </c>
      <c r="N374" s="1">
        <v>39086</v>
      </c>
    </row>
    <row r="375" spans="1:14" x14ac:dyDescent="0.2">
      <c r="A375" t="s">
        <v>394</v>
      </c>
      <c r="B375" t="s">
        <v>11</v>
      </c>
      <c r="C375" t="s">
        <v>36</v>
      </c>
      <c r="D375">
        <v>1</v>
      </c>
      <c r="E375">
        <v>3015000</v>
      </c>
      <c r="F375" s="3" t="s">
        <v>673</v>
      </c>
      <c r="G375" t="s">
        <v>20</v>
      </c>
      <c r="H375" s="1">
        <v>39254</v>
      </c>
      <c r="I375" s="1">
        <f>H375+30</f>
        <v>39284</v>
      </c>
      <c r="J375" t="s">
        <v>395</v>
      </c>
      <c r="K375" t="s">
        <v>27</v>
      </c>
      <c r="L375">
        <v>40</v>
      </c>
      <c r="M375" t="s">
        <v>67</v>
      </c>
      <c r="N375" s="1">
        <v>39162</v>
      </c>
    </row>
    <row r="376" spans="1:14" x14ac:dyDescent="0.2">
      <c r="A376" t="s">
        <v>126</v>
      </c>
      <c r="B376" t="s">
        <v>11</v>
      </c>
      <c r="C376" t="s">
        <v>36</v>
      </c>
      <c r="D376">
        <v>1</v>
      </c>
      <c r="E376">
        <v>3015000</v>
      </c>
      <c r="F376" s="3" t="s">
        <v>673</v>
      </c>
      <c r="G376" t="s">
        <v>20</v>
      </c>
      <c r="H376" s="1">
        <v>39118</v>
      </c>
      <c r="I376" s="1">
        <f>H376+52</f>
        <v>39170</v>
      </c>
      <c r="J376" t="s">
        <v>127</v>
      </c>
      <c r="K376" t="s">
        <v>27</v>
      </c>
      <c r="L376">
        <v>38</v>
      </c>
      <c r="M376" s="2" t="s">
        <v>665</v>
      </c>
      <c r="N376" s="1">
        <v>39086</v>
      </c>
    </row>
    <row r="377" spans="1:14" x14ac:dyDescent="0.2">
      <c r="A377" t="s">
        <v>266</v>
      </c>
      <c r="B377" t="s">
        <v>18</v>
      </c>
      <c r="C377" t="s">
        <v>19</v>
      </c>
      <c r="D377">
        <v>1</v>
      </c>
      <c r="E377">
        <v>4300000</v>
      </c>
      <c r="F377" s="3" t="s">
        <v>673</v>
      </c>
      <c r="G377" s="3" t="s">
        <v>660</v>
      </c>
      <c r="H377" s="1">
        <v>39188</v>
      </c>
      <c r="I377" s="1">
        <f>H377+30</f>
        <v>39218</v>
      </c>
      <c r="J377" t="s">
        <v>267</v>
      </c>
      <c r="K377" t="s">
        <v>27</v>
      </c>
      <c r="L377">
        <v>50</v>
      </c>
      <c r="M377" s="2" t="s">
        <v>665</v>
      </c>
      <c r="N377" s="1">
        <v>39156</v>
      </c>
    </row>
    <row r="378" spans="1:14" x14ac:dyDescent="0.2">
      <c r="A378" t="s">
        <v>418</v>
      </c>
      <c r="B378" t="s">
        <v>18</v>
      </c>
      <c r="C378" t="s">
        <v>19</v>
      </c>
      <c r="D378">
        <v>1</v>
      </c>
      <c r="E378">
        <v>4300000</v>
      </c>
      <c r="F378" s="3" t="s">
        <v>673</v>
      </c>
      <c r="G378" t="s">
        <v>13</v>
      </c>
      <c r="H378" s="1">
        <v>39936</v>
      </c>
      <c r="I378" s="1">
        <f>H378+30</f>
        <v>39966</v>
      </c>
      <c r="J378" t="s">
        <v>419</v>
      </c>
      <c r="K378" t="s">
        <v>15</v>
      </c>
      <c r="L378">
        <v>38</v>
      </c>
      <c r="M378" t="s">
        <v>67</v>
      </c>
      <c r="N378" s="1">
        <v>39188</v>
      </c>
    </row>
    <row r="379" spans="1:14" x14ac:dyDescent="0.2">
      <c r="A379" t="s">
        <v>324</v>
      </c>
      <c r="B379" t="s">
        <v>18</v>
      </c>
      <c r="C379" t="s">
        <v>19</v>
      </c>
      <c r="D379">
        <v>1</v>
      </c>
      <c r="E379">
        <v>4300000</v>
      </c>
      <c r="F379" s="3" t="s">
        <v>673</v>
      </c>
      <c r="G379" t="s">
        <v>13</v>
      </c>
      <c r="H379" s="1">
        <v>39453</v>
      </c>
      <c r="I379" s="1">
        <f>H379+54</f>
        <v>39507</v>
      </c>
      <c r="J379" t="s">
        <v>325</v>
      </c>
      <c r="K379" t="s">
        <v>15</v>
      </c>
      <c r="L379">
        <v>29</v>
      </c>
      <c r="M379" t="s">
        <v>67</v>
      </c>
      <c r="N379" s="1">
        <v>39212</v>
      </c>
    </row>
    <row r="380" spans="1:14" x14ac:dyDescent="0.2">
      <c r="A380" t="s">
        <v>550</v>
      </c>
      <c r="B380" t="s">
        <v>18</v>
      </c>
      <c r="C380" t="s">
        <v>19</v>
      </c>
      <c r="D380">
        <v>1</v>
      </c>
      <c r="E380">
        <v>4300000</v>
      </c>
      <c r="F380" s="3" t="s">
        <v>673</v>
      </c>
      <c r="G380" t="s">
        <v>13</v>
      </c>
      <c r="H380" s="1">
        <v>40024</v>
      </c>
      <c r="I380" s="1">
        <f>H380+55</f>
        <v>40079</v>
      </c>
      <c r="J380" t="s">
        <v>551</v>
      </c>
      <c r="K380" t="s">
        <v>15</v>
      </c>
      <c r="L380">
        <v>34</v>
      </c>
      <c r="M380" t="s">
        <v>67</v>
      </c>
      <c r="N380" s="1">
        <v>39320</v>
      </c>
    </row>
    <row r="381" spans="1:14" x14ac:dyDescent="0.2">
      <c r="A381" t="s">
        <v>418</v>
      </c>
      <c r="B381" t="s">
        <v>18</v>
      </c>
      <c r="C381" t="s">
        <v>19</v>
      </c>
      <c r="D381">
        <v>1</v>
      </c>
      <c r="E381">
        <v>4450000</v>
      </c>
      <c r="F381" s="3" t="s">
        <v>673</v>
      </c>
      <c r="G381" t="s">
        <v>32</v>
      </c>
      <c r="H381" s="1">
        <v>39491</v>
      </c>
      <c r="I381" s="1">
        <f>H381+55</f>
        <v>39546</v>
      </c>
      <c r="J381" t="s">
        <v>419</v>
      </c>
      <c r="K381" t="s">
        <v>15</v>
      </c>
      <c r="L381">
        <v>38</v>
      </c>
      <c r="M381" t="s">
        <v>67</v>
      </c>
      <c r="N381" s="1">
        <v>39188</v>
      </c>
    </row>
    <row r="382" spans="1:14" x14ac:dyDescent="0.2">
      <c r="A382" t="s">
        <v>64</v>
      </c>
      <c r="B382" t="s">
        <v>18</v>
      </c>
      <c r="C382" t="s">
        <v>19</v>
      </c>
      <c r="D382">
        <v>1</v>
      </c>
      <c r="E382">
        <v>4450000</v>
      </c>
      <c r="F382" s="3" t="s">
        <v>673</v>
      </c>
      <c r="G382" t="s">
        <v>13</v>
      </c>
      <c r="H382" s="1">
        <v>39734</v>
      </c>
      <c r="I382" s="1">
        <f>H382+80</f>
        <v>39814</v>
      </c>
      <c r="J382" t="s">
        <v>66</v>
      </c>
      <c r="K382" t="s">
        <v>15</v>
      </c>
      <c r="L382">
        <v>33</v>
      </c>
      <c r="M382" t="s">
        <v>67</v>
      </c>
      <c r="N382" s="1">
        <v>39094</v>
      </c>
    </row>
    <row r="383" spans="1:14" x14ac:dyDescent="0.2">
      <c r="A383" t="s">
        <v>310</v>
      </c>
      <c r="B383" t="s">
        <v>18</v>
      </c>
      <c r="C383" t="s">
        <v>19</v>
      </c>
      <c r="D383">
        <v>1</v>
      </c>
      <c r="E383">
        <v>4500000</v>
      </c>
      <c r="F383" s="3" t="s">
        <v>673</v>
      </c>
      <c r="G383" t="s">
        <v>20</v>
      </c>
      <c r="H383" s="1">
        <v>39210</v>
      </c>
      <c r="I383" s="1">
        <f t="shared" ref="I383:I388" si="10">H383+30</f>
        <v>39240</v>
      </c>
      <c r="J383" t="s">
        <v>311</v>
      </c>
      <c r="K383" t="s">
        <v>27</v>
      </c>
      <c r="L383">
        <v>32</v>
      </c>
      <c r="M383" t="s">
        <v>67</v>
      </c>
      <c r="N383" s="1">
        <v>39128</v>
      </c>
    </row>
    <row r="384" spans="1:14" x14ac:dyDescent="0.2">
      <c r="A384" t="s">
        <v>434</v>
      </c>
      <c r="B384" t="s">
        <v>18</v>
      </c>
      <c r="C384" t="s">
        <v>19</v>
      </c>
      <c r="D384">
        <v>1</v>
      </c>
      <c r="E384">
        <v>4500000</v>
      </c>
      <c r="F384" s="3" t="s">
        <v>673</v>
      </c>
      <c r="G384" t="s">
        <v>20</v>
      </c>
      <c r="H384" s="1">
        <v>39476</v>
      </c>
      <c r="I384" s="1">
        <f t="shared" si="10"/>
        <v>39506</v>
      </c>
      <c r="J384" t="s">
        <v>435</v>
      </c>
      <c r="K384" t="s">
        <v>15</v>
      </c>
      <c r="L384">
        <v>37</v>
      </c>
      <c r="M384" t="s">
        <v>67</v>
      </c>
      <c r="N384" s="1">
        <v>39267</v>
      </c>
    </row>
    <row r="385" spans="1:14" x14ac:dyDescent="0.2">
      <c r="A385" t="s">
        <v>172</v>
      </c>
      <c r="B385" t="s">
        <v>18</v>
      </c>
      <c r="C385" t="s">
        <v>53</v>
      </c>
      <c r="D385">
        <v>1</v>
      </c>
      <c r="E385">
        <v>5870000</v>
      </c>
      <c r="F385" s="3" t="s">
        <v>673</v>
      </c>
      <c r="G385" t="s">
        <v>20</v>
      </c>
      <c r="H385" s="1">
        <v>39563</v>
      </c>
      <c r="I385" s="1">
        <f t="shared" si="10"/>
        <v>39593</v>
      </c>
      <c r="J385" t="s">
        <v>173</v>
      </c>
      <c r="K385" t="s">
        <v>27</v>
      </c>
      <c r="L385">
        <v>50</v>
      </c>
      <c r="M385" s="2" t="s">
        <v>665</v>
      </c>
      <c r="N385" s="1">
        <v>39097</v>
      </c>
    </row>
    <row r="386" spans="1:14" x14ac:dyDescent="0.2">
      <c r="A386" t="s">
        <v>418</v>
      </c>
      <c r="B386" t="s">
        <v>18</v>
      </c>
      <c r="C386" t="s">
        <v>53</v>
      </c>
      <c r="D386">
        <v>1</v>
      </c>
      <c r="E386">
        <v>5870000</v>
      </c>
      <c r="F386" s="3" t="s">
        <v>673</v>
      </c>
      <c r="G386" t="s">
        <v>32</v>
      </c>
      <c r="H386" s="1">
        <v>39988</v>
      </c>
      <c r="I386" s="1">
        <f t="shared" si="10"/>
        <v>40018</v>
      </c>
      <c r="J386" t="s">
        <v>419</v>
      </c>
      <c r="K386" t="s">
        <v>15</v>
      </c>
      <c r="L386">
        <v>38</v>
      </c>
      <c r="M386" t="s">
        <v>67</v>
      </c>
      <c r="N386" s="1">
        <v>39188</v>
      </c>
    </row>
    <row r="387" spans="1:14" x14ac:dyDescent="0.2">
      <c r="A387" t="s">
        <v>434</v>
      </c>
      <c r="B387" t="s">
        <v>18</v>
      </c>
      <c r="C387" t="s">
        <v>53</v>
      </c>
      <c r="D387">
        <v>1</v>
      </c>
      <c r="E387">
        <v>5870000</v>
      </c>
      <c r="F387" s="3" t="s">
        <v>673</v>
      </c>
      <c r="G387" t="s">
        <v>20</v>
      </c>
      <c r="H387" s="1">
        <v>40049</v>
      </c>
      <c r="I387" s="1">
        <f t="shared" si="10"/>
        <v>40079</v>
      </c>
      <c r="J387" t="s">
        <v>435</v>
      </c>
      <c r="K387" t="s">
        <v>15</v>
      </c>
      <c r="L387">
        <v>37</v>
      </c>
      <c r="M387" t="s">
        <v>67</v>
      </c>
      <c r="N387" s="1">
        <v>39267</v>
      </c>
    </row>
    <row r="388" spans="1:14" x14ac:dyDescent="0.2">
      <c r="A388" t="s">
        <v>524</v>
      </c>
      <c r="B388" t="s">
        <v>18</v>
      </c>
      <c r="C388" t="s">
        <v>53</v>
      </c>
      <c r="D388">
        <v>1</v>
      </c>
      <c r="E388">
        <v>5870000</v>
      </c>
      <c r="F388" s="3" t="s">
        <v>673</v>
      </c>
      <c r="G388" t="s">
        <v>13</v>
      </c>
      <c r="H388" s="1">
        <v>39914</v>
      </c>
      <c r="I388" s="1">
        <f t="shared" si="10"/>
        <v>39944</v>
      </c>
      <c r="J388" t="s">
        <v>525</v>
      </c>
      <c r="K388" t="s">
        <v>15</v>
      </c>
      <c r="L388">
        <v>39</v>
      </c>
      <c r="M388" s="2" t="s">
        <v>665</v>
      </c>
      <c r="N388" s="1">
        <v>39311</v>
      </c>
    </row>
    <row r="389" spans="1:14" x14ac:dyDescent="0.2">
      <c r="A389" t="s">
        <v>23</v>
      </c>
      <c r="B389" t="s">
        <v>18</v>
      </c>
      <c r="C389" t="s">
        <v>53</v>
      </c>
      <c r="D389">
        <v>1</v>
      </c>
      <c r="E389">
        <v>6000000</v>
      </c>
      <c r="F389" s="3" t="s">
        <v>673</v>
      </c>
      <c r="G389" t="s">
        <v>13</v>
      </c>
      <c r="H389" s="1">
        <v>39505</v>
      </c>
      <c r="I389" s="1">
        <f>H389+62</f>
        <v>39567</v>
      </c>
      <c r="J389" t="s">
        <v>26</v>
      </c>
      <c r="K389" t="s">
        <v>27</v>
      </c>
      <c r="L389">
        <v>24</v>
      </c>
      <c r="M389" s="2" t="s">
        <v>665</v>
      </c>
      <c r="N389" s="1">
        <v>39066</v>
      </c>
    </row>
    <row r="390" spans="1:14" x14ac:dyDescent="0.2">
      <c r="A390" t="s">
        <v>64</v>
      </c>
      <c r="B390" t="s">
        <v>18</v>
      </c>
      <c r="C390" t="s">
        <v>53</v>
      </c>
      <c r="D390">
        <v>1</v>
      </c>
      <c r="E390">
        <v>6000000</v>
      </c>
      <c r="F390" s="3" t="s">
        <v>673</v>
      </c>
      <c r="G390" t="s">
        <v>20</v>
      </c>
      <c r="H390" s="1">
        <v>39514</v>
      </c>
      <c r="I390" s="1">
        <f>H390+30</f>
        <v>39544</v>
      </c>
      <c r="J390" t="s">
        <v>66</v>
      </c>
      <c r="K390" t="s">
        <v>15</v>
      </c>
      <c r="L390">
        <v>33</v>
      </c>
      <c r="M390" t="s">
        <v>67</v>
      </c>
      <c r="N390" s="1">
        <v>39094</v>
      </c>
    </row>
    <row r="391" spans="1:14" x14ac:dyDescent="0.2">
      <c r="A391" t="s">
        <v>382</v>
      </c>
      <c r="B391" t="s">
        <v>18</v>
      </c>
      <c r="C391" t="s">
        <v>53</v>
      </c>
      <c r="D391">
        <v>1</v>
      </c>
      <c r="E391">
        <v>6100000</v>
      </c>
      <c r="F391" s="3" t="s">
        <v>673</v>
      </c>
      <c r="G391" t="s">
        <v>13</v>
      </c>
      <c r="H391" s="1">
        <v>39415</v>
      </c>
      <c r="I391" s="1">
        <f>H391+30</f>
        <v>39445</v>
      </c>
      <c r="J391" t="s">
        <v>383</v>
      </c>
      <c r="K391" t="s">
        <v>15</v>
      </c>
      <c r="L391">
        <v>41</v>
      </c>
      <c r="M391" t="s">
        <v>67</v>
      </c>
      <c r="N391" s="1">
        <v>39185</v>
      </c>
    </row>
    <row r="392" spans="1:14" x14ac:dyDescent="0.2">
      <c r="A392" t="s">
        <v>382</v>
      </c>
      <c r="B392" t="s">
        <v>18</v>
      </c>
      <c r="C392" t="s">
        <v>90</v>
      </c>
      <c r="D392">
        <v>1</v>
      </c>
      <c r="E392">
        <v>7000000</v>
      </c>
      <c r="F392" s="3" t="s">
        <v>673</v>
      </c>
      <c r="G392" t="s">
        <v>20</v>
      </c>
      <c r="H392" s="1">
        <v>39916</v>
      </c>
      <c r="I392" s="1">
        <f>H392+60</f>
        <v>39976</v>
      </c>
      <c r="J392" t="s">
        <v>383</v>
      </c>
      <c r="K392" t="s">
        <v>15</v>
      </c>
      <c r="L392">
        <v>41</v>
      </c>
      <c r="M392" t="s">
        <v>67</v>
      </c>
      <c r="N392" s="1">
        <v>39185</v>
      </c>
    </row>
    <row r="393" spans="1:14" x14ac:dyDescent="0.2">
      <c r="A393" t="s">
        <v>386</v>
      </c>
      <c r="B393" t="s">
        <v>18</v>
      </c>
      <c r="C393" t="s">
        <v>53</v>
      </c>
      <c r="D393">
        <v>1</v>
      </c>
      <c r="E393">
        <v>5870000</v>
      </c>
      <c r="F393" s="3" t="s">
        <v>674</v>
      </c>
      <c r="G393" t="s">
        <v>13</v>
      </c>
      <c r="H393" s="1">
        <v>39417</v>
      </c>
      <c r="I393" s="1">
        <f>H393+30</f>
        <v>39447</v>
      </c>
      <c r="J393" t="s">
        <v>387</v>
      </c>
      <c r="K393" t="s">
        <v>15</v>
      </c>
      <c r="L393">
        <v>40</v>
      </c>
      <c r="M393" s="2" t="s">
        <v>669</v>
      </c>
      <c r="N393" s="1">
        <v>39190</v>
      </c>
    </row>
    <row r="394" spans="1:14" x14ac:dyDescent="0.2">
      <c r="A394" t="s">
        <v>17</v>
      </c>
      <c r="B394" t="s">
        <v>18</v>
      </c>
      <c r="C394" t="s">
        <v>53</v>
      </c>
      <c r="D394">
        <v>1</v>
      </c>
      <c r="E394">
        <v>5870000</v>
      </c>
      <c r="F394" s="3" t="s">
        <v>674</v>
      </c>
      <c r="G394" t="s">
        <v>20</v>
      </c>
      <c r="H394" s="1">
        <v>39763</v>
      </c>
      <c r="I394" s="1">
        <f>H394+30</f>
        <v>39793</v>
      </c>
      <c r="J394" t="s">
        <v>21</v>
      </c>
      <c r="K394" t="s">
        <v>15</v>
      </c>
      <c r="L394">
        <v>45</v>
      </c>
      <c r="M394" s="2" t="s">
        <v>669</v>
      </c>
      <c r="N394" s="1">
        <v>39084</v>
      </c>
    </row>
    <row r="395" spans="1:14" x14ac:dyDescent="0.2">
      <c r="A395" t="s">
        <v>588</v>
      </c>
      <c r="B395" t="s">
        <v>18</v>
      </c>
      <c r="C395" t="s">
        <v>53</v>
      </c>
      <c r="D395">
        <v>1</v>
      </c>
      <c r="E395">
        <v>6000000</v>
      </c>
      <c r="F395" s="3" t="s">
        <v>674</v>
      </c>
      <c r="G395" s="3" t="s">
        <v>660</v>
      </c>
      <c r="H395" s="1">
        <v>39797</v>
      </c>
      <c r="I395" s="1">
        <f>H395+30</f>
        <v>39827</v>
      </c>
      <c r="J395" t="s">
        <v>589</v>
      </c>
      <c r="K395" t="s">
        <v>27</v>
      </c>
      <c r="L395">
        <v>20</v>
      </c>
      <c r="M395" s="2" t="s">
        <v>669</v>
      </c>
      <c r="N395" s="1">
        <v>39350</v>
      </c>
    </row>
    <row r="396" spans="1:14" x14ac:dyDescent="0.2">
      <c r="A396" t="s">
        <v>252</v>
      </c>
      <c r="B396" t="s">
        <v>18</v>
      </c>
      <c r="C396" t="s">
        <v>53</v>
      </c>
      <c r="D396">
        <v>1</v>
      </c>
      <c r="E396">
        <v>6000000</v>
      </c>
      <c r="F396" s="3" t="s">
        <v>674</v>
      </c>
      <c r="G396" t="s">
        <v>32</v>
      </c>
      <c r="H396" s="1">
        <v>39950</v>
      </c>
      <c r="I396" s="1">
        <f>H396+44</f>
        <v>39994</v>
      </c>
      <c r="J396" t="s">
        <v>253</v>
      </c>
      <c r="K396" t="s">
        <v>27</v>
      </c>
      <c r="L396">
        <v>50</v>
      </c>
      <c r="M396" s="2" t="s">
        <v>669</v>
      </c>
      <c r="N396" s="1">
        <v>39132</v>
      </c>
    </row>
    <row r="397" spans="1:14" x14ac:dyDescent="0.2">
      <c r="A397" t="s">
        <v>644</v>
      </c>
      <c r="B397" t="s">
        <v>18</v>
      </c>
      <c r="C397" t="s">
        <v>53</v>
      </c>
      <c r="D397">
        <v>1</v>
      </c>
      <c r="E397">
        <v>6000000</v>
      </c>
      <c r="F397" s="3" t="s">
        <v>674</v>
      </c>
      <c r="G397" t="s">
        <v>13</v>
      </c>
      <c r="H397" s="1">
        <v>39430</v>
      </c>
      <c r="I397" s="1">
        <f>H397+50</f>
        <v>39480</v>
      </c>
      <c r="J397" t="s">
        <v>645</v>
      </c>
      <c r="K397" t="s">
        <v>27</v>
      </c>
      <c r="L397">
        <v>60</v>
      </c>
      <c r="M397" s="2" t="s">
        <v>669</v>
      </c>
      <c r="N397" s="1">
        <v>39373</v>
      </c>
    </row>
    <row r="398" spans="1:14" x14ac:dyDescent="0.2">
      <c r="A398" t="s">
        <v>286</v>
      </c>
      <c r="B398" t="s">
        <v>18</v>
      </c>
      <c r="C398" t="s">
        <v>53</v>
      </c>
      <c r="D398">
        <v>1</v>
      </c>
      <c r="E398">
        <v>6100000</v>
      </c>
      <c r="F398" s="3" t="s">
        <v>674</v>
      </c>
      <c r="G398" t="s">
        <v>13</v>
      </c>
      <c r="H398" s="1">
        <v>39903</v>
      </c>
      <c r="I398" s="1">
        <f>H398+30</f>
        <v>39933</v>
      </c>
      <c r="J398" t="s">
        <v>287</v>
      </c>
      <c r="K398" t="s">
        <v>15</v>
      </c>
      <c r="L398">
        <v>26</v>
      </c>
      <c r="M398" s="2" t="s">
        <v>669</v>
      </c>
      <c r="N398" s="1">
        <v>39159</v>
      </c>
    </row>
    <row r="399" spans="1:14" x14ac:dyDescent="0.2">
      <c r="A399" t="s">
        <v>282</v>
      </c>
      <c r="B399" t="s">
        <v>18</v>
      </c>
      <c r="C399" t="s">
        <v>90</v>
      </c>
      <c r="D399">
        <v>1</v>
      </c>
      <c r="E399">
        <v>7000000</v>
      </c>
      <c r="F399" s="3" t="s">
        <v>674</v>
      </c>
      <c r="G399" s="3" t="s">
        <v>660</v>
      </c>
      <c r="H399" s="1">
        <v>39196</v>
      </c>
      <c r="I399" s="1">
        <f>H399+30</f>
        <v>39226</v>
      </c>
      <c r="J399" t="s">
        <v>283</v>
      </c>
      <c r="K399" t="s">
        <v>15</v>
      </c>
      <c r="L399">
        <v>20</v>
      </c>
      <c r="M399" s="2" t="s">
        <v>669</v>
      </c>
      <c r="N399" s="1">
        <v>39158</v>
      </c>
    </row>
    <row r="400" spans="1:14" x14ac:dyDescent="0.2">
      <c r="A400" t="s">
        <v>17</v>
      </c>
      <c r="B400" t="s">
        <v>18</v>
      </c>
      <c r="C400" t="s">
        <v>90</v>
      </c>
      <c r="D400">
        <v>1</v>
      </c>
      <c r="E400">
        <v>7000000</v>
      </c>
      <c r="F400" s="3" t="s">
        <v>674</v>
      </c>
      <c r="G400" t="s">
        <v>20</v>
      </c>
      <c r="H400" s="1">
        <v>39643</v>
      </c>
      <c r="I400" s="1">
        <f>H400+30</f>
        <v>39673</v>
      </c>
      <c r="J400" t="s">
        <v>21</v>
      </c>
      <c r="K400" t="s">
        <v>15</v>
      </c>
      <c r="L400">
        <v>45</v>
      </c>
      <c r="M400" s="2" t="s">
        <v>669</v>
      </c>
      <c r="N400" s="1">
        <v>39084</v>
      </c>
    </row>
    <row r="401" spans="1:14" x14ac:dyDescent="0.2">
      <c r="A401" t="s">
        <v>380</v>
      </c>
      <c r="B401" t="s">
        <v>24</v>
      </c>
      <c r="C401" t="s">
        <v>108</v>
      </c>
      <c r="D401">
        <v>1</v>
      </c>
      <c r="E401">
        <v>340000</v>
      </c>
      <c r="F401" s="3" t="s">
        <v>674</v>
      </c>
      <c r="G401" t="s">
        <v>32</v>
      </c>
      <c r="H401" s="1">
        <v>39391</v>
      </c>
      <c r="I401" s="1">
        <f>H401+90</f>
        <v>39481</v>
      </c>
      <c r="J401" t="s">
        <v>381</v>
      </c>
      <c r="K401" t="s">
        <v>27</v>
      </c>
      <c r="L401">
        <v>47</v>
      </c>
      <c r="M401" t="s">
        <v>63</v>
      </c>
      <c r="N401" s="1">
        <v>39234</v>
      </c>
    </row>
    <row r="402" spans="1:14" x14ac:dyDescent="0.2">
      <c r="A402" t="s">
        <v>60</v>
      </c>
      <c r="B402" t="s">
        <v>30</v>
      </c>
      <c r="C402" t="s">
        <v>111</v>
      </c>
      <c r="D402">
        <v>1</v>
      </c>
      <c r="E402">
        <v>405000</v>
      </c>
      <c r="F402" s="3" t="s">
        <v>674</v>
      </c>
      <c r="G402" t="s">
        <v>32</v>
      </c>
      <c r="H402" s="1">
        <v>39513</v>
      </c>
      <c r="I402" s="1">
        <f>H402+30</f>
        <v>39543</v>
      </c>
      <c r="J402" t="s">
        <v>62</v>
      </c>
      <c r="K402" t="s">
        <v>15</v>
      </c>
      <c r="L402">
        <v>20</v>
      </c>
      <c r="M402" t="s">
        <v>63</v>
      </c>
      <c r="N402" s="1">
        <v>39088</v>
      </c>
    </row>
    <row r="403" spans="1:14" x14ac:dyDescent="0.2">
      <c r="A403" t="s">
        <v>60</v>
      </c>
      <c r="B403" t="s">
        <v>24</v>
      </c>
      <c r="C403" t="s">
        <v>73</v>
      </c>
      <c r="D403">
        <v>1</v>
      </c>
      <c r="E403">
        <v>680000</v>
      </c>
      <c r="F403" s="3" t="s">
        <v>674</v>
      </c>
      <c r="G403" t="s">
        <v>20</v>
      </c>
      <c r="H403" s="1">
        <v>39811</v>
      </c>
      <c r="I403" s="1">
        <f>H403+20</f>
        <v>39831</v>
      </c>
      <c r="J403" t="s">
        <v>62</v>
      </c>
      <c r="K403" t="s">
        <v>15</v>
      </c>
      <c r="L403">
        <v>20</v>
      </c>
      <c r="M403" t="s">
        <v>63</v>
      </c>
      <c r="N403" s="1">
        <v>39088</v>
      </c>
    </row>
    <row r="404" spans="1:14" x14ac:dyDescent="0.2">
      <c r="A404" t="s">
        <v>498</v>
      </c>
      <c r="B404" t="s">
        <v>24</v>
      </c>
      <c r="C404" t="s">
        <v>73</v>
      </c>
      <c r="D404">
        <v>1</v>
      </c>
      <c r="E404">
        <v>720000</v>
      </c>
      <c r="F404" s="3" t="s">
        <v>674</v>
      </c>
      <c r="G404" t="s">
        <v>20</v>
      </c>
      <c r="H404" s="1">
        <v>39306</v>
      </c>
      <c r="I404" s="1">
        <f t="shared" ref="I404:I411" si="11">H404+30</f>
        <v>39336</v>
      </c>
      <c r="J404" t="s">
        <v>499</v>
      </c>
      <c r="K404" t="s">
        <v>27</v>
      </c>
      <c r="L404">
        <v>34</v>
      </c>
      <c r="M404" t="s">
        <v>63</v>
      </c>
      <c r="N404" s="1">
        <v>39278</v>
      </c>
    </row>
    <row r="405" spans="1:14" x14ac:dyDescent="0.2">
      <c r="A405" t="s">
        <v>60</v>
      </c>
      <c r="B405" t="s">
        <v>24</v>
      </c>
      <c r="C405" t="s">
        <v>73</v>
      </c>
      <c r="D405">
        <v>1</v>
      </c>
      <c r="E405">
        <v>720000</v>
      </c>
      <c r="F405" s="3" t="s">
        <v>674</v>
      </c>
      <c r="G405" t="s">
        <v>13</v>
      </c>
      <c r="H405" s="1">
        <v>39691</v>
      </c>
      <c r="I405" s="1">
        <f t="shared" si="11"/>
        <v>39721</v>
      </c>
      <c r="J405" t="s">
        <v>62</v>
      </c>
      <c r="K405" t="s">
        <v>15</v>
      </c>
      <c r="L405">
        <v>20</v>
      </c>
      <c r="M405" t="s">
        <v>63</v>
      </c>
      <c r="N405" s="1">
        <v>39088</v>
      </c>
    </row>
    <row r="406" spans="1:14" x14ac:dyDescent="0.2">
      <c r="A406" t="s">
        <v>432</v>
      </c>
      <c r="B406" t="s">
        <v>24</v>
      </c>
      <c r="C406" t="s">
        <v>69</v>
      </c>
      <c r="D406">
        <v>1</v>
      </c>
      <c r="E406">
        <v>725000</v>
      </c>
      <c r="F406" s="3" t="s">
        <v>674</v>
      </c>
      <c r="G406" t="s">
        <v>13</v>
      </c>
      <c r="H406" s="1">
        <v>39995</v>
      </c>
      <c r="I406" s="1">
        <f t="shared" si="11"/>
        <v>40025</v>
      </c>
      <c r="J406" t="s">
        <v>433</v>
      </c>
      <c r="K406" t="s">
        <v>15</v>
      </c>
      <c r="L406">
        <v>35</v>
      </c>
      <c r="M406" t="s">
        <v>63</v>
      </c>
      <c r="N406" s="1">
        <v>39255</v>
      </c>
    </row>
    <row r="407" spans="1:14" x14ac:dyDescent="0.2">
      <c r="A407" t="s">
        <v>498</v>
      </c>
      <c r="B407" t="s">
        <v>24</v>
      </c>
      <c r="C407" t="s">
        <v>69</v>
      </c>
      <c r="D407">
        <v>1</v>
      </c>
      <c r="E407">
        <v>731000</v>
      </c>
      <c r="F407" s="3" t="s">
        <v>674</v>
      </c>
      <c r="G407" t="s">
        <v>32</v>
      </c>
      <c r="H407" s="1">
        <v>39718</v>
      </c>
      <c r="I407" s="1">
        <f t="shared" si="11"/>
        <v>39748</v>
      </c>
      <c r="J407" t="s">
        <v>499</v>
      </c>
      <c r="K407" t="s">
        <v>27</v>
      </c>
      <c r="L407">
        <v>34</v>
      </c>
      <c r="M407" t="s">
        <v>63</v>
      </c>
      <c r="N407" s="1">
        <v>39278</v>
      </c>
    </row>
    <row r="408" spans="1:14" x14ac:dyDescent="0.2">
      <c r="A408" t="s">
        <v>416</v>
      </c>
      <c r="B408" t="s">
        <v>24</v>
      </c>
      <c r="C408" t="s">
        <v>69</v>
      </c>
      <c r="D408">
        <v>1</v>
      </c>
      <c r="E408">
        <v>742000</v>
      </c>
      <c r="F408" s="3" t="s">
        <v>674</v>
      </c>
      <c r="G408" t="s">
        <v>20</v>
      </c>
      <c r="H408" s="1">
        <v>40040</v>
      </c>
      <c r="I408" s="1">
        <f t="shared" si="11"/>
        <v>40070</v>
      </c>
      <c r="J408" t="s">
        <v>417</v>
      </c>
      <c r="K408" t="s">
        <v>27</v>
      </c>
      <c r="L408">
        <v>36</v>
      </c>
      <c r="M408" t="s">
        <v>63</v>
      </c>
      <c r="N408" s="1">
        <v>39222</v>
      </c>
    </row>
    <row r="409" spans="1:14" x14ac:dyDescent="0.2">
      <c r="A409" t="s">
        <v>432</v>
      </c>
      <c r="B409" t="s">
        <v>24</v>
      </c>
      <c r="C409" t="s">
        <v>73</v>
      </c>
      <c r="D409">
        <v>1</v>
      </c>
      <c r="E409">
        <v>754500</v>
      </c>
      <c r="F409" s="3" t="s">
        <v>674</v>
      </c>
      <c r="G409" t="s">
        <v>13</v>
      </c>
      <c r="H409" s="1">
        <v>39498</v>
      </c>
      <c r="I409" s="1">
        <f t="shared" si="11"/>
        <v>39528</v>
      </c>
      <c r="J409" t="s">
        <v>433</v>
      </c>
      <c r="K409" t="s">
        <v>15</v>
      </c>
      <c r="L409">
        <v>35</v>
      </c>
      <c r="M409" t="s">
        <v>63</v>
      </c>
      <c r="N409" s="1">
        <v>39255</v>
      </c>
    </row>
    <row r="410" spans="1:14" x14ac:dyDescent="0.2">
      <c r="A410" t="s">
        <v>322</v>
      </c>
      <c r="B410" t="s">
        <v>11</v>
      </c>
      <c r="C410" t="s">
        <v>45</v>
      </c>
      <c r="D410">
        <v>1</v>
      </c>
      <c r="E410">
        <v>770000</v>
      </c>
      <c r="F410" s="3" t="s">
        <v>674</v>
      </c>
      <c r="G410" t="s">
        <v>20</v>
      </c>
      <c r="H410" s="1">
        <v>39216</v>
      </c>
      <c r="I410" s="1">
        <f t="shared" si="11"/>
        <v>39246</v>
      </c>
      <c r="J410" t="s">
        <v>323</v>
      </c>
      <c r="K410" t="s">
        <v>27</v>
      </c>
      <c r="L410">
        <v>52</v>
      </c>
      <c r="M410" t="s">
        <v>63</v>
      </c>
      <c r="N410" s="1">
        <v>39210</v>
      </c>
    </row>
    <row r="411" spans="1:14" x14ac:dyDescent="0.2">
      <c r="A411" t="s">
        <v>60</v>
      </c>
      <c r="B411" t="s">
        <v>24</v>
      </c>
      <c r="C411" t="s">
        <v>101</v>
      </c>
      <c r="D411">
        <v>1</v>
      </c>
      <c r="E411">
        <v>855000</v>
      </c>
      <c r="F411" s="3" t="s">
        <v>674</v>
      </c>
      <c r="G411" t="s">
        <v>13</v>
      </c>
      <c r="H411" s="1">
        <v>39652</v>
      </c>
      <c r="I411" s="1">
        <f t="shared" si="11"/>
        <v>39682</v>
      </c>
      <c r="J411" t="s">
        <v>62</v>
      </c>
      <c r="K411" t="s">
        <v>15</v>
      </c>
      <c r="L411">
        <v>20</v>
      </c>
      <c r="M411" t="s">
        <v>63</v>
      </c>
      <c r="N411" s="1">
        <v>39088</v>
      </c>
    </row>
    <row r="412" spans="1:14" x14ac:dyDescent="0.2">
      <c r="A412" t="s">
        <v>498</v>
      </c>
      <c r="B412" t="s">
        <v>24</v>
      </c>
      <c r="C412" t="s">
        <v>101</v>
      </c>
      <c r="D412">
        <v>1</v>
      </c>
      <c r="E412">
        <v>869000</v>
      </c>
      <c r="F412" s="3" t="s">
        <v>674</v>
      </c>
      <c r="G412" t="s">
        <v>32</v>
      </c>
      <c r="H412" s="1">
        <v>39679</v>
      </c>
      <c r="I412" s="1">
        <f>H412+20</f>
        <v>39699</v>
      </c>
      <c r="J412" t="s">
        <v>499</v>
      </c>
      <c r="K412" t="s">
        <v>27</v>
      </c>
      <c r="L412">
        <v>34</v>
      </c>
      <c r="M412" t="s">
        <v>63</v>
      </c>
      <c r="N412" s="1">
        <v>39278</v>
      </c>
    </row>
    <row r="413" spans="1:14" x14ac:dyDescent="0.2">
      <c r="A413" t="s">
        <v>380</v>
      </c>
      <c r="B413" t="s">
        <v>24</v>
      </c>
      <c r="C413" t="s">
        <v>65</v>
      </c>
      <c r="D413">
        <v>1</v>
      </c>
      <c r="E413">
        <v>915000</v>
      </c>
      <c r="F413" s="3" t="s">
        <v>674</v>
      </c>
      <c r="G413" t="s">
        <v>13</v>
      </c>
      <c r="H413" s="1">
        <v>39246</v>
      </c>
      <c r="I413" s="1">
        <f>H413+30</f>
        <v>39276</v>
      </c>
      <c r="J413" t="s">
        <v>381</v>
      </c>
      <c r="K413" t="s">
        <v>27</v>
      </c>
      <c r="L413">
        <v>47</v>
      </c>
      <c r="M413" t="s">
        <v>63</v>
      </c>
      <c r="N413" s="1">
        <v>39234</v>
      </c>
    </row>
    <row r="414" spans="1:14" x14ac:dyDescent="0.2">
      <c r="A414" t="s">
        <v>60</v>
      </c>
      <c r="B414" t="s">
        <v>24</v>
      </c>
      <c r="C414" t="s">
        <v>65</v>
      </c>
      <c r="D414">
        <v>1</v>
      </c>
      <c r="E414">
        <v>915000</v>
      </c>
      <c r="F414" s="3" t="s">
        <v>674</v>
      </c>
      <c r="G414" t="s">
        <v>20</v>
      </c>
      <c r="H414" s="1">
        <v>39847</v>
      </c>
      <c r="I414" s="1">
        <f>H414+30</f>
        <v>39877</v>
      </c>
      <c r="J414" t="s">
        <v>62</v>
      </c>
      <c r="K414" t="s">
        <v>15</v>
      </c>
      <c r="L414">
        <v>20</v>
      </c>
      <c r="M414" t="s">
        <v>63</v>
      </c>
      <c r="N414" s="1">
        <v>39088</v>
      </c>
    </row>
    <row r="415" spans="1:14" x14ac:dyDescent="0.2">
      <c r="A415" t="s">
        <v>60</v>
      </c>
      <c r="B415" t="s">
        <v>24</v>
      </c>
      <c r="C415" t="s">
        <v>65</v>
      </c>
      <c r="D415">
        <v>1</v>
      </c>
      <c r="E415">
        <v>950000</v>
      </c>
      <c r="F415" s="3" t="s">
        <v>674</v>
      </c>
      <c r="G415" t="s">
        <v>32</v>
      </c>
      <c r="H415" s="1">
        <v>39886</v>
      </c>
      <c r="I415" s="1">
        <f>H415+30</f>
        <v>39916</v>
      </c>
      <c r="J415" t="s">
        <v>62</v>
      </c>
      <c r="K415" t="s">
        <v>15</v>
      </c>
      <c r="L415">
        <v>20</v>
      </c>
      <c r="M415" t="s">
        <v>63</v>
      </c>
      <c r="N415" s="1">
        <v>39088</v>
      </c>
    </row>
    <row r="416" spans="1:14" x14ac:dyDescent="0.2">
      <c r="A416" t="s">
        <v>432</v>
      </c>
      <c r="B416" t="s">
        <v>24</v>
      </c>
      <c r="C416" t="s">
        <v>25</v>
      </c>
      <c r="D416">
        <v>1</v>
      </c>
      <c r="E416">
        <v>970000</v>
      </c>
      <c r="F416" s="3" t="s">
        <v>674</v>
      </c>
      <c r="G416" t="s">
        <v>20</v>
      </c>
      <c r="H416" s="1">
        <v>39943</v>
      </c>
      <c r="I416" s="1">
        <f>H416+20</f>
        <v>39963</v>
      </c>
      <c r="J416" t="s">
        <v>433</v>
      </c>
      <c r="K416" t="s">
        <v>15</v>
      </c>
      <c r="L416">
        <v>35</v>
      </c>
      <c r="M416" t="s">
        <v>63</v>
      </c>
      <c r="N416" s="1">
        <v>39255</v>
      </c>
    </row>
    <row r="417" spans="1:14" x14ac:dyDescent="0.2">
      <c r="A417" t="s">
        <v>60</v>
      </c>
      <c r="B417" t="s">
        <v>24</v>
      </c>
      <c r="C417" t="s">
        <v>25</v>
      </c>
      <c r="D417">
        <v>1</v>
      </c>
      <c r="E417">
        <v>970000</v>
      </c>
      <c r="F417" s="3" t="s">
        <v>674</v>
      </c>
      <c r="G417" t="s">
        <v>32</v>
      </c>
      <c r="H417" s="1">
        <v>39541</v>
      </c>
      <c r="I417" s="1">
        <f>H417+20</f>
        <v>39561</v>
      </c>
      <c r="J417" t="s">
        <v>62</v>
      </c>
      <c r="K417" t="s">
        <v>15</v>
      </c>
      <c r="L417">
        <v>20</v>
      </c>
      <c r="M417" t="s">
        <v>63</v>
      </c>
      <c r="N417" s="1">
        <v>39088</v>
      </c>
    </row>
    <row r="418" spans="1:14" x14ac:dyDescent="0.2">
      <c r="A418" t="s">
        <v>432</v>
      </c>
      <c r="B418" t="s">
        <v>24</v>
      </c>
      <c r="C418" t="s">
        <v>25</v>
      </c>
      <c r="D418">
        <v>1</v>
      </c>
      <c r="E418">
        <v>970000</v>
      </c>
      <c r="F418" s="3" t="s">
        <v>674</v>
      </c>
      <c r="G418" t="s">
        <v>20</v>
      </c>
      <c r="H418" s="1">
        <v>39974</v>
      </c>
      <c r="I418" s="1">
        <f>H418+30</f>
        <v>40004</v>
      </c>
      <c r="J418" t="s">
        <v>433</v>
      </c>
      <c r="K418" t="s">
        <v>15</v>
      </c>
      <c r="L418">
        <v>35</v>
      </c>
      <c r="M418" t="s">
        <v>63</v>
      </c>
      <c r="N418" s="1">
        <v>39255</v>
      </c>
    </row>
    <row r="419" spans="1:14" x14ac:dyDescent="0.2">
      <c r="A419" t="s">
        <v>570</v>
      </c>
      <c r="B419" t="s">
        <v>24</v>
      </c>
      <c r="C419" t="s">
        <v>25</v>
      </c>
      <c r="D419">
        <v>1</v>
      </c>
      <c r="E419">
        <v>985000</v>
      </c>
      <c r="F419" s="3" t="s">
        <v>674</v>
      </c>
      <c r="G419" t="s">
        <v>32</v>
      </c>
      <c r="H419" s="1">
        <v>39342</v>
      </c>
      <c r="I419" s="1">
        <f>H419+30</f>
        <v>39372</v>
      </c>
      <c r="J419" t="s">
        <v>571</v>
      </c>
      <c r="K419" t="s">
        <v>15</v>
      </c>
      <c r="L419">
        <v>20</v>
      </c>
      <c r="M419" t="s">
        <v>63</v>
      </c>
      <c r="N419" s="1">
        <v>39311</v>
      </c>
    </row>
    <row r="420" spans="1:14" x14ac:dyDescent="0.2">
      <c r="A420" t="s">
        <v>416</v>
      </c>
      <c r="B420" t="s">
        <v>24</v>
      </c>
      <c r="C420" t="s">
        <v>25</v>
      </c>
      <c r="D420">
        <v>1</v>
      </c>
      <c r="E420">
        <v>985000</v>
      </c>
      <c r="F420" s="3" t="s">
        <v>674</v>
      </c>
      <c r="G420" t="s">
        <v>32</v>
      </c>
      <c r="H420" s="1">
        <v>39265</v>
      </c>
      <c r="I420" s="1">
        <f>H420+25</f>
        <v>39290</v>
      </c>
      <c r="J420" t="s">
        <v>417</v>
      </c>
      <c r="K420" t="s">
        <v>27</v>
      </c>
      <c r="L420">
        <v>36</v>
      </c>
      <c r="M420" t="s">
        <v>63</v>
      </c>
      <c r="N420" s="1">
        <v>39222</v>
      </c>
    </row>
    <row r="421" spans="1:14" x14ac:dyDescent="0.2">
      <c r="A421" t="s">
        <v>570</v>
      </c>
      <c r="B421" t="s">
        <v>24</v>
      </c>
      <c r="C421" t="s">
        <v>25</v>
      </c>
      <c r="D421">
        <v>1</v>
      </c>
      <c r="E421">
        <v>1010800</v>
      </c>
      <c r="F421" s="3" t="s">
        <v>674</v>
      </c>
      <c r="G421" t="s">
        <v>20</v>
      </c>
      <c r="H421" s="1">
        <v>40076</v>
      </c>
      <c r="I421" s="1">
        <f t="shared" ref="I421:I426" si="12">H421+30</f>
        <v>40106</v>
      </c>
      <c r="J421" t="s">
        <v>571</v>
      </c>
      <c r="K421" t="s">
        <v>15</v>
      </c>
      <c r="L421">
        <v>20</v>
      </c>
      <c r="M421" t="s">
        <v>63</v>
      </c>
      <c r="N421" s="1">
        <v>39311</v>
      </c>
    </row>
    <row r="422" spans="1:14" x14ac:dyDescent="0.2">
      <c r="A422" t="s">
        <v>548</v>
      </c>
      <c r="B422" t="s">
        <v>30</v>
      </c>
      <c r="C422" t="s">
        <v>61</v>
      </c>
      <c r="D422">
        <v>1</v>
      </c>
      <c r="E422">
        <v>1060000</v>
      </c>
      <c r="F422" s="3" t="s">
        <v>674</v>
      </c>
      <c r="G422" t="s">
        <v>13</v>
      </c>
      <c r="H422" s="1">
        <v>39331</v>
      </c>
      <c r="I422" s="1">
        <f t="shared" si="12"/>
        <v>39361</v>
      </c>
      <c r="J422" t="s">
        <v>549</v>
      </c>
      <c r="K422" t="s">
        <v>15</v>
      </c>
      <c r="L422">
        <v>30</v>
      </c>
      <c r="M422" t="s">
        <v>63</v>
      </c>
      <c r="N422" s="1">
        <v>39329</v>
      </c>
    </row>
    <row r="423" spans="1:14" x14ac:dyDescent="0.2">
      <c r="A423" t="s">
        <v>60</v>
      </c>
      <c r="B423" t="s">
        <v>30</v>
      </c>
      <c r="C423" t="s">
        <v>61</v>
      </c>
      <c r="D423">
        <v>1</v>
      </c>
      <c r="E423">
        <v>1099000</v>
      </c>
      <c r="F423" s="3" t="s">
        <v>674</v>
      </c>
      <c r="G423" t="s">
        <v>13</v>
      </c>
      <c r="H423" s="1">
        <v>39093</v>
      </c>
      <c r="I423" s="1">
        <f t="shared" si="12"/>
        <v>39123</v>
      </c>
      <c r="J423" t="s">
        <v>62</v>
      </c>
      <c r="K423" t="s">
        <v>15</v>
      </c>
      <c r="L423">
        <v>20</v>
      </c>
      <c r="M423" t="s">
        <v>63</v>
      </c>
      <c r="N423" s="1">
        <v>39088</v>
      </c>
    </row>
    <row r="424" spans="1:14" x14ac:dyDescent="0.2">
      <c r="A424" t="s">
        <v>308</v>
      </c>
      <c r="B424" t="s">
        <v>30</v>
      </c>
      <c r="C424" t="s">
        <v>61</v>
      </c>
      <c r="D424">
        <v>1</v>
      </c>
      <c r="E424">
        <v>1150000</v>
      </c>
      <c r="F424" s="3" t="s">
        <v>674</v>
      </c>
      <c r="G424" t="s">
        <v>13</v>
      </c>
      <c r="H424" s="1">
        <v>40003</v>
      </c>
      <c r="I424" s="1">
        <f t="shared" si="12"/>
        <v>40033</v>
      </c>
      <c r="J424" t="s">
        <v>309</v>
      </c>
      <c r="K424" t="s">
        <v>27</v>
      </c>
      <c r="L424">
        <v>25</v>
      </c>
      <c r="M424" t="s">
        <v>63</v>
      </c>
      <c r="N424" s="1">
        <v>39158</v>
      </c>
    </row>
    <row r="425" spans="1:14" x14ac:dyDescent="0.2">
      <c r="A425" t="s">
        <v>308</v>
      </c>
      <c r="B425" t="s">
        <v>11</v>
      </c>
      <c r="C425" t="s">
        <v>12</v>
      </c>
      <c r="D425">
        <v>1</v>
      </c>
      <c r="E425">
        <v>1240000</v>
      </c>
      <c r="F425" s="3" t="s">
        <v>674</v>
      </c>
      <c r="G425" t="s">
        <v>32</v>
      </c>
      <c r="H425" s="1">
        <v>39856</v>
      </c>
      <c r="I425" s="1">
        <f t="shared" si="12"/>
        <v>39886</v>
      </c>
      <c r="J425" t="s">
        <v>309</v>
      </c>
      <c r="K425" t="s">
        <v>27</v>
      </c>
      <c r="L425">
        <v>25</v>
      </c>
      <c r="M425" t="s">
        <v>63</v>
      </c>
      <c r="N425" s="1">
        <v>39158</v>
      </c>
    </row>
    <row r="426" spans="1:14" x14ac:dyDescent="0.2">
      <c r="A426" t="s">
        <v>416</v>
      </c>
      <c r="B426" t="s">
        <v>18</v>
      </c>
      <c r="C426" t="s">
        <v>57</v>
      </c>
      <c r="D426">
        <v>1</v>
      </c>
      <c r="E426">
        <v>1320000</v>
      </c>
      <c r="F426" s="3" t="s">
        <v>674</v>
      </c>
      <c r="G426" t="s">
        <v>20</v>
      </c>
      <c r="H426" s="1">
        <v>39987</v>
      </c>
      <c r="I426" s="1">
        <f t="shared" si="12"/>
        <v>40017</v>
      </c>
      <c r="J426" t="s">
        <v>417</v>
      </c>
      <c r="K426" t="s">
        <v>27</v>
      </c>
      <c r="L426">
        <v>36</v>
      </c>
      <c r="M426" t="s">
        <v>63</v>
      </c>
      <c r="N426" s="1">
        <v>39222</v>
      </c>
    </row>
    <row r="427" spans="1:14" x14ac:dyDescent="0.2">
      <c r="A427" t="s">
        <v>60</v>
      </c>
      <c r="B427" t="s">
        <v>18</v>
      </c>
      <c r="C427" t="s">
        <v>57</v>
      </c>
      <c r="D427">
        <v>1</v>
      </c>
      <c r="E427">
        <v>1345000</v>
      </c>
      <c r="F427" s="3" t="s">
        <v>674</v>
      </c>
      <c r="G427" t="s">
        <v>20</v>
      </c>
      <c r="H427" s="1">
        <v>39772</v>
      </c>
      <c r="I427" s="1">
        <f>H427+59</f>
        <v>39831</v>
      </c>
      <c r="J427" t="s">
        <v>62</v>
      </c>
      <c r="K427" t="s">
        <v>15</v>
      </c>
      <c r="L427">
        <v>20</v>
      </c>
      <c r="M427" t="s">
        <v>63</v>
      </c>
      <c r="N427" s="1">
        <v>39088</v>
      </c>
    </row>
    <row r="428" spans="1:14" x14ac:dyDescent="0.2">
      <c r="A428" t="s">
        <v>416</v>
      </c>
      <c r="B428" t="s">
        <v>11</v>
      </c>
      <c r="C428" t="s">
        <v>36</v>
      </c>
      <c r="D428">
        <v>1</v>
      </c>
      <c r="E428">
        <v>2790000</v>
      </c>
      <c r="F428" s="3" t="s">
        <v>674</v>
      </c>
      <c r="G428" t="s">
        <v>13</v>
      </c>
      <c r="H428" s="1">
        <v>39467</v>
      </c>
      <c r="I428" s="1">
        <f>H428+30</f>
        <v>39497</v>
      </c>
      <c r="J428" t="s">
        <v>417</v>
      </c>
      <c r="K428" t="s">
        <v>27</v>
      </c>
      <c r="L428">
        <v>36</v>
      </c>
      <c r="M428" t="s">
        <v>63</v>
      </c>
      <c r="N428" s="1">
        <v>39222</v>
      </c>
    </row>
    <row r="429" spans="1:14" x14ac:dyDescent="0.2">
      <c r="A429" t="s">
        <v>308</v>
      </c>
      <c r="B429" t="s">
        <v>11</v>
      </c>
      <c r="C429" t="s">
        <v>36</v>
      </c>
      <c r="D429">
        <v>1</v>
      </c>
      <c r="E429">
        <v>3015000</v>
      </c>
      <c r="F429" s="3" t="s">
        <v>674</v>
      </c>
      <c r="G429" t="s">
        <v>20</v>
      </c>
      <c r="H429" s="1">
        <v>39209</v>
      </c>
      <c r="I429" s="1">
        <f>H429+69</f>
        <v>39278</v>
      </c>
      <c r="J429" t="s">
        <v>309</v>
      </c>
      <c r="K429" t="s">
        <v>27</v>
      </c>
      <c r="L429">
        <v>25</v>
      </c>
      <c r="M429" t="s">
        <v>63</v>
      </c>
      <c r="N429" s="1">
        <v>39158</v>
      </c>
    </row>
    <row r="430" spans="1:14" x14ac:dyDescent="0.2">
      <c r="A430" t="s">
        <v>548</v>
      </c>
      <c r="B430" t="s">
        <v>18</v>
      </c>
      <c r="C430" t="s">
        <v>19</v>
      </c>
      <c r="D430">
        <v>1</v>
      </c>
      <c r="E430">
        <v>4450000</v>
      </c>
      <c r="F430" s="3" t="s">
        <v>674</v>
      </c>
      <c r="G430" t="s">
        <v>20</v>
      </c>
      <c r="H430" s="1">
        <v>39638</v>
      </c>
      <c r="I430" s="1">
        <f>H430+54</f>
        <v>39692</v>
      </c>
      <c r="J430" t="s">
        <v>549</v>
      </c>
      <c r="K430" t="s">
        <v>15</v>
      </c>
      <c r="L430">
        <v>30</v>
      </c>
      <c r="M430" t="s">
        <v>63</v>
      </c>
      <c r="N430" s="1">
        <v>39329</v>
      </c>
    </row>
    <row r="431" spans="1:14" x14ac:dyDescent="0.2">
      <c r="A431" t="s">
        <v>60</v>
      </c>
      <c r="B431" t="s">
        <v>18</v>
      </c>
      <c r="C431" t="s">
        <v>53</v>
      </c>
      <c r="D431">
        <v>1</v>
      </c>
      <c r="E431">
        <v>5870000</v>
      </c>
      <c r="F431" s="3" t="s">
        <v>674</v>
      </c>
      <c r="G431" t="s">
        <v>20</v>
      </c>
      <c r="H431" s="1">
        <v>39611</v>
      </c>
      <c r="I431" s="1">
        <f>H431+30</f>
        <v>39641</v>
      </c>
      <c r="J431" t="s">
        <v>62</v>
      </c>
      <c r="K431" t="s">
        <v>15</v>
      </c>
      <c r="L431">
        <v>20</v>
      </c>
      <c r="M431" t="s">
        <v>63</v>
      </c>
      <c r="N431" s="1">
        <v>39088</v>
      </c>
    </row>
    <row r="432" spans="1:14" x14ac:dyDescent="0.2">
      <c r="A432" t="s">
        <v>276</v>
      </c>
      <c r="B432" t="s">
        <v>18</v>
      </c>
      <c r="C432" t="s">
        <v>19</v>
      </c>
      <c r="D432">
        <v>1</v>
      </c>
      <c r="E432">
        <v>4500000</v>
      </c>
      <c r="F432" s="3" t="s">
        <v>673</v>
      </c>
      <c r="G432" t="s">
        <v>13</v>
      </c>
      <c r="H432" s="1">
        <v>39898</v>
      </c>
      <c r="I432" s="1">
        <f>H432+30</f>
        <v>39928</v>
      </c>
      <c r="J432" t="s">
        <v>277</v>
      </c>
      <c r="K432" t="s">
        <v>27</v>
      </c>
      <c r="L432">
        <v>25</v>
      </c>
      <c r="M432" s="2" t="s">
        <v>668</v>
      </c>
      <c r="N432" s="1">
        <v>39158</v>
      </c>
    </row>
    <row r="433" spans="1:14" x14ac:dyDescent="0.2">
      <c r="A433" t="s">
        <v>616</v>
      </c>
      <c r="B433" t="s">
        <v>18</v>
      </c>
      <c r="C433" t="s">
        <v>19</v>
      </c>
      <c r="D433">
        <v>1</v>
      </c>
      <c r="E433">
        <v>4500000</v>
      </c>
      <c r="F433" t="s">
        <v>654</v>
      </c>
      <c r="G433" t="s">
        <v>20</v>
      </c>
      <c r="H433" s="1">
        <v>39384</v>
      </c>
      <c r="I433" s="1">
        <f>H433+30</f>
        <v>39414</v>
      </c>
      <c r="J433" t="s">
        <v>617</v>
      </c>
      <c r="K433" t="s">
        <v>15</v>
      </c>
      <c r="L433">
        <v>50</v>
      </c>
      <c r="M433" s="2" t="s">
        <v>666</v>
      </c>
      <c r="N433" s="1">
        <v>39343</v>
      </c>
    </row>
    <row r="434" spans="1:14" x14ac:dyDescent="0.2">
      <c r="A434" t="s">
        <v>590</v>
      </c>
      <c r="B434" t="s">
        <v>18</v>
      </c>
      <c r="C434" t="s">
        <v>19</v>
      </c>
      <c r="D434">
        <v>1</v>
      </c>
      <c r="E434">
        <v>4500000</v>
      </c>
      <c r="F434" t="s">
        <v>654</v>
      </c>
      <c r="G434" s="3" t="s">
        <v>660</v>
      </c>
      <c r="H434" s="1">
        <v>39833</v>
      </c>
      <c r="I434" s="1">
        <f>H434+50</f>
        <v>39883</v>
      </c>
      <c r="J434" t="s">
        <v>591</v>
      </c>
      <c r="K434" t="s">
        <v>27</v>
      </c>
      <c r="L434">
        <v>25</v>
      </c>
      <c r="M434" s="2" t="s">
        <v>666</v>
      </c>
      <c r="N434" s="1">
        <v>39349</v>
      </c>
    </row>
    <row r="435" spans="1:14" x14ac:dyDescent="0.2">
      <c r="A435" t="s">
        <v>480</v>
      </c>
      <c r="B435" t="s">
        <v>18</v>
      </c>
      <c r="C435" t="s">
        <v>53</v>
      </c>
      <c r="D435">
        <v>1</v>
      </c>
      <c r="E435">
        <v>6000000</v>
      </c>
      <c r="F435" t="s">
        <v>654</v>
      </c>
      <c r="G435" t="s">
        <v>20</v>
      </c>
      <c r="H435" s="1">
        <v>39297</v>
      </c>
      <c r="I435" s="1">
        <f>H435+60</f>
        <v>39357</v>
      </c>
      <c r="J435" t="s">
        <v>481</v>
      </c>
      <c r="K435" t="s">
        <v>15</v>
      </c>
      <c r="L435">
        <v>45</v>
      </c>
      <c r="M435" s="2" t="s">
        <v>666</v>
      </c>
      <c r="N435" s="1">
        <v>39287</v>
      </c>
    </row>
    <row r="436" spans="1:14" x14ac:dyDescent="0.2">
      <c r="A436" t="s">
        <v>622</v>
      </c>
      <c r="B436" t="s">
        <v>18</v>
      </c>
      <c r="C436" t="s">
        <v>53</v>
      </c>
      <c r="D436">
        <v>1</v>
      </c>
      <c r="E436">
        <v>6100000</v>
      </c>
      <c r="F436" t="s">
        <v>654</v>
      </c>
      <c r="G436" t="s">
        <v>32</v>
      </c>
      <c r="H436" s="1">
        <v>39369</v>
      </c>
      <c r="I436" s="1">
        <f>H436+30</f>
        <v>39399</v>
      </c>
      <c r="J436" t="s">
        <v>623</v>
      </c>
      <c r="K436" t="s">
        <v>27</v>
      </c>
      <c r="L436">
        <v>50</v>
      </c>
      <c r="M436" s="2" t="s">
        <v>666</v>
      </c>
      <c r="N436" s="1">
        <v>39365</v>
      </c>
    </row>
    <row r="437" spans="1:14" x14ac:dyDescent="0.2">
      <c r="A437" t="s">
        <v>578</v>
      </c>
      <c r="B437" t="s">
        <v>18</v>
      </c>
      <c r="C437" t="s">
        <v>53</v>
      </c>
      <c r="D437">
        <v>1</v>
      </c>
      <c r="E437">
        <v>6100000</v>
      </c>
      <c r="F437" t="s">
        <v>654</v>
      </c>
      <c r="G437" t="s">
        <v>20</v>
      </c>
      <c r="H437" s="1">
        <v>40080</v>
      </c>
      <c r="I437" s="1">
        <f>H437+60</f>
        <v>40140</v>
      </c>
      <c r="J437" t="s">
        <v>579</v>
      </c>
      <c r="K437" t="s">
        <v>15</v>
      </c>
      <c r="L437">
        <v>27</v>
      </c>
      <c r="M437" s="2" t="s">
        <v>666</v>
      </c>
      <c r="N437" s="1">
        <v>39343</v>
      </c>
    </row>
    <row r="438" spans="1:14" x14ac:dyDescent="0.2">
      <c r="A438" t="s">
        <v>466</v>
      </c>
      <c r="B438" t="s">
        <v>18</v>
      </c>
      <c r="C438" t="s">
        <v>90</v>
      </c>
      <c r="D438">
        <v>1</v>
      </c>
      <c r="E438">
        <v>7000000</v>
      </c>
      <c r="F438" t="s">
        <v>654</v>
      </c>
      <c r="G438" t="s">
        <v>32</v>
      </c>
      <c r="H438" s="1">
        <v>40062</v>
      </c>
      <c r="I438" s="1">
        <f>H438+30</f>
        <v>40092</v>
      </c>
      <c r="J438" t="s">
        <v>467</v>
      </c>
      <c r="K438" t="s">
        <v>15</v>
      </c>
      <c r="L438">
        <v>48</v>
      </c>
      <c r="M438" s="2" t="s">
        <v>666</v>
      </c>
      <c r="N438" s="1">
        <v>39257</v>
      </c>
    </row>
    <row r="439" spans="1:14" x14ac:dyDescent="0.2">
      <c r="A439" t="s">
        <v>548</v>
      </c>
      <c r="B439" t="s">
        <v>11</v>
      </c>
      <c r="C439" t="s">
        <v>12</v>
      </c>
      <c r="D439">
        <v>1</v>
      </c>
      <c r="E439">
        <v>1399000</v>
      </c>
      <c r="F439" t="s">
        <v>654</v>
      </c>
      <c r="G439" t="s">
        <v>20</v>
      </c>
      <c r="H439" s="1">
        <v>39527</v>
      </c>
      <c r="I439" s="1">
        <f>H439+14</f>
        <v>39541</v>
      </c>
      <c r="J439" t="s">
        <v>549</v>
      </c>
      <c r="K439" t="s">
        <v>15</v>
      </c>
      <c r="L439">
        <v>30</v>
      </c>
      <c r="M439" s="2" t="s">
        <v>666</v>
      </c>
      <c r="N439" s="1">
        <v>39329</v>
      </c>
    </row>
    <row r="440" spans="1:14" x14ac:dyDescent="0.2">
      <c r="A440" t="s">
        <v>380</v>
      </c>
      <c r="B440" t="s">
        <v>30</v>
      </c>
      <c r="C440" t="s">
        <v>41</v>
      </c>
      <c r="D440">
        <v>1</v>
      </c>
      <c r="E440">
        <v>1750000</v>
      </c>
      <c r="F440" t="s">
        <v>654</v>
      </c>
      <c r="G440" t="s">
        <v>13</v>
      </c>
      <c r="H440" s="1">
        <v>39414</v>
      </c>
      <c r="I440" s="1">
        <f>H440+30</f>
        <v>39444</v>
      </c>
      <c r="J440" t="s">
        <v>381</v>
      </c>
      <c r="K440" t="s">
        <v>27</v>
      </c>
      <c r="L440">
        <v>47</v>
      </c>
      <c r="M440" s="2" t="s">
        <v>666</v>
      </c>
      <c r="N440" s="1">
        <v>39234</v>
      </c>
    </row>
    <row r="441" spans="1:14" x14ac:dyDescent="0.2">
      <c r="A441" t="s">
        <v>416</v>
      </c>
      <c r="B441" t="s">
        <v>18</v>
      </c>
      <c r="C441" t="s">
        <v>19</v>
      </c>
      <c r="D441">
        <v>1</v>
      </c>
      <c r="E441">
        <v>4450000</v>
      </c>
      <c r="F441" t="s">
        <v>654</v>
      </c>
      <c r="G441" t="s">
        <v>13</v>
      </c>
      <c r="H441" s="1">
        <v>39935</v>
      </c>
      <c r="I441" s="1">
        <f>H441+62</f>
        <v>39997</v>
      </c>
      <c r="J441" t="s">
        <v>417</v>
      </c>
      <c r="K441" t="s">
        <v>27</v>
      </c>
      <c r="L441">
        <v>36</v>
      </c>
      <c r="M441" s="2" t="s">
        <v>666</v>
      </c>
      <c r="N441" s="1">
        <v>39222</v>
      </c>
    </row>
    <row r="442" spans="1:14" x14ac:dyDescent="0.2">
      <c r="A442" t="s">
        <v>548</v>
      </c>
      <c r="B442" t="s">
        <v>18</v>
      </c>
      <c r="C442" t="s">
        <v>19</v>
      </c>
      <c r="D442">
        <v>1</v>
      </c>
      <c r="E442">
        <v>4450000</v>
      </c>
      <c r="F442" t="s">
        <v>654</v>
      </c>
      <c r="G442" t="s">
        <v>13</v>
      </c>
      <c r="H442" s="1">
        <v>40023</v>
      </c>
      <c r="I442" s="1">
        <f>H442+30</f>
        <v>40053</v>
      </c>
      <c r="J442" t="s">
        <v>549</v>
      </c>
      <c r="K442" t="s">
        <v>15</v>
      </c>
      <c r="L442">
        <v>30</v>
      </c>
      <c r="M442" s="2" t="s">
        <v>666</v>
      </c>
      <c r="N442" s="1">
        <v>39329</v>
      </c>
    </row>
    <row r="443" spans="1:14" x14ac:dyDescent="0.2">
      <c r="A443" t="s">
        <v>432</v>
      </c>
      <c r="B443" t="s">
        <v>18</v>
      </c>
      <c r="C443" t="s">
        <v>53</v>
      </c>
      <c r="D443">
        <v>1</v>
      </c>
      <c r="E443">
        <v>6000000</v>
      </c>
      <c r="F443" t="s">
        <v>654</v>
      </c>
      <c r="G443" t="s">
        <v>20</v>
      </c>
      <c r="H443" s="1">
        <v>40048</v>
      </c>
      <c r="I443" s="1">
        <f>H443+30</f>
        <v>40078</v>
      </c>
      <c r="J443" t="s">
        <v>433</v>
      </c>
      <c r="K443" t="s">
        <v>15</v>
      </c>
      <c r="L443">
        <v>35</v>
      </c>
      <c r="M443" s="2" t="s">
        <v>666</v>
      </c>
      <c r="N443" s="1">
        <v>39255</v>
      </c>
    </row>
    <row r="444" spans="1:14" x14ac:dyDescent="0.2">
      <c r="A444" t="s">
        <v>380</v>
      </c>
      <c r="B444" t="s">
        <v>18</v>
      </c>
      <c r="C444" t="s">
        <v>53</v>
      </c>
      <c r="D444">
        <v>1</v>
      </c>
      <c r="E444">
        <v>6100000</v>
      </c>
      <c r="F444" t="s">
        <v>654</v>
      </c>
      <c r="G444" t="s">
        <v>32</v>
      </c>
      <c r="H444" s="1">
        <v>39915</v>
      </c>
      <c r="I444" s="1">
        <f>H444+80</f>
        <v>39995</v>
      </c>
      <c r="J444" t="s">
        <v>381</v>
      </c>
      <c r="K444" t="s">
        <v>27</v>
      </c>
      <c r="L444">
        <v>47</v>
      </c>
      <c r="M444" s="2" t="s">
        <v>666</v>
      </c>
      <c r="N444" s="1">
        <v>39234</v>
      </c>
    </row>
    <row r="445" spans="1:14" x14ac:dyDescent="0.2">
      <c r="A445" t="s">
        <v>68</v>
      </c>
      <c r="B445" t="s">
        <v>24</v>
      </c>
      <c r="C445" t="s">
        <v>108</v>
      </c>
      <c r="D445">
        <v>1</v>
      </c>
      <c r="E445">
        <v>320000</v>
      </c>
      <c r="F445" t="s">
        <v>654</v>
      </c>
      <c r="G445" t="s">
        <v>20</v>
      </c>
      <c r="H445" s="1">
        <v>39774</v>
      </c>
      <c r="I445" s="1">
        <f>H445+30</f>
        <v>39804</v>
      </c>
      <c r="J445" t="s">
        <v>70</v>
      </c>
      <c r="K445" t="s">
        <v>15</v>
      </c>
      <c r="L445">
        <v>48</v>
      </c>
      <c r="M445" t="s">
        <v>71</v>
      </c>
      <c r="N445" s="1">
        <v>38948</v>
      </c>
    </row>
    <row r="446" spans="1:14" x14ac:dyDescent="0.2">
      <c r="A446" t="s">
        <v>68</v>
      </c>
      <c r="B446" t="s">
        <v>24</v>
      </c>
      <c r="C446" t="s">
        <v>108</v>
      </c>
      <c r="D446">
        <v>1</v>
      </c>
      <c r="E446">
        <v>340000</v>
      </c>
      <c r="F446" t="s">
        <v>654</v>
      </c>
      <c r="G446" t="s">
        <v>13</v>
      </c>
      <c r="H446" s="1">
        <v>39543</v>
      </c>
      <c r="I446" s="1">
        <f>H446+60</f>
        <v>39603</v>
      </c>
      <c r="J446" t="s">
        <v>70</v>
      </c>
      <c r="K446" t="s">
        <v>15</v>
      </c>
      <c r="L446">
        <v>48</v>
      </c>
      <c r="M446" t="s">
        <v>71</v>
      </c>
      <c r="N446" s="1">
        <v>38948</v>
      </c>
    </row>
    <row r="447" spans="1:14" x14ac:dyDescent="0.2">
      <c r="A447" t="s">
        <v>190</v>
      </c>
      <c r="B447" t="s">
        <v>30</v>
      </c>
      <c r="C447" t="s">
        <v>114</v>
      </c>
      <c r="D447">
        <v>1</v>
      </c>
      <c r="E447">
        <v>415000</v>
      </c>
      <c r="F447" t="s">
        <v>654</v>
      </c>
      <c r="G447" t="s">
        <v>32</v>
      </c>
      <c r="H447" s="1">
        <v>39150</v>
      </c>
      <c r="I447" s="1">
        <f>H447+30</f>
        <v>39180</v>
      </c>
      <c r="J447" t="s">
        <v>191</v>
      </c>
      <c r="K447" t="s">
        <v>27</v>
      </c>
      <c r="L447">
        <v>42</v>
      </c>
      <c r="M447" s="2" t="s">
        <v>666</v>
      </c>
      <c r="N447" s="1">
        <v>39144</v>
      </c>
    </row>
    <row r="448" spans="1:14" x14ac:dyDescent="0.2">
      <c r="A448" t="s">
        <v>280</v>
      </c>
      <c r="B448" t="s">
        <v>30</v>
      </c>
      <c r="C448" t="s">
        <v>114</v>
      </c>
      <c r="D448">
        <v>1</v>
      </c>
      <c r="E448">
        <v>415000</v>
      </c>
      <c r="F448" t="s">
        <v>654</v>
      </c>
      <c r="G448" t="s">
        <v>13</v>
      </c>
      <c r="H448" s="1">
        <v>39900</v>
      </c>
      <c r="I448" s="1">
        <f>H448+30</f>
        <v>39930</v>
      </c>
      <c r="J448" t="s">
        <v>281</v>
      </c>
      <c r="K448" t="s">
        <v>15</v>
      </c>
      <c r="L448">
        <v>21</v>
      </c>
      <c r="M448" t="s">
        <v>71</v>
      </c>
      <c r="N448" s="1">
        <v>39195</v>
      </c>
    </row>
    <row r="449" spans="1:14" x14ac:dyDescent="0.2">
      <c r="A449" t="s">
        <v>312</v>
      </c>
      <c r="B449" t="s">
        <v>30</v>
      </c>
      <c r="C449" t="s">
        <v>114</v>
      </c>
      <c r="D449">
        <v>1</v>
      </c>
      <c r="E449">
        <v>478000</v>
      </c>
      <c r="F449" t="s">
        <v>654</v>
      </c>
      <c r="G449" t="s">
        <v>20</v>
      </c>
      <c r="H449" s="1">
        <v>39211</v>
      </c>
      <c r="I449" s="1">
        <f>H449+100</f>
        <v>39311</v>
      </c>
      <c r="J449" t="s">
        <v>313</v>
      </c>
      <c r="K449" t="s">
        <v>27</v>
      </c>
      <c r="L449">
        <v>45</v>
      </c>
      <c r="M449" t="s">
        <v>71</v>
      </c>
      <c r="N449" s="1">
        <v>39156</v>
      </c>
    </row>
    <row r="450" spans="1:14" x14ac:dyDescent="0.2">
      <c r="A450" t="s">
        <v>436</v>
      </c>
      <c r="B450" t="s">
        <v>24</v>
      </c>
      <c r="C450" t="s">
        <v>73</v>
      </c>
      <c r="D450">
        <v>1</v>
      </c>
      <c r="E450">
        <v>720000</v>
      </c>
      <c r="F450" t="s">
        <v>654</v>
      </c>
      <c r="G450" t="s">
        <v>32</v>
      </c>
      <c r="H450" s="1">
        <v>39976</v>
      </c>
      <c r="I450" s="1">
        <f t="shared" ref="I450:I456" si="13">H450+30</f>
        <v>40006</v>
      </c>
      <c r="J450" t="s">
        <v>437</v>
      </c>
      <c r="K450" t="s">
        <v>27</v>
      </c>
      <c r="L450">
        <v>34</v>
      </c>
      <c r="M450" t="s">
        <v>71</v>
      </c>
      <c r="N450" s="1">
        <v>39203</v>
      </c>
    </row>
    <row r="451" spans="1:14" x14ac:dyDescent="0.2">
      <c r="A451" t="s">
        <v>116</v>
      </c>
      <c r="B451" t="s">
        <v>24</v>
      </c>
      <c r="C451" t="s">
        <v>69</v>
      </c>
      <c r="D451">
        <v>1</v>
      </c>
      <c r="E451">
        <v>725000</v>
      </c>
      <c r="F451" t="s">
        <v>654</v>
      </c>
      <c r="G451" t="s">
        <v>13</v>
      </c>
      <c r="H451" s="1">
        <v>39788</v>
      </c>
      <c r="I451" s="1">
        <f t="shared" si="13"/>
        <v>39818</v>
      </c>
      <c r="J451" t="s">
        <v>117</v>
      </c>
      <c r="K451" t="s">
        <v>27</v>
      </c>
      <c r="L451">
        <v>38</v>
      </c>
      <c r="M451" s="2" t="s">
        <v>666</v>
      </c>
      <c r="N451" s="1">
        <v>39091</v>
      </c>
    </row>
    <row r="452" spans="1:14" x14ac:dyDescent="0.2">
      <c r="A452" t="s">
        <v>436</v>
      </c>
      <c r="B452" t="s">
        <v>24</v>
      </c>
      <c r="C452" t="s">
        <v>69</v>
      </c>
      <c r="D452">
        <v>1</v>
      </c>
      <c r="E452">
        <v>725000</v>
      </c>
      <c r="F452" t="s">
        <v>654</v>
      </c>
      <c r="G452" t="s">
        <v>13</v>
      </c>
      <c r="H452" s="1">
        <v>39945</v>
      </c>
      <c r="I452" s="1">
        <f t="shared" si="13"/>
        <v>39975</v>
      </c>
      <c r="J452" t="s">
        <v>437</v>
      </c>
      <c r="K452" t="s">
        <v>27</v>
      </c>
      <c r="L452">
        <v>34</v>
      </c>
      <c r="M452" t="s">
        <v>71</v>
      </c>
      <c r="N452" s="1">
        <v>39203</v>
      </c>
    </row>
    <row r="453" spans="1:14" x14ac:dyDescent="0.2">
      <c r="A453" t="s">
        <v>312</v>
      </c>
      <c r="B453" t="s">
        <v>24</v>
      </c>
      <c r="C453" t="s">
        <v>69</v>
      </c>
      <c r="D453">
        <v>1</v>
      </c>
      <c r="E453">
        <v>725000</v>
      </c>
      <c r="F453" t="s">
        <v>654</v>
      </c>
      <c r="G453" t="s">
        <v>13</v>
      </c>
      <c r="H453" s="1">
        <v>40082</v>
      </c>
      <c r="I453" s="1">
        <f t="shared" si="13"/>
        <v>40112</v>
      </c>
      <c r="J453" t="s">
        <v>313</v>
      </c>
      <c r="K453" t="s">
        <v>27</v>
      </c>
      <c r="L453">
        <v>45</v>
      </c>
      <c r="M453" t="s">
        <v>71</v>
      </c>
      <c r="N453" s="1">
        <v>39156</v>
      </c>
    </row>
    <row r="454" spans="1:14" x14ac:dyDescent="0.2">
      <c r="A454" t="s">
        <v>436</v>
      </c>
      <c r="B454" t="s">
        <v>24</v>
      </c>
      <c r="C454" t="s">
        <v>69</v>
      </c>
      <c r="D454">
        <v>1</v>
      </c>
      <c r="E454">
        <v>731000</v>
      </c>
      <c r="F454" t="s">
        <v>654</v>
      </c>
      <c r="G454" t="s">
        <v>37</v>
      </c>
      <c r="H454" s="1">
        <v>39275</v>
      </c>
      <c r="I454" s="1">
        <f t="shared" si="13"/>
        <v>39305</v>
      </c>
      <c r="J454" t="s">
        <v>437</v>
      </c>
      <c r="K454" t="s">
        <v>27</v>
      </c>
      <c r="L454">
        <v>34</v>
      </c>
      <c r="M454" t="s">
        <v>71</v>
      </c>
      <c r="N454" s="1">
        <v>39203</v>
      </c>
    </row>
    <row r="455" spans="1:14" x14ac:dyDescent="0.2">
      <c r="A455" t="s">
        <v>436</v>
      </c>
      <c r="B455" t="s">
        <v>24</v>
      </c>
      <c r="C455" t="s">
        <v>69</v>
      </c>
      <c r="D455">
        <v>1</v>
      </c>
      <c r="E455">
        <v>731000</v>
      </c>
      <c r="F455" t="s">
        <v>654</v>
      </c>
      <c r="G455" t="s">
        <v>13</v>
      </c>
      <c r="H455" s="1">
        <v>39997</v>
      </c>
      <c r="I455" s="1">
        <f t="shared" si="13"/>
        <v>40027</v>
      </c>
      <c r="J455" t="s">
        <v>437</v>
      </c>
      <c r="K455" t="s">
        <v>27</v>
      </c>
      <c r="L455">
        <v>34</v>
      </c>
      <c r="M455" t="s">
        <v>71</v>
      </c>
      <c r="N455" s="1">
        <v>39203</v>
      </c>
    </row>
    <row r="456" spans="1:14" x14ac:dyDescent="0.2">
      <c r="A456" t="s">
        <v>68</v>
      </c>
      <c r="B456" t="s">
        <v>24</v>
      </c>
      <c r="C456" t="s">
        <v>69</v>
      </c>
      <c r="D456">
        <v>1</v>
      </c>
      <c r="E456">
        <v>731000</v>
      </c>
      <c r="F456" t="s">
        <v>654</v>
      </c>
      <c r="G456" t="s">
        <v>13</v>
      </c>
      <c r="H456" s="1">
        <v>39095</v>
      </c>
      <c r="I456" s="1">
        <f t="shared" si="13"/>
        <v>39125</v>
      </c>
      <c r="J456" t="s">
        <v>70</v>
      </c>
      <c r="K456" t="s">
        <v>15</v>
      </c>
      <c r="L456">
        <v>48</v>
      </c>
      <c r="M456" t="s">
        <v>71</v>
      </c>
      <c r="N456" s="1">
        <v>38948</v>
      </c>
    </row>
    <row r="457" spans="1:14" x14ac:dyDescent="0.2">
      <c r="A457" t="s">
        <v>232</v>
      </c>
      <c r="B457" t="s">
        <v>24</v>
      </c>
      <c r="C457" t="s">
        <v>69</v>
      </c>
      <c r="D457">
        <v>1</v>
      </c>
      <c r="E457">
        <v>731000</v>
      </c>
      <c r="F457" t="s">
        <v>654</v>
      </c>
      <c r="G457" t="s">
        <v>13</v>
      </c>
      <c r="H457" s="1">
        <v>39171</v>
      </c>
      <c r="I457" s="1">
        <f>H457+20</f>
        <v>39191</v>
      </c>
      <c r="J457" t="s">
        <v>233</v>
      </c>
      <c r="K457" t="s">
        <v>27</v>
      </c>
      <c r="L457">
        <v>36</v>
      </c>
      <c r="M457" s="2" t="s">
        <v>666</v>
      </c>
      <c r="N457" s="1">
        <v>39171</v>
      </c>
    </row>
    <row r="458" spans="1:14" x14ac:dyDescent="0.2">
      <c r="A458" t="s">
        <v>384</v>
      </c>
      <c r="B458" t="s">
        <v>24</v>
      </c>
      <c r="C458" t="s">
        <v>73</v>
      </c>
      <c r="D458">
        <v>1</v>
      </c>
      <c r="E458">
        <v>754500</v>
      </c>
      <c r="F458" t="s">
        <v>654</v>
      </c>
      <c r="G458" t="s">
        <v>13</v>
      </c>
      <c r="H458" s="1">
        <v>39917</v>
      </c>
      <c r="I458" s="1">
        <f>H458+30</f>
        <v>39947</v>
      </c>
      <c r="J458" t="s">
        <v>385</v>
      </c>
      <c r="K458" t="s">
        <v>15</v>
      </c>
      <c r="L458">
        <v>43</v>
      </c>
      <c r="M458" t="s">
        <v>71</v>
      </c>
      <c r="N458" s="1">
        <v>39191</v>
      </c>
    </row>
    <row r="459" spans="1:14" x14ac:dyDescent="0.2">
      <c r="A459" t="s">
        <v>120</v>
      </c>
      <c r="B459" t="s">
        <v>11</v>
      </c>
      <c r="C459" t="s">
        <v>45</v>
      </c>
      <c r="D459">
        <v>1</v>
      </c>
      <c r="E459">
        <v>770000</v>
      </c>
      <c r="F459" t="s">
        <v>654</v>
      </c>
      <c r="G459" t="s">
        <v>13</v>
      </c>
      <c r="H459" s="1">
        <v>39668</v>
      </c>
      <c r="I459" s="1">
        <f>H459+55</f>
        <v>39723</v>
      </c>
      <c r="J459" t="s">
        <v>121</v>
      </c>
      <c r="K459" t="s">
        <v>15</v>
      </c>
      <c r="L459">
        <v>29</v>
      </c>
      <c r="M459" s="2" t="s">
        <v>666</v>
      </c>
      <c r="N459" s="1">
        <v>39109</v>
      </c>
    </row>
    <row r="460" spans="1:14" x14ac:dyDescent="0.2">
      <c r="A460" t="s">
        <v>23</v>
      </c>
      <c r="B460" t="s">
        <v>11</v>
      </c>
      <c r="C460" t="s">
        <v>45</v>
      </c>
      <c r="D460">
        <v>1</v>
      </c>
      <c r="E460">
        <v>842000</v>
      </c>
      <c r="F460" t="s">
        <v>654</v>
      </c>
      <c r="G460" t="s">
        <v>20</v>
      </c>
      <c r="H460" s="1">
        <v>39570</v>
      </c>
      <c r="I460" s="1">
        <f>H460+30</f>
        <v>39600</v>
      </c>
      <c r="J460" t="s">
        <v>26</v>
      </c>
      <c r="K460" t="s">
        <v>27</v>
      </c>
      <c r="L460">
        <v>24</v>
      </c>
      <c r="M460" s="2" t="s">
        <v>666</v>
      </c>
      <c r="N460" s="1">
        <v>39066</v>
      </c>
    </row>
    <row r="461" spans="1:14" x14ac:dyDescent="0.2">
      <c r="A461" t="s">
        <v>384</v>
      </c>
      <c r="B461" t="s">
        <v>11</v>
      </c>
      <c r="C461" t="s">
        <v>77</v>
      </c>
      <c r="D461">
        <v>1</v>
      </c>
      <c r="E461">
        <v>850000</v>
      </c>
      <c r="F461" t="s">
        <v>654</v>
      </c>
      <c r="G461" t="s">
        <v>13</v>
      </c>
      <c r="H461" s="1">
        <v>39759</v>
      </c>
      <c r="I461" s="1">
        <f>H461+130</f>
        <v>39889</v>
      </c>
      <c r="J461" t="s">
        <v>385</v>
      </c>
      <c r="K461" t="s">
        <v>15</v>
      </c>
      <c r="L461">
        <v>43</v>
      </c>
      <c r="M461" t="s">
        <v>71</v>
      </c>
      <c r="N461" s="1">
        <v>39191</v>
      </c>
    </row>
    <row r="462" spans="1:14" x14ac:dyDescent="0.2">
      <c r="A462" t="s">
        <v>384</v>
      </c>
      <c r="B462" t="s">
        <v>24</v>
      </c>
      <c r="C462" t="s">
        <v>101</v>
      </c>
      <c r="D462">
        <v>1</v>
      </c>
      <c r="E462">
        <v>855000</v>
      </c>
      <c r="F462" t="s">
        <v>654</v>
      </c>
      <c r="G462" t="s">
        <v>20</v>
      </c>
      <c r="H462" s="1">
        <v>39800</v>
      </c>
      <c r="I462" s="1">
        <f>H462+30</f>
        <v>39830</v>
      </c>
      <c r="J462" t="s">
        <v>385</v>
      </c>
      <c r="K462" t="s">
        <v>15</v>
      </c>
      <c r="L462">
        <v>43</v>
      </c>
      <c r="M462" t="s">
        <v>71</v>
      </c>
      <c r="N462" s="1">
        <v>39191</v>
      </c>
    </row>
    <row r="463" spans="1:14" x14ac:dyDescent="0.2">
      <c r="A463" t="s">
        <v>502</v>
      </c>
      <c r="B463" t="s">
        <v>24</v>
      </c>
      <c r="C463" t="s">
        <v>101</v>
      </c>
      <c r="D463">
        <v>1</v>
      </c>
      <c r="E463">
        <v>869000</v>
      </c>
      <c r="F463" t="s">
        <v>654</v>
      </c>
      <c r="G463" t="s">
        <v>20</v>
      </c>
      <c r="H463" s="1">
        <v>39308</v>
      </c>
      <c r="I463" s="1">
        <f>H463+14</f>
        <v>39322</v>
      </c>
      <c r="J463" t="s">
        <v>503</v>
      </c>
      <c r="K463" t="s">
        <v>15</v>
      </c>
      <c r="L463">
        <v>36</v>
      </c>
      <c r="M463" t="s">
        <v>71</v>
      </c>
      <c r="N463" s="1">
        <v>39301</v>
      </c>
    </row>
    <row r="464" spans="1:14" x14ac:dyDescent="0.2">
      <c r="A464" t="s">
        <v>35</v>
      </c>
      <c r="B464" t="s">
        <v>24</v>
      </c>
      <c r="C464" t="s">
        <v>65</v>
      </c>
      <c r="D464">
        <v>1</v>
      </c>
      <c r="E464">
        <v>915000</v>
      </c>
      <c r="F464" t="s">
        <v>654</v>
      </c>
      <c r="G464" t="s">
        <v>20</v>
      </c>
      <c r="H464" s="1">
        <v>39766</v>
      </c>
      <c r="I464" s="1">
        <f>H464+30</f>
        <v>39796</v>
      </c>
      <c r="J464" t="s">
        <v>38</v>
      </c>
      <c r="K464" t="s">
        <v>27</v>
      </c>
      <c r="L464">
        <v>28</v>
      </c>
      <c r="M464" s="2" t="s">
        <v>666</v>
      </c>
      <c r="N464" s="1">
        <v>39087</v>
      </c>
    </row>
    <row r="465" spans="1:14" x14ac:dyDescent="0.2">
      <c r="A465" t="s">
        <v>420</v>
      </c>
      <c r="B465" t="s">
        <v>11</v>
      </c>
      <c r="C465" t="s">
        <v>77</v>
      </c>
      <c r="D465">
        <v>1</v>
      </c>
      <c r="E465">
        <v>940000</v>
      </c>
      <c r="F465" t="s">
        <v>654</v>
      </c>
      <c r="G465" t="s">
        <v>32</v>
      </c>
      <c r="H465" s="1">
        <v>39267</v>
      </c>
      <c r="I465" s="1">
        <f>H465+79</f>
        <v>39346</v>
      </c>
      <c r="J465" t="s">
        <v>421</v>
      </c>
      <c r="K465" t="s">
        <v>27</v>
      </c>
      <c r="L465">
        <v>30</v>
      </c>
      <c r="M465" t="s">
        <v>71</v>
      </c>
      <c r="N465" s="1">
        <v>39264</v>
      </c>
    </row>
    <row r="466" spans="1:14" x14ac:dyDescent="0.2">
      <c r="A466" t="s">
        <v>280</v>
      </c>
      <c r="B466" t="s">
        <v>24</v>
      </c>
      <c r="C466" t="s">
        <v>65</v>
      </c>
      <c r="D466">
        <v>1</v>
      </c>
      <c r="E466">
        <v>950000</v>
      </c>
      <c r="F466" t="s">
        <v>654</v>
      </c>
      <c r="G466" t="s">
        <v>13</v>
      </c>
      <c r="H466" s="1">
        <v>39195</v>
      </c>
      <c r="I466" s="1">
        <f>H466+30</f>
        <v>39225</v>
      </c>
      <c r="J466" t="s">
        <v>281</v>
      </c>
      <c r="K466" t="s">
        <v>15</v>
      </c>
      <c r="L466">
        <v>21</v>
      </c>
      <c r="M466" t="s">
        <v>71</v>
      </c>
      <c r="N466" s="1">
        <v>39195</v>
      </c>
    </row>
    <row r="467" spans="1:14" x14ac:dyDescent="0.2">
      <c r="A467" t="s">
        <v>420</v>
      </c>
      <c r="B467" t="s">
        <v>24</v>
      </c>
      <c r="C467" t="s">
        <v>65</v>
      </c>
      <c r="D467">
        <v>1</v>
      </c>
      <c r="E467">
        <v>950000</v>
      </c>
      <c r="F467" t="s">
        <v>654</v>
      </c>
      <c r="G467" t="s">
        <v>20</v>
      </c>
      <c r="H467" s="1">
        <v>40042</v>
      </c>
      <c r="I467" s="1">
        <f>H467+30</f>
        <v>40072</v>
      </c>
      <c r="J467" t="s">
        <v>421</v>
      </c>
      <c r="K467" t="s">
        <v>27</v>
      </c>
      <c r="L467">
        <v>30</v>
      </c>
      <c r="M467" t="s">
        <v>71</v>
      </c>
      <c r="N467" s="1">
        <v>39264</v>
      </c>
    </row>
    <row r="468" spans="1:14" x14ac:dyDescent="0.2">
      <c r="A468" t="s">
        <v>516</v>
      </c>
      <c r="B468" t="s">
        <v>24</v>
      </c>
      <c r="C468" t="s">
        <v>25</v>
      </c>
      <c r="D468">
        <v>1</v>
      </c>
      <c r="E468">
        <v>970000</v>
      </c>
      <c r="F468" t="s">
        <v>654</v>
      </c>
      <c r="G468" t="s">
        <v>13</v>
      </c>
      <c r="H468" s="1">
        <v>39910</v>
      </c>
      <c r="I468" s="1">
        <f>H468+20</f>
        <v>39930</v>
      </c>
      <c r="J468" t="s">
        <v>517</v>
      </c>
      <c r="K468" t="s">
        <v>27</v>
      </c>
      <c r="L468">
        <v>32</v>
      </c>
      <c r="M468" s="2" t="s">
        <v>666</v>
      </c>
      <c r="N468" s="1">
        <v>39314</v>
      </c>
    </row>
    <row r="469" spans="1:14" x14ac:dyDescent="0.2">
      <c r="A469" t="s">
        <v>326</v>
      </c>
      <c r="B469" t="s">
        <v>24</v>
      </c>
      <c r="C469" t="s">
        <v>25</v>
      </c>
      <c r="D469">
        <v>1</v>
      </c>
      <c r="E469">
        <v>970000</v>
      </c>
      <c r="F469" t="s">
        <v>654</v>
      </c>
      <c r="G469" t="s">
        <v>13</v>
      </c>
      <c r="H469" s="1">
        <v>39440</v>
      </c>
      <c r="I469" s="1">
        <f>H469+30</f>
        <v>39470</v>
      </c>
      <c r="J469" t="s">
        <v>327</v>
      </c>
      <c r="K469" t="s">
        <v>15</v>
      </c>
      <c r="L469">
        <v>64</v>
      </c>
      <c r="M469" t="s">
        <v>71</v>
      </c>
      <c r="N469" s="1">
        <v>39182</v>
      </c>
    </row>
    <row r="470" spans="1:14" x14ac:dyDescent="0.2">
      <c r="A470" t="s">
        <v>436</v>
      </c>
      <c r="B470" t="s">
        <v>24</v>
      </c>
      <c r="C470" t="s">
        <v>25</v>
      </c>
      <c r="D470">
        <v>1</v>
      </c>
      <c r="E470">
        <v>970000</v>
      </c>
      <c r="F470" t="s">
        <v>654</v>
      </c>
      <c r="G470" t="s">
        <v>13</v>
      </c>
      <c r="H470" s="1">
        <v>39500</v>
      </c>
      <c r="I470" s="1">
        <f>H470+20</f>
        <v>39520</v>
      </c>
      <c r="J470" t="s">
        <v>437</v>
      </c>
      <c r="K470" t="s">
        <v>27</v>
      </c>
      <c r="L470">
        <v>34</v>
      </c>
      <c r="M470" t="s">
        <v>71</v>
      </c>
      <c r="N470" s="1">
        <v>39203</v>
      </c>
    </row>
    <row r="471" spans="1:14" x14ac:dyDescent="0.2">
      <c r="A471" t="s">
        <v>468</v>
      </c>
      <c r="B471" t="s">
        <v>24</v>
      </c>
      <c r="C471" t="s">
        <v>65</v>
      </c>
      <c r="D471">
        <v>1</v>
      </c>
      <c r="E471">
        <v>980000</v>
      </c>
      <c r="F471" t="s">
        <v>654</v>
      </c>
      <c r="G471" t="s">
        <v>13</v>
      </c>
      <c r="H471" s="1">
        <v>40030</v>
      </c>
      <c r="I471" s="1">
        <f t="shared" ref="I471:I477" si="14">H471+30</f>
        <v>40060</v>
      </c>
      <c r="J471" t="s">
        <v>469</v>
      </c>
      <c r="K471" t="s">
        <v>15</v>
      </c>
      <c r="L471">
        <v>42</v>
      </c>
      <c r="M471" s="2" t="s">
        <v>666</v>
      </c>
      <c r="N471" s="1">
        <v>39282</v>
      </c>
    </row>
    <row r="472" spans="1:14" x14ac:dyDescent="0.2">
      <c r="A472" t="s">
        <v>502</v>
      </c>
      <c r="B472" t="s">
        <v>24</v>
      </c>
      <c r="C472" t="s">
        <v>65</v>
      </c>
      <c r="D472">
        <v>1</v>
      </c>
      <c r="E472">
        <v>980000</v>
      </c>
      <c r="F472" t="s">
        <v>654</v>
      </c>
      <c r="G472" t="s">
        <v>32</v>
      </c>
      <c r="H472" s="1">
        <v>39720</v>
      </c>
      <c r="I472" s="1">
        <f t="shared" si="14"/>
        <v>39750</v>
      </c>
      <c r="J472" t="s">
        <v>503</v>
      </c>
      <c r="K472" t="s">
        <v>15</v>
      </c>
      <c r="L472">
        <v>36</v>
      </c>
      <c r="M472" t="s">
        <v>71</v>
      </c>
      <c r="N472" s="1">
        <v>39301</v>
      </c>
    </row>
    <row r="473" spans="1:14" x14ac:dyDescent="0.2">
      <c r="A473" t="s">
        <v>466</v>
      </c>
      <c r="B473" t="s">
        <v>24</v>
      </c>
      <c r="C473" t="s">
        <v>25</v>
      </c>
      <c r="D473">
        <v>1</v>
      </c>
      <c r="E473">
        <v>985000</v>
      </c>
      <c r="F473" t="s">
        <v>654</v>
      </c>
      <c r="G473" t="s">
        <v>20</v>
      </c>
      <c r="H473" s="1">
        <v>40009</v>
      </c>
      <c r="I473" s="1">
        <f t="shared" si="14"/>
        <v>40039</v>
      </c>
      <c r="J473" t="s">
        <v>467</v>
      </c>
      <c r="K473" t="s">
        <v>15</v>
      </c>
      <c r="L473">
        <v>48</v>
      </c>
      <c r="M473" s="2" t="s">
        <v>666</v>
      </c>
      <c r="N473" s="1">
        <v>39257</v>
      </c>
    </row>
    <row r="474" spans="1:14" x14ac:dyDescent="0.2">
      <c r="A474" t="s">
        <v>68</v>
      </c>
      <c r="B474" t="s">
        <v>24</v>
      </c>
      <c r="C474" t="s">
        <v>25</v>
      </c>
      <c r="D474">
        <v>1</v>
      </c>
      <c r="E474">
        <v>985000</v>
      </c>
      <c r="F474" t="s">
        <v>654</v>
      </c>
      <c r="G474" t="s">
        <v>13</v>
      </c>
      <c r="H474" s="1">
        <v>39849</v>
      </c>
      <c r="I474" s="1">
        <f t="shared" si="14"/>
        <v>39879</v>
      </c>
      <c r="J474" t="s">
        <v>70</v>
      </c>
      <c r="K474" t="s">
        <v>15</v>
      </c>
      <c r="L474">
        <v>48</v>
      </c>
      <c r="M474" t="s">
        <v>71</v>
      </c>
      <c r="N474" s="1">
        <v>38948</v>
      </c>
    </row>
    <row r="475" spans="1:14" x14ac:dyDescent="0.2">
      <c r="A475" t="s">
        <v>574</v>
      </c>
      <c r="B475" t="s">
        <v>24</v>
      </c>
      <c r="C475" t="s">
        <v>25</v>
      </c>
      <c r="D475">
        <v>1</v>
      </c>
      <c r="E475">
        <v>1010800</v>
      </c>
      <c r="F475" t="s">
        <v>654</v>
      </c>
      <c r="G475" t="s">
        <v>32</v>
      </c>
      <c r="H475" s="1">
        <v>39344</v>
      </c>
      <c r="I475" s="1">
        <f t="shared" si="14"/>
        <v>39374</v>
      </c>
      <c r="J475" t="s">
        <v>575</v>
      </c>
      <c r="K475" t="s">
        <v>27</v>
      </c>
      <c r="L475">
        <v>17</v>
      </c>
      <c r="M475" t="s">
        <v>71</v>
      </c>
      <c r="N475" s="1">
        <v>39310</v>
      </c>
    </row>
    <row r="476" spans="1:14" x14ac:dyDescent="0.2">
      <c r="A476" t="s">
        <v>420</v>
      </c>
      <c r="B476" t="s">
        <v>24</v>
      </c>
      <c r="C476" t="s">
        <v>25</v>
      </c>
      <c r="D476">
        <v>1</v>
      </c>
      <c r="E476">
        <v>1010800</v>
      </c>
      <c r="F476" t="s">
        <v>654</v>
      </c>
      <c r="G476" t="s">
        <v>13</v>
      </c>
      <c r="H476" s="1">
        <v>39968</v>
      </c>
      <c r="I476" s="1">
        <f t="shared" si="14"/>
        <v>39998</v>
      </c>
      <c r="J476" t="s">
        <v>421</v>
      </c>
      <c r="K476" t="s">
        <v>27</v>
      </c>
      <c r="L476">
        <v>30</v>
      </c>
      <c r="M476" t="s">
        <v>71</v>
      </c>
      <c r="N476" s="1">
        <v>39264</v>
      </c>
    </row>
    <row r="477" spans="1:14" x14ac:dyDescent="0.2">
      <c r="A477" t="s">
        <v>552</v>
      </c>
      <c r="B477" t="s">
        <v>24</v>
      </c>
      <c r="C477" t="s">
        <v>25</v>
      </c>
      <c r="D477">
        <v>1</v>
      </c>
      <c r="E477">
        <v>1010800</v>
      </c>
      <c r="F477" t="s">
        <v>654</v>
      </c>
      <c r="G477" t="s">
        <v>32</v>
      </c>
      <c r="H477" s="1">
        <v>40055</v>
      </c>
      <c r="I477" s="1">
        <f t="shared" si="14"/>
        <v>40085</v>
      </c>
      <c r="J477" t="s">
        <v>553</v>
      </c>
      <c r="K477" t="s">
        <v>15</v>
      </c>
      <c r="L477">
        <v>38</v>
      </c>
      <c r="M477" t="s">
        <v>71</v>
      </c>
      <c r="N477" s="1">
        <v>39329</v>
      </c>
    </row>
    <row r="478" spans="1:14" x14ac:dyDescent="0.2">
      <c r="A478" t="s">
        <v>338</v>
      </c>
      <c r="B478" t="s">
        <v>24</v>
      </c>
      <c r="C478" t="s">
        <v>25</v>
      </c>
      <c r="D478">
        <v>1</v>
      </c>
      <c r="E478">
        <v>1010800</v>
      </c>
      <c r="F478" t="s">
        <v>654</v>
      </c>
      <c r="G478" t="s">
        <v>13</v>
      </c>
      <c r="H478" s="1">
        <v>39461</v>
      </c>
      <c r="I478" s="1">
        <f>H478+38</f>
        <v>39499</v>
      </c>
      <c r="J478" t="s">
        <v>339</v>
      </c>
      <c r="K478" t="s">
        <v>27</v>
      </c>
      <c r="L478">
        <v>32</v>
      </c>
      <c r="M478" s="2" t="s">
        <v>666</v>
      </c>
      <c r="N478" s="1">
        <v>39224</v>
      </c>
    </row>
    <row r="479" spans="1:14" x14ac:dyDescent="0.2">
      <c r="A479" t="s">
        <v>340</v>
      </c>
      <c r="B479" t="s">
        <v>24</v>
      </c>
      <c r="C479" t="s">
        <v>25</v>
      </c>
      <c r="D479">
        <v>1</v>
      </c>
      <c r="E479">
        <v>1010800</v>
      </c>
      <c r="F479" t="s">
        <v>654</v>
      </c>
      <c r="G479" t="s">
        <v>32</v>
      </c>
      <c r="H479" s="1">
        <v>39448</v>
      </c>
      <c r="I479" s="1">
        <f>H479+30</f>
        <v>39478</v>
      </c>
      <c r="J479" t="s">
        <v>341</v>
      </c>
      <c r="K479" t="s">
        <v>27</v>
      </c>
      <c r="L479">
        <v>33</v>
      </c>
      <c r="M479" s="2" t="s">
        <v>666</v>
      </c>
      <c r="N479" s="1">
        <v>39225</v>
      </c>
    </row>
    <row r="480" spans="1:14" x14ac:dyDescent="0.2">
      <c r="A480" t="s">
        <v>68</v>
      </c>
      <c r="B480" t="s">
        <v>30</v>
      </c>
      <c r="C480" t="s">
        <v>61</v>
      </c>
      <c r="D480">
        <v>1</v>
      </c>
      <c r="E480">
        <v>1099000</v>
      </c>
      <c r="F480" t="s">
        <v>654</v>
      </c>
      <c r="G480" t="s">
        <v>13</v>
      </c>
      <c r="H480" s="1">
        <v>39613</v>
      </c>
      <c r="I480" s="1">
        <f>H480+30</f>
        <v>39643</v>
      </c>
      <c r="J480" t="s">
        <v>70</v>
      </c>
      <c r="K480" t="s">
        <v>15</v>
      </c>
      <c r="L480">
        <v>48</v>
      </c>
      <c r="M480" t="s">
        <v>71</v>
      </c>
      <c r="N480" s="1">
        <v>38948</v>
      </c>
    </row>
    <row r="481" spans="1:14" x14ac:dyDescent="0.2">
      <c r="A481" t="s">
        <v>334</v>
      </c>
      <c r="B481" t="s">
        <v>11</v>
      </c>
      <c r="C481" t="s">
        <v>12</v>
      </c>
      <c r="D481">
        <v>1</v>
      </c>
      <c r="E481">
        <v>1265000</v>
      </c>
      <c r="F481" t="s">
        <v>654</v>
      </c>
      <c r="G481" t="s">
        <v>37</v>
      </c>
      <c r="H481" s="1">
        <v>39445</v>
      </c>
      <c r="I481" s="1">
        <f>H481+30</f>
        <v>39475</v>
      </c>
      <c r="J481" t="s">
        <v>335</v>
      </c>
      <c r="K481" t="s">
        <v>27</v>
      </c>
      <c r="L481">
        <v>31</v>
      </c>
      <c r="M481" s="2" t="s">
        <v>666</v>
      </c>
      <c r="N481" s="1">
        <v>39202</v>
      </c>
    </row>
    <row r="482" spans="1:14" x14ac:dyDescent="0.2">
      <c r="A482" t="s">
        <v>326</v>
      </c>
      <c r="B482" t="s">
        <v>11</v>
      </c>
      <c r="C482" t="s">
        <v>12</v>
      </c>
      <c r="D482">
        <v>1</v>
      </c>
      <c r="E482">
        <v>1265000</v>
      </c>
      <c r="F482" t="s">
        <v>654</v>
      </c>
      <c r="G482" t="s">
        <v>32</v>
      </c>
      <c r="H482" s="1">
        <v>39218</v>
      </c>
      <c r="I482" s="1">
        <f>H482+69</f>
        <v>39287</v>
      </c>
      <c r="J482" t="s">
        <v>327</v>
      </c>
      <c r="K482" t="s">
        <v>15</v>
      </c>
      <c r="L482">
        <v>64</v>
      </c>
      <c r="M482" t="s">
        <v>71</v>
      </c>
      <c r="N482" s="1">
        <v>39182</v>
      </c>
    </row>
    <row r="483" spans="1:14" x14ac:dyDescent="0.2">
      <c r="A483" t="s">
        <v>384</v>
      </c>
      <c r="B483" t="s">
        <v>11</v>
      </c>
      <c r="C483" t="s">
        <v>12</v>
      </c>
      <c r="D483">
        <v>1</v>
      </c>
      <c r="E483">
        <v>1265000</v>
      </c>
      <c r="F483" t="s">
        <v>654</v>
      </c>
      <c r="G483" t="s">
        <v>13</v>
      </c>
      <c r="H483" s="1">
        <v>39248</v>
      </c>
      <c r="I483" s="1">
        <f>H483+120</f>
        <v>39368</v>
      </c>
      <c r="J483" t="s">
        <v>385</v>
      </c>
      <c r="K483" t="s">
        <v>15</v>
      </c>
      <c r="L483">
        <v>43</v>
      </c>
      <c r="M483" t="s">
        <v>71</v>
      </c>
      <c r="N483" s="1">
        <v>39191</v>
      </c>
    </row>
    <row r="484" spans="1:14" x14ac:dyDescent="0.2">
      <c r="A484" t="s">
        <v>312</v>
      </c>
      <c r="B484" t="s">
        <v>11</v>
      </c>
      <c r="C484" t="s">
        <v>12</v>
      </c>
      <c r="D484">
        <v>1</v>
      </c>
      <c r="E484">
        <v>1265000</v>
      </c>
      <c r="F484" t="s">
        <v>654</v>
      </c>
      <c r="G484" t="s">
        <v>13</v>
      </c>
      <c r="H484" s="1">
        <v>39348</v>
      </c>
      <c r="I484" s="1">
        <f>H484+90</f>
        <v>39438</v>
      </c>
      <c r="J484" t="s">
        <v>313</v>
      </c>
      <c r="K484" t="s">
        <v>27</v>
      </c>
      <c r="L484">
        <v>45</v>
      </c>
      <c r="M484" t="s">
        <v>71</v>
      </c>
      <c r="N484" s="1">
        <v>39156</v>
      </c>
    </row>
    <row r="485" spans="1:14" x14ac:dyDescent="0.2">
      <c r="A485" t="s">
        <v>68</v>
      </c>
      <c r="B485" t="s">
        <v>18</v>
      </c>
      <c r="C485" t="s">
        <v>57</v>
      </c>
      <c r="D485">
        <v>1</v>
      </c>
      <c r="E485">
        <v>1280000</v>
      </c>
      <c r="F485" t="s">
        <v>654</v>
      </c>
      <c r="G485" t="s">
        <v>13</v>
      </c>
      <c r="H485" s="1">
        <v>39580</v>
      </c>
      <c r="I485" s="1">
        <f>H485+36</f>
        <v>39616</v>
      </c>
      <c r="J485" t="s">
        <v>70</v>
      </c>
      <c r="K485" t="s">
        <v>15</v>
      </c>
      <c r="L485">
        <v>48</v>
      </c>
      <c r="M485" t="s">
        <v>71</v>
      </c>
      <c r="N485" s="1">
        <v>38948</v>
      </c>
    </row>
    <row r="486" spans="1:14" x14ac:dyDescent="0.2">
      <c r="A486" t="s">
        <v>352</v>
      </c>
      <c r="B486" t="s">
        <v>18</v>
      </c>
      <c r="C486" t="s">
        <v>57</v>
      </c>
      <c r="D486">
        <v>1</v>
      </c>
      <c r="E486">
        <v>1280000</v>
      </c>
      <c r="F486" t="s">
        <v>654</v>
      </c>
      <c r="G486" t="s">
        <v>32</v>
      </c>
      <c r="H486" s="1">
        <v>39232</v>
      </c>
      <c r="I486" s="1">
        <f>H486+30</f>
        <v>39262</v>
      </c>
      <c r="J486" t="s">
        <v>353</v>
      </c>
      <c r="K486" t="s">
        <v>15</v>
      </c>
      <c r="L486">
        <v>57</v>
      </c>
      <c r="M486" s="2" t="s">
        <v>666</v>
      </c>
      <c r="N486" s="1">
        <v>39182</v>
      </c>
    </row>
    <row r="487" spans="1:14" x14ac:dyDescent="0.2">
      <c r="A487" t="s">
        <v>326</v>
      </c>
      <c r="B487" t="s">
        <v>18</v>
      </c>
      <c r="C487" t="s">
        <v>57</v>
      </c>
      <c r="D487">
        <v>1</v>
      </c>
      <c r="E487">
        <v>1345000</v>
      </c>
      <c r="F487" t="s">
        <v>654</v>
      </c>
      <c r="G487" t="s">
        <v>32</v>
      </c>
      <c r="H487" s="1">
        <v>39454</v>
      </c>
      <c r="I487" s="1">
        <f>H487+30</f>
        <v>39484</v>
      </c>
      <c r="J487" t="s">
        <v>327</v>
      </c>
      <c r="K487" t="s">
        <v>15</v>
      </c>
      <c r="L487">
        <v>64</v>
      </c>
      <c r="M487" t="s">
        <v>71</v>
      </c>
      <c r="N487" s="1">
        <v>39182</v>
      </c>
    </row>
    <row r="488" spans="1:14" x14ac:dyDescent="0.2">
      <c r="A488" t="s">
        <v>68</v>
      </c>
      <c r="B488" t="s">
        <v>18</v>
      </c>
      <c r="C488" t="s">
        <v>57</v>
      </c>
      <c r="D488">
        <v>1</v>
      </c>
      <c r="E488">
        <v>1345000</v>
      </c>
      <c r="F488" t="s">
        <v>654</v>
      </c>
      <c r="G488" t="s">
        <v>20</v>
      </c>
      <c r="H488" s="1">
        <v>39515</v>
      </c>
      <c r="I488" s="1">
        <f>H488+30</f>
        <v>39545</v>
      </c>
      <c r="J488" t="s">
        <v>70</v>
      </c>
      <c r="K488" t="s">
        <v>15</v>
      </c>
      <c r="L488">
        <v>48</v>
      </c>
      <c r="M488" t="s">
        <v>71</v>
      </c>
      <c r="N488" s="1">
        <v>38948</v>
      </c>
    </row>
    <row r="489" spans="1:14" x14ac:dyDescent="0.2">
      <c r="A489" t="s">
        <v>396</v>
      </c>
      <c r="B489" t="s">
        <v>18</v>
      </c>
      <c r="C489" t="s">
        <v>57</v>
      </c>
      <c r="D489">
        <v>1</v>
      </c>
      <c r="E489">
        <v>1345000</v>
      </c>
      <c r="F489" t="s">
        <v>654</v>
      </c>
      <c r="G489" t="s">
        <v>13</v>
      </c>
      <c r="H489" s="1">
        <v>39924</v>
      </c>
      <c r="I489" s="1">
        <f>H489+50</f>
        <v>39974</v>
      </c>
      <c r="J489" t="s">
        <v>397</v>
      </c>
      <c r="K489" t="s">
        <v>15</v>
      </c>
      <c r="L489">
        <v>43</v>
      </c>
      <c r="M489" t="s">
        <v>71</v>
      </c>
      <c r="N489" s="1">
        <v>39233</v>
      </c>
    </row>
    <row r="490" spans="1:14" x14ac:dyDescent="0.2">
      <c r="A490" t="s">
        <v>420</v>
      </c>
      <c r="B490" t="s">
        <v>18</v>
      </c>
      <c r="C490" t="s">
        <v>57</v>
      </c>
      <c r="D490">
        <v>1</v>
      </c>
      <c r="E490">
        <v>1345000</v>
      </c>
      <c r="F490" t="s">
        <v>654</v>
      </c>
      <c r="G490" t="s">
        <v>20</v>
      </c>
      <c r="H490" s="1">
        <v>39937</v>
      </c>
      <c r="I490" s="1">
        <f>H490+54</f>
        <v>39991</v>
      </c>
      <c r="J490" t="s">
        <v>421</v>
      </c>
      <c r="K490" t="s">
        <v>27</v>
      </c>
      <c r="L490">
        <v>30</v>
      </c>
      <c r="M490" t="s">
        <v>71</v>
      </c>
      <c r="N490" s="1">
        <v>39264</v>
      </c>
    </row>
    <row r="491" spans="1:14" x14ac:dyDescent="0.2">
      <c r="A491" t="s">
        <v>388</v>
      </c>
      <c r="B491" t="s">
        <v>30</v>
      </c>
      <c r="C491" t="s">
        <v>31</v>
      </c>
      <c r="D491">
        <v>1</v>
      </c>
      <c r="E491">
        <v>1365000</v>
      </c>
      <c r="F491" t="s">
        <v>654</v>
      </c>
      <c r="G491" t="s">
        <v>13</v>
      </c>
      <c r="H491" s="1">
        <v>39250</v>
      </c>
      <c r="I491" s="1">
        <f>H491+30</f>
        <v>39280</v>
      </c>
      <c r="J491" t="s">
        <v>389</v>
      </c>
      <c r="K491" t="s">
        <v>27</v>
      </c>
      <c r="L491">
        <v>48</v>
      </c>
      <c r="M491" s="2" t="s">
        <v>666</v>
      </c>
      <c r="N491" s="1">
        <v>39248</v>
      </c>
    </row>
    <row r="492" spans="1:14" x14ac:dyDescent="0.2">
      <c r="A492" t="s">
        <v>68</v>
      </c>
      <c r="B492" t="s">
        <v>30</v>
      </c>
      <c r="C492" t="s">
        <v>31</v>
      </c>
      <c r="D492">
        <v>1</v>
      </c>
      <c r="E492">
        <v>1365000</v>
      </c>
      <c r="F492" t="s">
        <v>654</v>
      </c>
      <c r="G492" t="s">
        <v>13</v>
      </c>
      <c r="H492" s="1">
        <v>39735</v>
      </c>
      <c r="I492" s="1">
        <f>H492+30</f>
        <v>39765</v>
      </c>
      <c r="J492" t="s">
        <v>70</v>
      </c>
      <c r="K492" t="s">
        <v>15</v>
      </c>
      <c r="L492">
        <v>48</v>
      </c>
      <c r="M492" t="s">
        <v>71</v>
      </c>
      <c r="N492" s="1">
        <v>38948</v>
      </c>
    </row>
    <row r="493" spans="1:14" x14ac:dyDescent="0.2">
      <c r="A493" t="s">
        <v>522</v>
      </c>
      <c r="B493" t="s">
        <v>30</v>
      </c>
      <c r="C493" t="s">
        <v>31</v>
      </c>
      <c r="D493">
        <v>1</v>
      </c>
      <c r="E493">
        <v>1365000</v>
      </c>
      <c r="F493" t="s">
        <v>654</v>
      </c>
      <c r="G493" t="s">
        <v>13</v>
      </c>
      <c r="H493" s="1">
        <v>39318</v>
      </c>
      <c r="I493" s="1">
        <f>H493+30</f>
        <v>39348</v>
      </c>
      <c r="J493" t="s">
        <v>523</v>
      </c>
      <c r="K493" t="s">
        <v>15</v>
      </c>
      <c r="L493">
        <v>35</v>
      </c>
      <c r="M493" s="2" t="s">
        <v>666</v>
      </c>
      <c r="N493" s="1">
        <v>39315</v>
      </c>
    </row>
    <row r="494" spans="1:14" x14ac:dyDescent="0.2">
      <c r="A494" t="s">
        <v>332</v>
      </c>
      <c r="B494" t="s">
        <v>30</v>
      </c>
      <c r="C494" t="s">
        <v>31</v>
      </c>
      <c r="D494">
        <v>1</v>
      </c>
      <c r="E494">
        <v>1365000</v>
      </c>
      <c r="F494" t="s">
        <v>654</v>
      </c>
      <c r="G494" t="s">
        <v>13</v>
      </c>
      <c r="H494" s="1">
        <v>39457</v>
      </c>
      <c r="I494" s="1">
        <f>H494+30</f>
        <v>39487</v>
      </c>
      <c r="J494" t="s">
        <v>333</v>
      </c>
      <c r="K494" t="s">
        <v>27</v>
      </c>
      <c r="L494">
        <v>28</v>
      </c>
      <c r="M494" s="2" t="s">
        <v>666</v>
      </c>
      <c r="N494" s="1">
        <v>39214</v>
      </c>
    </row>
    <row r="495" spans="1:14" x14ac:dyDescent="0.2">
      <c r="A495" t="s">
        <v>246</v>
      </c>
      <c r="B495" t="s">
        <v>30</v>
      </c>
      <c r="C495" t="s">
        <v>31</v>
      </c>
      <c r="D495">
        <v>1</v>
      </c>
      <c r="E495">
        <v>1399000</v>
      </c>
      <c r="F495" t="s">
        <v>654</v>
      </c>
      <c r="G495" t="s">
        <v>20</v>
      </c>
      <c r="H495" s="1">
        <v>39178</v>
      </c>
      <c r="I495" s="1">
        <f>H495+100</f>
        <v>39278</v>
      </c>
      <c r="J495" t="s">
        <v>247</v>
      </c>
      <c r="K495" t="s">
        <v>27</v>
      </c>
      <c r="L495">
        <v>49</v>
      </c>
      <c r="M495" s="2" t="s">
        <v>666</v>
      </c>
      <c r="N495" s="1">
        <v>39137</v>
      </c>
    </row>
    <row r="496" spans="1:14" x14ac:dyDescent="0.2">
      <c r="A496" t="s">
        <v>552</v>
      </c>
      <c r="B496" t="s">
        <v>11</v>
      </c>
      <c r="C496" t="s">
        <v>12</v>
      </c>
      <c r="D496">
        <v>1</v>
      </c>
      <c r="E496">
        <v>1399000</v>
      </c>
      <c r="F496" t="s">
        <v>654</v>
      </c>
      <c r="G496" t="s">
        <v>37</v>
      </c>
      <c r="H496" s="1">
        <v>39333</v>
      </c>
      <c r="I496" s="1">
        <f>H496+90</f>
        <v>39423</v>
      </c>
      <c r="J496" t="s">
        <v>553</v>
      </c>
      <c r="K496" t="s">
        <v>15</v>
      </c>
      <c r="L496">
        <v>38</v>
      </c>
      <c r="M496" t="s">
        <v>71</v>
      </c>
      <c r="N496" s="1">
        <v>39329</v>
      </c>
    </row>
    <row r="497" spans="1:14" x14ac:dyDescent="0.2">
      <c r="A497" t="s">
        <v>502</v>
      </c>
      <c r="B497" t="s">
        <v>11</v>
      </c>
      <c r="C497" t="s">
        <v>12</v>
      </c>
      <c r="D497">
        <v>1</v>
      </c>
      <c r="E497">
        <v>1399000</v>
      </c>
      <c r="F497" t="s">
        <v>654</v>
      </c>
      <c r="G497" t="s">
        <v>20</v>
      </c>
      <c r="H497" s="1">
        <v>39958</v>
      </c>
      <c r="I497" s="1">
        <f>H497+123</f>
        <v>40081</v>
      </c>
      <c r="J497" t="s">
        <v>503</v>
      </c>
      <c r="K497" t="s">
        <v>15</v>
      </c>
      <c r="L497">
        <v>36</v>
      </c>
      <c r="M497" t="s">
        <v>71</v>
      </c>
      <c r="N497" s="1">
        <v>39301</v>
      </c>
    </row>
    <row r="498" spans="1:14" x14ac:dyDescent="0.2">
      <c r="A498" t="s">
        <v>420</v>
      </c>
      <c r="B498" t="s">
        <v>30</v>
      </c>
      <c r="C498" t="s">
        <v>31</v>
      </c>
      <c r="D498">
        <v>1</v>
      </c>
      <c r="E498">
        <v>1399000</v>
      </c>
      <c r="F498" t="s">
        <v>654</v>
      </c>
      <c r="G498" t="s">
        <v>13</v>
      </c>
      <c r="H498" s="1">
        <v>39469</v>
      </c>
      <c r="I498" s="1">
        <f t="shared" ref="I498:I505" si="15">H498+30</f>
        <v>39499</v>
      </c>
      <c r="J498" t="s">
        <v>421</v>
      </c>
      <c r="K498" t="s">
        <v>27</v>
      </c>
      <c r="L498">
        <v>30</v>
      </c>
      <c r="M498" t="s">
        <v>71</v>
      </c>
      <c r="N498" s="1">
        <v>39264</v>
      </c>
    </row>
    <row r="499" spans="1:14" x14ac:dyDescent="0.2">
      <c r="A499" t="s">
        <v>68</v>
      </c>
      <c r="B499" t="s">
        <v>30</v>
      </c>
      <c r="C499" t="s">
        <v>31</v>
      </c>
      <c r="D499">
        <v>1</v>
      </c>
      <c r="E499">
        <v>1399000</v>
      </c>
      <c r="F499" t="s">
        <v>654</v>
      </c>
      <c r="G499" t="s">
        <v>20</v>
      </c>
      <c r="H499" s="1">
        <v>39813</v>
      </c>
      <c r="I499" s="1">
        <f t="shared" si="15"/>
        <v>39843</v>
      </c>
      <c r="J499" t="s">
        <v>70</v>
      </c>
      <c r="K499" t="s">
        <v>15</v>
      </c>
      <c r="L499">
        <v>48</v>
      </c>
      <c r="M499" t="s">
        <v>71</v>
      </c>
      <c r="N499" s="1">
        <v>38948</v>
      </c>
    </row>
    <row r="500" spans="1:14" x14ac:dyDescent="0.2">
      <c r="A500" t="s">
        <v>384</v>
      </c>
      <c r="B500" t="s">
        <v>30</v>
      </c>
      <c r="C500" t="s">
        <v>31</v>
      </c>
      <c r="D500">
        <v>1</v>
      </c>
      <c r="E500">
        <v>1450000</v>
      </c>
      <c r="F500" t="s">
        <v>654</v>
      </c>
      <c r="G500" t="s">
        <v>32</v>
      </c>
      <c r="H500" s="1">
        <v>39835</v>
      </c>
      <c r="I500" s="1">
        <f t="shared" si="15"/>
        <v>39865</v>
      </c>
      <c r="J500" t="s">
        <v>385</v>
      </c>
      <c r="K500" t="s">
        <v>15</v>
      </c>
      <c r="L500">
        <v>43</v>
      </c>
      <c r="M500" t="s">
        <v>71</v>
      </c>
      <c r="N500" s="1">
        <v>39191</v>
      </c>
    </row>
    <row r="501" spans="1:14" x14ac:dyDescent="0.2">
      <c r="A501" t="s">
        <v>524</v>
      </c>
      <c r="B501" t="s">
        <v>30</v>
      </c>
      <c r="C501" t="s">
        <v>31</v>
      </c>
      <c r="D501">
        <v>1</v>
      </c>
      <c r="E501">
        <v>1450000</v>
      </c>
      <c r="F501" t="s">
        <v>654</v>
      </c>
      <c r="G501" t="s">
        <v>13</v>
      </c>
      <c r="H501" s="1">
        <v>39319</v>
      </c>
      <c r="I501" s="1">
        <f t="shared" si="15"/>
        <v>39349</v>
      </c>
      <c r="J501" t="s">
        <v>525</v>
      </c>
      <c r="K501" t="s">
        <v>15</v>
      </c>
      <c r="L501">
        <v>39</v>
      </c>
      <c r="M501" s="2" t="s">
        <v>666</v>
      </c>
      <c r="N501" s="1">
        <v>39311</v>
      </c>
    </row>
    <row r="502" spans="1:14" x14ac:dyDescent="0.2">
      <c r="A502" t="s">
        <v>82</v>
      </c>
      <c r="B502" t="s">
        <v>30</v>
      </c>
      <c r="C502" t="s">
        <v>41</v>
      </c>
      <c r="D502">
        <v>1</v>
      </c>
      <c r="E502">
        <v>1750000</v>
      </c>
      <c r="F502" t="s">
        <v>654</v>
      </c>
      <c r="G502" t="s">
        <v>32</v>
      </c>
      <c r="H502" s="1">
        <v>39853</v>
      </c>
      <c r="I502" s="1">
        <f t="shared" si="15"/>
        <v>39883</v>
      </c>
      <c r="J502" t="s">
        <v>83</v>
      </c>
      <c r="K502" t="s">
        <v>15</v>
      </c>
      <c r="L502">
        <v>40</v>
      </c>
      <c r="M502" s="2" t="s">
        <v>666</v>
      </c>
      <c r="N502" s="1">
        <v>39098</v>
      </c>
    </row>
    <row r="503" spans="1:14" x14ac:dyDescent="0.2">
      <c r="A503" t="s">
        <v>396</v>
      </c>
      <c r="B503" t="s">
        <v>30</v>
      </c>
      <c r="C503" t="s">
        <v>41</v>
      </c>
      <c r="D503">
        <v>1</v>
      </c>
      <c r="E503">
        <v>1799000</v>
      </c>
      <c r="F503" t="s">
        <v>654</v>
      </c>
      <c r="G503" t="s">
        <v>13</v>
      </c>
      <c r="H503" s="1">
        <v>39423</v>
      </c>
      <c r="I503" s="1">
        <f t="shared" si="15"/>
        <v>39453</v>
      </c>
      <c r="J503" t="s">
        <v>397</v>
      </c>
      <c r="K503" t="s">
        <v>15</v>
      </c>
      <c r="L503">
        <v>43</v>
      </c>
      <c r="M503" t="s">
        <v>71</v>
      </c>
      <c r="N503" s="1">
        <v>39233</v>
      </c>
    </row>
    <row r="504" spans="1:14" x14ac:dyDescent="0.2">
      <c r="A504" t="s">
        <v>68</v>
      </c>
      <c r="B504" t="s">
        <v>18</v>
      </c>
      <c r="C504" t="s">
        <v>87</v>
      </c>
      <c r="D504">
        <v>1</v>
      </c>
      <c r="E504">
        <v>1988000</v>
      </c>
      <c r="F504" t="s">
        <v>654</v>
      </c>
      <c r="G504" t="s">
        <v>13</v>
      </c>
      <c r="H504" s="1">
        <v>39654</v>
      </c>
      <c r="I504" s="1">
        <f t="shared" si="15"/>
        <v>39684</v>
      </c>
      <c r="J504" t="s">
        <v>70</v>
      </c>
      <c r="K504" t="s">
        <v>15</v>
      </c>
      <c r="L504">
        <v>48</v>
      </c>
      <c r="M504" t="s">
        <v>71</v>
      </c>
      <c r="N504" s="1">
        <v>38948</v>
      </c>
    </row>
    <row r="505" spans="1:14" x14ac:dyDescent="0.2">
      <c r="A505" t="s">
        <v>396</v>
      </c>
      <c r="B505" t="s">
        <v>18</v>
      </c>
      <c r="C505" t="s">
        <v>87</v>
      </c>
      <c r="D505">
        <v>1</v>
      </c>
      <c r="E505">
        <v>1988000</v>
      </c>
      <c r="F505" t="s">
        <v>654</v>
      </c>
      <c r="G505" t="s">
        <v>13</v>
      </c>
      <c r="H505" s="1">
        <v>39400</v>
      </c>
      <c r="I505" s="1">
        <f t="shared" si="15"/>
        <v>39430</v>
      </c>
      <c r="J505" t="s">
        <v>397</v>
      </c>
      <c r="K505" t="s">
        <v>15</v>
      </c>
      <c r="L505">
        <v>43</v>
      </c>
      <c r="M505" t="s">
        <v>71</v>
      </c>
      <c r="N505" s="1">
        <v>39233</v>
      </c>
    </row>
    <row r="506" spans="1:14" x14ac:dyDescent="0.2">
      <c r="A506" t="s">
        <v>396</v>
      </c>
      <c r="B506" t="s">
        <v>11</v>
      </c>
      <c r="C506" t="s">
        <v>36</v>
      </c>
      <c r="D506">
        <v>1</v>
      </c>
      <c r="E506">
        <v>2790000</v>
      </c>
      <c r="F506" t="s">
        <v>654</v>
      </c>
      <c r="G506" t="s">
        <v>20</v>
      </c>
      <c r="H506" s="1">
        <v>39255</v>
      </c>
      <c r="I506" s="1">
        <f>H506+80</f>
        <v>39335</v>
      </c>
      <c r="J506" t="s">
        <v>397</v>
      </c>
      <c r="K506" t="s">
        <v>15</v>
      </c>
      <c r="L506">
        <v>43</v>
      </c>
      <c r="M506" t="s">
        <v>71</v>
      </c>
      <c r="N506" s="1">
        <v>39233</v>
      </c>
    </row>
    <row r="507" spans="1:14" x14ac:dyDescent="0.2">
      <c r="A507" t="s">
        <v>294</v>
      </c>
      <c r="B507" t="s">
        <v>11</v>
      </c>
      <c r="C507" t="s">
        <v>36</v>
      </c>
      <c r="D507">
        <v>1</v>
      </c>
      <c r="E507">
        <v>2790000</v>
      </c>
      <c r="F507" t="s">
        <v>654</v>
      </c>
      <c r="G507" t="s">
        <v>32</v>
      </c>
      <c r="H507" s="1">
        <v>39202</v>
      </c>
      <c r="I507" s="1">
        <f>H507+67</f>
        <v>39269</v>
      </c>
      <c r="J507" t="s">
        <v>295</v>
      </c>
      <c r="K507" t="s">
        <v>27</v>
      </c>
      <c r="L507">
        <v>29</v>
      </c>
      <c r="M507" s="2" t="s">
        <v>666</v>
      </c>
      <c r="N507" s="1">
        <v>39200</v>
      </c>
    </row>
    <row r="508" spans="1:14" x14ac:dyDescent="0.2">
      <c r="A508" t="s">
        <v>68</v>
      </c>
      <c r="B508" t="s">
        <v>11</v>
      </c>
      <c r="C508" t="s">
        <v>36</v>
      </c>
      <c r="D508">
        <v>1</v>
      </c>
      <c r="E508">
        <v>3015000</v>
      </c>
      <c r="F508" t="s">
        <v>654</v>
      </c>
      <c r="G508" t="s">
        <v>32</v>
      </c>
      <c r="H508" s="1">
        <v>39888</v>
      </c>
      <c r="I508" s="1">
        <f>H508+180</f>
        <v>40068</v>
      </c>
      <c r="J508" t="s">
        <v>70</v>
      </c>
      <c r="K508" t="s">
        <v>15</v>
      </c>
      <c r="L508">
        <v>48</v>
      </c>
      <c r="M508" t="s">
        <v>71</v>
      </c>
      <c r="N508" s="1">
        <v>38948</v>
      </c>
    </row>
    <row r="509" spans="1:14" x14ac:dyDescent="0.2">
      <c r="A509" t="s">
        <v>35</v>
      </c>
      <c r="B509" t="s">
        <v>11</v>
      </c>
      <c r="C509" t="s">
        <v>36</v>
      </c>
      <c r="D509">
        <v>1</v>
      </c>
      <c r="E509">
        <v>3015000</v>
      </c>
      <c r="F509" t="s">
        <v>654</v>
      </c>
      <c r="G509" t="s">
        <v>37</v>
      </c>
      <c r="H509" s="1">
        <v>39087</v>
      </c>
      <c r="I509" s="1">
        <f>H509+30</f>
        <v>39117</v>
      </c>
      <c r="J509" t="s">
        <v>38</v>
      </c>
      <c r="K509" t="s">
        <v>27</v>
      </c>
      <c r="L509">
        <v>28</v>
      </c>
      <c r="M509" s="2" t="s">
        <v>666</v>
      </c>
      <c r="N509" s="1">
        <v>39087</v>
      </c>
    </row>
    <row r="510" spans="1:14" x14ac:dyDescent="0.2">
      <c r="A510" t="s">
        <v>646</v>
      </c>
      <c r="B510" t="s">
        <v>18</v>
      </c>
      <c r="C510" t="s">
        <v>19</v>
      </c>
      <c r="D510">
        <v>1</v>
      </c>
      <c r="E510">
        <v>4300000</v>
      </c>
      <c r="F510" t="s">
        <v>654</v>
      </c>
      <c r="G510" t="s">
        <v>20</v>
      </c>
      <c r="H510" s="1">
        <v>39431</v>
      </c>
      <c r="I510" s="1">
        <f>H510+30</f>
        <v>39461</v>
      </c>
      <c r="J510" t="s">
        <v>647</v>
      </c>
      <c r="K510" t="s">
        <v>15</v>
      </c>
      <c r="L510">
        <v>58</v>
      </c>
      <c r="M510" s="2" t="s">
        <v>666</v>
      </c>
      <c r="N510" s="1">
        <v>39363</v>
      </c>
    </row>
    <row r="511" spans="1:14" x14ac:dyDescent="0.2">
      <c r="A511" t="s">
        <v>436</v>
      </c>
      <c r="B511" t="s">
        <v>18</v>
      </c>
      <c r="C511" t="s">
        <v>19</v>
      </c>
      <c r="D511">
        <v>1</v>
      </c>
      <c r="E511">
        <v>4450000</v>
      </c>
      <c r="F511" t="s">
        <v>654</v>
      </c>
      <c r="G511" t="s">
        <v>20</v>
      </c>
      <c r="H511" s="1">
        <v>39477</v>
      </c>
      <c r="I511" s="1">
        <f>H511+55</f>
        <v>39532</v>
      </c>
      <c r="J511" t="s">
        <v>437</v>
      </c>
      <c r="K511" t="s">
        <v>27</v>
      </c>
      <c r="L511">
        <v>34</v>
      </c>
      <c r="M511" t="s">
        <v>71</v>
      </c>
      <c r="N511" s="1">
        <v>39203</v>
      </c>
    </row>
    <row r="512" spans="1:14" x14ac:dyDescent="0.2">
      <c r="A512" t="s">
        <v>68</v>
      </c>
      <c r="B512" t="s">
        <v>18</v>
      </c>
      <c r="C512" t="s">
        <v>19</v>
      </c>
      <c r="D512">
        <v>1</v>
      </c>
      <c r="E512">
        <v>4450000</v>
      </c>
      <c r="F512" t="s">
        <v>654</v>
      </c>
      <c r="G512" t="s">
        <v>13</v>
      </c>
      <c r="H512" s="1">
        <v>39693</v>
      </c>
      <c r="I512" s="1">
        <f>H512+44</f>
        <v>39737</v>
      </c>
      <c r="J512" t="s">
        <v>70</v>
      </c>
      <c r="K512" t="s">
        <v>15</v>
      </c>
      <c r="L512">
        <v>48</v>
      </c>
      <c r="M512" t="s">
        <v>71</v>
      </c>
      <c r="N512" s="1">
        <v>38948</v>
      </c>
    </row>
    <row r="513" spans="1:14" x14ac:dyDescent="0.2">
      <c r="A513" t="s">
        <v>574</v>
      </c>
      <c r="B513" t="s">
        <v>18</v>
      </c>
      <c r="C513" t="s">
        <v>19</v>
      </c>
      <c r="D513">
        <v>1</v>
      </c>
      <c r="E513">
        <v>4450000</v>
      </c>
      <c r="F513" t="s">
        <v>654</v>
      </c>
      <c r="G513" t="s">
        <v>20</v>
      </c>
      <c r="H513" s="1">
        <v>40078</v>
      </c>
      <c r="I513" s="1">
        <f>H513+30</f>
        <v>40108</v>
      </c>
      <c r="J513" t="s">
        <v>575</v>
      </c>
      <c r="K513" t="s">
        <v>27</v>
      </c>
      <c r="L513">
        <v>17</v>
      </c>
      <c r="M513" t="s">
        <v>71</v>
      </c>
      <c r="N513" s="1">
        <v>39310</v>
      </c>
    </row>
    <row r="514" spans="1:14" x14ac:dyDescent="0.2">
      <c r="A514" t="s">
        <v>502</v>
      </c>
      <c r="B514" t="s">
        <v>18</v>
      </c>
      <c r="C514" t="s">
        <v>19</v>
      </c>
      <c r="D514">
        <v>1</v>
      </c>
      <c r="E514">
        <v>4500000</v>
      </c>
      <c r="F514" t="s">
        <v>654</v>
      </c>
      <c r="G514" t="s">
        <v>32</v>
      </c>
      <c r="H514" s="1">
        <v>39681</v>
      </c>
      <c r="I514" s="1">
        <f>H514+62</f>
        <v>39743</v>
      </c>
      <c r="J514" t="s">
        <v>503</v>
      </c>
      <c r="K514" t="s">
        <v>15</v>
      </c>
      <c r="L514">
        <v>36</v>
      </c>
      <c r="M514" t="s">
        <v>71</v>
      </c>
      <c r="N514" s="1">
        <v>39301</v>
      </c>
    </row>
    <row r="515" spans="1:14" x14ac:dyDescent="0.2">
      <c r="A515" t="s">
        <v>35</v>
      </c>
      <c r="B515" t="s">
        <v>18</v>
      </c>
      <c r="C515" t="s">
        <v>53</v>
      </c>
      <c r="D515">
        <v>1</v>
      </c>
      <c r="E515">
        <v>5870000</v>
      </c>
      <c r="F515" t="s">
        <v>654</v>
      </c>
      <c r="G515" t="s">
        <v>20</v>
      </c>
      <c r="H515" s="1">
        <v>39805</v>
      </c>
      <c r="I515" s="1">
        <f t="shared" ref="I515:I521" si="16">H515+30</f>
        <v>39835</v>
      </c>
      <c r="J515" t="s">
        <v>38</v>
      </c>
      <c r="K515" t="s">
        <v>27</v>
      </c>
      <c r="L515">
        <v>28</v>
      </c>
      <c r="M515" s="2" t="s">
        <v>666</v>
      </c>
      <c r="N515" s="1">
        <v>39087</v>
      </c>
    </row>
    <row r="516" spans="1:14" x14ac:dyDescent="0.2">
      <c r="A516" t="s">
        <v>364</v>
      </c>
      <c r="B516" t="s">
        <v>18</v>
      </c>
      <c r="C516" t="s">
        <v>53</v>
      </c>
      <c r="D516">
        <v>1</v>
      </c>
      <c r="E516">
        <v>6000000</v>
      </c>
      <c r="F516" t="s">
        <v>654</v>
      </c>
      <c r="G516" s="3" t="s">
        <v>660</v>
      </c>
      <c r="H516" s="1">
        <v>39238</v>
      </c>
      <c r="I516" s="1">
        <f t="shared" si="16"/>
        <v>39268</v>
      </c>
      <c r="J516" t="s">
        <v>365</v>
      </c>
      <c r="K516" t="s">
        <v>15</v>
      </c>
      <c r="L516">
        <v>38</v>
      </c>
      <c r="M516" s="2" t="s">
        <v>666</v>
      </c>
      <c r="N516" s="1">
        <v>39235</v>
      </c>
    </row>
    <row r="517" spans="1:14" x14ac:dyDescent="0.2">
      <c r="A517" t="s">
        <v>23</v>
      </c>
      <c r="B517" t="s">
        <v>18</v>
      </c>
      <c r="C517" t="s">
        <v>53</v>
      </c>
      <c r="D517">
        <v>1</v>
      </c>
      <c r="E517">
        <v>6100000</v>
      </c>
      <c r="F517" t="s">
        <v>654</v>
      </c>
      <c r="G517" t="s">
        <v>20</v>
      </c>
      <c r="H517" s="1">
        <v>39878</v>
      </c>
      <c r="I517" s="1">
        <f t="shared" si="16"/>
        <v>39908</v>
      </c>
      <c r="J517" t="s">
        <v>26</v>
      </c>
      <c r="K517" t="s">
        <v>27</v>
      </c>
      <c r="L517">
        <v>24</v>
      </c>
      <c r="M517" s="2" t="s">
        <v>666</v>
      </c>
      <c r="N517" s="1">
        <v>39066</v>
      </c>
    </row>
    <row r="518" spans="1:14" x14ac:dyDescent="0.2">
      <c r="A518" t="s">
        <v>420</v>
      </c>
      <c r="B518" t="s">
        <v>18</v>
      </c>
      <c r="C518" t="s">
        <v>90</v>
      </c>
      <c r="D518">
        <v>1</v>
      </c>
      <c r="E518">
        <v>7000000</v>
      </c>
      <c r="F518" t="s">
        <v>654</v>
      </c>
      <c r="G518" t="s">
        <v>32</v>
      </c>
      <c r="H518" s="1">
        <v>39492</v>
      </c>
      <c r="I518" s="1">
        <f t="shared" si="16"/>
        <v>39522</v>
      </c>
      <c r="J518" t="s">
        <v>421</v>
      </c>
      <c r="K518" t="s">
        <v>27</v>
      </c>
      <c r="L518">
        <v>30</v>
      </c>
      <c r="M518" t="s">
        <v>71</v>
      </c>
      <c r="N518" s="1">
        <v>39264</v>
      </c>
    </row>
    <row r="519" spans="1:14" x14ac:dyDescent="0.2">
      <c r="A519" t="s">
        <v>384</v>
      </c>
      <c r="B519" t="s">
        <v>18</v>
      </c>
      <c r="C519" t="s">
        <v>90</v>
      </c>
      <c r="D519">
        <v>1</v>
      </c>
      <c r="E519">
        <v>7000000</v>
      </c>
      <c r="F519" t="s">
        <v>654</v>
      </c>
      <c r="G519" t="s">
        <v>13</v>
      </c>
      <c r="H519" s="1">
        <v>39416</v>
      </c>
      <c r="I519" s="1">
        <f t="shared" si="16"/>
        <v>39446</v>
      </c>
      <c r="J519" t="s">
        <v>385</v>
      </c>
      <c r="K519" t="s">
        <v>15</v>
      </c>
      <c r="L519">
        <v>43</v>
      </c>
      <c r="M519" t="s">
        <v>71</v>
      </c>
      <c r="N519" s="1">
        <v>39191</v>
      </c>
    </row>
    <row r="520" spans="1:14" x14ac:dyDescent="0.2">
      <c r="A520" t="s">
        <v>494</v>
      </c>
      <c r="B520" t="s">
        <v>30</v>
      </c>
      <c r="C520" t="s">
        <v>31</v>
      </c>
      <c r="D520">
        <v>1</v>
      </c>
      <c r="E520">
        <v>1365000</v>
      </c>
      <c r="F520" t="s">
        <v>654</v>
      </c>
      <c r="G520" t="s">
        <v>20</v>
      </c>
      <c r="H520" s="1">
        <v>39304</v>
      </c>
      <c r="I520" s="1">
        <f t="shared" si="16"/>
        <v>39334</v>
      </c>
      <c r="J520" t="s">
        <v>495</v>
      </c>
      <c r="K520" t="s">
        <v>27</v>
      </c>
      <c r="L520">
        <v>40</v>
      </c>
      <c r="M520" s="2" t="s">
        <v>666</v>
      </c>
      <c r="N520" s="1">
        <v>39290</v>
      </c>
    </row>
    <row r="521" spans="1:14" x14ac:dyDescent="0.2">
      <c r="A521" t="s">
        <v>494</v>
      </c>
      <c r="B521" t="s">
        <v>30</v>
      </c>
      <c r="C521" t="s">
        <v>31</v>
      </c>
      <c r="D521">
        <v>1</v>
      </c>
      <c r="E521">
        <v>1365000</v>
      </c>
      <c r="F521" t="s">
        <v>654</v>
      </c>
      <c r="G521" t="s">
        <v>13</v>
      </c>
      <c r="H521" s="1">
        <v>39954</v>
      </c>
      <c r="I521" s="1">
        <f t="shared" si="16"/>
        <v>39984</v>
      </c>
      <c r="J521" t="s">
        <v>495</v>
      </c>
      <c r="K521" t="s">
        <v>27</v>
      </c>
      <c r="L521">
        <v>40</v>
      </c>
      <c r="M521" s="2" t="s">
        <v>666</v>
      </c>
      <c r="N521" s="1">
        <v>39290</v>
      </c>
    </row>
    <row r="522" spans="1:14" x14ac:dyDescent="0.2">
      <c r="A522" t="s">
        <v>52</v>
      </c>
      <c r="B522" t="s">
        <v>11</v>
      </c>
      <c r="C522" t="s">
        <v>12</v>
      </c>
      <c r="D522">
        <v>1</v>
      </c>
      <c r="E522">
        <v>1399000</v>
      </c>
      <c r="F522" t="s">
        <v>654</v>
      </c>
      <c r="G522" t="s">
        <v>13</v>
      </c>
      <c r="H522" s="1">
        <v>39511</v>
      </c>
      <c r="I522" s="1">
        <f>H522+149</f>
        <v>39660</v>
      </c>
      <c r="J522" t="s">
        <v>54</v>
      </c>
      <c r="K522" t="s">
        <v>15</v>
      </c>
      <c r="L522">
        <v>46</v>
      </c>
      <c r="M522" s="2" t="s">
        <v>666</v>
      </c>
      <c r="N522" s="1">
        <v>39091</v>
      </c>
    </row>
    <row r="523" spans="1:14" x14ac:dyDescent="0.2">
      <c r="A523" t="s">
        <v>52</v>
      </c>
      <c r="B523" t="s">
        <v>30</v>
      </c>
      <c r="C523" t="s">
        <v>31</v>
      </c>
      <c r="D523">
        <v>1</v>
      </c>
      <c r="E523">
        <v>1450000</v>
      </c>
      <c r="F523" t="s">
        <v>654</v>
      </c>
      <c r="G523" t="s">
        <v>20</v>
      </c>
      <c r="H523" s="1">
        <v>39539</v>
      </c>
      <c r="I523" s="1">
        <f>H523+135</f>
        <v>39674</v>
      </c>
      <c r="J523" t="s">
        <v>54</v>
      </c>
      <c r="K523" t="s">
        <v>15</v>
      </c>
      <c r="L523">
        <v>46</v>
      </c>
      <c r="M523" s="2" t="s">
        <v>666</v>
      </c>
      <c r="N523" s="1">
        <v>39091</v>
      </c>
    </row>
    <row r="524" spans="1:14" x14ac:dyDescent="0.2">
      <c r="A524" t="s">
        <v>494</v>
      </c>
      <c r="B524" t="s">
        <v>30</v>
      </c>
      <c r="C524" t="s">
        <v>41</v>
      </c>
      <c r="D524">
        <v>1</v>
      </c>
      <c r="E524">
        <v>1799000</v>
      </c>
      <c r="F524" t="s">
        <v>654</v>
      </c>
      <c r="G524" t="s">
        <v>13</v>
      </c>
      <c r="H524" s="1">
        <v>39716</v>
      </c>
      <c r="I524" s="1">
        <f>H524+30</f>
        <v>39746</v>
      </c>
      <c r="J524" t="s">
        <v>495</v>
      </c>
      <c r="K524" t="s">
        <v>27</v>
      </c>
      <c r="L524">
        <v>40</v>
      </c>
      <c r="M524" s="2" t="s">
        <v>666</v>
      </c>
      <c r="N524" s="1">
        <v>39290</v>
      </c>
    </row>
    <row r="525" spans="1:14" x14ac:dyDescent="0.2">
      <c r="A525" t="s">
        <v>318</v>
      </c>
      <c r="B525" t="s">
        <v>11</v>
      </c>
      <c r="C525" t="s">
        <v>36</v>
      </c>
      <c r="D525">
        <v>1</v>
      </c>
      <c r="E525">
        <v>2790000</v>
      </c>
      <c r="F525" t="s">
        <v>654</v>
      </c>
      <c r="G525" t="s">
        <v>20</v>
      </c>
      <c r="H525" s="1">
        <v>39214</v>
      </c>
      <c r="I525" s="1">
        <f>H525+49</f>
        <v>39263</v>
      </c>
      <c r="J525" t="s">
        <v>319</v>
      </c>
      <c r="K525" t="s">
        <v>15</v>
      </c>
      <c r="L525">
        <v>50</v>
      </c>
      <c r="M525" s="2" t="s">
        <v>666</v>
      </c>
      <c r="N525" s="1">
        <v>39165</v>
      </c>
    </row>
    <row r="526" spans="1:14" x14ac:dyDescent="0.2">
      <c r="A526" t="s">
        <v>592</v>
      </c>
      <c r="B526" t="s">
        <v>24</v>
      </c>
      <c r="C526" t="s">
        <v>108</v>
      </c>
      <c r="D526">
        <v>1</v>
      </c>
      <c r="E526">
        <v>320000</v>
      </c>
      <c r="F526" t="s">
        <v>653</v>
      </c>
      <c r="G526" t="s">
        <v>13</v>
      </c>
      <c r="H526" s="1">
        <v>39871</v>
      </c>
      <c r="I526" s="1">
        <f>H526+30</f>
        <v>39901</v>
      </c>
      <c r="J526" t="s">
        <v>593</v>
      </c>
      <c r="K526" t="s">
        <v>27</v>
      </c>
      <c r="L526">
        <v>35</v>
      </c>
      <c r="M526" t="s">
        <v>16</v>
      </c>
      <c r="N526" s="1">
        <v>39338</v>
      </c>
    </row>
    <row r="527" spans="1:14" x14ac:dyDescent="0.2">
      <c r="A527" t="s">
        <v>426</v>
      </c>
      <c r="B527" t="s">
        <v>24</v>
      </c>
      <c r="C527" t="s">
        <v>108</v>
      </c>
      <c r="D527">
        <v>1</v>
      </c>
      <c r="E527">
        <v>340000</v>
      </c>
      <c r="F527" t="s">
        <v>653</v>
      </c>
      <c r="G527" t="s">
        <v>32</v>
      </c>
      <c r="H527" s="1">
        <v>39472</v>
      </c>
      <c r="I527" s="1">
        <f>H527+99</f>
        <v>39571</v>
      </c>
      <c r="J527" t="s">
        <v>427</v>
      </c>
      <c r="K527" t="s">
        <v>27</v>
      </c>
      <c r="L527">
        <v>36</v>
      </c>
      <c r="M527" t="s">
        <v>16</v>
      </c>
      <c r="N527" s="1">
        <v>39270</v>
      </c>
    </row>
    <row r="528" spans="1:14" x14ac:dyDescent="0.2">
      <c r="A528" t="s">
        <v>538</v>
      </c>
      <c r="B528" t="s">
        <v>24</v>
      </c>
      <c r="C528" t="s">
        <v>108</v>
      </c>
      <c r="D528">
        <v>1</v>
      </c>
      <c r="E528">
        <v>340000</v>
      </c>
      <c r="F528" t="s">
        <v>653</v>
      </c>
      <c r="G528" t="s">
        <v>20</v>
      </c>
      <c r="H528" s="1">
        <v>40018</v>
      </c>
      <c r="I528" s="1">
        <f>H528+30</f>
        <v>40048</v>
      </c>
      <c r="J528" t="s">
        <v>539</v>
      </c>
      <c r="K528" t="s">
        <v>15</v>
      </c>
      <c r="L528">
        <v>26</v>
      </c>
      <c r="M528" t="s">
        <v>16</v>
      </c>
      <c r="N528" s="1">
        <v>39275</v>
      </c>
    </row>
    <row r="529" spans="1:14" x14ac:dyDescent="0.2">
      <c r="A529" t="s">
        <v>458</v>
      </c>
      <c r="B529" t="s">
        <v>30</v>
      </c>
      <c r="C529" t="s">
        <v>111</v>
      </c>
      <c r="D529">
        <v>1</v>
      </c>
      <c r="E529">
        <v>420000</v>
      </c>
      <c r="F529" t="s">
        <v>653</v>
      </c>
      <c r="G529" t="s">
        <v>13</v>
      </c>
      <c r="H529" s="1">
        <v>40025</v>
      </c>
      <c r="I529" s="1">
        <f>H529+30</f>
        <v>40055</v>
      </c>
      <c r="J529" t="s">
        <v>459</v>
      </c>
      <c r="K529" t="s">
        <v>27</v>
      </c>
      <c r="L529">
        <v>64</v>
      </c>
      <c r="M529" t="s">
        <v>16</v>
      </c>
      <c r="N529" s="1">
        <v>39284</v>
      </c>
    </row>
    <row r="530" spans="1:14" x14ac:dyDescent="0.2">
      <c r="A530" t="s">
        <v>10</v>
      </c>
      <c r="B530" t="s">
        <v>30</v>
      </c>
      <c r="C530" t="s">
        <v>114</v>
      </c>
      <c r="D530">
        <v>1</v>
      </c>
      <c r="E530">
        <v>478000</v>
      </c>
      <c r="F530" t="s">
        <v>653</v>
      </c>
      <c r="G530" t="s">
        <v>32</v>
      </c>
      <c r="H530" s="1">
        <v>39531</v>
      </c>
      <c r="I530" s="1">
        <f>H530+30</f>
        <v>39561</v>
      </c>
      <c r="J530" t="s">
        <v>14</v>
      </c>
      <c r="K530" t="s">
        <v>15</v>
      </c>
      <c r="L530">
        <v>38</v>
      </c>
      <c r="M530" t="s">
        <v>16</v>
      </c>
      <c r="N530" s="1">
        <v>39083</v>
      </c>
    </row>
    <row r="531" spans="1:14" x14ac:dyDescent="0.2">
      <c r="A531" t="s">
        <v>592</v>
      </c>
      <c r="B531" t="s">
        <v>30</v>
      </c>
      <c r="C531" t="s">
        <v>114</v>
      </c>
      <c r="D531">
        <v>1</v>
      </c>
      <c r="E531">
        <v>530000</v>
      </c>
      <c r="F531" t="s">
        <v>653</v>
      </c>
      <c r="G531" t="s">
        <v>13</v>
      </c>
      <c r="H531" s="1">
        <v>39799</v>
      </c>
      <c r="I531" s="1">
        <f>H531+170</f>
        <v>39969</v>
      </c>
      <c r="J531" t="s">
        <v>593</v>
      </c>
      <c r="K531" t="s">
        <v>27</v>
      </c>
      <c r="L531">
        <v>35</v>
      </c>
      <c r="M531" t="s">
        <v>16</v>
      </c>
      <c r="N531" s="1">
        <v>39338</v>
      </c>
    </row>
    <row r="532" spans="1:14" x14ac:dyDescent="0.2">
      <c r="A532" t="s">
        <v>272</v>
      </c>
      <c r="B532" t="s">
        <v>24</v>
      </c>
      <c r="C532" t="s">
        <v>73</v>
      </c>
      <c r="D532">
        <v>1</v>
      </c>
      <c r="E532">
        <v>680000</v>
      </c>
      <c r="F532" t="s">
        <v>653</v>
      </c>
      <c r="G532" t="s">
        <v>32</v>
      </c>
      <c r="H532" s="1">
        <v>39191</v>
      </c>
      <c r="I532" s="1">
        <f>H532+30</f>
        <v>39221</v>
      </c>
      <c r="J532" t="s">
        <v>273</v>
      </c>
      <c r="K532" t="s">
        <v>15</v>
      </c>
      <c r="L532">
        <v>40</v>
      </c>
      <c r="M532" t="s">
        <v>16</v>
      </c>
      <c r="N532" s="1">
        <v>39182</v>
      </c>
    </row>
    <row r="533" spans="1:14" x14ac:dyDescent="0.2">
      <c r="A533" t="s">
        <v>10</v>
      </c>
      <c r="B533" t="s">
        <v>24</v>
      </c>
      <c r="C533" t="s">
        <v>73</v>
      </c>
      <c r="D533">
        <v>1</v>
      </c>
      <c r="E533">
        <v>680000</v>
      </c>
      <c r="F533" t="s">
        <v>653</v>
      </c>
      <c r="G533" t="s">
        <v>32</v>
      </c>
      <c r="H533" s="1">
        <v>39723</v>
      </c>
      <c r="I533" s="1">
        <f>H533+30</f>
        <v>39753</v>
      </c>
      <c r="J533" t="s">
        <v>14</v>
      </c>
      <c r="K533" t="s">
        <v>15</v>
      </c>
      <c r="L533">
        <v>38</v>
      </c>
      <c r="M533" t="s">
        <v>16</v>
      </c>
      <c r="N533" s="1">
        <v>39083</v>
      </c>
    </row>
    <row r="534" spans="1:14" x14ac:dyDescent="0.2">
      <c r="A534" t="s">
        <v>458</v>
      </c>
      <c r="B534" t="s">
        <v>24</v>
      </c>
      <c r="C534" t="s">
        <v>73</v>
      </c>
      <c r="D534">
        <v>1</v>
      </c>
      <c r="E534">
        <v>720000</v>
      </c>
      <c r="F534" t="s">
        <v>653</v>
      </c>
      <c r="G534" t="s">
        <v>13</v>
      </c>
      <c r="H534" s="1">
        <v>39286</v>
      </c>
      <c r="I534" s="1">
        <f>H534+30</f>
        <v>39316</v>
      </c>
      <c r="J534" t="s">
        <v>459</v>
      </c>
      <c r="K534" t="s">
        <v>27</v>
      </c>
      <c r="L534">
        <v>64</v>
      </c>
      <c r="M534" t="s">
        <v>16</v>
      </c>
      <c r="N534" s="1">
        <v>39284</v>
      </c>
    </row>
    <row r="535" spans="1:14" x14ac:dyDescent="0.2">
      <c r="A535" t="s">
        <v>512</v>
      </c>
      <c r="B535" t="s">
        <v>24</v>
      </c>
      <c r="C535" t="s">
        <v>73</v>
      </c>
      <c r="D535">
        <v>1</v>
      </c>
      <c r="E535">
        <v>720000</v>
      </c>
      <c r="F535" t="s">
        <v>653</v>
      </c>
      <c r="G535" t="s">
        <v>32</v>
      </c>
      <c r="H535" s="1">
        <v>39908</v>
      </c>
      <c r="I535" s="1">
        <f>H535+30</f>
        <v>39938</v>
      </c>
      <c r="J535" t="s">
        <v>513</v>
      </c>
      <c r="K535" t="s">
        <v>27</v>
      </c>
      <c r="L535">
        <v>38</v>
      </c>
      <c r="M535" t="s">
        <v>16</v>
      </c>
      <c r="N535" s="1">
        <v>39262</v>
      </c>
    </row>
    <row r="536" spans="1:14" x14ac:dyDescent="0.2">
      <c r="A536" t="s">
        <v>538</v>
      </c>
      <c r="B536" t="s">
        <v>24</v>
      </c>
      <c r="C536" t="s">
        <v>69</v>
      </c>
      <c r="D536">
        <v>1</v>
      </c>
      <c r="E536">
        <v>725000</v>
      </c>
      <c r="F536" t="s">
        <v>653</v>
      </c>
      <c r="G536" t="s">
        <v>37</v>
      </c>
      <c r="H536" s="1">
        <v>39633</v>
      </c>
      <c r="I536" s="1">
        <f>H536+20</f>
        <v>39653</v>
      </c>
      <c r="J536" t="s">
        <v>539</v>
      </c>
      <c r="K536" t="s">
        <v>15</v>
      </c>
      <c r="L536">
        <v>26</v>
      </c>
      <c r="M536" t="s">
        <v>16</v>
      </c>
      <c r="N536" s="1">
        <v>39275</v>
      </c>
    </row>
    <row r="537" spans="1:14" x14ac:dyDescent="0.2">
      <c r="A537" t="s">
        <v>426</v>
      </c>
      <c r="B537" t="s">
        <v>24</v>
      </c>
      <c r="C537" t="s">
        <v>69</v>
      </c>
      <c r="D537">
        <v>1</v>
      </c>
      <c r="E537">
        <v>725000</v>
      </c>
      <c r="F537" t="s">
        <v>653</v>
      </c>
      <c r="G537" t="s">
        <v>32</v>
      </c>
      <c r="H537" s="1">
        <v>39992</v>
      </c>
      <c r="I537" s="1">
        <f>H537+30</f>
        <v>40022</v>
      </c>
      <c r="J537" t="s">
        <v>427</v>
      </c>
      <c r="K537" t="s">
        <v>27</v>
      </c>
      <c r="L537">
        <v>36</v>
      </c>
      <c r="M537" t="s">
        <v>16</v>
      </c>
      <c r="N537" s="1">
        <v>39270</v>
      </c>
    </row>
    <row r="538" spans="1:14" x14ac:dyDescent="0.2">
      <c r="A538" t="s">
        <v>442</v>
      </c>
      <c r="B538" t="s">
        <v>24</v>
      </c>
      <c r="C538" t="s">
        <v>69</v>
      </c>
      <c r="D538">
        <v>1</v>
      </c>
      <c r="E538">
        <v>731000</v>
      </c>
      <c r="F538" t="s">
        <v>653</v>
      </c>
      <c r="G538" t="s">
        <v>20</v>
      </c>
      <c r="H538" s="1">
        <v>39480</v>
      </c>
      <c r="I538" s="1">
        <f>H538+30</f>
        <v>39510</v>
      </c>
      <c r="J538" t="s">
        <v>443</v>
      </c>
      <c r="K538" t="s">
        <v>27</v>
      </c>
      <c r="L538">
        <v>28</v>
      </c>
      <c r="M538" t="s">
        <v>16</v>
      </c>
      <c r="N538" s="1">
        <v>39226</v>
      </c>
    </row>
    <row r="539" spans="1:14" x14ac:dyDescent="0.2">
      <c r="A539" t="s">
        <v>586</v>
      </c>
      <c r="B539" t="s">
        <v>24</v>
      </c>
      <c r="C539" t="s">
        <v>69</v>
      </c>
      <c r="D539">
        <v>1</v>
      </c>
      <c r="E539">
        <v>731000</v>
      </c>
      <c r="F539" t="s">
        <v>653</v>
      </c>
      <c r="G539" t="s">
        <v>13</v>
      </c>
      <c r="H539" s="1">
        <v>39551</v>
      </c>
      <c r="I539" s="1">
        <f>H539+20</f>
        <v>39571</v>
      </c>
      <c r="J539" t="s">
        <v>587</v>
      </c>
      <c r="K539" t="s">
        <v>27</v>
      </c>
      <c r="L539">
        <v>27</v>
      </c>
      <c r="M539" t="s">
        <v>16</v>
      </c>
      <c r="N539" s="1">
        <v>39323</v>
      </c>
    </row>
    <row r="540" spans="1:14" x14ac:dyDescent="0.2">
      <c r="A540" t="s">
        <v>604</v>
      </c>
      <c r="B540" t="s">
        <v>24</v>
      </c>
      <c r="C540" t="s">
        <v>69</v>
      </c>
      <c r="D540">
        <v>1</v>
      </c>
      <c r="E540">
        <v>731000</v>
      </c>
      <c r="F540" t="s">
        <v>653</v>
      </c>
      <c r="G540" t="s">
        <v>20</v>
      </c>
      <c r="H540" s="1">
        <v>39565</v>
      </c>
      <c r="I540" s="1">
        <f>H540+30</f>
        <v>39595</v>
      </c>
      <c r="J540" t="s">
        <v>605</v>
      </c>
      <c r="K540" t="s">
        <v>15</v>
      </c>
      <c r="L540">
        <v>55</v>
      </c>
      <c r="M540" t="s">
        <v>16</v>
      </c>
      <c r="N540" s="1">
        <v>39343</v>
      </c>
    </row>
    <row r="541" spans="1:14" x14ac:dyDescent="0.2">
      <c r="A541" t="s">
        <v>442</v>
      </c>
      <c r="B541" t="s">
        <v>24</v>
      </c>
      <c r="C541" t="s">
        <v>69</v>
      </c>
      <c r="D541">
        <v>1</v>
      </c>
      <c r="E541">
        <v>731000</v>
      </c>
      <c r="F541" t="s">
        <v>653</v>
      </c>
      <c r="G541" t="s">
        <v>20</v>
      </c>
      <c r="H541" s="1">
        <v>40053</v>
      </c>
      <c r="I541" s="1">
        <f>H541+30</f>
        <v>40083</v>
      </c>
      <c r="J541" t="s">
        <v>443</v>
      </c>
      <c r="K541" t="s">
        <v>27</v>
      </c>
      <c r="L541">
        <v>28</v>
      </c>
      <c r="M541" t="s">
        <v>16</v>
      </c>
      <c r="N541" s="1">
        <v>39226</v>
      </c>
    </row>
    <row r="542" spans="1:14" x14ac:dyDescent="0.2">
      <c r="A542" t="s">
        <v>482</v>
      </c>
      <c r="B542" t="s">
        <v>24</v>
      </c>
      <c r="C542" t="s">
        <v>69</v>
      </c>
      <c r="D542">
        <v>1</v>
      </c>
      <c r="E542">
        <v>742000</v>
      </c>
      <c r="F542" t="s">
        <v>653</v>
      </c>
      <c r="G542" t="s">
        <v>20</v>
      </c>
      <c r="H542" s="1">
        <v>40017</v>
      </c>
      <c r="I542" s="1">
        <f>H542+30</f>
        <v>40047</v>
      </c>
      <c r="J542" t="s">
        <v>483</v>
      </c>
      <c r="K542" t="s">
        <v>15</v>
      </c>
      <c r="L542">
        <v>43</v>
      </c>
      <c r="M542" t="s">
        <v>16</v>
      </c>
      <c r="N542" s="1">
        <v>39280</v>
      </c>
    </row>
    <row r="543" spans="1:14" x14ac:dyDescent="0.2">
      <c r="A543" t="s">
        <v>558</v>
      </c>
      <c r="B543" t="s">
        <v>24</v>
      </c>
      <c r="C543" t="s">
        <v>69</v>
      </c>
      <c r="D543">
        <v>1</v>
      </c>
      <c r="E543">
        <v>742000</v>
      </c>
      <c r="F543" t="s">
        <v>653</v>
      </c>
      <c r="G543" t="s">
        <v>20</v>
      </c>
      <c r="H543" s="1">
        <v>39336</v>
      </c>
      <c r="I543" s="1">
        <f>H543+20</f>
        <v>39356</v>
      </c>
      <c r="J543" t="s">
        <v>559</v>
      </c>
      <c r="K543" t="s">
        <v>15</v>
      </c>
      <c r="L543">
        <v>26</v>
      </c>
      <c r="M543" t="s">
        <v>16</v>
      </c>
      <c r="N543" s="1">
        <v>39333</v>
      </c>
    </row>
    <row r="544" spans="1:14" x14ac:dyDescent="0.2">
      <c r="A544" t="s">
        <v>442</v>
      </c>
      <c r="B544" t="s">
        <v>24</v>
      </c>
      <c r="C544" t="s">
        <v>73</v>
      </c>
      <c r="D544">
        <v>1</v>
      </c>
      <c r="E544">
        <v>754500</v>
      </c>
      <c r="F544" t="s">
        <v>653</v>
      </c>
      <c r="G544" t="s">
        <v>13</v>
      </c>
      <c r="H544" s="1">
        <v>40000</v>
      </c>
      <c r="I544" s="1">
        <f>H544+20</f>
        <v>40020</v>
      </c>
      <c r="J544" t="s">
        <v>443</v>
      </c>
      <c r="K544" t="s">
        <v>27</v>
      </c>
      <c r="L544">
        <v>28</v>
      </c>
      <c r="M544" t="s">
        <v>16</v>
      </c>
      <c r="N544" s="1">
        <v>39226</v>
      </c>
    </row>
    <row r="545" spans="1:14" x14ac:dyDescent="0.2">
      <c r="A545" t="s">
        <v>148</v>
      </c>
      <c r="B545" t="s">
        <v>11</v>
      </c>
      <c r="C545" t="s">
        <v>45</v>
      </c>
      <c r="D545">
        <v>1</v>
      </c>
      <c r="E545">
        <v>770000</v>
      </c>
      <c r="F545" t="s">
        <v>653</v>
      </c>
      <c r="G545" t="s">
        <v>13</v>
      </c>
      <c r="H545" s="1">
        <v>39129</v>
      </c>
      <c r="I545" s="1">
        <f>H545+30</f>
        <v>39159</v>
      </c>
      <c r="J545" t="s">
        <v>149</v>
      </c>
      <c r="K545" t="s">
        <v>27</v>
      </c>
      <c r="L545">
        <v>33</v>
      </c>
      <c r="M545" t="s">
        <v>16</v>
      </c>
      <c r="N545" s="1">
        <v>39100</v>
      </c>
    </row>
    <row r="546" spans="1:14" x14ac:dyDescent="0.2">
      <c r="A546" t="s">
        <v>638</v>
      </c>
      <c r="B546" t="s">
        <v>11</v>
      </c>
      <c r="C546" t="s">
        <v>77</v>
      </c>
      <c r="D546">
        <v>1</v>
      </c>
      <c r="E546">
        <v>850000</v>
      </c>
      <c r="F546" t="s">
        <v>653</v>
      </c>
      <c r="G546" t="s">
        <v>13</v>
      </c>
      <c r="H546" s="1">
        <v>39410</v>
      </c>
      <c r="I546" s="1">
        <f>H546+30</f>
        <v>39440</v>
      </c>
      <c r="J546" t="s">
        <v>639</v>
      </c>
      <c r="K546" t="s">
        <v>15</v>
      </c>
      <c r="L546">
        <v>64</v>
      </c>
      <c r="M546" t="s">
        <v>16</v>
      </c>
      <c r="N546" s="1">
        <v>39375</v>
      </c>
    </row>
    <row r="547" spans="1:14" x14ac:dyDescent="0.2">
      <c r="A547" t="s">
        <v>290</v>
      </c>
      <c r="B547" t="s">
        <v>24</v>
      </c>
      <c r="C547" t="s">
        <v>101</v>
      </c>
      <c r="D547">
        <v>1</v>
      </c>
      <c r="E547">
        <v>855000</v>
      </c>
      <c r="F547" t="s">
        <v>653</v>
      </c>
      <c r="G547" t="s">
        <v>32</v>
      </c>
      <c r="H547" s="1">
        <v>39905</v>
      </c>
      <c r="I547" s="1">
        <f>H547+30</f>
        <v>39935</v>
      </c>
      <c r="J547" t="s">
        <v>291</v>
      </c>
      <c r="K547" t="s">
        <v>27</v>
      </c>
      <c r="L547">
        <v>28</v>
      </c>
      <c r="M547" t="s">
        <v>16</v>
      </c>
      <c r="N547" s="1">
        <v>39195</v>
      </c>
    </row>
    <row r="548" spans="1:14" x14ac:dyDescent="0.2">
      <c r="A548" t="s">
        <v>168</v>
      </c>
      <c r="B548" t="s">
        <v>24</v>
      </c>
      <c r="C548" t="s">
        <v>101</v>
      </c>
      <c r="D548">
        <v>1</v>
      </c>
      <c r="E548">
        <v>869000</v>
      </c>
      <c r="F548" t="s">
        <v>653</v>
      </c>
      <c r="G548" t="s">
        <v>13</v>
      </c>
      <c r="H548" s="1">
        <v>39561</v>
      </c>
      <c r="I548" s="1">
        <f>H548+30</f>
        <v>39591</v>
      </c>
      <c r="J548" t="s">
        <v>169</v>
      </c>
      <c r="K548" t="s">
        <v>15</v>
      </c>
      <c r="L548">
        <v>52</v>
      </c>
      <c r="M548" t="s">
        <v>16</v>
      </c>
      <c r="N548" s="1">
        <v>39136</v>
      </c>
    </row>
    <row r="549" spans="1:14" x14ac:dyDescent="0.2">
      <c r="A549" t="s">
        <v>482</v>
      </c>
      <c r="B549" t="s">
        <v>24</v>
      </c>
      <c r="C549" t="s">
        <v>101</v>
      </c>
      <c r="D549">
        <v>1</v>
      </c>
      <c r="E549">
        <v>869000</v>
      </c>
      <c r="F549" t="s">
        <v>653</v>
      </c>
      <c r="G549" t="s">
        <v>13</v>
      </c>
      <c r="H549" s="1">
        <v>40070</v>
      </c>
      <c r="I549" s="1">
        <f>H549+30</f>
        <v>40100</v>
      </c>
      <c r="J549" t="s">
        <v>483</v>
      </c>
      <c r="K549" t="s">
        <v>15</v>
      </c>
      <c r="L549">
        <v>43</v>
      </c>
      <c r="M549" t="s">
        <v>16</v>
      </c>
      <c r="N549" s="1">
        <v>39280</v>
      </c>
    </row>
    <row r="550" spans="1:14" x14ac:dyDescent="0.2">
      <c r="A550" t="s">
        <v>402</v>
      </c>
      <c r="B550" t="s">
        <v>11</v>
      </c>
      <c r="C550" t="s">
        <v>45</v>
      </c>
      <c r="D550">
        <v>1</v>
      </c>
      <c r="E550">
        <v>875000</v>
      </c>
      <c r="F550" t="s">
        <v>653</v>
      </c>
      <c r="G550" t="s">
        <v>32</v>
      </c>
      <c r="H550" s="1">
        <v>39927</v>
      </c>
      <c r="I550" s="1">
        <f>H550+105</f>
        <v>40032</v>
      </c>
      <c r="J550" t="s">
        <v>403</v>
      </c>
      <c r="K550" t="s">
        <v>27</v>
      </c>
      <c r="L550">
        <v>47</v>
      </c>
      <c r="M550" t="s">
        <v>16</v>
      </c>
      <c r="N550" s="1">
        <v>39251</v>
      </c>
    </row>
    <row r="551" spans="1:14" x14ac:dyDescent="0.2">
      <c r="A551" t="s">
        <v>592</v>
      </c>
      <c r="B551" t="s">
        <v>24</v>
      </c>
      <c r="C551" t="s">
        <v>65</v>
      </c>
      <c r="D551">
        <v>1</v>
      </c>
      <c r="E551">
        <v>915000</v>
      </c>
      <c r="F551" t="s">
        <v>653</v>
      </c>
      <c r="G551" t="s">
        <v>13</v>
      </c>
      <c r="H551" s="1">
        <v>39931</v>
      </c>
      <c r="I551" s="1">
        <f>H551+30</f>
        <v>39961</v>
      </c>
      <c r="J551" t="s">
        <v>593</v>
      </c>
      <c r="K551" t="s">
        <v>27</v>
      </c>
      <c r="L551">
        <v>35</v>
      </c>
      <c r="M551" t="s">
        <v>16</v>
      </c>
      <c r="N551" s="1">
        <v>39338</v>
      </c>
    </row>
    <row r="552" spans="1:14" x14ac:dyDescent="0.2">
      <c r="A552" t="s">
        <v>10</v>
      </c>
      <c r="B552" t="s">
        <v>24</v>
      </c>
      <c r="C552" t="s">
        <v>65</v>
      </c>
      <c r="D552">
        <v>1</v>
      </c>
      <c r="E552">
        <v>915000</v>
      </c>
      <c r="F552" t="s">
        <v>653</v>
      </c>
      <c r="G552" t="s">
        <v>13</v>
      </c>
      <c r="H552" s="1">
        <v>39837</v>
      </c>
      <c r="I552" s="1">
        <f>H552+15</f>
        <v>39852</v>
      </c>
      <c r="J552" t="s">
        <v>14</v>
      </c>
      <c r="K552" t="s">
        <v>15</v>
      </c>
      <c r="L552">
        <v>38</v>
      </c>
      <c r="M552" t="s">
        <v>16</v>
      </c>
      <c r="N552" s="1">
        <v>39083</v>
      </c>
    </row>
    <row r="553" spans="1:14" x14ac:dyDescent="0.2">
      <c r="A553" t="s">
        <v>442</v>
      </c>
      <c r="B553" t="s">
        <v>24</v>
      </c>
      <c r="C553" t="s">
        <v>65</v>
      </c>
      <c r="D553">
        <v>1</v>
      </c>
      <c r="E553">
        <v>915000</v>
      </c>
      <c r="F553" t="s">
        <v>653</v>
      </c>
      <c r="G553" t="s">
        <v>20</v>
      </c>
      <c r="H553" s="1">
        <v>39948</v>
      </c>
      <c r="I553" s="1">
        <f>H553+30</f>
        <v>39978</v>
      </c>
      <c r="J553" t="s">
        <v>443</v>
      </c>
      <c r="K553" t="s">
        <v>27</v>
      </c>
      <c r="L553">
        <v>28</v>
      </c>
      <c r="M553" t="s">
        <v>16</v>
      </c>
      <c r="N553" s="1">
        <v>39226</v>
      </c>
    </row>
    <row r="554" spans="1:14" x14ac:dyDescent="0.2">
      <c r="A554" t="s">
        <v>10</v>
      </c>
      <c r="B554" t="s">
        <v>24</v>
      </c>
      <c r="C554" t="s">
        <v>65</v>
      </c>
      <c r="D554">
        <v>1</v>
      </c>
      <c r="E554">
        <v>950000</v>
      </c>
      <c r="F554" t="s">
        <v>653</v>
      </c>
      <c r="G554" t="s">
        <v>13</v>
      </c>
      <c r="H554" s="1">
        <v>39801</v>
      </c>
      <c r="I554" s="1">
        <f>H554+30</f>
        <v>39831</v>
      </c>
      <c r="J554" t="s">
        <v>14</v>
      </c>
      <c r="K554" t="s">
        <v>15</v>
      </c>
      <c r="L554">
        <v>38</v>
      </c>
      <c r="M554" t="s">
        <v>16</v>
      </c>
      <c r="N554" s="1">
        <v>39083</v>
      </c>
    </row>
    <row r="555" spans="1:14" x14ac:dyDescent="0.2">
      <c r="A555" t="s">
        <v>604</v>
      </c>
      <c r="B555" t="s">
        <v>24</v>
      </c>
      <c r="C555" t="s">
        <v>65</v>
      </c>
      <c r="D555">
        <v>1</v>
      </c>
      <c r="E555">
        <v>950000</v>
      </c>
      <c r="F555" t="s">
        <v>653</v>
      </c>
      <c r="G555" t="s">
        <v>32</v>
      </c>
      <c r="H555" s="1">
        <v>39873</v>
      </c>
      <c r="I555" s="1">
        <f>H555+30</f>
        <v>39903</v>
      </c>
      <c r="J555" t="s">
        <v>605</v>
      </c>
      <c r="K555" t="s">
        <v>15</v>
      </c>
      <c r="L555">
        <v>55</v>
      </c>
      <c r="M555" t="s">
        <v>16</v>
      </c>
      <c r="N555" s="1">
        <v>39343</v>
      </c>
    </row>
    <row r="556" spans="1:14" x14ac:dyDescent="0.2">
      <c r="A556" t="s">
        <v>536</v>
      </c>
      <c r="B556" t="s">
        <v>24</v>
      </c>
      <c r="C556" t="s">
        <v>25</v>
      </c>
      <c r="D556">
        <v>1</v>
      </c>
      <c r="E556">
        <v>970000</v>
      </c>
      <c r="F556" t="s">
        <v>653</v>
      </c>
      <c r="G556" t="s">
        <v>13</v>
      </c>
      <c r="H556" s="1">
        <v>40002</v>
      </c>
      <c r="I556" s="1">
        <f>H556+25</f>
        <v>40027</v>
      </c>
      <c r="J556" t="s">
        <v>537</v>
      </c>
      <c r="K556" t="s">
        <v>27</v>
      </c>
      <c r="L556">
        <v>28</v>
      </c>
      <c r="M556" t="s">
        <v>16</v>
      </c>
      <c r="N556" s="1">
        <v>39252</v>
      </c>
    </row>
    <row r="557" spans="1:14" x14ac:dyDescent="0.2">
      <c r="A557" t="s">
        <v>618</v>
      </c>
      <c r="B557" t="s">
        <v>24</v>
      </c>
      <c r="C557" t="s">
        <v>65</v>
      </c>
      <c r="D557">
        <v>1</v>
      </c>
      <c r="E557">
        <v>980000</v>
      </c>
      <c r="F557" t="s">
        <v>653</v>
      </c>
      <c r="G557" t="s">
        <v>20</v>
      </c>
      <c r="H557" s="1">
        <v>39435</v>
      </c>
      <c r="I557" s="1">
        <f>H557+30</f>
        <v>39465</v>
      </c>
      <c r="J557" t="s">
        <v>619</v>
      </c>
      <c r="K557" t="s">
        <v>15</v>
      </c>
      <c r="L557">
        <v>54</v>
      </c>
      <c r="M557" t="s">
        <v>16</v>
      </c>
      <c r="N557" s="1">
        <v>39365</v>
      </c>
    </row>
    <row r="558" spans="1:14" x14ac:dyDescent="0.2">
      <c r="A558" t="s">
        <v>638</v>
      </c>
      <c r="B558" t="s">
        <v>24</v>
      </c>
      <c r="C558" t="s">
        <v>65</v>
      </c>
      <c r="D558">
        <v>1</v>
      </c>
      <c r="E558">
        <v>980000</v>
      </c>
      <c r="F558" t="s">
        <v>653</v>
      </c>
      <c r="G558" t="s">
        <v>32</v>
      </c>
      <c r="H558" s="1">
        <v>39451</v>
      </c>
      <c r="I558" s="1">
        <f>H558+34</f>
        <v>39485</v>
      </c>
      <c r="J558" t="s">
        <v>639</v>
      </c>
      <c r="K558" t="s">
        <v>15</v>
      </c>
      <c r="L558">
        <v>64</v>
      </c>
      <c r="M558" t="s">
        <v>16</v>
      </c>
      <c r="N558" s="1">
        <v>39375</v>
      </c>
    </row>
    <row r="559" spans="1:14" x14ac:dyDescent="0.2">
      <c r="A559" t="s">
        <v>538</v>
      </c>
      <c r="B559" t="s">
        <v>24</v>
      </c>
      <c r="C559" t="s">
        <v>65</v>
      </c>
      <c r="D559">
        <v>1</v>
      </c>
      <c r="E559">
        <v>980000</v>
      </c>
      <c r="F559" t="s">
        <v>653</v>
      </c>
      <c r="G559" t="s">
        <v>13</v>
      </c>
      <c r="H559" s="1">
        <v>39522</v>
      </c>
      <c r="I559" s="1">
        <f>H559+30</f>
        <v>39552</v>
      </c>
      <c r="J559" t="s">
        <v>539</v>
      </c>
      <c r="K559" t="s">
        <v>15</v>
      </c>
      <c r="L559">
        <v>26</v>
      </c>
      <c r="M559" t="s">
        <v>16</v>
      </c>
      <c r="N559" s="1">
        <v>39275</v>
      </c>
    </row>
    <row r="560" spans="1:14" x14ac:dyDescent="0.2">
      <c r="A560" t="s">
        <v>442</v>
      </c>
      <c r="B560" t="s">
        <v>24</v>
      </c>
      <c r="C560" t="s">
        <v>65</v>
      </c>
      <c r="D560">
        <v>1</v>
      </c>
      <c r="E560">
        <v>980000</v>
      </c>
      <c r="F560" t="s">
        <v>653</v>
      </c>
      <c r="G560" t="s">
        <v>20</v>
      </c>
      <c r="H560" s="1">
        <v>39979</v>
      </c>
      <c r="I560" s="1">
        <f>H560+30</f>
        <v>40009</v>
      </c>
      <c r="J560" t="s">
        <v>443</v>
      </c>
      <c r="K560" t="s">
        <v>27</v>
      </c>
      <c r="L560">
        <v>28</v>
      </c>
      <c r="M560" t="s">
        <v>16</v>
      </c>
      <c r="N560" s="1">
        <v>39226</v>
      </c>
    </row>
    <row r="561" spans="1:14" x14ac:dyDescent="0.2">
      <c r="A561" t="s">
        <v>604</v>
      </c>
      <c r="B561" t="s">
        <v>24</v>
      </c>
      <c r="C561" t="s">
        <v>65</v>
      </c>
      <c r="D561">
        <v>1</v>
      </c>
      <c r="E561">
        <v>980000</v>
      </c>
      <c r="F561" t="s">
        <v>653</v>
      </c>
      <c r="G561" t="s">
        <v>20</v>
      </c>
      <c r="H561" s="1">
        <v>39982</v>
      </c>
      <c r="I561" s="1">
        <f>H561+20</f>
        <v>40002</v>
      </c>
      <c r="J561" t="s">
        <v>605</v>
      </c>
      <c r="K561" t="s">
        <v>15</v>
      </c>
      <c r="L561">
        <v>55</v>
      </c>
      <c r="M561" t="s">
        <v>16</v>
      </c>
      <c r="N561" s="1">
        <v>39343</v>
      </c>
    </row>
    <row r="562" spans="1:14" x14ac:dyDescent="0.2">
      <c r="A562" t="s">
        <v>476</v>
      </c>
      <c r="B562" t="s">
        <v>24</v>
      </c>
      <c r="C562" t="s">
        <v>25</v>
      </c>
      <c r="D562">
        <v>1</v>
      </c>
      <c r="E562">
        <v>985000</v>
      </c>
      <c r="F562" t="s">
        <v>653</v>
      </c>
      <c r="G562" t="s">
        <v>13</v>
      </c>
      <c r="H562" s="1">
        <v>39295</v>
      </c>
      <c r="I562" s="1">
        <f>H562+30</f>
        <v>39325</v>
      </c>
      <c r="J562" t="s">
        <v>477</v>
      </c>
      <c r="K562" t="s">
        <v>15</v>
      </c>
      <c r="L562">
        <v>48</v>
      </c>
      <c r="M562" t="s">
        <v>16</v>
      </c>
      <c r="N562" s="1">
        <v>39252</v>
      </c>
    </row>
    <row r="563" spans="1:14" x14ac:dyDescent="0.2">
      <c r="A563" t="s">
        <v>638</v>
      </c>
      <c r="B563" t="s">
        <v>24</v>
      </c>
      <c r="C563" t="s">
        <v>25</v>
      </c>
      <c r="D563">
        <v>1</v>
      </c>
      <c r="E563">
        <v>985000</v>
      </c>
      <c r="F563" t="s">
        <v>653</v>
      </c>
      <c r="G563" t="s">
        <v>20</v>
      </c>
      <c r="H563" s="1">
        <v>39377</v>
      </c>
      <c r="I563" s="1">
        <f>H563+30</f>
        <v>39407</v>
      </c>
      <c r="J563" t="s">
        <v>639</v>
      </c>
      <c r="K563" t="s">
        <v>15</v>
      </c>
      <c r="L563">
        <v>64</v>
      </c>
      <c r="M563" t="s">
        <v>16</v>
      </c>
      <c r="N563" s="1">
        <v>39375</v>
      </c>
    </row>
    <row r="564" spans="1:14" x14ac:dyDescent="0.2">
      <c r="A564" t="s">
        <v>402</v>
      </c>
      <c r="B564" t="s">
        <v>24</v>
      </c>
      <c r="C564" t="s">
        <v>25</v>
      </c>
      <c r="D564">
        <v>1</v>
      </c>
      <c r="E564">
        <v>985000</v>
      </c>
      <c r="F564" t="s">
        <v>653</v>
      </c>
      <c r="G564" t="s">
        <v>13</v>
      </c>
      <c r="H564" s="1">
        <v>39820</v>
      </c>
      <c r="I564" s="1">
        <f>H564+30</f>
        <v>39850</v>
      </c>
      <c r="J564" t="s">
        <v>403</v>
      </c>
      <c r="K564" t="s">
        <v>27</v>
      </c>
      <c r="L564">
        <v>47</v>
      </c>
      <c r="M564" t="s">
        <v>16</v>
      </c>
      <c r="N564" s="1">
        <v>39251</v>
      </c>
    </row>
    <row r="565" spans="1:14" x14ac:dyDescent="0.2">
      <c r="A565" t="s">
        <v>474</v>
      </c>
      <c r="B565" t="s">
        <v>24</v>
      </c>
      <c r="C565" t="s">
        <v>25</v>
      </c>
      <c r="D565">
        <v>1</v>
      </c>
      <c r="E565">
        <v>1010800</v>
      </c>
      <c r="F565" t="s">
        <v>653</v>
      </c>
      <c r="G565" t="s">
        <v>32</v>
      </c>
      <c r="H565" s="1">
        <v>39294</v>
      </c>
      <c r="I565" s="1">
        <f>H565+10</f>
        <v>39304</v>
      </c>
      <c r="J565" t="s">
        <v>475</v>
      </c>
      <c r="K565" t="s">
        <v>15</v>
      </c>
      <c r="L565">
        <v>40</v>
      </c>
      <c r="M565" t="s">
        <v>16</v>
      </c>
      <c r="N565" s="1">
        <v>39288</v>
      </c>
    </row>
    <row r="566" spans="1:14" x14ac:dyDescent="0.2">
      <c r="A566" t="s">
        <v>538</v>
      </c>
      <c r="B566" t="s">
        <v>24</v>
      </c>
      <c r="C566" t="s">
        <v>25</v>
      </c>
      <c r="D566">
        <v>1</v>
      </c>
      <c r="E566">
        <v>1010800</v>
      </c>
      <c r="F566" t="s">
        <v>653</v>
      </c>
      <c r="G566" t="s">
        <v>13</v>
      </c>
      <c r="H566" s="1">
        <v>39326</v>
      </c>
      <c r="I566" s="1">
        <f>H566+30</f>
        <v>39356</v>
      </c>
      <c r="J566" t="s">
        <v>539</v>
      </c>
      <c r="K566" t="s">
        <v>15</v>
      </c>
      <c r="L566">
        <v>26</v>
      </c>
      <c r="M566" t="s">
        <v>16</v>
      </c>
      <c r="N566" s="1">
        <v>39275</v>
      </c>
    </row>
    <row r="567" spans="1:14" x14ac:dyDescent="0.2">
      <c r="A567" t="s">
        <v>402</v>
      </c>
      <c r="B567" t="s">
        <v>11</v>
      </c>
      <c r="C567" t="s">
        <v>49</v>
      </c>
      <c r="D567">
        <v>1</v>
      </c>
      <c r="E567">
        <v>1060000</v>
      </c>
      <c r="F567" t="s">
        <v>653</v>
      </c>
      <c r="G567" t="s">
        <v>13</v>
      </c>
      <c r="H567" s="1">
        <v>39426</v>
      </c>
      <c r="I567" s="1">
        <f>H567+30</f>
        <v>39456</v>
      </c>
      <c r="J567" t="s">
        <v>403</v>
      </c>
      <c r="K567" t="s">
        <v>27</v>
      </c>
      <c r="L567">
        <v>47</v>
      </c>
      <c r="M567" t="s">
        <v>16</v>
      </c>
      <c r="N567" s="1">
        <v>39251</v>
      </c>
    </row>
    <row r="568" spans="1:14" x14ac:dyDescent="0.2">
      <c r="A568" t="s">
        <v>648</v>
      </c>
      <c r="B568" t="s">
        <v>11</v>
      </c>
      <c r="C568" t="s">
        <v>49</v>
      </c>
      <c r="D568">
        <v>1</v>
      </c>
      <c r="E568">
        <v>1060000</v>
      </c>
      <c r="F568" t="s">
        <v>653</v>
      </c>
      <c r="G568" t="s">
        <v>20</v>
      </c>
      <c r="H568" s="1">
        <v>39382</v>
      </c>
      <c r="I568" s="1">
        <f>H568+37</f>
        <v>39419</v>
      </c>
      <c r="J568" t="s">
        <v>649</v>
      </c>
      <c r="K568" t="s">
        <v>27</v>
      </c>
      <c r="L568">
        <v>42</v>
      </c>
      <c r="M568" t="s">
        <v>16</v>
      </c>
      <c r="N568" s="1">
        <v>39370</v>
      </c>
    </row>
    <row r="569" spans="1:14" x14ac:dyDescent="0.2">
      <c r="A569" t="s">
        <v>208</v>
      </c>
      <c r="B569" t="s">
        <v>11</v>
      </c>
      <c r="C569" t="s">
        <v>12</v>
      </c>
      <c r="D569">
        <v>1</v>
      </c>
      <c r="E569">
        <v>1240000</v>
      </c>
      <c r="F569" t="s">
        <v>653</v>
      </c>
      <c r="G569" t="s">
        <v>13</v>
      </c>
      <c r="H569" s="1">
        <v>39829</v>
      </c>
      <c r="I569" s="1">
        <f>H569+139</f>
        <v>39968</v>
      </c>
      <c r="J569" t="s">
        <v>209</v>
      </c>
      <c r="K569" t="s">
        <v>27</v>
      </c>
      <c r="L569">
        <v>34</v>
      </c>
      <c r="M569" t="s">
        <v>16</v>
      </c>
      <c r="N569" s="1">
        <v>39099</v>
      </c>
    </row>
    <row r="570" spans="1:14" x14ac:dyDescent="0.2">
      <c r="A570" t="s">
        <v>462</v>
      </c>
      <c r="B570" t="s">
        <v>11</v>
      </c>
      <c r="C570" t="s">
        <v>12</v>
      </c>
      <c r="D570">
        <v>1</v>
      </c>
      <c r="E570">
        <v>1240000</v>
      </c>
      <c r="F570" t="s">
        <v>653</v>
      </c>
      <c r="G570" t="s">
        <v>13</v>
      </c>
      <c r="H570" s="1">
        <v>40060</v>
      </c>
      <c r="I570" s="1">
        <f>H570+150</f>
        <v>40210</v>
      </c>
      <c r="J570" t="s">
        <v>463</v>
      </c>
      <c r="K570" t="s">
        <v>15</v>
      </c>
      <c r="L570">
        <v>48</v>
      </c>
      <c r="M570" t="s">
        <v>16</v>
      </c>
      <c r="N570" s="1">
        <v>39277</v>
      </c>
    </row>
    <row r="571" spans="1:14" x14ac:dyDescent="0.2">
      <c r="A571" t="s">
        <v>164</v>
      </c>
      <c r="B571" t="s">
        <v>11</v>
      </c>
      <c r="C571" t="s">
        <v>12</v>
      </c>
      <c r="D571">
        <v>1</v>
      </c>
      <c r="E571">
        <v>1240000</v>
      </c>
      <c r="F571" t="s">
        <v>653</v>
      </c>
      <c r="G571" t="s">
        <v>13</v>
      </c>
      <c r="H571" s="1">
        <v>39595</v>
      </c>
      <c r="I571" s="1">
        <f>H571+38</f>
        <v>39633</v>
      </c>
      <c r="J571" t="s">
        <v>165</v>
      </c>
      <c r="K571" t="s">
        <v>27</v>
      </c>
      <c r="L571">
        <v>46</v>
      </c>
      <c r="M571" t="s">
        <v>16</v>
      </c>
      <c r="N571" s="1">
        <v>39094</v>
      </c>
    </row>
    <row r="572" spans="1:14" x14ac:dyDescent="0.2">
      <c r="A572" t="s">
        <v>290</v>
      </c>
      <c r="B572" t="s">
        <v>11</v>
      </c>
      <c r="C572" t="s">
        <v>12</v>
      </c>
      <c r="D572">
        <v>1</v>
      </c>
      <c r="E572">
        <v>1265000</v>
      </c>
      <c r="F572" t="s">
        <v>653</v>
      </c>
      <c r="G572" t="s">
        <v>32</v>
      </c>
      <c r="H572" s="1">
        <v>39200</v>
      </c>
      <c r="I572" s="1">
        <f>H572+58</f>
        <v>39258</v>
      </c>
      <c r="J572" t="s">
        <v>291</v>
      </c>
      <c r="K572" t="s">
        <v>27</v>
      </c>
      <c r="L572">
        <v>28</v>
      </c>
      <c r="M572" t="s">
        <v>16</v>
      </c>
      <c r="N572" s="1">
        <v>39195</v>
      </c>
    </row>
    <row r="573" spans="1:14" x14ac:dyDescent="0.2">
      <c r="A573" t="s">
        <v>618</v>
      </c>
      <c r="B573" t="s">
        <v>11</v>
      </c>
      <c r="C573" t="s">
        <v>12</v>
      </c>
      <c r="D573">
        <v>1</v>
      </c>
      <c r="E573">
        <v>1265000</v>
      </c>
      <c r="F573" t="s">
        <v>653</v>
      </c>
      <c r="G573" t="s">
        <v>13</v>
      </c>
      <c r="H573" s="1">
        <v>39367</v>
      </c>
      <c r="I573" s="1">
        <f>H573+149</f>
        <v>39516</v>
      </c>
      <c r="J573" t="s">
        <v>619</v>
      </c>
      <c r="K573" t="s">
        <v>15</v>
      </c>
      <c r="L573">
        <v>54</v>
      </c>
      <c r="M573" t="s">
        <v>16</v>
      </c>
      <c r="N573" s="1">
        <v>39365</v>
      </c>
    </row>
    <row r="574" spans="1:14" x14ac:dyDescent="0.2">
      <c r="A574" t="s">
        <v>402</v>
      </c>
      <c r="B574" t="s">
        <v>11</v>
      </c>
      <c r="C574" t="s">
        <v>12</v>
      </c>
      <c r="D574">
        <v>1</v>
      </c>
      <c r="E574">
        <v>1265000</v>
      </c>
      <c r="F574" t="s">
        <v>653</v>
      </c>
      <c r="G574" t="s">
        <v>13</v>
      </c>
      <c r="H574" s="1">
        <v>39700</v>
      </c>
      <c r="I574" s="1">
        <f>H574+150</f>
        <v>39850</v>
      </c>
      <c r="J574" t="s">
        <v>403</v>
      </c>
      <c r="K574" t="s">
        <v>27</v>
      </c>
      <c r="L574">
        <v>47</v>
      </c>
      <c r="M574" t="s">
        <v>16</v>
      </c>
      <c r="N574" s="1">
        <v>39251</v>
      </c>
    </row>
    <row r="575" spans="1:14" x14ac:dyDescent="0.2">
      <c r="A575" t="s">
        <v>474</v>
      </c>
      <c r="B575" t="s">
        <v>11</v>
      </c>
      <c r="C575" t="s">
        <v>12</v>
      </c>
      <c r="D575">
        <v>1</v>
      </c>
      <c r="E575">
        <v>1265000</v>
      </c>
      <c r="F575" t="s">
        <v>653</v>
      </c>
      <c r="G575" t="s">
        <v>13</v>
      </c>
      <c r="H575" s="1">
        <v>40066</v>
      </c>
      <c r="I575" s="1">
        <f>H575+120</f>
        <v>40186</v>
      </c>
      <c r="J575" t="s">
        <v>475</v>
      </c>
      <c r="K575" t="s">
        <v>15</v>
      </c>
      <c r="L575">
        <v>40</v>
      </c>
      <c r="M575" t="s">
        <v>16</v>
      </c>
      <c r="N575" s="1">
        <v>39288</v>
      </c>
    </row>
    <row r="576" spans="1:14" x14ac:dyDescent="0.2">
      <c r="A576" t="s">
        <v>182</v>
      </c>
      <c r="B576" t="s">
        <v>11</v>
      </c>
      <c r="C576" t="s">
        <v>12</v>
      </c>
      <c r="D576">
        <v>1</v>
      </c>
      <c r="E576">
        <v>1265000</v>
      </c>
      <c r="F576" t="s">
        <v>653</v>
      </c>
      <c r="G576" t="s">
        <v>32</v>
      </c>
      <c r="H576" s="1">
        <v>39529</v>
      </c>
      <c r="I576" s="1">
        <f>H576+90</f>
        <v>39619</v>
      </c>
      <c r="J576" t="s">
        <v>183</v>
      </c>
      <c r="K576" t="s">
        <v>15</v>
      </c>
      <c r="L576">
        <v>52</v>
      </c>
      <c r="M576" t="s">
        <v>16</v>
      </c>
      <c r="N576" s="1">
        <v>39142</v>
      </c>
    </row>
    <row r="577" spans="1:14" x14ac:dyDescent="0.2">
      <c r="A577" t="s">
        <v>10</v>
      </c>
      <c r="B577" t="s">
        <v>18</v>
      </c>
      <c r="C577" t="s">
        <v>57</v>
      </c>
      <c r="D577">
        <v>1</v>
      </c>
      <c r="E577">
        <v>1280000</v>
      </c>
      <c r="F577" t="s">
        <v>653</v>
      </c>
      <c r="G577" t="s">
        <v>20</v>
      </c>
      <c r="H577" s="1">
        <v>39601</v>
      </c>
      <c r="I577" s="1">
        <f>H577+30</f>
        <v>39631</v>
      </c>
      <c r="J577" t="s">
        <v>14</v>
      </c>
      <c r="K577" t="s">
        <v>15</v>
      </c>
      <c r="L577">
        <v>38</v>
      </c>
      <c r="M577" t="s">
        <v>16</v>
      </c>
      <c r="N577" s="1">
        <v>39083</v>
      </c>
    </row>
    <row r="578" spans="1:14" x14ac:dyDescent="0.2">
      <c r="A578" t="s">
        <v>226</v>
      </c>
      <c r="B578" t="s">
        <v>18</v>
      </c>
      <c r="C578" t="s">
        <v>57</v>
      </c>
      <c r="D578">
        <v>1</v>
      </c>
      <c r="E578">
        <v>1320000</v>
      </c>
      <c r="F578" t="s">
        <v>653</v>
      </c>
      <c r="G578" t="s">
        <v>13</v>
      </c>
      <c r="H578" s="1">
        <v>39168</v>
      </c>
      <c r="I578" s="1">
        <f>H578+30</f>
        <v>39198</v>
      </c>
      <c r="J578" t="s">
        <v>227</v>
      </c>
      <c r="K578" t="s">
        <v>27</v>
      </c>
      <c r="L578">
        <v>32</v>
      </c>
      <c r="M578" t="s">
        <v>16</v>
      </c>
      <c r="N578" s="1">
        <v>39100</v>
      </c>
    </row>
    <row r="579" spans="1:14" x14ac:dyDescent="0.2">
      <c r="A579" t="s">
        <v>10</v>
      </c>
      <c r="B579" t="s">
        <v>18</v>
      </c>
      <c r="C579" t="s">
        <v>57</v>
      </c>
      <c r="D579">
        <v>1</v>
      </c>
      <c r="E579">
        <v>1320000</v>
      </c>
      <c r="F579" t="s">
        <v>653</v>
      </c>
      <c r="G579" t="s">
        <v>37</v>
      </c>
      <c r="H579" s="1">
        <v>39762</v>
      </c>
      <c r="I579" s="1">
        <f>H579+30</f>
        <v>39792</v>
      </c>
      <c r="J579" t="s">
        <v>14</v>
      </c>
      <c r="K579" t="s">
        <v>15</v>
      </c>
      <c r="L579">
        <v>38</v>
      </c>
      <c r="M579" t="s">
        <v>16</v>
      </c>
      <c r="N579" s="1">
        <v>39083</v>
      </c>
    </row>
    <row r="580" spans="1:14" x14ac:dyDescent="0.2">
      <c r="A580" t="s">
        <v>10</v>
      </c>
      <c r="B580" t="s">
        <v>18</v>
      </c>
      <c r="C580" t="s">
        <v>57</v>
      </c>
      <c r="D580">
        <v>1</v>
      </c>
      <c r="E580">
        <v>1320000</v>
      </c>
      <c r="F580" t="s">
        <v>653</v>
      </c>
      <c r="G580" t="s">
        <v>20</v>
      </c>
      <c r="H580" s="1">
        <v>39876</v>
      </c>
      <c r="I580" s="1">
        <f>H580+30</f>
        <v>39906</v>
      </c>
      <c r="J580" t="s">
        <v>14</v>
      </c>
      <c r="K580" t="s">
        <v>15</v>
      </c>
      <c r="L580">
        <v>38</v>
      </c>
      <c r="M580" t="s">
        <v>16</v>
      </c>
      <c r="N580" s="1">
        <v>39083</v>
      </c>
    </row>
    <row r="581" spans="1:14" x14ac:dyDescent="0.2">
      <c r="A581" t="s">
        <v>164</v>
      </c>
      <c r="B581" t="s">
        <v>18</v>
      </c>
      <c r="C581" t="s">
        <v>57</v>
      </c>
      <c r="D581">
        <v>1</v>
      </c>
      <c r="E581">
        <v>1345000</v>
      </c>
      <c r="F581" t="s">
        <v>653</v>
      </c>
      <c r="G581" t="s">
        <v>32</v>
      </c>
      <c r="H581" s="1">
        <v>39559</v>
      </c>
      <c r="I581" s="1">
        <f>H581+60</f>
        <v>39619</v>
      </c>
      <c r="J581" t="s">
        <v>165</v>
      </c>
      <c r="K581" t="s">
        <v>27</v>
      </c>
      <c r="L581">
        <v>46</v>
      </c>
      <c r="M581" t="s">
        <v>16</v>
      </c>
      <c r="N581" s="1">
        <v>39094</v>
      </c>
    </row>
    <row r="582" spans="1:14" x14ac:dyDescent="0.2">
      <c r="A582" t="s">
        <v>462</v>
      </c>
      <c r="B582" t="s">
        <v>18</v>
      </c>
      <c r="C582" t="s">
        <v>57</v>
      </c>
      <c r="D582">
        <v>1</v>
      </c>
      <c r="E582">
        <v>1345000</v>
      </c>
      <c r="F582" t="s">
        <v>653</v>
      </c>
      <c r="G582" t="s">
        <v>32</v>
      </c>
      <c r="H582" s="1">
        <v>39662</v>
      </c>
      <c r="I582" s="1">
        <f>H582+55</f>
        <v>39717</v>
      </c>
      <c r="J582" t="s">
        <v>463</v>
      </c>
      <c r="K582" t="s">
        <v>15</v>
      </c>
      <c r="L582">
        <v>48</v>
      </c>
      <c r="M582" t="s">
        <v>16</v>
      </c>
      <c r="N582" s="1">
        <v>39277</v>
      </c>
    </row>
    <row r="583" spans="1:14" x14ac:dyDescent="0.2">
      <c r="A583" t="s">
        <v>458</v>
      </c>
      <c r="B583" t="s">
        <v>18</v>
      </c>
      <c r="C583" t="s">
        <v>57</v>
      </c>
      <c r="D583">
        <v>1</v>
      </c>
      <c r="E583">
        <v>1345000</v>
      </c>
      <c r="F583" t="s">
        <v>653</v>
      </c>
      <c r="G583" t="s">
        <v>13</v>
      </c>
      <c r="H583" s="1">
        <v>40005</v>
      </c>
      <c r="I583" s="1">
        <f>H583+30</f>
        <v>40035</v>
      </c>
      <c r="J583" t="s">
        <v>459</v>
      </c>
      <c r="K583" t="s">
        <v>27</v>
      </c>
      <c r="L583">
        <v>64</v>
      </c>
      <c r="M583" t="s">
        <v>16</v>
      </c>
      <c r="N583" s="1">
        <v>39284</v>
      </c>
    </row>
    <row r="584" spans="1:14" x14ac:dyDescent="0.2">
      <c r="A584" t="s">
        <v>482</v>
      </c>
      <c r="B584" t="s">
        <v>18</v>
      </c>
      <c r="C584" t="s">
        <v>57</v>
      </c>
      <c r="D584">
        <v>1</v>
      </c>
      <c r="E584">
        <v>1345000</v>
      </c>
      <c r="F584" t="s">
        <v>653</v>
      </c>
      <c r="G584" t="s">
        <v>13</v>
      </c>
      <c r="H584" s="1">
        <v>40037</v>
      </c>
      <c r="I584" s="1">
        <f>H584+30</f>
        <v>40067</v>
      </c>
      <c r="J584" t="s">
        <v>483</v>
      </c>
      <c r="K584" t="s">
        <v>15</v>
      </c>
      <c r="L584">
        <v>43</v>
      </c>
      <c r="M584" t="s">
        <v>16</v>
      </c>
      <c r="N584" s="1">
        <v>39280</v>
      </c>
    </row>
    <row r="585" spans="1:14" x14ac:dyDescent="0.2">
      <c r="A585" t="s">
        <v>532</v>
      </c>
      <c r="B585" t="s">
        <v>18</v>
      </c>
      <c r="C585" t="s">
        <v>57</v>
      </c>
      <c r="D585">
        <v>1</v>
      </c>
      <c r="E585">
        <v>1345000</v>
      </c>
      <c r="F585" t="s">
        <v>653</v>
      </c>
      <c r="G585" t="s">
        <v>13</v>
      </c>
      <c r="H585" s="1">
        <v>39323</v>
      </c>
      <c r="I585" s="1">
        <f>H585+30</f>
        <v>39353</v>
      </c>
      <c r="J585" t="s">
        <v>533</v>
      </c>
      <c r="K585" t="s">
        <v>15</v>
      </c>
      <c r="L585">
        <v>38</v>
      </c>
      <c r="M585" t="s">
        <v>16</v>
      </c>
      <c r="N585" s="1">
        <v>39317</v>
      </c>
    </row>
    <row r="586" spans="1:14" x14ac:dyDescent="0.2">
      <c r="A586" t="s">
        <v>140</v>
      </c>
      <c r="B586" t="s">
        <v>30</v>
      </c>
      <c r="C586" t="s">
        <v>31</v>
      </c>
      <c r="D586">
        <v>1</v>
      </c>
      <c r="E586">
        <v>1365000</v>
      </c>
      <c r="F586" t="s">
        <v>653</v>
      </c>
      <c r="G586" t="s">
        <v>32</v>
      </c>
      <c r="H586" s="1">
        <v>39125</v>
      </c>
      <c r="I586" s="1">
        <f>H586+146</f>
        <v>39271</v>
      </c>
      <c r="J586" t="s">
        <v>141</v>
      </c>
      <c r="K586" t="s">
        <v>27</v>
      </c>
      <c r="L586">
        <v>55</v>
      </c>
      <c r="M586" t="s">
        <v>16</v>
      </c>
      <c r="N586" s="1">
        <v>39096</v>
      </c>
    </row>
    <row r="587" spans="1:14" x14ac:dyDescent="0.2">
      <c r="A587" t="s">
        <v>242</v>
      </c>
      <c r="B587" t="s">
        <v>30</v>
      </c>
      <c r="C587" t="s">
        <v>31</v>
      </c>
      <c r="D587">
        <v>1</v>
      </c>
      <c r="E587">
        <v>1365000</v>
      </c>
      <c r="F587" t="s">
        <v>653</v>
      </c>
      <c r="G587" t="s">
        <v>20</v>
      </c>
      <c r="H587" s="1">
        <v>39176</v>
      </c>
      <c r="I587" s="1">
        <f>H587+30</f>
        <v>39206</v>
      </c>
      <c r="J587" t="s">
        <v>243</v>
      </c>
      <c r="K587" t="s">
        <v>27</v>
      </c>
      <c r="L587">
        <v>46</v>
      </c>
      <c r="M587" t="s">
        <v>16</v>
      </c>
      <c r="N587" s="1">
        <v>39115</v>
      </c>
    </row>
    <row r="588" spans="1:14" x14ac:dyDescent="0.2">
      <c r="A588" t="s">
        <v>512</v>
      </c>
      <c r="B588" t="s">
        <v>30</v>
      </c>
      <c r="C588" t="s">
        <v>31</v>
      </c>
      <c r="D588">
        <v>1</v>
      </c>
      <c r="E588">
        <v>1365000</v>
      </c>
      <c r="F588" t="s">
        <v>653</v>
      </c>
      <c r="G588" t="s">
        <v>32</v>
      </c>
      <c r="H588" s="1">
        <v>39313</v>
      </c>
      <c r="I588" s="1">
        <f>H588+30</f>
        <v>39343</v>
      </c>
      <c r="J588" t="s">
        <v>513</v>
      </c>
      <c r="K588" t="s">
        <v>27</v>
      </c>
      <c r="L588">
        <v>38</v>
      </c>
      <c r="M588" t="s">
        <v>16</v>
      </c>
      <c r="N588" s="1">
        <v>39262</v>
      </c>
    </row>
    <row r="589" spans="1:14" x14ac:dyDescent="0.2">
      <c r="A589" t="s">
        <v>604</v>
      </c>
      <c r="B589" t="s">
        <v>30</v>
      </c>
      <c r="C589" t="s">
        <v>31</v>
      </c>
      <c r="D589">
        <v>1</v>
      </c>
      <c r="E589">
        <v>1365000</v>
      </c>
      <c r="F589" t="s">
        <v>653</v>
      </c>
      <c r="G589" t="s">
        <v>13</v>
      </c>
      <c r="H589" s="1">
        <v>39960</v>
      </c>
      <c r="I589" s="1">
        <f>H589+30</f>
        <v>39990</v>
      </c>
      <c r="J589" t="s">
        <v>605</v>
      </c>
      <c r="K589" t="s">
        <v>15</v>
      </c>
      <c r="L589">
        <v>55</v>
      </c>
      <c r="M589" t="s">
        <v>16</v>
      </c>
      <c r="N589" s="1">
        <v>39343</v>
      </c>
    </row>
    <row r="590" spans="1:14" x14ac:dyDescent="0.2">
      <c r="A590" t="s">
        <v>462</v>
      </c>
      <c r="B590" t="s">
        <v>30</v>
      </c>
      <c r="C590" t="s">
        <v>31</v>
      </c>
      <c r="D590">
        <v>1</v>
      </c>
      <c r="E590">
        <v>1365000</v>
      </c>
      <c r="F590" t="s">
        <v>653</v>
      </c>
      <c r="G590" t="s">
        <v>20</v>
      </c>
      <c r="H590" s="1">
        <v>40007</v>
      </c>
      <c r="I590" s="1">
        <f>H590+30</f>
        <v>40037</v>
      </c>
      <c r="J590" t="s">
        <v>463</v>
      </c>
      <c r="K590" t="s">
        <v>15</v>
      </c>
      <c r="L590">
        <v>48</v>
      </c>
      <c r="M590" t="s">
        <v>16</v>
      </c>
      <c r="N590" s="1">
        <v>39277</v>
      </c>
    </row>
    <row r="591" spans="1:14" x14ac:dyDescent="0.2">
      <c r="A591" t="s">
        <v>580</v>
      </c>
      <c r="B591" t="s">
        <v>11</v>
      </c>
      <c r="C591" t="s">
        <v>12</v>
      </c>
      <c r="D591">
        <v>1</v>
      </c>
      <c r="E591">
        <v>1399000</v>
      </c>
      <c r="F591" t="s">
        <v>653</v>
      </c>
      <c r="G591" t="s">
        <v>13</v>
      </c>
      <c r="H591" s="1">
        <v>39347</v>
      </c>
      <c r="I591" s="1">
        <f>H591+120</f>
        <v>39467</v>
      </c>
      <c r="J591" t="s">
        <v>581</v>
      </c>
      <c r="K591" t="s">
        <v>27</v>
      </c>
      <c r="L591">
        <v>20</v>
      </c>
      <c r="M591" t="s">
        <v>16</v>
      </c>
      <c r="N591" s="1">
        <v>39281</v>
      </c>
    </row>
    <row r="592" spans="1:14" x14ac:dyDescent="0.2">
      <c r="A592" t="s">
        <v>648</v>
      </c>
      <c r="B592" t="s">
        <v>11</v>
      </c>
      <c r="C592" t="s">
        <v>12</v>
      </c>
      <c r="D592">
        <v>1</v>
      </c>
      <c r="E592">
        <v>1399000</v>
      </c>
      <c r="F592" t="s">
        <v>653</v>
      </c>
      <c r="G592" t="s">
        <v>20</v>
      </c>
      <c r="H592" s="1">
        <v>39432</v>
      </c>
      <c r="I592" s="1">
        <f>H592+148</f>
        <v>39580</v>
      </c>
      <c r="J592" t="s">
        <v>649</v>
      </c>
      <c r="K592" t="s">
        <v>27</v>
      </c>
      <c r="L592">
        <v>42</v>
      </c>
      <c r="M592" t="s">
        <v>16</v>
      </c>
      <c r="N592" s="1">
        <v>39370</v>
      </c>
    </row>
    <row r="593" spans="1:14" x14ac:dyDescent="0.2">
      <c r="A593" t="s">
        <v>10</v>
      </c>
      <c r="B593" t="s">
        <v>11</v>
      </c>
      <c r="C593" t="s">
        <v>12</v>
      </c>
      <c r="D593">
        <v>1</v>
      </c>
      <c r="E593">
        <v>1399000</v>
      </c>
      <c r="F593" t="s">
        <v>653</v>
      </c>
      <c r="G593" t="s">
        <v>13</v>
      </c>
      <c r="H593" s="1">
        <v>39083</v>
      </c>
      <c r="I593" s="1">
        <f>H593+30</f>
        <v>39113</v>
      </c>
      <c r="J593" t="s">
        <v>14</v>
      </c>
      <c r="K593" t="s">
        <v>15</v>
      </c>
      <c r="L593">
        <v>38</v>
      </c>
      <c r="M593" t="s">
        <v>16</v>
      </c>
      <c r="N593" s="1">
        <v>39083</v>
      </c>
    </row>
    <row r="594" spans="1:14" x14ac:dyDescent="0.2">
      <c r="A594" t="s">
        <v>356</v>
      </c>
      <c r="B594" t="s">
        <v>11</v>
      </c>
      <c r="C594" t="s">
        <v>12</v>
      </c>
      <c r="D594">
        <v>1</v>
      </c>
      <c r="E594">
        <v>1399000</v>
      </c>
      <c r="F594" t="s">
        <v>653</v>
      </c>
      <c r="G594" t="s">
        <v>37</v>
      </c>
      <c r="H594" s="1">
        <v>39234</v>
      </c>
      <c r="I594" s="1">
        <f>H594+30</f>
        <v>39264</v>
      </c>
      <c r="J594" t="s">
        <v>357</v>
      </c>
      <c r="K594" t="s">
        <v>15</v>
      </c>
      <c r="L594">
        <v>42</v>
      </c>
      <c r="M594" t="s">
        <v>16</v>
      </c>
      <c r="N594" s="1">
        <v>39227</v>
      </c>
    </row>
    <row r="595" spans="1:14" x14ac:dyDescent="0.2">
      <c r="A595" t="s">
        <v>642</v>
      </c>
      <c r="B595" t="s">
        <v>11</v>
      </c>
      <c r="C595" t="s">
        <v>12</v>
      </c>
      <c r="D595">
        <v>1</v>
      </c>
      <c r="E595">
        <v>1399000</v>
      </c>
      <c r="F595" t="s">
        <v>653</v>
      </c>
      <c r="G595" t="s">
        <v>20</v>
      </c>
      <c r="H595" s="1">
        <v>39379</v>
      </c>
      <c r="I595" s="1">
        <f>H595+122</f>
        <v>39501</v>
      </c>
      <c r="J595" t="s">
        <v>643</v>
      </c>
      <c r="K595" t="s">
        <v>27</v>
      </c>
      <c r="L595">
        <v>62</v>
      </c>
      <c r="M595" t="s">
        <v>16</v>
      </c>
      <c r="N595" s="1">
        <v>39369</v>
      </c>
    </row>
    <row r="596" spans="1:14" x14ac:dyDescent="0.2">
      <c r="A596" t="s">
        <v>586</v>
      </c>
      <c r="B596" t="s">
        <v>30</v>
      </c>
      <c r="C596" t="s">
        <v>31</v>
      </c>
      <c r="D596">
        <v>1</v>
      </c>
      <c r="E596">
        <v>1399000</v>
      </c>
      <c r="F596" t="s">
        <v>653</v>
      </c>
      <c r="G596" t="s">
        <v>20</v>
      </c>
      <c r="H596" s="1">
        <v>39640</v>
      </c>
      <c r="I596" s="1">
        <f>H596+30</f>
        <v>39670</v>
      </c>
      <c r="J596" t="s">
        <v>587</v>
      </c>
      <c r="K596" t="s">
        <v>27</v>
      </c>
      <c r="L596">
        <v>27</v>
      </c>
      <c r="M596" t="s">
        <v>16</v>
      </c>
      <c r="N596" s="1">
        <v>39323</v>
      </c>
    </row>
    <row r="597" spans="1:14" x14ac:dyDescent="0.2">
      <c r="A597" t="s">
        <v>208</v>
      </c>
      <c r="B597" t="s">
        <v>30</v>
      </c>
      <c r="C597" t="s">
        <v>31</v>
      </c>
      <c r="D597">
        <v>1</v>
      </c>
      <c r="E597">
        <v>1399000</v>
      </c>
      <c r="F597" t="s">
        <v>653</v>
      </c>
      <c r="G597" t="s">
        <v>13</v>
      </c>
      <c r="H597" s="1">
        <v>39866</v>
      </c>
      <c r="I597" s="1">
        <f>H597+30</f>
        <v>39896</v>
      </c>
      <c r="J597" t="s">
        <v>209</v>
      </c>
      <c r="K597" t="s">
        <v>27</v>
      </c>
      <c r="L597">
        <v>34</v>
      </c>
      <c r="M597" t="s">
        <v>16</v>
      </c>
      <c r="N597" s="1">
        <v>39099</v>
      </c>
    </row>
    <row r="598" spans="1:14" x14ac:dyDescent="0.2">
      <c r="A598" t="s">
        <v>426</v>
      </c>
      <c r="B598" t="s">
        <v>30</v>
      </c>
      <c r="C598" t="s">
        <v>31</v>
      </c>
      <c r="D598">
        <v>1</v>
      </c>
      <c r="E598">
        <v>1450000</v>
      </c>
      <c r="F598" t="s">
        <v>653</v>
      </c>
      <c r="G598" t="s">
        <v>20</v>
      </c>
      <c r="H598" s="1">
        <v>39940</v>
      </c>
      <c r="I598" s="1">
        <f>H598+50</f>
        <v>39990</v>
      </c>
      <c r="J598" t="s">
        <v>427</v>
      </c>
      <c r="K598" t="s">
        <v>27</v>
      </c>
      <c r="L598">
        <v>36</v>
      </c>
      <c r="M598" t="s">
        <v>16</v>
      </c>
      <c r="N598" s="1">
        <v>39270</v>
      </c>
    </row>
    <row r="599" spans="1:14" x14ac:dyDescent="0.2">
      <c r="A599" t="s">
        <v>580</v>
      </c>
      <c r="B599" t="s">
        <v>30</v>
      </c>
      <c r="C599" t="s">
        <v>41</v>
      </c>
      <c r="D599">
        <v>1</v>
      </c>
      <c r="E599">
        <v>1841000</v>
      </c>
      <c r="F599" t="s">
        <v>653</v>
      </c>
      <c r="G599" t="s">
        <v>32</v>
      </c>
      <c r="H599" s="1">
        <v>40081</v>
      </c>
      <c r="I599" s="1">
        <f t="shared" ref="I599:I604" si="17">H599+30</f>
        <v>40111</v>
      </c>
      <c r="J599" t="s">
        <v>581</v>
      </c>
      <c r="K599" t="s">
        <v>27</v>
      </c>
      <c r="L599">
        <v>20</v>
      </c>
      <c r="M599" t="s">
        <v>16</v>
      </c>
      <c r="N599" s="1">
        <v>39281</v>
      </c>
    </row>
    <row r="600" spans="1:14" x14ac:dyDescent="0.2">
      <c r="A600" t="s">
        <v>456</v>
      </c>
      <c r="B600" t="s">
        <v>30</v>
      </c>
      <c r="C600" t="s">
        <v>41</v>
      </c>
      <c r="D600">
        <v>1</v>
      </c>
      <c r="E600">
        <v>1841000</v>
      </c>
      <c r="F600" t="s">
        <v>653</v>
      </c>
      <c r="G600" t="s">
        <v>13</v>
      </c>
      <c r="H600" s="1">
        <v>39285</v>
      </c>
      <c r="I600" s="1">
        <f t="shared" si="17"/>
        <v>39315</v>
      </c>
      <c r="J600" t="s">
        <v>457</v>
      </c>
      <c r="K600" t="s">
        <v>15</v>
      </c>
      <c r="L600">
        <v>62</v>
      </c>
      <c r="M600" t="s">
        <v>16</v>
      </c>
      <c r="N600" s="1">
        <v>39279</v>
      </c>
    </row>
    <row r="601" spans="1:14" x14ac:dyDescent="0.2">
      <c r="A601" t="s">
        <v>648</v>
      </c>
      <c r="B601" t="s">
        <v>30</v>
      </c>
      <c r="C601" t="s">
        <v>41</v>
      </c>
      <c r="D601">
        <v>1</v>
      </c>
      <c r="E601">
        <v>1841000</v>
      </c>
      <c r="F601" t="s">
        <v>653</v>
      </c>
      <c r="G601" t="s">
        <v>13</v>
      </c>
      <c r="H601" s="1">
        <v>39408</v>
      </c>
      <c r="I601" s="1">
        <f t="shared" si="17"/>
        <v>39438</v>
      </c>
      <c r="J601" t="s">
        <v>649</v>
      </c>
      <c r="K601" t="s">
        <v>27</v>
      </c>
      <c r="L601">
        <v>42</v>
      </c>
      <c r="M601" t="s">
        <v>16</v>
      </c>
      <c r="N601" s="1">
        <v>39370</v>
      </c>
    </row>
    <row r="602" spans="1:14" x14ac:dyDescent="0.2">
      <c r="A602" t="s">
        <v>462</v>
      </c>
      <c r="B602" t="s">
        <v>30</v>
      </c>
      <c r="C602" t="s">
        <v>41</v>
      </c>
      <c r="D602">
        <v>1</v>
      </c>
      <c r="E602">
        <v>1841000</v>
      </c>
      <c r="F602" t="s">
        <v>653</v>
      </c>
      <c r="G602" t="s">
        <v>32</v>
      </c>
      <c r="H602" s="1">
        <v>39288</v>
      </c>
      <c r="I602" s="1">
        <f t="shared" si="17"/>
        <v>39318</v>
      </c>
      <c r="J602" t="s">
        <v>463</v>
      </c>
      <c r="K602" t="s">
        <v>15</v>
      </c>
      <c r="L602">
        <v>48</v>
      </c>
      <c r="M602" t="s">
        <v>16</v>
      </c>
      <c r="N602" s="1">
        <v>39277</v>
      </c>
    </row>
    <row r="603" spans="1:14" x14ac:dyDescent="0.2">
      <c r="A603" t="s">
        <v>164</v>
      </c>
      <c r="B603" t="s">
        <v>18</v>
      </c>
      <c r="C603" t="s">
        <v>87</v>
      </c>
      <c r="D603">
        <v>1</v>
      </c>
      <c r="E603">
        <v>1930000</v>
      </c>
      <c r="F603" t="s">
        <v>653</v>
      </c>
      <c r="G603" t="s">
        <v>13</v>
      </c>
      <c r="H603" s="1">
        <v>39137</v>
      </c>
      <c r="I603" s="1">
        <f t="shared" si="17"/>
        <v>39167</v>
      </c>
      <c r="J603" t="s">
        <v>165</v>
      </c>
      <c r="K603" t="s">
        <v>27</v>
      </c>
      <c r="L603">
        <v>46</v>
      </c>
      <c r="M603" t="s">
        <v>16</v>
      </c>
      <c r="N603" s="1">
        <v>39094</v>
      </c>
    </row>
    <row r="604" spans="1:14" x14ac:dyDescent="0.2">
      <c r="A604" t="s">
        <v>426</v>
      </c>
      <c r="B604" t="s">
        <v>18</v>
      </c>
      <c r="C604" t="s">
        <v>87</v>
      </c>
      <c r="D604">
        <v>1</v>
      </c>
      <c r="E604">
        <v>1988000</v>
      </c>
      <c r="F604" t="s">
        <v>653</v>
      </c>
      <c r="G604" t="s">
        <v>13</v>
      </c>
      <c r="H604" s="1">
        <v>39495</v>
      </c>
      <c r="I604" s="1">
        <f t="shared" si="17"/>
        <v>39525</v>
      </c>
      <c r="J604" t="s">
        <v>427</v>
      </c>
      <c r="K604" t="s">
        <v>27</v>
      </c>
      <c r="L604">
        <v>36</v>
      </c>
      <c r="M604" t="s">
        <v>16</v>
      </c>
      <c r="N604" s="1">
        <v>39270</v>
      </c>
    </row>
    <row r="605" spans="1:14" x14ac:dyDescent="0.2">
      <c r="A605" t="s">
        <v>426</v>
      </c>
      <c r="B605" t="s">
        <v>18</v>
      </c>
      <c r="C605" t="s">
        <v>87</v>
      </c>
      <c r="D605">
        <v>1</v>
      </c>
      <c r="E605">
        <v>1988000</v>
      </c>
      <c r="F605" t="s">
        <v>653</v>
      </c>
      <c r="G605" t="s">
        <v>13</v>
      </c>
      <c r="H605" s="1">
        <v>39971</v>
      </c>
      <c r="I605" s="1">
        <f>H605+62</f>
        <v>40033</v>
      </c>
      <c r="J605" t="s">
        <v>427</v>
      </c>
      <c r="K605" t="s">
        <v>27</v>
      </c>
      <c r="L605">
        <v>36</v>
      </c>
      <c r="M605" t="s">
        <v>16</v>
      </c>
      <c r="N605" s="1">
        <v>39270</v>
      </c>
    </row>
    <row r="606" spans="1:14" x14ac:dyDescent="0.2">
      <c r="A606" t="s">
        <v>474</v>
      </c>
      <c r="B606" t="s">
        <v>11</v>
      </c>
      <c r="C606" t="s">
        <v>36</v>
      </c>
      <c r="D606">
        <v>1</v>
      </c>
      <c r="E606">
        <v>2650000</v>
      </c>
      <c r="F606" t="s">
        <v>653</v>
      </c>
      <c r="G606" t="s">
        <v>13</v>
      </c>
      <c r="H606" s="1">
        <v>40033</v>
      </c>
      <c r="I606" s="1">
        <f>H606+160</f>
        <v>40193</v>
      </c>
      <c r="J606" t="s">
        <v>475</v>
      </c>
      <c r="K606" t="s">
        <v>15</v>
      </c>
      <c r="L606">
        <v>40</v>
      </c>
      <c r="M606" t="s">
        <v>16</v>
      </c>
      <c r="N606" s="1">
        <v>39288</v>
      </c>
    </row>
    <row r="607" spans="1:14" x14ac:dyDescent="0.2">
      <c r="A607" t="s">
        <v>612</v>
      </c>
      <c r="B607" t="s">
        <v>11</v>
      </c>
      <c r="C607" t="s">
        <v>36</v>
      </c>
      <c r="D607">
        <v>1</v>
      </c>
      <c r="E607">
        <v>2650000</v>
      </c>
      <c r="F607" t="s">
        <v>653</v>
      </c>
      <c r="G607" t="s">
        <v>13</v>
      </c>
      <c r="H607" s="1">
        <v>39364</v>
      </c>
      <c r="I607" s="1">
        <f>H607+44</f>
        <v>39408</v>
      </c>
      <c r="J607" t="s">
        <v>613</v>
      </c>
      <c r="K607" t="s">
        <v>27</v>
      </c>
      <c r="L607">
        <v>57</v>
      </c>
      <c r="M607" t="s">
        <v>16</v>
      </c>
      <c r="N607" s="1">
        <v>39363</v>
      </c>
    </row>
    <row r="608" spans="1:14" x14ac:dyDescent="0.2">
      <c r="A608" t="s">
        <v>586</v>
      </c>
      <c r="B608" t="s">
        <v>11</v>
      </c>
      <c r="C608" t="s">
        <v>36</v>
      </c>
      <c r="D608">
        <v>1</v>
      </c>
      <c r="E608">
        <v>2790000</v>
      </c>
      <c r="F608" t="s">
        <v>653</v>
      </c>
      <c r="G608" t="s">
        <v>13</v>
      </c>
      <c r="H608" s="1">
        <v>39351</v>
      </c>
      <c r="I608" s="1">
        <f>H608+55</f>
        <v>39406</v>
      </c>
      <c r="J608" t="s">
        <v>587</v>
      </c>
      <c r="K608" t="s">
        <v>27</v>
      </c>
      <c r="L608">
        <v>27</v>
      </c>
      <c r="M608" t="s">
        <v>16</v>
      </c>
      <c r="N608" s="1">
        <v>39323</v>
      </c>
    </row>
    <row r="609" spans="1:14" x14ac:dyDescent="0.2">
      <c r="A609" t="s">
        <v>168</v>
      </c>
      <c r="B609" t="s">
        <v>11</v>
      </c>
      <c r="C609" t="s">
        <v>36</v>
      </c>
      <c r="D609">
        <v>1</v>
      </c>
      <c r="E609">
        <v>2790000</v>
      </c>
      <c r="F609" t="s">
        <v>653</v>
      </c>
      <c r="G609" t="s">
        <v>13</v>
      </c>
      <c r="H609" s="1">
        <v>39597</v>
      </c>
      <c r="I609" s="1">
        <f>H609+58</f>
        <v>39655</v>
      </c>
      <c r="J609" t="s">
        <v>169</v>
      </c>
      <c r="K609" t="s">
        <v>15</v>
      </c>
      <c r="L609">
        <v>52</v>
      </c>
      <c r="M609" t="s">
        <v>16</v>
      </c>
      <c r="N609" s="1">
        <v>39136</v>
      </c>
    </row>
    <row r="610" spans="1:14" x14ac:dyDescent="0.2">
      <c r="A610" t="s">
        <v>648</v>
      </c>
      <c r="B610" t="s">
        <v>11</v>
      </c>
      <c r="C610" t="s">
        <v>36</v>
      </c>
      <c r="D610">
        <v>1</v>
      </c>
      <c r="E610">
        <v>3015000</v>
      </c>
      <c r="F610" t="s">
        <v>653</v>
      </c>
      <c r="G610" t="s">
        <v>32</v>
      </c>
      <c r="H610" s="1">
        <v>39485</v>
      </c>
      <c r="I610" s="1">
        <f>H610+55</f>
        <v>39540</v>
      </c>
      <c r="J610" t="s">
        <v>649</v>
      </c>
      <c r="K610" t="s">
        <v>27</v>
      </c>
      <c r="L610">
        <v>42</v>
      </c>
      <c r="M610" t="s">
        <v>16</v>
      </c>
      <c r="N610" s="1">
        <v>39370</v>
      </c>
    </row>
    <row r="611" spans="1:14" x14ac:dyDescent="0.2">
      <c r="A611" t="s">
        <v>462</v>
      </c>
      <c r="B611" t="s">
        <v>11</v>
      </c>
      <c r="C611" t="s">
        <v>36</v>
      </c>
      <c r="D611">
        <v>1</v>
      </c>
      <c r="E611">
        <v>3015000</v>
      </c>
      <c r="F611" t="s">
        <v>653</v>
      </c>
      <c r="G611" t="s">
        <v>13</v>
      </c>
      <c r="H611" s="1">
        <v>40027</v>
      </c>
      <c r="I611" s="1">
        <f>H611+169</f>
        <v>40196</v>
      </c>
      <c r="J611" t="s">
        <v>463</v>
      </c>
      <c r="K611" t="s">
        <v>15</v>
      </c>
      <c r="L611">
        <v>48</v>
      </c>
      <c r="M611" t="s">
        <v>16</v>
      </c>
      <c r="N611" s="1">
        <v>39277</v>
      </c>
    </row>
    <row r="612" spans="1:14" x14ac:dyDescent="0.2">
      <c r="A612" t="s">
        <v>476</v>
      </c>
      <c r="B612" t="s">
        <v>11</v>
      </c>
      <c r="C612" t="s">
        <v>36</v>
      </c>
      <c r="D612">
        <v>1</v>
      </c>
      <c r="E612">
        <v>3015000</v>
      </c>
      <c r="F612" t="s">
        <v>653</v>
      </c>
      <c r="G612" t="s">
        <v>13</v>
      </c>
      <c r="H612" s="1">
        <v>40034</v>
      </c>
      <c r="I612" s="1">
        <f>H612+194</f>
        <v>40228</v>
      </c>
      <c r="J612" t="s">
        <v>477</v>
      </c>
      <c r="K612" t="s">
        <v>15</v>
      </c>
      <c r="L612">
        <v>48</v>
      </c>
      <c r="M612" t="s">
        <v>16</v>
      </c>
      <c r="N612" s="1">
        <v>39252</v>
      </c>
    </row>
    <row r="613" spans="1:14" x14ac:dyDescent="0.2">
      <c r="A613" t="s">
        <v>182</v>
      </c>
      <c r="B613" t="s">
        <v>18</v>
      </c>
      <c r="C613" t="s">
        <v>19</v>
      </c>
      <c r="D613">
        <v>1</v>
      </c>
      <c r="E613">
        <v>4300000</v>
      </c>
      <c r="F613" t="s">
        <v>653</v>
      </c>
      <c r="G613" t="s">
        <v>20</v>
      </c>
      <c r="H613" s="1">
        <v>39146</v>
      </c>
      <c r="I613" s="1">
        <f>H613+30</f>
        <v>39176</v>
      </c>
      <c r="J613" t="s">
        <v>183</v>
      </c>
      <c r="K613" t="s">
        <v>15</v>
      </c>
      <c r="L613">
        <v>52</v>
      </c>
      <c r="M613" t="s">
        <v>16</v>
      </c>
      <c r="N613" s="1">
        <v>39142</v>
      </c>
    </row>
    <row r="614" spans="1:14" x14ac:dyDescent="0.2">
      <c r="A614" t="s">
        <v>592</v>
      </c>
      <c r="B614" t="s">
        <v>18</v>
      </c>
      <c r="C614" t="s">
        <v>19</v>
      </c>
      <c r="D614">
        <v>1</v>
      </c>
      <c r="E614">
        <v>4300000</v>
      </c>
      <c r="F614" t="s">
        <v>653</v>
      </c>
      <c r="G614" t="s">
        <v>32</v>
      </c>
      <c r="H614" s="1">
        <v>39783</v>
      </c>
      <c r="I614" s="1">
        <f>H614+59</f>
        <v>39842</v>
      </c>
      <c r="J614" t="s">
        <v>593</v>
      </c>
      <c r="K614" t="s">
        <v>27</v>
      </c>
      <c r="L614">
        <v>35</v>
      </c>
      <c r="M614" t="s">
        <v>16</v>
      </c>
      <c r="N614" s="1">
        <v>39338</v>
      </c>
    </row>
    <row r="615" spans="1:14" x14ac:dyDescent="0.2">
      <c r="A615" t="s">
        <v>168</v>
      </c>
      <c r="B615" t="s">
        <v>18</v>
      </c>
      <c r="C615" t="s">
        <v>19</v>
      </c>
      <c r="D615">
        <v>1</v>
      </c>
      <c r="E615">
        <v>4450000</v>
      </c>
      <c r="F615" t="s">
        <v>653</v>
      </c>
      <c r="G615" t="s">
        <v>32</v>
      </c>
      <c r="H615" s="1">
        <v>39139</v>
      </c>
      <c r="I615" s="1">
        <f>H615+30</f>
        <v>39169</v>
      </c>
      <c r="J615" t="s">
        <v>169</v>
      </c>
      <c r="K615" t="s">
        <v>15</v>
      </c>
      <c r="L615">
        <v>52</v>
      </c>
      <c r="M615" t="s">
        <v>16</v>
      </c>
      <c r="N615" s="1">
        <v>39136</v>
      </c>
    </row>
    <row r="616" spans="1:14" x14ac:dyDescent="0.2">
      <c r="A616" t="s">
        <v>618</v>
      </c>
      <c r="B616" t="s">
        <v>18</v>
      </c>
      <c r="C616" t="s">
        <v>19</v>
      </c>
      <c r="D616">
        <v>1</v>
      </c>
      <c r="E616">
        <v>4450000</v>
      </c>
      <c r="F616" t="s">
        <v>653</v>
      </c>
      <c r="G616" t="s">
        <v>13</v>
      </c>
      <c r="H616" s="1">
        <v>39385</v>
      </c>
      <c r="I616" s="1">
        <f>H616+30</f>
        <v>39415</v>
      </c>
      <c r="J616" t="s">
        <v>619</v>
      </c>
      <c r="K616" t="s">
        <v>15</v>
      </c>
      <c r="L616">
        <v>54</v>
      </c>
      <c r="M616" t="s">
        <v>16</v>
      </c>
      <c r="N616" s="1">
        <v>39365</v>
      </c>
    </row>
    <row r="617" spans="1:14" x14ac:dyDescent="0.2">
      <c r="A617" t="s">
        <v>10</v>
      </c>
      <c r="B617" t="s">
        <v>18</v>
      </c>
      <c r="C617" t="s">
        <v>19</v>
      </c>
      <c r="D617">
        <v>1</v>
      </c>
      <c r="E617">
        <v>4450000</v>
      </c>
      <c r="F617" t="s">
        <v>653</v>
      </c>
      <c r="G617" t="s">
        <v>13</v>
      </c>
      <c r="H617" s="1">
        <v>39642</v>
      </c>
      <c r="I617" s="1">
        <f>H617+55</f>
        <v>39697</v>
      </c>
      <c r="J617" t="s">
        <v>14</v>
      </c>
      <c r="K617" t="s">
        <v>15</v>
      </c>
      <c r="L617">
        <v>38</v>
      </c>
      <c r="M617" t="s">
        <v>16</v>
      </c>
      <c r="N617" s="1">
        <v>39083</v>
      </c>
    </row>
    <row r="618" spans="1:14" x14ac:dyDescent="0.2">
      <c r="A618" t="s">
        <v>512</v>
      </c>
      <c r="B618" t="s">
        <v>18</v>
      </c>
      <c r="C618" t="s">
        <v>19</v>
      </c>
      <c r="D618">
        <v>1</v>
      </c>
      <c r="E618">
        <v>4450000</v>
      </c>
      <c r="F618" t="s">
        <v>653</v>
      </c>
      <c r="G618" t="s">
        <v>13</v>
      </c>
      <c r="H618" s="1">
        <v>39744</v>
      </c>
      <c r="I618" s="1">
        <f>H618+30</f>
        <v>39774</v>
      </c>
      <c r="J618" t="s">
        <v>513</v>
      </c>
      <c r="K618" t="s">
        <v>27</v>
      </c>
      <c r="L618">
        <v>38</v>
      </c>
      <c r="M618" t="s">
        <v>16</v>
      </c>
      <c r="N618" s="1">
        <v>39262</v>
      </c>
    </row>
    <row r="619" spans="1:14" x14ac:dyDescent="0.2">
      <c r="A619" t="s">
        <v>592</v>
      </c>
      <c r="B619" t="s">
        <v>18</v>
      </c>
      <c r="C619" t="s">
        <v>19</v>
      </c>
      <c r="D619">
        <v>1</v>
      </c>
      <c r="E619">
        <v>4450000</v>
      </c>
      <c r="F619" t="s">
        <v>653</v>
      </c>
      <c r="G619" t="s">
        <v>13</v>
      </c>
      <c r="H619" s="1">
        <v>39834</v>
      </c>
      <c r="I619" s="1">
        <f>H619+30</f>
        <v>39864</v>
      </c>
      <c r="J619" t="s">
        <v>593</v>
      </c>
      <c r="K619" t="s">
        <v>27</v>
      </c>
      <c r="L619">
        <v>35</v>
      </c>
      <c r="M619" t="s">
        <v>16</v>
      </c>
      <c r="N619" s="1">
        <v>39338</v>
      </c>
    </row>
    <row r="620" spans="1:14" x14ac:dyDescent="0.2">
      <c r="A620" t="s">
        <v>272</v>
      </c>
      <c r="B620" t="s">
        <v>18</v>
      </c>
      <c r="C620" t="s">
        <v>19</v>
      </c>
      <c r="D620">
        <v>1</v>
      </c>
      <c r="E620">
        <v>4450000</v>
      </c>
      <c r="F620" t="s">
        <v>653</v>
      </c>
      <c r="G620" t="s">
        <v>13</v>
      </c>
      <c r="H620" s="1">
        <v>39896</v>
      </c>
      <c r="I620" s="1">
        <f>H620+54</f>
        <v>39950</v>
      </c>
      <c r="J620" t="s">
        <v>273</v>
      </c>
      <c r="K620" t="s">
        <v>15</v>
      </c>
      <c r="L620">
        <v>40</v>
      </c>
      <c r="M620" t="s">
        <v>16</v>
      </c>
      <c r="N620" s="1">
        <v>39182</v>
      </c>
    </row>
    <row r="621" spans="1:14" x14ac:dyDescent="0.2">
      <c r="A621" t="s">
        <v>250</v>
      </c>
      <c r="B621" t="s">
        <v>18</v>
      </c>
      <c r="C621" t="s">
        <v>19</v>
      </c>
      <c r="D621">
        <v>1</v>
      </c>
      <c r="E621">
        <v>4500000</v>
      </c>
      <c r="F621" t="s">
        <v>653</v>
      </c>
      <c r="G621" t="s">
        <v>20</v>
      </c>
      <c r="H621" s="1">
        <v>39180</v>
      </c>
      <c r="I621" s="1">
        <f t="shared" ref="I621:I632" si="18">H621+30</f>
        <v>39210</v>
      </c>
      <c r="J621" t="s">
        <v>251</v>
      </c>
      <c r="K621" t="s">
        <v>15</v>
      </c>
      <c r="L621">
        <v>40</v>
      </c>
      <c r="M621" t="s">
        <v>16</v>
      </c>
      <c r="N621" s="1">
        <v>39174</v>
      </c>
    </row>
    <row r="622" spans="1:14" x14ac:dyDescent="0.2">
      <c r="A622" t="s">
        <v>512</v>
      </c>
      <c r="B622" t="s">
        <v>18</v>
      </c>
      <c r="C622" t="s">
        <v>19</v>
      </c>
      <c r="D622">
        <v>1</v>
      </c>
      <c r="E622">
        <v>4500000</v>
      </c>
      <c r="F622" t="s">
        <v>653</v>
      </c>
      <c r="G622" t="s">
        <v>32</v>
      </c>
      <c r="H622" s="1">
        <v>39895</v>
      </c>
      <c r="I622" s="1">
        <f t="shared" si="18"/>
        <v>39925</v>
      </c>
      <c r="J622" t="s">
        <v>513</v>
      </c>
      <c r="K622" t="s">
        <v>27</v>
      </c>
      <c r="L622">
        <v>38</v>
      </c>
      <c r="M622" t="s">
        <v>16</v>
      </c>
      <c r="N622" s="1">
        <v>39262</v>
      </c>
    </row>
    <row r="623" spans="1:14" x14ac:dyDescent="0.2">
      <c r="A623" t="s">
        <v>536</v>
      </c>
      <c r="B623" t="s">
        <v>18</v>
      </c>
      <c r="C623" t="s">
        <v>19</v>
      </c>
      <c r="D623">
        <v>1</v>
      </c>
      <c r="E623">
        <v>4500000</v>
      </c>
      <c r="F623" t="s">
        <v>653</v>
      </c>
      <c r="G623" t="s">
        <v>13</v>
      </c>
      <c r="H623" s="1">
        <v>39325</v>
      </c>
      <c r="I623" s="1">
        <f t="shared" si="18"/>
        <v>39355</v>
      </c>
      <c r="J623" t="s">
        <v>537</v>
      </c>
      <c r="K623" t="s">
        <v>27</v>
      </c>
      <c r="L623">
        <v>28</v>
      </c>
      <c r="M623" t="s">
        <v>16</v>
      </c>
      <c r="N623" s="1">
        <v>39252</v>
      </c>
    </row>
    <row r="624" spans="1:14" x14ac:dyDescent="0.2">
      <c r="A624" t="s">
        <v>426</v>
      </c>
      <c r="B624" t="s">
        <v>18</v>
      </c>
      <c r="C624" t="s">
        <v>19</v>
      </c>
      <c r="D624">
        <v>1</v>
      </c>
      <c r="E624">
        <v>4500000</v>
      </c>
      <c r="F624" t="s">
        <v>653</v>
      </c>
      <c r="G624" t="s">
        <v>32</v>
      </c>
      <c r="H624" s="1">
        <v>39270</v>
      </c>
      <c r="I624" s="1">
        <f t="shared" si="18"/>
        <v>39300</v>
      </c>
      <c r="J624" t="s">
        <v>427</v>
      </c>
      <c r="K624" t="s">
        <v>27</v>
      </c>
      <c r="L624">
        <v>36</v>
      </c>
      <c r="M624" t="s">
        <v>16</v>
      </c>
      <c r="N624" s="1">
        <v>39270</v>
      </c>
    </row>
    <row r="625" spans="1:14" x14ac:dyDescent="0.2">
      <c r="A625" t="s">
        <v>592</v>
      </c>
      <c r="B625" t="s">
        <v>18</v>
      </c>
      <c r="C625" t="s">
        <v>19</v>
      </c>
      <c r="D625">
        <v>1</v>
      </c>
      <c r="E625">
        <v>4500000</v>
      </c>
      <c r="F625" t="s">
        <v>653</v>
      </c>
      <c r="G625" t="s">
        <v>13</v>
      </c>
      <c r="H625" s="1">
        <v>39354</v>
      </c>
      <c r="I625" s="1">
        <f t="shared" si="18"/>
        <v>39384</v>
      </c>
      <c r="J625" t="s">
        <v>593</v>
      </c>
      <c r="K625" t="s">
        <v>27</v>
      </c>
      <c r="L625">
        <v>35</v>
      </c>
      <c r="M625" t="s">
        <v>16</v>
      </c>
      <c r="N625" s="1">
        <v>39338</v>
      </c>
    </row>
    <row r="626" spans="1:14" x14ac:dyDescent="0.2">
      <c r="A626" t="s">
        <v>10</v>
      </c>
      <c r="B626" t="s">
        <v>18</v>
      </c>
      <c r="C626" t="s">
        <v>53</v>
      </c>
      <c r="D626">
        <v>1</v>
      </c>
      <c r="E626">
        <v>5870000</v>
      </c>
      <c r="F626" t="s">
        <v>653</v>
      </c>
      <c r="G626" t="s">
        <v>20</v>
      </c>
      <c r="H626" s="1">
        <v>39568</v>
      </c>
      <c r="I626" s="1">
        <f t="shared" si="18"/>
        <v>39598</v>
      </c>
      <c r="J626" t="s">
        <v>14</v>
      </c>
      <c r="K626" t="s">
        <v>15</v>
      </c>
      <c r="L626">
        <v>38</v>
      </c>
      <c r="M626" t="s">
        <v>16</v>
      </c>
      <c r="N626" s="1">
        <v>39083</v>
      </c>
    </row>
    <row r="627" spans="1:14" x14ac:dyDescent="0.2">
      <c r="A627" t="s">
        <v>284</v>
      </c>
      <c r="B627" t="s">
        <v>18</v>
      </c>
      <c r="C627" t="s">
        <v>53</v>
      </c>
      <c r="D627">
        <v>1</v>
      </c>
      <c r="E627">
        <v>5870000</v>
      </c>
      <c r="F627" t="s">
        <v>653</v>
      </c>
      <c r="G627" t="s">
        <v>13</v>
      </c>
      <c r="H627" s="1">
        <v>39902</v>
      </c>
      <c r="I627" s="1">
        <f t="shared" si="18"/>
        <v>39932</v>
      </c>
      <c r="J627" t="s">
        <v>285</v>
      </c>
      <c r="K627" t="s">
        <v>27</v>
      </c>
      <c r="L627">
        <v>22</v>
      </c>
      <c r="M627" t="s">
        <v>16</v>
      </c>
      <c r="N627" s="1">
        <v>39157</v>
      </c>
    </row>
    <row r="628" spans="1:14" x14ac:dyDescent="0.2">
      <c r="A628" t="s">
        <v>474</v>
      </c>
      <c r="B628" t="s">
        <v>18</v>
      </c>
      <c r="C628" t="s">
        <v>53</v>
      </c>
      <c r="D628">
        <v>1</v>
      </c>
      <c r="E628">
        <v>5870000</v>
      </c>
      <c r="F628" t="s">
        <v>653</v>
      </c>
      <c r="G628" t="s">
        <v>20</v>
      </c>
      <c r="H628" s="1">
        <v>40013</v>
      </c>
      <c r="I628" s="1">
        <f t="shared" si="18"/>
        <v>40043</v>
      </c>
      <c r="J628" t="s">
        <v>475</v>
      </c>
      <c r="K628" t="s">
        <v>15</v>
      </c>
      <c r="L628">
        <v>40</v>
      </c>
      <c r="M628" t="s">
        <v>16</v>
      </c>
      <c r="N628" s="1">
        <v>39288</v>
      </c>
    </row>
    <row r="629" spans="1:14" x14ac:dyDescent="0.2">
      <c r="A629" t="s">
        <v>208</v>
      </c>
      <c r="B629" t="s">
        <v>18</v>
      </c>
      <c r="C629" t="s">
        <v>53</v>
      </c>
      <c r="D629">
        <v>1</v>
      </c>
      <c r="E629">
        <v>6000000</v>
      </c>
      <c r="F629" t="s">
        <v>653</v>
      </c>
      <c r="G629" t="s">
        <v>13</v>
      </c>
      <c r="H629" s="1">
        <v>39159</v>
      </c>
      <c r="I629" s="1">
        <f t="shared" si="18"/>
        <v>39189</v>
      </c>
      <c r="J629" t="s">
        <v>209</v>
      </c>
      <c r="K629" t="s">
        <v>27</v>
      </c>
      <c r="L629">
        <v>34</v>
      </c>
      <c r="M629" t="s">
        <v>16</v>
      </c>
      <c r="N629" s="1">
        <v>39099</v>
      </c>
    </row>
    <row r="630" spans="1:14" x14ac:dyDescent="0.2">
      <c r="A630" t="s">
        <v>284</v>
      </c>
      <c r="B630" t="s">
        <v>18</v>
      </c>
      <c r="C630" t="s">
        <v>53</v>
      </c>
      <c r="D630">
        <v>1</v>
      </c>
      <c r="E630">
        <v>6000000</v>
      </c>
      <c r="F630" t="s">
        <v>653</v>
      </c>
      <c r="G630" t="s">
        <v>32</v>
      </c>
      <c r="H630" s="1">
        <v>39197</v>
      </c>
      <c r="I630" s="1">
        <f t="shared" si="18"/>
        <v>39227</v>
      </c>
      <c r="J630" t="s">
        <v>285</v>
      </c>
      <c r="K630" t="s">
        <v>27</v>
      </c>
      <c r="L630">
        <v>22</v>
      </c>
      <c r="M630" t="s">
        <v>16</v>
      </c>
      <c r="N630" s="1">
        <v>39157</v>
      </c>
    </row>
    <row r="631" spans="1:14" x14ac:dyDescent="0.2">
      <c r="A631" t="s">
        <v>402</v>
      </c>
      <c r="B631" t="s">
        <v>18</v>
      </c>
      <c r="C631" t="s">
        <v>53</v>
      </c>
      <c r="D631">
        <v>1</v>
      </c>
      <c r="E631">
        <v>6000000</v>
      </c>
      <c r="F631" t="s">
        <v>653</v>
      </c>
      <c r="G631" t="s">
        <v>37</v>
      </c>
      <c r="H631" s="1">
        <v>39403</v>
      </c>
      <c r="I631" s="1">
        <f t="shared" si="18"/>
        <v>39433</v>
      </c>
      <c r="J631" t="s">
        <v>403</v>
      </c>
      <c r="K631" t="s">
        <v>27</v>
      </c>
      <c r="L631">
        <v>47</v>
      </c>
      <c r="M631" t="s">
        <v>16</v>
      </c>
      <c r="N631" s="1">
        <v>39251</v>
      </c>
    </row>
    <row r="632" spans="1:14" x14ac:dyDescent="0.2">
      <c r="A632" t="s">
        <v>426</v>
      </c>
      <c r="B632" t="s">
        <v>18</v>
      </c>
      <c r="C632" t="s">
        <v>53</v>
      </c>
      <c r="D632">
        <v>1</v>
      </c>
      <c r="E632">
        <v>6000000</v>
      </c>
      <c r="F632" t="s">
        <v>653</v>
      </c>
      <c r="G632" t="s">
        <v>20</v>
      </c>
      <c r="H632" s="1">
        <v>40045</v>
      </c>
      <c r="I632" s="1">
        <f t="shared" si="18"/>
        <v>40075</v>
      </c>
      <c r="J632" t="s">
        <v>427</v>
      </c>
      <c r="K632" t="s">
        <v>27</v>
      </c>
      <c r="L632">
        <v>36</v>
      </c>
      <c r="M632" t="s">
        <v>16</v>
      </c>
      <c r="N632" s="1">
        <v>39270</v>
      </c>
    </row>
    <row r="633" spans="1:14" x14ac:dyDescent="0.2">
      <c r="A633" t="s">
        <v>442</v>
      </c>
      <c r="B633" t="s">
        <v>18</v>
      </c>
      <c r="C633" t="s">
        <v>53</v>
      </c>
      <c r="D633">
        <v>1</v>
      </c>
      <c r="E633">
        <v>6000000</v>
      </c>
      <c r="F633" t="s">
        <v>653</v>
      </c>
      <c r="G633" t="s">
        <v>13</v>
      </c>
      <c r="H633" s="1">
        <v>39503</v>
      </c>
      <c r="I633" s="1">
        <f>H633+60</f>
        <v>39563</v>
      </c>
      <c r="J633" t="s">
        <v>443</v>
      </c>
      <c r="K633" t="s">
        <v>27</v>
      </c>
      <c r="L633">
        <v>28</v>
      </c>
      <c r="M633" t="s">
        <v>16</v>
      </c>
      <c r="N633" s="1">
        <v>39226</v>
      </c>
    </row>
    <row r="634" spans="1:14" x14ac:dyDescent="0.2">
      <c r="A634" t="s">
        <v>482</v>
      </c>
      <c r="B634" t="s">
        <v>18</v>
      </c>
      <c r="C634" t="s">
        <v>53</v>
      </c>
      <c r="D634">
        <v>1</v>
      </c>
      <c r="E634">
        <v>6100000</v>
      </c>
      <c r="F634" t="s">
        <v>653</v>
      </c>
      <c r="G634" t="s">
        <v>32</v>
      </c>
      <c r="H634" s="1">
        <v>39298</v>
      </c>
      <c r="I634" s="1">
        <f>H634+30</f>
        <v>39328</v>
      </c>
      <c r="J634" t="s">
        <v>483</v>
      </c>
      <c r="K634" t="s">
        <v>15</v>
      </c>
      <c r="L634">
        <v>43</v>
      </c>
      <c r="M634" t="s">
        <v>16</v>
      </c>
      <c r="N634" s="1">
        <v>39280</v>
      </c>
    </row>
    <row r="635" spans="1:14" x14ac:dyDescent="0.2">
      <c r="A635" t="s">
        <v>476</v>
      </c>
      <c r="B635" t="s">
        <v>18</v>
      </c>
      <c r="C635" t="s">
        <v>53</v>
      </c>
      <c r="D635">
        <v>1</v>
      </c>
      <c r="E635">
        <v>6100000</v>
      </c>
      <c r="F635" t="s">
        <v>653</v>
      </c>
      <c r="G635" t="s">
        <v>13</v>
      </c>
      <c r="H635" s="1">
        <v>40014</v>
      </c>
      <c r="I635" s="1">
        <f>H635+54</f>
        <v>40068</v>
      </c>
      <c r="J635" t="s">
        <v>477</v>
      </c>
      <c r="K635" t="s">
        <v>15</v>
      </c>
      <c r="L635">
        <v>48</v>
      </c>
      <c r="M635" t="s">
        <v>16</v>
      </c>
      <c r="N635" s="1">
        <v>39252</v>
      </c>
    </row>
    <row r="636" spans="1:14" x14ac:dyDescent="0.2">
      <c r="A636" t="s">
        <v>182</v>
      </c>
      <c r="B636" t="s">
        <v>18</v>
      </c>
      <c r="C636" t="s">
        <v>90</v>
      </c>
      <c r="D636">
        <v>1</v>
      </c>
      <c r="E636">
        <v>7000000</v>
      </c>
      <c r="F636" t="s">
        <v>653</v>
      </c>
      <c r="G636" t="s">
        <v>13</v>
      </c>
      <c r="H636" s="1">
        <v>39620</v>
      </c>
      <c r="I636" s="1">
        <f>H636+30</f>
        <v>39650</v>
      </c>
      <c r="J636" t="s">
        <v>183</v>
      </c>
      <c r="K636" t="s">
        <v>15</v>
      </c>
      <c r="L636">
        <v>52</v>
      </c>
      <c r="M636" t="s">
        <v>16</v>
      </c>
      <c r="N636" s="1">
        <v>39142</v>
      </c>
    </row>
    <row r="637" spans="1:14" x14ac:dyDescent="0.2">
      <c r="A637" t="s">
        <v>442</v>
      </c>
      <c r="B637" t="s">
        <v>18</v>
      </c>
      <c r="C637" t="s">
        <v>90</v>
      </c>
      <c r="D637">
        <v>1</v>
      </c>
      <c r="E637">
        <v>7000000</v>
      </c>
      <c r="F637" t="s">
        <v>653</v>
      </c>
      <c r="G637" t="s">
        <v>32</v>
      </c>
      <c r="H637" s="1">
        <v>39278</v>
      </c>
      <c r="I637" s="1">
        <f>H637+55</f>
        <v>39333</v>
      </c>
      <c r="J637" t="s">
        <v>443</v>
      </c>
      <c r="K637" t="s">
        <v>27</v>
      </c>
      <c r="L637">
        <v>28</v>
      </c>
      <c r="M637" t="s">
        <v>16</v>
      </c>
      <c r="N637" s="1">
        <v>39226</v>
      </c>
    </row>
    <row r="638" spans="1:14" x14ac:dyDescent="0.2">
      <c r="A638" t="s">
        <v>402</v>
      </c>
      <c r="B638" t="s">
        <v>18</v>
      </c>
      <c r="C638" t="s">
        <v>90</v>
      </c>
      <c r="D638">
        <v>1</v>
      </c>
      <c r="E638">
        <v>7000000</v>
      </c>
      <c r="F638" t="s">
        <v>653</v>
      </c>
      <c r="G638" t="s">
        <v>20</v>
      </c>
      <c r="H638" s="1">
        <v>39258</v>
      </c>
      <c r="I638" s="1">
        <f>H638+30</f>
        <v>39288</v>
      </c>
      <c r="J638" t="s">
        <v>403</v>
      </c>
      <c r="K638" t="s">
        <v>27</v>
      </c>
      <c r="L638">
        <v>47</v>
      </c>
      <c r="M638" t="s">
        <v>16</v>
      </c>
      <c r="N638" s="1">
        <v>39251</v>
      </c>
    </row>
    <row r="639" spans="1:14" x14ac:dyDescent="0.2">
      <c r="A639" t="s">
        <v>428</v>
      </c>
      <c r="B639" t="s">
        <v>18</v>
      </c>
      <c r="C639" t="s">
        <v>19</v>
      </c>
      <c r="D639">
        <v>1</v>
      </c>
      <c r="E639">
        <v>4500000</v>
      </c>
      <c r="F639" t="s">
        <v>653</v>
      </c>
      <c r="G639" t="s">
        <v>13</v>
      </c>
      <c r="H639" s="1">
        <v>39972</v>
      </c>
      <c r="I639" s="1">
        <f>H639+44</f>
        <v>40016</v>
      </c>
      <c r="J639" t="s">
        <v>429</v>
      </c>
      <c r="K639" t="s">
        <v>15</v>
      </c>
      <c r="L639">
        <v>30</v>
      </c>
      <c r="M639" s="2" t="s">
        <v>670</v>
      </c>
      <c r="N639" s="1">
        <v>39219</v>
      </c>
    </row>
    <row r="640" spans="1:14" x14ac:dyDescent="0.2">
      <c r="A640" t="s">
        <v>544</v>
      </c>
      <c r="B640" t="s">
        <v>18</v>
      </c>
      <c r="C640" t="s">
        <v>53</v>
      </c>
      <c r="D640">
        <v>1</v>
      </c>
      <c r="E640">
        <v>5870000</v>
      </c>
      <c r="F640" t="s">
        <v>653</v>
      </c>
      <c r="G640" s="3" t="s">
        <v>662</v>
      </c>
      <c r="H640" s="1">
        <v>40021</v>
      </c>
      <c r="I640" s="1">
        <f t="shared" ref="I640:I647" si="19">H640+30</f>
        <v>40051</v>
      </c>
      <c r="J640" t="s">
        <v>545</v>
      </c>
      <c r="K640" t="s">
        <v>27</v>
      </c>
      <c r="L640">
        <v>23</v>
      </c>
      <c r="M640" s="2" t="s">
        <v>670</v>
      </c>
      <c r="N640" s="1">
        <v>39324</v>
      </c>
    </row>
    <row r="641" spans="1:14" x14ac:dyDescent="0.2">
      <c r="A641" t="s">
        <v>52</v>
      </c>
      <c r="B641" t="s">
        <v>18</v>
      </c>
      <c r="C641" t="s">
        <v>53</v>
      </c>
      <c r="D641">
        <v>1</v>
      </c>
      <c r="E641">
        <v>6000000</v>
      </c>
      <c r="F641" t="s">
        <v>653</v>
      </c>
      <c r="G641" t="s">
        <v>20</v>
      </c>
      <c r="H641" s="1">
        <v>39770</v>
      </c>
      <c r="I641" s="1">
        <f t="shared" si="19"/>
        <v>39800</v>
      </c>
      <c r="J641" t="s">
        <v>54</v>
      </c>
      <c r="K641" t="s">
        <v>15</v>
      </c>
      <c r="L641">
        <v>46</v>
      </c>
      <c r="M641" s="2" t="s">
        <v>670</v>
      </c>
      <c r="N641" s="1">
        <v>39091</v>
      </c>
    </row>
    <row r="642" spans="1:14" x14ac:dyDescent="0.2">
      <c r="A642" t="s">
        <v>52</v>
      </c>
      <c r="B642" t="s">
        <v>18</v>
      </c>
      <c r="C642" t="s">
        <v>53</v>
      </c>
      <c r="D642">
        <v>1</v>
      </c>
      <c r="E642">
        <v>6000000</v>
      </c>
      <c r="F642" t="s">
        <v>653</v>
      </c>
      <c r="G642" t="s">
        <v>20</v>
      </c>
      <c r="H642" s="1">
        <v>39845</v>
      </c>
      <c r="I642" s="1">
        <f t="shared" si="19"/>
        <v>39875</v>
      </c>
      <c r="J642" t="s">
        <v>54</v>
      </c>
      <c r="K642" t="s">
        <v>15</v>
      </c>
      <c r="L642">
        <v>46</v>
      </c>
      <c r="M642" s="2" t="s">
        <v>670</v>
      </c>
      <c r="N642" s="1">
        <v>39091</v>
      </c>
    </row>
    <row r="643" spans="1:14" x14ac:dyDescent="0.2">
      <c r="A643" t="s">
        <v>52</v>
      </c>
      <c r="B643" t="s">
        <v>18</v>
      </c>
      <c r="C643" t="s">
        <v>53</v>
      </c>
      <c r="D643">
        <v>1</v>
      </c>
      <c r="E643">
        <v>6000000</v>
      </c>
      <c r="F643" t="s">
        <v>653</v>
      </c>
      <c r="G643" t="s">
        <v>32</v>
      </c>
      <c r="H643" s="1">
        <v>39091</v>
      </c>
      <c r="I643" s="1">
        <f t="shared" si="19"/>
        <v>39121</v>
      </c>
      <c r="J643" t="s">
        <v>54</v>
      </c>
      <c r="K643" t="s">
        <v>15</v>
      </c>
      <c r="L643">
        <v>46</v>
      </c>
      <c r="M643" s="2" t="s">
        <v>670</v>
      </c>
      <c r="N643" s="1">
        <v>39091</v>
      </c>
    </row>
    <row r="644" spans="1:14" x14ac:dyDescent="0.2">
      <c r="A644" t="s">
        <v>428</v>
      </c>
      <c r="B644" t="s">
        <v>18</v>
      </c>
      <c r="C644" t="s">
        <v>53</v>
      </c>
      <c r="D644">
        <v>1</v>
      </c>
      <c r="E644">
        <v>6100000</v>
      </c>
      <c r="F644" t="s">
        <v>653</v>
      </c>
      <c r="G644" t="s">
        <v>13</v>
      </c>
      <c r="H644" s="1">
        <v>39993</v>
      </c>
      <c r="I644" s="1">
        <f t="shared" si="19"/>
        <v>40023</v>
      </c>
      <c r="J644" t="s">
        <v>429</v>
      </c>
      <c r="K644" t="s">
        <v>15</v>
      </c>
      <c r="L644">
        <v>30</v>
      </c>
      <c r="M644" s="2" t="s">
        <v>670</v>
      </c>
      <c r="N644" s="1">
        <v>39219</v>
      </c>
    </row>
    <row r="645" spans="1:14" x14ac:dyDescent="0.2">
      <c r="A645" t="s">
        <v>52</v>
      </c>
      <c r="B645" t="s">
        <v>18</v>
      </c>
      <c r="C645" t="s">
        <v>53</v>
      </c>
      <c r="D645">
        <v>1</v>
      </c>
      <c r="E645">
        <v>6100000</v>
      </c>
      <c r="F645" t="s">
        <v>653</v>
      </c>
      <c r="G645" t="s">
        <v>20</v>
      </c>
      <c r="H645" s="1">
        <v>39609</v>
      </c>
      <c r="I645" s="1">
        <f t="shared" si="19"/>
        <v>39639</v>
      </c>
      <c r="J645" t="s">
        <v>54</v>
      </c>
      <c r="K645" t="s">
        <v>15</v>
      </c>
      <c r="L645">
        <v>46</v>
      </c>
      <c r="M645" s="2" t="s">
        <v>670</v>
      </c>
      <c r="N645" s="1">
        <v>39091</v>
      </c>
    </row>
    <row r="646" spans="1:14" x14ac:dyDescent="0.2">
      <c r="A646" t="s">
        <v>432</v>
      </c>
      <c r="B646" t="s">
        <v>18</v>
      </c>
      <c r="C646" t="s">
        <v>87</v>
      </c>
      <c r="D646">
        <v>1</v>
      </c>
      <c r="E646">
        <v>1930000</v>
      </c>
      <c r="F646" s="3" t="s">
        <v>673</v>
      </c>
      <c r="G646" t="s">
        <v>20</v>
      </c>
      <c r="H646" s="1">
        <v>39475</v>
      </c>
      <c r="I646" s="1">
        <f t="shared" si="19"/>
        <v>39505</v>
      </c>
      <c r="J646" t="s">
        <v>433</v>
      </c>
      <c r="K646" t="s">
        <v>15</v>
      </c>
      <c r="L646">
        <v>35</v>
      </c>
      <c r="M646" s="2" t="s">
        <v>668</v>
      </c>
      <c r="N646" s="1">
        <v>39255</v>
      </c>
    </row>
    <row r="647" spans="1:14" x14ac:dyDescent="0.2">
      <c r="A647" t="s">
        <v>416</v>
      </c>
      <c r="B647" t="s">
        <v>18</v>
      </c>
      <c r="C647" t="s">
        <v>19</v>
      </c>
      <c r="D647">
        <v>1</v>
      </c>
      <c r="E647">
        <v>4500000</v>
      </c>
      <c r="F647" s="3" t="s">
        <v>673</v>
      </c>
      <c r="G647" t="s">
        <v>32</v>
      </c>
      <c r="H647" s="1">
        <v>39490</v>
      </c>
      <c r="I647" s="1">
        <f t="shared" si="19"/>
        <v>39520</v>
      </c>
      <c r="J647" t="s">
        <v>417</v>
      </c>
      <c r="K647" t="s">
        <v>27</v>
      </c>
      <c r="L647">
        <v>36</v>
      </c>
      <c r="M647" s="2" t="s">
        <v>668</v>
      </c>
      <c r="N647" s="1">
        <v>39222</v>
      </c>
    </row>
    <row r="648" spans="1:14" x14ac:dyDescent="0.2">
      <c r="A648" t="s">
        <v>60</v>
      </c>
      <c r="B648" t="s">
        <v>18</v>
      </c>
      <c r="C648" t="s">
        <v>90</v>
      </c>
      <c r="D648">
        <v>1</v>
      </c>
      <c r="E648">
        <v>7000000</v>
      </c>
      <c r="F648" s="3" t="s">
        <v>673</v>
      </c>
      <c r="G648" t="s">
        <v>32</v>
      </c>
      <c r="H648" s="1">
        <v>39578</v>
      </c>
      <c r="I648" s="1">
        <f>H648+62</f>
        <v>39640</v>
      </c>
      <c r="J648" t="s">
        <v>62</v>
      </c>
      <c r="K648" t="s">
        <v>15</v>
      </c>
      <c r="L648">
        <v>20</v>
      </c>
      <c r="M648" s="2" t="s">
        <v>668</v>
      </c>
      <c r="N648" s="1">
        <v>39088</v>
      </c>
    </row>
    <row r="649" spans="1:14" x14ac:dyDescent="0.2">
      <c r="A649" t="s">
        <v>440</v>
      </c>
      <c r="B649" t="s">
        <v>30</v>
      </c>
      <c r="C649" t="s">
        <v>114</v>
      </c>
      <c r="D649">
        <v>1</v>
      </c>
      <c r="E649">
        <v>530000</v>
      </c>
      <c r="F649" s="3" t="s">
        <v>673</v>
      </c>
      <c r="G649" t="s">
        <v>13</v>
      </c>
      <c r="H649" s="1">
        <v>39999</v>
      </c>
      <c r="I649" s="1">
        <f>H649+50</f>
        <v>40049</v>
      </c>
      <c r="J649" t="s">
        <v>441</v>
      </c>
      <c r="K649" t="s">
        <v>27</v>
      </c>
      <c r="L649">
        <v>32</v>
      </c>
      <c r="M649" t="s">
        <v>79</v>
      </c>
      <c r="N649" s="1">
        <v>39266</v>
      </c>
    </row>
    <row r="650" spans="1:14" x14ac:dyDescent="0.2">
      <c r="A650" t="s">
        <v>556</v>
      </c>
      <c r="B650" t="s">
        <v>24</v>
      </c>
      <c r="C650" t="s">
        <v>73</v>
      </c>
      <c r="D650">
        <v>1</v>
      </c>
      <c r="E650">
        <v>680000</v>
      </c>
      <c r="F650" s="3" t="s">
        <v>673</v>
      </c>
      <c r="G650" t="s">
        <v>20</v>
      </c>
      <c r="H650" s="1">
        <v>39335</v>
      </c>
      <c r="I650" s="1">
        <f t="shared" ref="I650:I658" si="20">H650+30</f>
        <v>39365</v>
      </c>
      <c r="J650" t="s">
        <v>557</v>
      </c>
      <c r="K650" t="s">
        <v>27</v>
      </c>
      <c r="L650">
        <v>28</v>
      </c>
      <c r="M650" t="s">
        <v>79</v>
      </c>
      <c r="N650" s="1">
        <v>39278</v>
      </c>
    </row>
    <row r="651" spans="1:14" x14ac:dyDescent="0.2">
      <c r="A651" t="s">
        <v>556</v>
      </c>
      <c r="B651" t="s">
        <v>24</v>
      </c>
      <c r="C651" t="s">
        <v>73</v>
      </c>
      <c r="D651">
        <v>1</v>
      </c>
      <c r="E651">
        <v>680000</v>
      </c>
      <c r="F651" s="3" t="s">
        <v>673</v>
      </c>
      <c r="G651" t="s">
        <v>32</v>
      </c>
      <c r="H651" s="1">
        <v>40057</v>
      </c>
      <c r="I651" s="1">
        <f t="shared" si="20"/>
        <v>40087</v>
      </c>
      <c r="J651" t="s">
        <v>557</v>
      </c>
      <c r="K651" t="s">
        <v>27</v>
      </c>
      <c r="L651">
        <v>28</v>
      </c>
      <c r="M651" t="s">
        <v>79</v>
      </c>
      <c r="N651" s="1">
        <v>39278</v>
      </c>
    </row>
    <row r="652" spans="1:14" x14ac:dyDescent="0.2">
      <c r="A652" t="s">
        <v>76</v>
      </c>
      <c r="B652" t="s">
        <v>24</v>
      </c>
      <c r="C652" t="s">
        <v>73</v>
      </c>
      <c r="D652">
        <v>1</v>
      </c>
      <c r="E652">
        <v>720000</v>
      </c>
      <c r="F652" s="3" t="s">
        <v>673</v>
      </c>
      <c r="G652" t="s">
        <v>13</v>
      </c>
      <c r="H652" s="1">
        <v>39582</v>
      </c>
      <c r="I652" s="1">
        <f t="shared" si="20"/>
        <v>39612</v>
      </c>
      <c r="J652" t="s">
        <v>78</v>
      </c>
      <c r="K652" t="s">
        <v>15</v>
      </c>
      <c r="L652">
        <v>65</v>
      </c>
      <c r="M652" t="s">
        <v>79</v>
      </c>
      <c r="N652" s="1">
        <v>39091</v>
      </c>
    </row>
    <row r="653" spans="1:14" x14ac:dyDescent="0.2">
      <c r="A653" t="s">
        <v>440</v>
      </c>
      <c r="B653" t="s">
        <v>24</v>
      </c>
      <c r="C653" t="s">
        <v>73</v>
      </c>
      <c r="D653">
        <v>1</v>
      </c>
      <c r="E653">
        <v>720000</v>
      </c>
      <c r="F653" s="3" t="s">
        <v>673</v>
      </c>
      <c r="G653" t="s">
        <v>20</v>
      </c>
      <c r="H653" s="1">
        <v>39947</v>
      </c>
      <c r="I653" s="1">
        <f t="shared" si="20"/>
        <v>39977</v>
      </c>
      <c r="J653" t="s">
        <v>441</v>
      </c>
      <c r="K653" t="s">
        <v>27</v>
      </c>
      <c r="L653">
        <v>32</v>
      </c>
      <c r="M653" t="s">
        <v>79</v>
      </c>
      <c r="N653" s="1">
        <v>39266</v>
      </c>
    </row>
    <row r="654" spans="1:14" x14ac:dyDescent="0.2">
      <c r="A654" t="s">
        <v>212</v>
      </c>
      <c r="B654" t="s">
        <v>24</v>
      </c>
      <c r="C654" t="s">
        <v>69</v>
      </c>
      <c r="D654">
        <v>1</v>
      </c>
      <c r="E654">
        <v>725000</v>
      </c>
      <c r="F654" s="3" t="s">
        <v>673</v>
      </c>
      <c r="G654" t="s">
        <v>13</v>
      </c>
      <c r="H654" s="1">
        <v>39868</v>
      </c>
      <c r="I654" s="1">
        <f t="shared" si="20"/>
        <v>39898</v>
      </c>
      <c r="J654" t="s">
        <v>213</v>
      </c>
      <c r="K654" t="s">
        <v>15</v>
      </c>
      <c r="L654">
        <v>38</v>
      </c>
      <c r="M654" s="2" t="s">
        <v>668</v>
      </c>
      <c r="N654" s="1">
        <v>39137</v>
      </c>
    </row>
    <row r="655" spans="1:14" x14ac:dyDescent="0.2">
      <c r="A655" t="s">
        <v>23</v>
      </c>
      <c r="B655" t="s">
        <v>24</v>
      </c>
      <c r="C655" t="s">
        <v>69</v>
      </c>
      <c r="D655">
        <v>1</v>
      </c>
      <c r="E655">
        <v>731000</v>
      </c>
      <c r="F655" s="3" t="s">
        <v>673</v>
      </c>
      <c r="G655" t="s">
        <v>32</v>
      </c>
      <c r="H655" s="1">
        <v>39725</v>
      </c>
      <c r="I655" s="1">
        <f t="shared" si="20"/>
        <v>39755</v>
      </c>
      <c r="J655" t="s">
        <v>26</v>
      </c>
      <c r="K655" t="s">
        <v>27</v>
      </c>
      <c r="L655">
        <v>24</v>
      </c>
      <c r="M655" s="2" t="s">
        <v>668</v>
      </c>
      <c r="N655" s="1">
        <v>39066</v>
      </c>
    </row>
    <row r="656" spans="1:14" x14ac:dyDescent="0.2">
      <c r="A656" t="s">
        <v>76</v>
      </c>
      <c r="B656" t="s">
        <v>24</v>
      </c>
      <c r="C656" t="s">
        <v>69</v>
      </c>
      <c r="D656">
        <v>1</v>
      </c>
      <c r="E656">
        <v>731000</v>
      </c>
      <c r="F656" s="3" t="s">
        <v>673</v>
      </c>
      <c r="G656" t="s">
        <v>20</v>
      </c>
      <c r="H656" s="1">
        <v>39737</v>
      </c>
      <c r="I656" s="1">
        <f t="shared" si="20"/>
        <v>39767</v>
      </c>
      <c r="J656" t="s">
        <v>78</v>
      </c>
      <c r="K656" t="s">
        <v>15</v>
      </c>
      <c r="L656">
        <v>65</v>
      </c>
      <c r="M656" t="s">
        <v>79</v>
      </c>
      <c r="N656" s="1">
        <v>39091</v>
      </c>
    </row>
    <row r="657" spans="1:14" x14ac:dyDescent="0.2">
      <c r="A657" t="s">
        <v>440</v>
      </c>
      <c r="B657" t="s">
        <v>24</v>
      </c>
      <c r="C657" t="s">
        <v>69</v>
      </c>
      <c r="D657">
        <v>1</v>
      </c>
      <c r="E657">
        <v>742000</v>
      </c>
      <c r="F657" s="3" t="s">
        <v>673</v>
      </c>
      <c r="G657" t="s">
        <v>32</v>
      </c>
      <c r="H657" s="1">
        <v>40052</v>
      </c>
      <c r="I657" s="1">
        <f t="shared" si="20"/>
        <v>40082</v>
      </c>
      <c r="J657" t="s">
        <v>441</v>
      </c>
      <c r="K657" t="s">
        <v>27</v>
      </c>
      <c r="L657">
        <v>32</v>
      </c>
      <c r="M657" t="s">
        <v>79</v>
      </c>
      <c r="N657" s="1">
        <v>39266</v>
      </c>
    </row>
    <row r="658" spans="1:14" x14ac:dyDescent="0.2">
      <c r="A658" t="s">
        <v>35</v>
      </c>
      <c r="B658" t="s">
        <v>24</v>
      </c>
      <c r="C658" t="s">
        <v>69</v>
      </c>
      <c r="D658">
        <v>1</v>
      </c>
      <c r="E658">
        <v>742000</v>
      </c>
      <c r="F658" s="3" t="s">
        <v>673</v>
      </c>
      <c r="G658" t="s">
        <v>20</v>
      </c>
      <c r="H658" s="1">
        <v>39605</v>
      </c>
      <c r="I658" s="1">
        <f t="shared" si="20"/>
        <v>39635</v>
      </c>
      <c r="J658" t="s">
        <v>38</v>
      </c>
      <c r="K658" t="s">
        <v>27</v>
      </c>
      <c r="L658">
        <v>28</v>
      </c>
      <c r="M658" s="2" t="s">
        <v>668</v>
      </c>
      <c r="N658" s="1">
        <v>39087</v>
      </c>
    </row>
    <row r="659" spans="1:14" x14ac:dyDescent="0.2">
      <c r="A659" t="s">
        <v>76</v>
      </c>
      <c r="B659" t="s">
        <v>11</v>
      </c>
      <c r="C659" t="s">
        <v>45</v>
      </c>
      <c r="D659">
        <v>1</v>
      </c>
      <c r="E659">
        <v>842000</v>
      </c>
      <c r="F659" s="3" t="s">
        <v>673</v>
      </c>
      <c r="G659" t="s">
        <v>13</v>
      </c>
      <c r="H659" s="1">
        <v>39615</v>
      </c>
      <c r="I659" s="1">
        <f>H659+67</f>
        <v>39682</v>
      </c>
      <c r="J659" t="s">
        <v>78</v>
      </c>
      <c r="K659" t="s">
        <v>15</v>
      </c>
      <c r="L659">
        <v>65</v>
      </c>
      <c r="M659" t="s">
        <v>79</v>
      </c>
      <c r="N659" s="1">
        <v>39091</v>
      </c>
    </row>
    <row r="660" spans="1:14" x14ac:dyDescent="0.2">
      <c r="A660" t="s">
        <v>520</v>
      </c>
      <c r="B660" t="s">
        <v>11</v>
      </c>
      <c r="C660" t="s">
        <v>77</v>
      </c>
      <c r="D660">
        <v>1</v>
      </c>
      <c r="E660">
        <v>850000</v>
      </c>
      <c r="F660" s="3" t="s">
        <v>673</v>
      </c>
      <c r="G660" t="s">
        <v>13</v>
      </c>
      <c r="H660" s="1">
        <v>39317</v>
      </c>
      <c r="I660" s="1">
        <f>H660+140</f>
        <v>39457</v>
      </c>
      <c r="J660" t="s">
        <v>521</v>
      </c>
      <c r="K660" t="s">
        <v>15</v>
      </c>
      <c r="L660">
        <v>38</v>
      </c>
      <c r="M660" s="2" t="s">
        <v>668</v>
      </c>
      <c r="N660" s="1">
        <v>39308</v>
      </c>
    </row>
    <row r="661" spans="1:14" x14ac:dyDescent="0.2">
      <c r="A661" t="s">
        <v>76</v>
      </c>
      <c r="B661" t="s">
        <v>24</v>
      </c>
      <c r="C661" t="s">
        <v>101</v>
      </c>
      <c r="D661">
        <v>1</v>
      </c>
      <c r="E661">
        <v>869000</v>
      </c>
      <c r="F661" s="3" t="s">
        <v>673</v>
      </c>
      <c r="G661" t="s">
        <v>13</v>
      </c>
      <c r="H661" s="1">
        <v>39695</v>
      </c>
      <c r="I661" s="1">
        <f>H661+30</f>
        <v>39725</v>
      </c>
      <c r="J661" t="s">
        <v>78</v>
      </c>
      <c r="K661" t="s">
        <v>15</v>
      </c>
      <c r="L661">
        <v>65</v>
      </c>
      <c r="M661" t="s">
        <v>79</v>
      </c>
      <c r="N661" s="1">
        <v>39091</v>
      </c>
    </row>
    <row r="662" spans="1:14" x14ac:dyDescent="0.2">
      <c r="A662" t="s">
        <v>440</v>
      </c>
      <c r="B662" t="s">
        <v>24</v>
      </c>
      <c r="C662" t="s">
        <v>65</v>
      </c>
      <c r="D662">
        <v>1</v>
      </c>
      <c r="E662">
        <v>915000</v>
      </c>
      <c r="F662" s="3" t="s">
        <v>673</v>
      </c>
      <c r="G662" t="s">
        <v>20</v>
      </c>
      <c r="H662" s="1">
        <v>39978</v>
      </c>
      <c r="I662" s="1">
        <f>H662+30</f>
        <v>40008</v>
      </c>
      <c r="J662" t="s">
        <v>441</v>
      </c>
      <c r="K662" t="s">
        <v>27</v>
      </c>
      <c r="L662">
        <v>32</v>
      </c>
      <c r="M662" t="s">
        <v>79</v>
      </c>
      <c r="N662" s="1">
        <v>39266</v>
      </c>
    </row>
    <row r="663" spans="1:14" x14ac:dyDescent="0.2">
      <c r="A663" t="s">
        <v>76</v>
      </c>
      <c r="B663" t="s">
        <v>11</v>
      </c>
      <c r="C663" t="s">
        <v>77</v>
      </c>
      <c r="D663">
        <v>1</v>
      </c>
      <c r="E663">
        <v>940000</v>
      </c>
      <c r="F663" s="3" t="s">
        <v>673</v>
      </c>
      <c r="G663" t="s">
        <v>13</v>
      </c>
      <c r="H663" s="1">
        <v>39097</v>
      </c>
      <c r="I663" s="1">
        <f>H663+36</f>
        <v>39133</v>
      </c>
      <c r="J663" t="s">
        <v>78</v>
      </c>
      <c r="K663" t="s">
        <v>15</v>
      </c>
      <c r="L663">
        <v>65</v>
      </c>
      <c r="M663" t="s">
        <v>79</v>
      </c>
      <c r="N663" s="1">
        <v>39091</v>
      </c>
    </row>
    <row r="664" spans="1:14" x14ac:dyDescent="0.2">
      <c r="A664" t="s">
        <v>330</v>
      </c>
      <c r="B664" t="s">
        <v>24</v>
      </c>
      <c r="C664" t="s">
        <v>65</v>
      </c>
      <c r="D664">
        <v>1</v>
      </c>
      <c r="E664">
        <v>950000</v>
      </c>
      <c r="F664" s="3" t="s">
        <v>673</v>
      </c>
      <c r="G664" t="s">
        <v>13</v>
      </c>
      <c r="H664" s="1">
        <v>39456</v>
      </c>
      <c r="I664" s="1">
        <f>H664+30</f>
        <v>39486</v>
      </c>
      <c r="J664" t="s">
        <v>331</v>
      </c>
      <c r="K664" t="s">
        <v>27</v>
      </c>
      <c r="L664">
        <v>63</v>
      </c>
      <c r="M664" t="s">
        <v>79</v>
      </c>
      <c r="N664" s="1">
        <v>39216</v>
      </c>
    </row>
    <row r="665" spans="1:14" x14ac:dyDescent="0.2">
      <c r="A665" t="s">
        <v>200</v>
      </c>
      <c r="B665" t="s">
        <v>24</v>
      </c>
      <c r="C665" t="s">
        <v>65</v>
      </c>
      <c r="D665">
        <v>1</v>
      </c>
      <c r="E665">
        <v>950000</v>
      </c>
      <c r="F665" s="3" t="s">
        <v>673</v>
      </c>
      <c r="G665" t="s">
        <v>13</v>
      </c>
      <c r="H665" s="1">
        <v>39155</v>
      </c>
      <c r="I665" s="1">
        <f>H665+30</f>
        <v>39185</v>
      </c>
      <c r="J665" t="s">
        <v>201</v>
      </c>
      <c r="K665" t="s">
        <v>27</v>
      </c>
      <c r="L665">
        <v>28</v>
      </c>
      <c r="M665" s="2" t="s">
        <v>668</v>
      </c>
      <c r="N665" s="1">
        <v>39100</v>
      </c>
    </row>
    <row r="666" spans="1:14" x14ac:dyDescent="0.2">
      <c r="A666" t="s">
        <v>440</v>
      </c>
      <c r="B666" t="s">
        <v>24</v>
      </c>
      <c r="C666" t="s">
        <v>65</v>
      </c>
      <c r="D666">
        <v>1</v>
      </c>
      <c r="E666">
        <v>980000</v>
      </c>
      <c r="F666" s="3" t="s">
        <v>673</v>
      </c>
      <c r="G666" t="s">
        <v>20</v>
      </c>
      <c r="H666" s="1">
        <v>39479</v>
      </c>
      <c r="I666" s="1">
        <f>H666+25</f>
        <v>39504</v>
      </c>
      <c r="J666" t="s">
        <v>441</v>
      </c>
      <c r="K666" t="s">
        <v>27</v>
      </c>
      <c r="L666">
        <v>32</v>
      </c>
      <c r="M666" t="s">
        <v>79</v>
      </c>
      <c r="N666" s="1">
        <v>39266</v>
      </c>
    </row>
    <row r="667" spans="1:14" x14ac:dyDescent="0.2">
      <c r="A667" t="s">
        <v>440</v>
      </c>
      <c r="B667" t="s">
        <v>24</v>
      </c>
      <c r="C667" t="s">
        <v>65</v>
      </c>
      <c r="D667">
        <v>1</v>
      </c>
      <c r="E667">
        <v>980000</v>
      </c>
      <c r="F667" s="3" t="s">
        <v>673</v>
      </c>
      <c r="G667" t="s">
        <v>32</v>
      </c>
      <c r="H667" s="1">
        <v>39277</v>
      </c>
      <c r="I667" s="1">
        <f>H667+30</f>
        <v>39307</v>
      </c>
      <c r="J667" t="s">
        <v>441</v>
      </c>
      <c r="K667" t="s">
        <v>27</v>
      </c>
      <c r="L667">
        <v>32</v>
      </c>
      <c r="M667" t="s">
        <v>79</v>
      </c>
      <c r="N667" s="1">
        <v>39266</v>
      </c>
    </row>
    <row r="668" spans="1:14" x14ac:dyDescent="0.2">
      <c r="A668" t="s">
        <v>76</v>
      </c>
      <c r="B668" t="s">
        <v>24</v>
      </c>
      <c r="C668" t="s">
        <v>25</v>
      </c>
      <c r="D668">
        <v>1</v>
      </c>
      <c r="E668">
        <v>985000</v>
      </c>
      <c r="F668" s="3" t="s">
        <v>673</v>
      </c>
      <c r="G668" t="s">
        <v>13</v>
      </c>
      <c r="H668" s="1">
        <v>39776</v>
      </c>
      <c r="I668" s="1">
        <f>H668+30</f>
        <v>39806</v>
      </c>
      <c r="J668" t="s">
        <v>78</v>
      </c>
      <c r="K668" t="s">
        <v>15</v>
      </c>
      <c r="L668">
        <v>65</v>
      </c>
      <c r="M668" t="s">
        <v>79</v>
      </c>
      <c r="N668" s="1">
        <v>39091</v>
      </c>
    </row>
    <row r="669" spans="1:14" x14ac:dyDescent="0.2">
      <c r="A669" t="s">
        <v>118</v>
      </c>
      <c r="B669" t="s">
        <v>11</v>
      </c>
      <c r="C669" t="s">
        <v>49</v>
      </c>
      <c r="D669">
        <v>1</v>
      </c>
      <c r="E669">
        <v>1060000</v>
      </c>
      <c r="F669" s="3" t="s">
        <v>673</v>
      </c>
      <c r="G669" t="s">
        <v>20</v>
      </c>
      <c r="H669" s="1">
        <v>39114</v>
      </c>
      <c r="I669" s="1">
        <f>H669+30</f>
        <v>39144</v>
      </c>
      <c r="J669" t="s">
        <v>119</v>
      </c>
      <c r="K669" t="s">
        <v>27</v>
      </c>
      <c r="L669">
        <v>27</v>
      </c>
      <c r="M669" s="2" t="s">
        <v>668</v>
      </c>
      <c r="N669" s="1">
        <v>39114</v>
      </c>
    </row>
    <row r="670" spans="1:14" x14ac:dyDescent="0.2">
      <c r="A670" t="s">
        <v>448</v>
      </c>
      <c r="B670" t="s">
        <v>11</v>
      </c>
      <c r="C670" t="s">
        <v>12</v>
      </c>
      <c r="D670">
        <v>1</v>
      </c>
      <c r="E670">
        <v>1240000</v>
      </c>
      <c r="F670" s="3" t="s">
        <v>673</v>
      </c>
      <c r="G670" t="s">
        <v>32</v>
      </c>
      <c r="H670" s="1">
        <v>39281</v>
      </c>
      <c r="I670" s="1">
        <f>H670+67</f>
        <v>39348</v>
      </c>
      <c r="J670" t="s">
        <v>449</v>
      </c>
      <c r="K670" t="s">
        <v>27</v>
      </c>
      <c r="L670">
        <v>24</v>
      </c>
      <c r="M670" s="2" t="s">
        <v>668</v>
      </c>
      <c r="N670" s="1">
        <v>39278</v>
      </c>
    </row>
    <row r="671" spans="1:14" x14ac:dyDescent="0.2">
      <c r="A671" t="s">
        <v>556</v>
      </c>
      <c r="B671" t="s">
        <v>11</v>
      </c>
      <c r="C671" t="s">
        <v>12</v>
      </c>
      <c r="D671">
        <v>1</v>
      </c>
      <c r="E671">
        <v>1265000</v>
      </c>
      <c r="F671" s="3" t="s">
        <v>673</v>
      </c>
      <c r="G671" t="s">
        <v>32</v>
      </c>
      <c r="H671" s="1">
        <v>39388</v>
      </c>
      <c r="I671" s="1">
        <f>H671+14</f>
        <v>39402</v>
      </c>
      <c r="J671" t="s">
        <v>557</v>
      </c>
      <c r="K671" t="s">
        <v>27</v>
      </c>
      <c r="L671">
        <v>28</v>
      </c>
      <c r="M671" t="s">
        <v>79</v>
      </c>
      <c r="N671" s="1">
        <v>39278</v>
      </c>
    </row>
    <row r="672" spans="1:14" x14ac:dyDescent="0.2">
      <c r="A672" t="s">
        <v>608</v>
      </c>
      <c r="B672" t="s">
        <v>18</v>
      </c>
      <c r="C672" t="s">
        <v>57</v>
      </c>
      <c r="D672">
        <v>1</v>
      </c>
      <c r="E672">
        <v>1320000</v>
      </c>
      <c r="F672" s="3" t="s">
        <v>673</v>
      </c>
      <c r="G672" t="s">
        <v>20</v>
      </c>
      <c r="H672" s="1">
        <v>39962</v>
      </c>
      <c r="I672" s="1">
        <f>H672+59</f>
        <v>40021</v>
      </c>
      <c r="J672" t="s">
        <v>609</v>
      </c>
      <c r="K672" t="s">
        <v>27</v>
      </c>
      <c r="L672">
        <v>50</v>
      </c>
      <c r="M672" s="2" t="s">
        <v>668</v>
      </c>
      <c r="N672" s="1">
        <v>39351</v>
      </c>
    </row>
    <row r="673" spans="1:14" x14ac:dyDescent="0.2">
      <c r="A673" t="s">
        <v>76</v>
      </c>
      <c r="B673" t="s">
        <v>18</v>
      </c>
      <c r="C673" t="s">
        <v>57</v>
      </c>
      <c r="D673">
        <v>1</v>
      </c>
      <c r="E673">
        <v>1345000</v>
      </c>
      <c r="F673" s="3" t="s">
        <v>673</v>
      </c>
      <c r="G673" t="s">
        <v>20</v>
      </c>
      <c r="H673" s="1">
        <v>39815</v>
      </c>
      <c r="I673" s="1">
        <f>H673+62</f>
        <v>39877</v>
      </c>
      <c r="J673" t="s">
        <v>78</v>
      </c>
      <c r="K673" t="s">
        <v>15</v>
      </c>
      <c r="L673">
        <v>65</v>
      </c>
      <c r="M673" t="s">
        <v>79</v>
      </c>
      <c r="N673" s="1">
        <v>39091</v>
      </c>
    </row>
    <row r="674" spans="1:14" x14ac:dyDescent="0.2">
      <c r="A674" t="s">
        <v>400</v>
      </c>
      <c r="B674" t="s">
        <v>18</v>
      </c>
      <c r="C674" t="s">
        <v>57</v>
      </c>
      <c r="D674">
        <v>1</v>
      </c>
      <c r="E674">
        <v>1345000</v>
      </c>
      <c r="F674" s="3" t="s">
        <v>673</v>
      </c>
      <c r="G674" t="s">
        <v>20</v>
      </c>
      <c r="H674" s="1">
        <v>39257</v>
      </c>
      <c r="I674" s="1">
        <f>H674+30</f>
        <v>39287</v>
      </c>
      <c r="J674" t="s">
        <v>401</v>
      </c>
      <c r="K674" t="s">
        <v>15</v>
      </c>
      <c r="L674">
        <v>40</v>
      </c>
      <c r="M674" t="s">
        <v>79</v>
      </c>
      <c r="N674" s="1">
        <v>39250</v>
      </c>
    </row>
    <row r="675" spans="1:14" x14ac:dyDescent="0.2">
      <c r="A675" t="s">
        <v>470</v>
      </c>
      <c r="B675" t="s">
        <v>11</v>
      </c>
      <c r="C675" t="s">
        <v>12</v>
      </c>
      <c r="D675">
        <v>1</v>
      </c>
      <c r="E675">
        <v>1399000</v>
      </c>
      <c r="F675" s="3" t="s">
        <v>673</v>
      </c>
      <c r="G675" t="s">
        <v>20</v>
      </c>
      <c r="H675" s="1">
        <v>40011</v>
      </c>
      <c r="I675" s="1">
        <f>H675+167</f>
        <v>40178</v>
      </c>
      <c r="J675" t="s">
        <v>471</v>
      </c>
      <c r="K675" t="s">
        <v>27</v>
      </c>
      <c r="L675">
        <v>41</v>
      </c>
      <c r="M675" s="2" t="s">
        <v>668</v>
      </c>
      <c r="N675" s="1">
        <v>39276</v>
      </c>
    </row>
    <row r="676" spans="1:14" x14ac:dyDescent="0.2">
      <c r="A676" t="s">
        <v>256</v>
      </c>
      <c r="B676" t="s">
        <v>11</v>
      </c>
      <c r="C676" t="s">
        <v>12</v>
      </c>
      <c r="D676">
        <v>1</v>
      </c>
      <c r="E676">
        <v>1399000</v>
      </c>
      <c r="F676" s="3" t="s">
        <v>673</v>
      </c>
      <c r="G676" t="s">
        <v>20</v>
      </c>
      <c r="H676" s="1">
        <v>39183</v>
      </c>
      <c r="I676" s="1">
        <f>H676+49</f>
        <v>39232</v>
      </c>
      <c r="J676" t="s">
        <v>257</v>
      </c>
      <c r="K676" t="s">
        <v>27</v>
      </c>
      <c r="L676">
        <v>53</v>
      </c>
      <c r="M676" s="2" t="s">
        <v>668</v>
      </c>
      <c r="N676" s="1">
        <v>39164</v>
      </c>
    </row>
    <row r="677" spans="1:14" x14ac:dyDescent="0.2">
      <c r="A677" t="s">
        <v>520</v>
      </c>
      <c r="B677" t="s">
        <v>30</v>
      </c>
      <c r="C677" t="s">
        <v>41</v>
      </c>
      <c r="D677">
        <v>1</v>
      </c>
      <c r="E677">
        <v>1841000</v>
      </c>
      <c r="F677" s="3" t="s">
        <v>673</v>
      </c>
      <c r="G677" t="s">
        <v>13</v>
      </c>
      <c r="H677" s="1">
        <v>39748</v>
      </c>
      <c r="I677" s="1">
        <f>H677+130</f>
        <v>39878</v>
      </c>
      <c r="J677" t="s">
        <v>521</v>
      </c>
      <c r="K677" t="s">
        <v>15</v>
      </c>
      <c r="L677">
        <v>38</v>
      </c>
      <c r="M677" s="2" t="s">
        <v>668</v>
      </c>
      <c r="N677" s="1">
        <v>39308</v>
      </c>
    </row>
    <row r="678" spans="1:14" x14ac:dyDescent="0.2">
      <c r="A678" t="s">
        <v>370</v>
      </c>
      <c r="B678" t="s">
        <v>18</v>
      </c>
      <c r="C678" t="s">
        <v>87</v>
      </c>
      <c r="D678">
        <v>1</v>
      </c>
      <c r="E678">
        <v>1930000</v>
      </c>
      <c r="F678" s="3" t="s">
        <v>673</v>
      </c>
      <c r="G678" t="s">
        <v>32</v>
      </c>
      <c r="H678" s="1">
        <v>39241</v>
      </c>
      <c r="I678" s="1">
        <f>H678+30</f>
        <v>39271</v>
      </c>
      <c r="J678" t="s">
        <v>371</v>
      </c>
      <c r="K678" t="s">
        <v>27</v>
      </c>
      <c r="L678">
        <v>39</v>
      </c>
      <c r="M678" s="2" t="s">
        <v>668</v>
      </c>
      <c r="N678" s="1">
        <v>39192</v>
      </c>
    </row>
    <row r="679" spans="1:14" x14ac:dyDescent="0.2">
      <c r="A679" t="s">
        <v>76</v>
      </c>
      <c r="B679" t="s">
        <v>11</v>
      </c>
      <c r="C679" t="s">
        <v>36</v>
      </c>
      <c r="D679">
        <v>1</v>
      </c>
      <c r="E679">
        <v>2650000</v>
      </c>
      <c r="F679" s="3" t="s">
        <v>673</v>
      </c>
      <c r="G679" t="s">
        <v>32</v>
      </c>
      <c r="H679" s="1">
        <v>39890</v>
      </c>
      <c r="I679" s="1">
        <f>H679+190</f>
        <v>40080</v>
      </c>
      <c r="J679" t="s">
        <v>78</v>
      </c>
      <c r="K679" t="s">
        <v>15</v>
      </c>
      <c r="L679">
        <v>65</v>
      </c>
      <c r="M679" t="s">
        <v>79</v>
      </c>
      <c r="N679" s="1">
        <v>39091</v>
      </c>
    </row>
    <row r="680" spans="1:14" x14ac:dyDescent="0.2">
      <c r="A680" t="s">
        <v>400</v>
      </c>
      <c r="B680" t="s">
        <v>11</v>
      </c>
      <c r="C680" t="s">
        <v>36</v>
      </c>
      <c r="D680">
        <v>1</v>
      </c>
      <c r="E680">
        <v>3015000</v>
      </c>
      <c r="F680" s="3" t="s">
        <v>673</v>
      </c>
      <c r="G680" t="s">
        <v>13</v>
      </c>
      <c r="H680" s="1">
        <v>39425</v>
      </c>
      <c r="I680" s="1">
        <f>H680+30</f>
        <v>39455</v>
      </c>
      <c r="J680" t="s">
        <v>401</v>
      </c>
      <c r="K680" t="s">
        <v>15</v>
      </c>
      <c r="L680">
        <v>40</v>
      </c>
      <c r="M680" t="s">
        <v>79</v>
      </c>
      <c r="N680" s="1">
        <v>39250</v>
      </c>
    </row>
    <row r="681" spans="1:14" x14ac:dyDescent="0.2">
      <c r="A681" t="s">
        <v>300</v>
      </c>
      <c r="B681" t="s">
        <v>11</v>
      </c>
      <c r="C681" t="s">
        <v>36</v>
      </c>
      <c r="D681">
        <v>1</v>
      </c>
      <c r="E681">
        <v>3015000</v>
      </c>
      <c r="F681" s="3" t="s">
        <v>673</v>
      </c>
      <c r="G681" t="s">
        <v>13</v>
      </c>
      <c r="H681" s="1">
        <v>39550</v>
      </c>
      <c r="I681" s="1">
        <f>H681+120</f>
        <v>39670</v>
      </c>
      <c r="J681" t="s">
        <v>301</v>
      </c>
      <c r="K681" t="s">
        <v>27</v>
      </c>
      <c r="L681">
        <v>35</v>
      </c>
      <c r="M681" s="2" t="s">
        <v>668</v>
      </c>
      <c r="N681" s="1">
        <v>39159</v>
      </c>
    </row>
    <row r="682" spans="1:14" x14ac:dyDescent="0.2">
      <c r="A682" t="s">
        <v>76</v>
      </c>
      <c r="B682" t="s">
        <v>18</v>
      </c>
      <c r="C682" t="s">
        <v>19</v>
      </c>
      <c r="D682">
        <v>1</v>
      </c>
      <c r="E682">
        <v>4300000</v>
      </c>
      <c r="F682" s="3" t="s">
        <v>673</v>
      </c>
      <c r="G682" t="s">
        <v>20</v>
      </c>
      <c r="H682" s="1">
        <v>39517</v>
      </c>
      <c r="I682" s="1">
        <f t="shared" ref="I682:I687" si="21">H682+30</f>
        <v>39547</v>
      </c>
      <c r="J682" t="s">
        <v>78</v>
      </c>
      <c r="K682" t="s">
        <v>15</v>
      </c>
      <c r="L682">
        <v>65</v>
      </c>
      <c r="M682" t="s">
        <v>79</v>
      </c>
      <c r="N682" s="1">
        <v>39091</v>
      </c>
    </row>
    <row r="683" spans="1:14" x14ac:dyDescent="0.2">
      <c r="A683" t="s">
        <v>400</v>
      </c>
      <c r="B683" t="s">
        <v>18</v>
      </c>
      <c r="C683" t="s">
        <v>19</v>
      </c>
      <c r="D683">
        <v>1</v>
      </c>
      <c r="E683">
        <v>4300000</v>
      </c>
      <c r="F683" s="3" t="s">
        <v>673</v>
      </c>
      <c r="G683" t="s">
        <v>13</v>
      </c>
      <c r="H683" s="1">
        <v>39926</v>
      </c>
      <c r="I683" s="1">
        <f t="shared" si="21"/>
        <v>39956</v>
      </c>
      <c r="J683" t="s">
        <v>401</v>
      </c>
      <c r="K683" t="s">
        <v>15</v>
      </c>
      <c r="L683">
        <v>40</v>
      </c>
      <c r="M683" t="s">
        <v>79</v>
      </c>
      <c r="N683" s="1">
        <v>39250</v>
      </c>
    </row>
    <row r="684" spans="1:14" x14ac:dyDescent="0.2">
      <c r="A684" t="s">
        <v>152</v>
      </c>
      <c r="B684" t="s">
        <v>18</v>
      </c>
      <c r="C684" t="s">
        <v>19</v>
      </c>
      <c r="D684">
        <v>1</v>
      </c>
      <c r="E684">
        <v>4300000</v>
      </c>
      <c r="F684" s="3" t="s">
        <v>673</v>
      </c>
      <c r="G684" t="s">
        <v>13</v>
      </c>
      <c r="H684" s="1">
        <v>39589</v>
      </c>
      <c r="I684" s="1">
        <f t="shared" si="21"/>
        <v>39619</v>
      </c>
      <c r="J684" t="s">
        <v>153</v>
      </c>
      <c r="K684" t="s">
        <v>27</v>
      </c>
      <c r="L684">
        <v>34</v>
      </c>
      <c r="M684" s="2" t="s">
        <v>668</v>
      </c>
      <c r="N684" s="1">
        <v>39129</v>
      </c>
    </row>
    <row r="685" spans="1:14" x14ac:dyDescent="0.2">
      <c r="A685" t="s">
        <v>330</v>
      </c>
      <c r="B685" t="s">
        <v>18</v>
      </c>
      <c r="C685" t="s">
        <v>19</v>
      </c>
      <c r="D685">
        <v>1</v>
      </c>
      <c r="E685">
        <v>4450000</v>
      </c>
      <c r="F685" s="3" t="s">
        <v>673</v>
      </c>
      <c r="G685" t="s">
        <v>13</v>
      </c>
      <c r="H685" s="1">
        <v>39442</v>
      </c>
      <c r="I685" s="1">
        <f t="shared" si="21"/>
        <v>39472</v>
      </c>
      <c r="J685" t="s">
        <v>331</v>
      </c>
      <c r="K685" t="s">
        <v>27</v>
      </c>
      <c r="L685">
        <v>63</v>
      </c>
      <c r="M685" t="s">
        <v>79</v>
      </c>
      <c r="N685" s="1">
        <v>39216</v>
      </c>
    </row>
    <row r="686" spans="1:14" x14ac:dyDescent="0.2">
      <c r="A686" t="s">
        <v>76</v>
      </c>
      <c r="B686" t="s">
        <v>18</v>
      </c>
      <c r="C686" t="s">
        <v>19</v>
      </c>
      <c r="D686">
        <v>1</v>
      </c>
      <c r="E686">
        <v>4450000</v>
      </c>
      <c r="F686" s="3" t="s">
        <v>673</v>
      </c>
      <c r="G686" t="s">
        <v>13</v>
      </c>
      <c r="H686" s="1">
        <v>39545</v>
      </c>
      <c r="I686" s="1">
        <f t="shared" si="21"/>
        <v>39575</v>
      </c>
      <c r="J686" t="s">
        <v>78</v>
      </c>
      <c r="K686" t="s">
        <v>15</v>
      </c>
      <c r="L686">
        <v>65</v>
      </c>
      <c r="M686" t="s">
        <v>79</v>
      </c>
      <c r="N686" s="1">
        <v>39091</v>
      </c>
    </row>
    <row r="687" spans="1:14" x14ac:dyDescent="0.2">
      <c r="A687" t="s">
        <v>330</v>
      </c>
      <c r="B687" t="s">
        <v>18</v>
      </c>
      <c r="C687" t="s">
        <v>19</v>
      </c>
      <c r="D687">
        <v>1</v>
      </c>
      <c r="E687">
        <v>4500000</v>
      </c>
      <c r="F687" s="3" t="s">
        <v>673</v>
      </c>
      <c r="G687" t="s">
        <v>32</v>
      </c>
      <c r="H687" s="1">
        <v>39220</v>
      </c>
      <c r="I687" s="1">
        <f t="shared" si="21"/>
        <v>39250</v>
      </c>
      <c r="J687" t="s">
        <v>331</v>
      </c>
      <c r="K687" t="s">
        <v>27</v>
      </c>
      <c r="L687">
        <v>63</v>
      </c>
      <c r="M687" t="s">
        <v>79</v>
      </c>
      <c r="N687" s="1">
        <v>39216</v>
      </c>
    </row>
    <row r="688" spans="1:14" x14ac:dyDescent="0.2">
      <c r="A688" t="s">
        <v>440</v>
      </c>
      <c r="B688" t="s">
        <v>18</v>
      </c>
      <c r="C688" t="s">
        <v>53</v>
      </c>
      <c r="D688">
        <v>1</v>
      </c>
      <c r="E688">
        <v>6000000</v>
      </c>
      <c r="F688" s="3" t="s">
        <v>673</v>
      </c>
      <c r="G688" t="s">
        <v>13</v>
      </c>
      <c r="H688" s="1">
        <v>39502</v>
      </c>
      <c r="I688" s="1">
        <f>H688+62</f>
        <v>39564</v>
      </c>
      <c r="J688" t="s">
        <v>441</v>
      </c>
      <c r="K688" t="s">
        <v>27</v>
      </c>
      <c r="L688">
        <v>32</v>
      </c>
      <c r="M688" t="s">
        <v>79</v>
      </c>
      <c r="N688" s="1">
        <v>39266</v>
      </c>
    </row>
    <row r="689" spans="1:14" x14ac:dyDescent="0.2">
      <c r="A689" t="s">
        <v>340</v>
      </c>
      <c r="B689" t="s">
        <v>18</v>
      </c>
      <c r="C689" t="s">
        <v>53</v>
      </c>
      <c r="D689">
        <v>1</v>
      </c>
      <c r="E689">
        <v>6000000</v>
      </c>
      <c r="F689" s="3" t="s">
        <v>673</v>
      </c>
      <c r="G689" t="s">
        <v>13</v>
      </c>
      <c r="H689" s="1">
        <v>39462</v>
      </c>
      <c r="I689" s="1">
        <f>H689+50</f>
        <v>39512</v>
      </c>
      <c r="J689" t="s">
        <v>341</v>
      </c>
      <c r="K689" t="s">
        <v>27</v>
      </c>
      <c r="L689">
        <v>33</v>
      </c>
      <c r="M689" s="2" t="s">
        <v>668</v>
      </c>
      <c r="N689" s="1">
        <v>39225</v>
      </c>
    </row>
    <row r="690" spans="1:14" x14ac:dyDescent="0.2">
      <c r="A690" t="s">
        <v>76</v>
      </c>
      <c r="B690" t="s">
        <v>18</v>
      </c>
      <c r="C690" t="s">
        <v>53</v>
      </c>
      <c r="D690">
        <v>1</v>
      </c>
      <c r="E690">
        <v>6100000</v>
      </c>
      <c r="F690" s="3" t="s">
        <v>673</v>
      </c>
      <c r="G690" t="s">
        <v>13</v>
      </c>
      <c r="H690" s="1">
        <v>39851</v>
      </c>
      <c r="I690" s="1">
        <f>H690+44</f>
        <v>39895</v>
      </c>
      <c r="J690" t="s">
        <v>78</v>
      </c>
      <c r="K690" t="s">
        <v>15</v>
      </c>
      <c r="L690">
        <v>65</v>
      </c>
      <c r="M690" t="s">
        <v>79</v>
      </c>
      <c r="N690" s="1">
        <v>39091</v>
      </c>
    </row>
    <row r="691" spans="1:14" x14ac:dyDescent="0.2">
      <c r="A691" t="s">
        <v>400</v>
      </c>
      <c r="B691" t="s">
        <v>18</v>
      </c>
      <c r="C691" t="s">
        <v>53</v>
      </c>
      <c r="D691">
        <v>1</v>
      </c>
      <c r="E691">
        <v>6100000</v>
      </c>
      <c r="F691" s="3" t="s">
        <v>673</v>
      </c>
      <c r="G691" t="s">
        <v>32</v>
      </c>
      <c r="H691" s="1">
        <v>39402</v>
      </c>
      <c r="I691" s="1">
        <f>H691+30</f>
        <v>39432</v>
      </c>
      <c r="J691" t="s">
        <v>401</v>
      </c>
      <c r="K691" t="s">
        <v>15</v>
      </c>
      <c r="L691">
        <v>40</v>
      </c>
      <c r="M691" t="s">
        <v>79</v>
      </c>
      <c r="N691" s="1">
        <v>39250</v>
      </c>
    </row>
    <row r="692" spans="1:14" x14ac:dyDescent="0.2">
      <c r="A692" t="s">
        <v>76</v>
      </c>
      <c r="B692" t="s">
        <v>18</v>
      </c>
      <c r="C692" t="s">
        <v>53</v>
      </c>
      <c r="D692">
        <v>1</v>
      </c>
      <c r="E692">
        <v>6100000</v>
      </c>
      <c r="F692" s="3" t="s">
        <v>673</v>
      </c>
      <c r="G692" t="s">
        <v>13</v>
      </c>
      <c r="H692" s="1">
        <v>39656</v>
      </c>
      <c r="I692" s="1">
        <f>H692+30</f>
        <v>39686</v>
      </c>
      <c r="J692" t="s">
        <v>78</v>
      </c>
      <c r="K692" t="s">
        <v>15</v>
      </c>
      <c r="L692">
        <v>65</v>
      </c>
      <c r="M692" t="s">
        <v>79</v>
      </c>
      <c r="N692" s="1">
        <v>39091</v>
      </c>
    </row>
    <row r="693" spans="1:14" x14ac:dyDescent="0.2">
      <c r="A693" t="s">
        <v>506</v>
      </c>
      <c r="B693" t="s">
        <v>18</v>
      </c>
      <c r="C693" t="s">
        <v>90</v>
      </c>
      <c r="D693">
        <v>1</v>
      </c>
      <c r="E693">
        <v>7000000</v>
      </c>
      <c r="F693" s="3" t="s">
        <v>673</v>
      </c>
      <c r="G693" t="s">
        <v>37</v>
      </c>
      <c r="H693" s="1">
        <v>39310</v>
      </c>
      <c r="I693" s="1">
        <f>H693+30</f>
        <v>39340</v>
      </c>
      <c r="J693" t="s">
        <v>507</v>
      </c>
      <c r="K693" t="s">
        <v>15</v>
      </c>
      <c r="L693">
        <v>30</v>
      </c>
      <c r="M693" t="s">
        <v>79</v>
      </c>
      <c r="N693" s="1">
        <v>39306</v>
      </c>
    </row>
    <row r="694" spans="1:14" x14ac:dyDescent="0.2">
      <c r="A694" t="s">
        <v>438</v>
      </c>
      <c r="B694" t="s">
        <v>24</v>
      </c>
      <c r="C694" t="s">
        <v>108</v>
      </c>
      <c r="D694">
        <v>1</v>
      </c>
      <c r="E694">
        <v>320000</v>
      </c>
      <c r="F694" t="s">
        <v>655</v>
      </c>
      <c r="G694" t="s">
        <v>37</v>
      </c>
      <c r="H694" s="1">
        <v>39276</v>
      </c>
      <c r="I694" s="1">
        <f>H694+30</f>
        <v>39306</v>
      </c>
      <c r="J694" t="s">
        <v>439</v>
      </c>
      <c r="K694" t="s">
        <v>15</v>
      </c>
      <c r="L694">
        <v>35</v>
      </c>
      <c r="M694" t="s">
        <v>75</v>
      </c>
      <c r="N694" s="1">
        <v>39272</v>
      </c>
    </row>
    <row r="695" spans="1:14" x14ac:dyDescent="0.2">
      <c r="A695" t="s">
        <v>72</v>
      </c>
      <c r="B695" t="s">
        <v>24</v>
      </c>
      <c r="C695" t="s">
        <v>108</v>
      </c>
      <c r="D695">
        <v>1</v>
      </c>
      <c r="E695">
        <v>350000</v>
      </c>
      <c r="F695" t="s">
        <v>655</v>
      </c>
      <c r="G695" t="s">
        <v>20</v>
      </c>
      <c r="H695" s="1">
        <v>39775</v>
      </c>
      <c r="I695" s="1">
        <f>H695+30</f>
        <v>39805</v>
      </c>
      <c r="J695" t="s">
        <v>74</v>
      </c>
      <c r="K695" t="s">
        <v>15</v>
      </c>
      <c r="L695">
        <v>18</v>
      </c>
      <c r="M695" t="s">
        <v>75</v>
      </c>
      <c r="N695" s="1">
        <v>39096</v>
      </c>
    </row>
    <row r="696" spans="1:14" x14ac:dyDescent="0.2">
      <c r="A696" t="s">
        <v>196</v>
      </c>
      <c r="B696" t="s">
        <v>24</v>
      </c>
      <c r="C696" t="s">
        <v>108</v>
      </c>
      <c r="D696">
        <v>1</v>
      </c>
      <c r="E696">
        <v>350000</v>
      </c>
      <c r="F696" t="s">
        <v>655</v>
      </c>
      <c r="G696" t="s">
        <v>13</v>
      </c>
      <c r="H696" s="1">
        <v>39823</v>
      </c>
      <c r="I696" s="1">
        <f>H696+90</f>
        <v>39913</v>
      </c>
      <c r="J696" t="s">
        <v>197</v>
      </c>
      <c r="K696" t="s">
        <v>27</v>
      </c>
      <c r="L696">
        <v>30</v>
      </c>
      <c r="M696" t="s">
        <v>75</v>
      </c>
      <c r="N696" s="1">
        <v>39151</v>
      </c>
    </row>
    <row r="697" spans="1:14" x14ac:dyDescent="0.2">
      <c r="A697" t="s">
        <v>80</v>
      </c>
      <c r="B697" t="s">
        <v>24</v>
      </c>
      <c r="C697" t="s">
        <v>108</v>
      </c>
      <c r="D697">
        <v>1</v>
      </c>
      <c r="E697">
        <v>350000</v>
      </c>
      <c r="F697" t="s">
        <v>655</v>
      </c>
      <c r="G697" t="s">
        <v>20</v>
      </c>
      <c r="H697" s="1">
        <v>39738</v>
      </c>
      <c r="I697" s="1">
        <f>H697+14</f>
        <v>39752</v>
      </c>
      <c r="J697" t="s">
        <v>81</v>
      </c>
      <c r="K697" t="s">
        <v>27</v>
      </c>
      <c r="L697">
        <v>32</v>
      </c>
      <c r="M697" t="s">
        <v>75</v>
      </c>
      <c r="N697" s="1">
        <v>39095</v>
      </c>
    </row>
    <row r="698" spans="1:14" x14ac:dyDescent="0.2">
      <c r="A698" t="s">
        <v>278</v>
      </c>
      <c r="B698" t="s">
        <v>24</v>
      </c>
      <c r="C698" t="s">
        <v>73</v>
      </c>
      <c r="D698">
        <v>1</v>
      </c>
      <c r="E698">
        <v>680000</v>
      </c>
      <c r="F698" t="s">
        <v>655</v>
      </c>
      <c r="G698" t="s">
        <v>13</v>
      </c>
      <c r="H698" s="1">
        <v>39194</v>
      </c>
      <c r="I698" s="1">
        <f>H698+30</f>
        <v>39224</v>
      </c>
      <c r="J698" t="s">
        <v>279</v>
      </c>
      <c r="K698" t="s">
        <v>27</v>
      </c>
      <c r="L698">
        <v>26</v>
      </c>
      <c r="M698" t="s">
        <v>75</v>
      </c>
      <c r="N698" s="1">
        <v>39192</v>
      </c>
    </row>
    <row r="699" spans="1:14" x14ac:dyDescent="0.2">
      <c r="A699" t="s">
        <v>590</v>
      </c>
      <c r="B699" t="s">
        <v>24</v>
      </c>
      <c r="C699" t="s">
        <v>73</v>
      </c>
      <c r="D699">
        <v>1</v>
      </c>
      <c r="E699">
        <v>720000</v>
      </c>
      <c r="F699" t="s">
        <v>655</v>
      </c>
      <c r="G699" t="s">
        <v>13</v>
      </c>
      <c r="H699" s="1">
        <v>39870</v>
      </c>
      <c r="I699" s="1">
        <f>H699+18</f>
        <v>39888</v>
      </c>
      <c r="J699" t="s">
        <v>591</v>
      </c>
      <c r="K699" t="s">
        <v>27</v>
      </c>
      <c r="L699">
        <v>25</v>
      </c>
      <c r="M699" s="2" t="s">
        <v>667</v>
      </c>
      <c r="N699" s="1">
        <v>39349</v>
      </c>
    </row>
    <row r="700" spans="1:14" x14ac:dyDescent="0.2">
      <c r="A700" t="s">
        <v>72</v>
      </c>
      <c r="B700" t="s">
        <v>24</v>
      </c>
      <c r="C700" t="s">
        <v>73</v>
      </c>
      <c r="D700">
        <v>1</v>
      </c>
      <c r="E700">
        <v>720000</v>
      </c>
      <c r="F700" t="s">
        <v>655</v>
      </c>
      <c r="G700" t="s">
        <v>13</v>
      </c>
      <c r="H700" s="1">
        <v>39096</v>
      </c>
      <c r="I700" s="1">
        <f t="shared" ref="I700:I708" si="22">H700+30</f>
        <v>39126</v>
      </c>
      <c r="J700" t="s">
        <v>74</v>
      </c>
      <c r="K700" t="s">
        <v>15</v>
      </c>
      <c r="L700">
        <v>18</v>
      </c>
      <c r="M700" t="s">
        <v>75</v>
      </c>
      <c r="N700" s="1">
        <v>39096</v>
      </c>
    </row>
    <row r="701" spans="1:14" x14ac:dyDescent="0.2">
      <c r="A701" t="s">
        <v>606</v>
      </c>
      <c r="B701" t="s">
        <v>24</v>
      </c>
      <c r="C701" t="s">
        <v>69</v>
      </c>
      <c r="D701">
        <v>1</v>
      </c>
      <c r="E701">
        <v>731000</v>
      </c>
      <c r="F701" t="s">
        <v>655</v>
      </c>
      <c r="G701" t="s">
        <v>13</v>
      </c>
      <c r="H701" s="1">
        <v>39361</v>
      </c>
      <c r="I701" s="1">
        <f t="shared" si="22"/>
        <v>39391</v>
      </c>
      <c r="J701" t="s">
        <v>607</v>
      </c>
      <c r="K701" t="s">
        <v>15</v>
      </c>
      <c r="L701">
        <v>53</v>
      </c>
      <c r="M701" s="2" t="s">
        <v>667</v>
      </c>
      <c r="N701" s="1">
        <v>39303</v>
      </c>
    </row>
    <row r="702" spans="1:14" x14ac:dyDescent="0.2">
      <c r="A702" t="s">
        <v>80</v>
      </c>
      <c r="B702" t="s">
        <v>24</v>
      </c>
      <c r="C702" t="s">
        <v>69</v>
      </c>
      <c r="D702">
        <v>1</v>
      </c>
      <c r="E702">
        <v>731000</v>
      </c>
      <c r="F702" t="s">
        <v>655</v>
      </c>
      <c r="G702" t="s">
        <v>13</v>
      </c>
      <c r="H702" s="1">
        <v>39696</v>
      </c>
      <c r="I702" s="1">
        <f t="shared" si="22"/>
        <v>39726</v>
      </c>
      <c r="J702" t="s">
        <v>81</v>
      </c>
      <c r="K702" t="s">
        <v>27</v>
      </c>
      <c r="L702">
        <v>32</v>
      </c>
      <c r="M702" t="s">
        <v>75</v>
      </c>
      <c r="N702" s="1">
        <v>39095</v>
      </c>
    </row>
    <row r="703" spans="1:14" x14ac:dyDescent="0.2">
      <c r="A703" t="s">
        <v>438</v>
      </c>
      <c r="B703" t="s">
        <v>24</v>
      </c>
      <c r="C703" t="s">
        <v>69</v>
      </c>
      <c r="D703">
        <v>1</v>
      </c>
      <c r="E703">
        <v>731000</v>
      </c>
      <c r="F703" t="s">
        <v>655</v>
      </c>
      <c r="G703" t="s">
        <v>20</v>
      </c>
      <c r="H703" s="1">
        <v>39977</v>
      </c>
      <c r="I703" s="1">
        <f t="shared" si="22"/>
        <v>40007</v>
      </c>
      <c r="J703" t="s">
        <v>439</v>
      </c>
      <c r="K703" t="s">
        <v>15</v>
      </c>
      <c r="L703">
        <v>35</v>
      </c>
      <c r="M703" t="s">
        <v>75</v>
      </c>
      <c r="N703" s="1">
        <v>39272</v>
      </c>
    </row>
    <row r="704" spans="1:14" x14ac:dyDescent="0.2">
      <c r="A704" t="s">
        <v>80</v>
      </c>
      <c r="B704" t="s">
        <v>24</v>
      </c>
      <c r="C704" t="s">
        <v>69</v>
      </c>
      <c r="D704">
        <v>1</v>
      </c>
      <c r="E704">
        <v>742000</v>
      </c>
      <c r="F704" t="s">
        <v>655</v>
      </c>
      <c r="G704" t="s">
        <v>20</v>
      </c>
      <c r="H704" s="1">
        <v>39518</v>
      </c>
      <c r="I704" s="1">
        <f t="shared" si="22"/>
        <v>39548</v>
      </c>
      <c r="J704" t="s">
        <v>81</v>
      </c>
      <c r="K704" t="s">
        <v>27</v>
      </c>
      <c r="L704">
        <v>32</v>
      </c>
      <c r="M704" t="s">
        <v>75</v>
      </c>
      <c r="N704" s="1">
        <v>39095</v>
      </c>
    </row>
    <row r="705" spans="1:14" x14ac:dyDescent="0.2">
      <c r="A705" t="s">
        <v>72</v>
      </c>
      <c r="B705" t="s">
        <v>24</v>
      </c>
      <c r="C705" t="s">
        <v>69</v>
      </c>
      <c r="D705">
        <v>1</v>
      </c>
      <c r="E705">
        <v>742000</v>
      </c>
      <c r="F705" t="s">
        <v>655</v>
      </c>
      <c r="G705" t="s">
        <v>13</v>
      </c>
      <c r="H705" s="1">
        <v>39544</v>
      </c>
      <c r="I705" s="1">
        <f t="shared" si="22"/>
        <v>39574</v>
      </c>
      <c r="J705" t="s">
        <v>74</v>
      </c>
      <c r="K705" t="s">
        <v>15</v>
      </c>
      <c r="L705">
        <v>18</v>
      </c>
      <c r="M705" t="s">
        <v>75</v>
      </c>
      <c r="N705" s="1">
        <v>39096</v>
      </c>
    </row>
    <row r="706" spans="1:14" x14ac:dyDescent="0.2">
      <c r="A706" t="s">
        <v>300</v>
      </c>
      <c r="B706" t="s">
        <v>24</v>
      </c>
      <c r="C706" t="s">
        <v>69</v>
      </c>
      <c r="D706">
        <v>1</v>
      </c>
      <c r="E706">
        <v>742000</v>
      </c>
      <c r="F706" t="s">
        <v>655</v>
      </c>
      <c r="G706" t="s">
        <v>13</v>
      </c>
      <c r="H706" s="1">
        <v>39405</v>
      </c>
      <c r="I706" s="1">
        <f t="shared" si="22"/>
        <v>39435</v>
      </c>
      <c r="J706" t="s">
        <v>301</v>
      </c>
      <c r="K706" t="s">
        <v>27</v>
      </c>
      <c r="L706">
        <v>35</v>
      </c>
      <c r="M706" s="2" t="s">
        <v>667</v>
      </c>
      <c r="N706" s="1">
        <v>39159</v>
      </c>
    </row>
    <row r="707" spans="1:14" x14ac:dyDescent="0.2">
      <c r="A707" t="s">
        <v>438</v>
      </c>
      <c r="B707" t="s">
        <v>24</v>
      </c>
      <c r="C707" t="s">
        <v>73</v>
      </c>
      <c r="D707">
        <v>1</v>
      </c>
      <c r="E707">
        <v>754500</v>
      </c>
      <c r="F707" t="s">
        <v>655</v>
      </c>
      <c r="G707" t="s">
        <v>20</v>
      </c>
      <c r="H707" s="1">
        <v>39946</v>
      </c>
      <c r="I707" s="1">
        <f t="shared" si="22"/>
        <v>39976</v>
      </c>
      <c r="J707" t="s">
        <v>439</v>
      </c>
      <c r="K707" t="s">
        <v>15</v>
      </c>
      <c r="L707">
        <v>35</v>
      </c>
      <c r="M707" t="s">
        <v>75</v>
      </c>
      <c r="N707" s="1">
        <v>39272</v>
      </c>
    </row>
    <row r="708" spans="1:14" x14ac:dyDescent="0.2">
      <c r="A708" t="s">
        <v>146</v>
      </c>
      <c r="B708" t="s">
        <v>11</v>
      </c>
      <c r="C708" t="s">
        <v>45</v>
      </c>
      <c r="D708">
        <v>1</v>
      </c>
      <c r="E708">
        <v>842000</v>
      </c>
      <c r="F708" t="s">
        <v>655</v>
      </c>
      <c r="G708" t="s">
        <v>13</v>
      </c>
      <c r="H708" s="1">
        <v>39128</v>
      </c>
      <c r="I708" s="1">
        <f t="shared" si="22"/>
        <v>39158</v>
      </c>
      <c r="J708" t="s">
        <v>147</v>
      </c>
      <c r="K708" t="s">
        <v>15</v>
      </c>
      <c r="L708">
        <v>28</v>
      </c>
      <c r="M708" t="s">
        <v>75</v>
      </c>
      <c r="N708" s="1">
        <v>39122</v>
      </c>
    </row>
    <row r="709" spans="1:14" x14ac:dyDescent="0.2">
      <c r="A709" t="s">
        <v>126</v>
      </c>
      <c r="B709" t="s">
        <v>11</v>
      </c>
      <c r="C709" t="s">
        <v>45</v>
      </c>
      <c r="D709">
        <v>1</v>
      </c>
      <c r="E709">
        <v>842000</v>
      </c>
      <c r="F709" t="s">
        <v>655</v>
      </c>
      <c r="G709" t="s">
        <v>13</v>
      </c>
      <c r="H709" s="1">
        <v>39755</v>
      </c>
      <c r="I709" s="1">
        <f>H709+90</f>
        <v>39845</v>
      </c>
      <c r="J709" t="s">
        <v>127</v>
      </c>
      <c r="K709" t="s">
        <v>27</v>
      </c>
      <c r="L709">
        <v>38</v>
      </c>
      <c r="M709" s="2" t="s">
        <v>667</v>
      </c>
      <c r="N709" s="1">
        <v>39086</v>
      </c>
    </row>
    <row r="710" spans="1:14" x14ac:dyDescent="0.2">
      <c r="A710" t="s">
        <v>100</v>
      </c>
      <c r="B710" t="s">
        <v>24</v>
      </c>
      <c r="C710" t="s">
        <v>101</v>
      </c>
      <c r="D710">
        <v>1</v>
      </c>
      <c r="E710">
        <v>843000</v>
      </c>
      <c r="F710" t="s">
        <v>655</v>
      </c>
      <c r="G710" t="s">
        <v>13</v>
      </c>
      <c r="H710" s="1">
        <v>39107</v>
      </c>
      <c r="I710" s="1">
        <f>H710+30</f>
        <v>39137</v>
      </c>
      <c r="J710" t="s">
        <v>102</v>
      </c>
      <c r="K710" t="s">
        <v>15</v>
      </c>
      <c r="L710">
        <v>22</v>
      </c>
      <c r="M710" t="s">
        <v>75</v>
      </c>
      <c r="N710" s="1">
        <v>39101</v>
      </c>
    </row>
    <row r="711" spans="1:14" x14ac:dyDescent="0.2">
      <c r="A711" t="s">
        <v>438</v>
      </c>
      <c r="B711" t="s">
        <v>24</v>
      </c>
      <c r="C711" t="s">
        <v>101</v>
      </c>
      <c r="D711">
        <v>1</v>
      </c>
      <c r="E711">
        <v>843000</v>
      </c>
      <c r="F711" t="s">
        <v>655</v>
      </c>
      <c r="G711" t="s">
        <v>13</v>
      </c>
      <c r="H711" s="1">
        <v>39998</v>
      </c>
      <c r="I711" s="1">
        <f>H711+30</f>
        <v>40028</v>
      </c>
      <c r="J711" t="s">
        <v>439</v>
      </c>
      <c r="K711" t="s">
        <v>15</v>
      </c>
      <c r="L711">
        <v>35</v>
      </c>
      <c r="M711" t="s">
        <v>75</v>
      </c>
      <c r="N711" s="1">
        <v>39272</v>
      </c>
    </row>
    <row r="712" spans="1:14" x14ac:dyDescent="0.2">
      <c r="A712" t="s">
        <v>554</v>
      </c>
      <c r="B712" t="s">
        <v>11</v>
      </c>
      <c r="C712" t="s">
        <v>77</v>
      </c>
      <c r="D712">
        <v>1</v>
      </c>
      <c r="E712">
        <v>850000</v>
      </c>
      <c r="F712" t="s">
        <v>655</v>
      </c>
      <c r="G712" t="s">
        <v>20</v>
      </c>
      <c r="H712" s="1">
        <v>39334</v>
      </c>
      <c r="I712" s="1">
        <f>H712+130</f>
        <v>39464</v>
      </c>
      <c r="J712" t="s">
        <v>555</v>
      </c>
      <c r="K712" t="s">
        <v>27</v>
      </c>
      <c r="L712">
        <v>30</v>
      </c>
      <c r="M712" t="s">
        <v>75</v>
      </c>
      <c r="N712" s="1">
        <v>39333</v>
      </c>
    </row>
    <row r="713" spans="1:14" x14ac:dyDescent="0.2">
      <c r="A713" t="s">
        <v>80</v>
      </c>
      <c r="B713" t="s">
        <v>11</v>
      </c>
      <c r="C713" t="s">
        <v>77</v>
      </c>
      <c r="D713">
        <v>1</v>
      </c>
      <c r="E713">
        <v>850000</v>
      </c>
      <c r="F713" t="s">
        <v>655</v>
      </c>
      <c r="G713" t="s">
        <v>13</v>
      </c>
      <c r="H713" s="1">
        <v>39098</v>
      </c>
      <c r="I713" s="1">
        <f>H713+30</f>
        <v>39128</v>
      </c>
      <c r="J713" t="s">
        <v>81</v>
      </c>
      <c r="K713" t="s">
        <v>27</v>
      </c>
      <c r="L713">
        <v>32</v>
      </c>
      <c r="M713" t="s">
        <v>75</v>
      </c>
      <c r="N713" s="1">
        <v>39095</v>
      </c>
    </row>
    <row r="714" spans="1:14" x14ac:dyDescent="0.2">
      <c r="A714" t="s">
        <v>162</v>
      </c>
      <c r="B714" t="s">
        <v>24</v>
      </c>
      <c r="C714" t="s">
        <v>101</v>
      </c>
      <c r="D714">
        <v>1</v>
      </c>
      <c r="E714">
        <v>855000</v>
      </c>
      <c r="F714" t="s">
        <v>655</v>
      </c>
      <c r="G714" t="s">
        <v>13</v>
      </c>
      <c r="H714" s="1">
        <v>39136</v>
      </c>
      <c r="I714" s="1">
        <f>H714+30</f>
        <v>39166</v>
      </c>
      <c r="J714" t="s">
        <v>163</v>
      </c>
      <c r="K714" t="s">
        <v>27</v>
      </c>
      <c r="L714">
        <v>47</v>
      </c>
      <c r="M714" t="s">
        <v>75</v>
      </c>
      <c r="N714" s="1">
        <v>39096</v>
      </c>
    </row>
    <row r="715" spans="1:14" x14ac:dyDescent="0.2">
      <c r="A715" t="s">
        <v>162</v>
      </c>
      <c r="B715" t="s">
        <v>24</v>
      </c>
      <c r="C715" t="s">
        <v>101</v>
      </c>
      <c r="D715">
        <v>1</v>
      </c>
      <c r="E715">
        <v>855000</v>
      </c>
      <c r="F715" t="s">
        <v>655</v>
      </c>
      <c r="G715" t="s">
        <v>20</v>
      </c>
      <c r="H715" s="1">
        <v>39713</v>
      </c>
      <c r="I715" s="1">
        <f>H715+30</f>
        <v>39743</v>
      </c>
      <c r="J715" t="s">
        <v>163</v>
      </c>
      <c r="K715" t="s">
        <v>27</v>
      </c>
      <c r="L715">
        <v>47</v>
      </c>
      <c r="M715" t="s">
        <v>75</v>
      </c>
      <c r="N715" s="1">
        <v>39096</v>
      </c>
    </row>
    <row r="716" spans="1:14" x14ac:dyDescent="0.2">
      <c r="A716" t="s">
        <v>162</v>
      </c>
      <c r="B716" t="s">
        <v>24</v>
      </c>
      <c r="C716" t="s">
        <v>65</v>
      </c>
      <c r="D716">
        <v>1</v>
      </c>
      <c r="E716">
        <v>950000</v>
      </c>
      <c r="F716" t="s">
        <v>655</v>
      </c>
      <c r="G716" t="s">
        <v>13</v>
      </c>
      <c r="H716" s="1">
        <v>39722</v>
      </c>
      <c r="I716" s="1">
        <f>H716+30</f>
        <v>39752</v>
      </c>
      <c r="J716" t="s">
        <v>163</v>
      </c>
      <c r="K716" t="s">
        <v>27</v>
      </c>
      <c r="L716">
        <v>47</v>
      </c>
      <c r="M716" t="s">
        <v>75</v>
      </c>
      <c r="N716" s="1">
        <v>39096</v>
      </c>
    </row>
    <row r="717" spans="1:14" x14ac:dyDescent="0.2">
      <c r="A717" t="s">
        <v>194</v>
      </c>
      <c r="B717" t="s">
        <v>24</v>
      </c>
      <c r="C717" t="s">
        <v>65</v>
      </c>
      <c r="D717">
        <v>1</v>
      </c>
      <c r="E717">
        <v>950000</v>
      </c>
      <c r="F717" t="s">
        <v>655</v>
      </c>
      <c r="G717" t="s">
        <v>32</v>
      </c>
      <c r="H717" s="1">
        <v>39152</v>
      </c>
      <c r="I717" s="1">
        <f>H717+30</f>
        <v>39182</v>
      </c>
      <c r="J717" t="s">
        <v>195</v>
      </c>
      <c r="K717" t="s">
        <v>15</v>
      </c>
      <c r="L717">
        <v>32</v>
      </c>
      <c r="M717" s="2" t="s">
        <v>667</v>
      </c>
      <c r="N717" s="1">
        <v>39151</v>
      </c>
    </row>
    <row r="718" spans="1:14" x14ac:dyDescent="0.2">
      <c r="A718" t="s">
        <v>336</v>
      </c>
      <c r="B718" t="s">
        <v>24</v>
      </c>
      <c r="C718" t="s">
        <v>25</v>
      </c>
      <c r="D718">
        <v>1</v>
      </c>
      <c r="E718">
        <v>970000</v>
      </c>
      <c r="F718" t="s">
        <v>655</v>
      </c>
      <c r="G718" t="s">
        <v>13</v>
      </c>
      <c r="H718" s="1">
        <v>39460</v>
      </c>
      <c r="I718" s="1">
        <f>H718+20</f>
        <v>39480</v>
      </c>
      <c r="J718" t="s">
        <v>337</v>
      </c>
      <c r="K718" t="s">
        <v>15</v>
      </c>
      <c r="L718">
        <v>22</v>
      </c>
      <c r="M718" t="s">
        <v>75</v>
      </c>
      <c r="N718" s="1">
        <v>39220</v>
      </c>
    </row>
    <row r="719" spans="1:14" x14ac:dyDescent="0.2">
      <c r="A719" t="s">
        <v>122</v>
      </c>
      <c r="B719" t="s">
        <v>24</v>
      </c>
      <c r="C719" t="s">
        <v>25</v>
      </c>
      <c r="D719">
        <v>1</v>
      </c>
      <c r="E719">
        <v>970000</v>
      </c>
      <c r="F719" t="s">
        <v>655</v>
      </c>
      <c r="G719" t="s">
        <v>13</v>
      </c>
      <c r="H719" s="1">
        <v>39753</v>
      </c>
      <c r="I719" s="1">
        <f>H719+30</f>
        <v>39783</v>
      </c>
      <c r="J719" t="s">
        <v>123</v>
      </c>
      <c r="K719" t="s">
        <v>15</v>
      </c>
      <c r="L719">
        <v>27</v>
      </c>
      <c r="M719" t="s">
        <v>75</v>
      </c>
      <c r="N719" s="1">
        <v>39072</v>
      </c>
    </row>
    <row r="720" spans="1:14" x14ac:dyDescent="0.2">
      <c r="A720" t="s">
        <v>80</v>
      </c>
      <c r="B720" t="s">
        <v>24</v>
      </c>
      <c r="C720" t="s">
        <v>25</v>
      </c>
      <c r="D720">
        <v>1</v>
      </c>
      <c r="E720">
        <v>970000</v>
      </c>
      <c r="F720" t="s">
        <v>655</v>
      </c>
      <c r="G720" t="s">
        <v>32</v>
      </c>
      <c r="H720" s="1">
        <v>39777</v>
      </c>
      <c r="I720" s="1">
        <f>H720+30</f>
        <v>39807</v>
      </c>
      <c r="J720" t="s">
        <v>81</v>
      </c>
      <c r="K720" t="s">
        <v>27</v>
      </c>
      <c r="L720">
        <v>32</v>
      </c>
      <c r="M720" t="s">
        <v>75</v>
      </c>
      <c r="N720" s="1">
        <v>39095</v>
      </c>
    </row>
    <row r="721" spans="1:14" x14ac:dyDescent="0.2">
      <c r="A721" t="s">
        <v>72</v>
      </c>
      <c r="B721" t="s">
        <v>24</v>
      </c>
      <c r="C721" t="s">
        <v>25</v>
      </c>
      <c r="D721">
        <v>1</v>
      </c>
      <c r="E721">
        <v>970000</v>
      </c>
      <c r="F721" t="s">
        <v>655</v>
      </c>
      <c r="G721" t="s">
        <v>13</v>
      </c>
      <c r="H721" s="1">
        <v>39850</v>
      </c>
      <c r="I721" s="1">
        <f>H721+30</f>
        <v>39880</v>
      </c>
      <c r="J721" t="s">
        <v>74</v>
      </c>
      <c r="K721" t="s">
        <v>15</v>
      </c>
      <c r="L721">
        <v>18</v>
      </c>
      <c r="M721" t="s">
        <v>75</v>
      </c>
      <c r="N721" s="1">
        <v>39096</v>
      </c>
    </row>
    <row r="722" spans="1:14" x14ac:dyDescent="0.2">
      <c r="A722" t="s">
        <v>554</v>
      </c>
      <c r="B722" t="s">
        <v>24</v>
      </c>
      <c r="C722" t="s">
        <v>25</v>
      </c>
      <c r="D722">
        <v>1</v>
      </c>
      <c r="E722">
        <v>985000</v>
      </c>
      <c r="F722" t="s">
        <v>655</v>
      </c>
      <c r="G722" t="s">
        <v>32</v>
      </c>
      <c r="H722" s="1">
        <v>40056</v>
      </c>
      <c r="I722" s="1">
        <f>H722+30</f>
        <v>40086</v>
      </c>
      <c r="J722" t="s">
        <v>555</v>
      </c>
      <c r="K722" t="s">
        <v>27</v>
      </c>
      <c r="L722">
        <v>30</v>
      </c>
      <c r="M722" t="s">
        <v>75</v>
      </c>
      <c r="N722" s="1">
        <v>39333</v>
      </c>
    </row>
    <row r="723" spans="1:14" x14ac:dyDescent="0.2">
      <c r="A723" t="s">
        <v>438</v>
      </c>
      <c r="B723" t="s">
        <v>24</v>
      </c>
      <c r="C723" t="s">
        <v>25</v>
      </c>
      <c r="D723">
        <v>1</v>
      </c>
      <c r="E723">
        <v>1010800</v>
      </c>
      <c r="F723" t="s">
        <v>655</v>
      </c>
      <c r="G723" t="s">
        <v>13</v>
      </c>
      <c r="H723" s="1">
        <v>39501</v>
      </c>
      <c r="I723" s="1">
        <f>H723+20</f>
        <v>39521</v>
      </c>
      <c r="J723" t="s">
        <v>439</v>
      </c>
      <c r="K723" t="s">
        <v>15</v>
      </c>
      <c r="L723">
        <v>35</v>
      </c>
      <c r="M723" t="s">
        <v>75</v>
      </c>
      <c r="N723" s="1">
        <v>39272</v>
      </c>
    </row>
    <row r="724" spans="1:14" x14ac:dyDescent="0.2">
      <c r="A724" t="s">
        <v>82</v>
      </c>
      <c r="B724" t="s">
        <v>24</v>
      </c>
      <c r="C724" t="s">
        <v>25</v>
      </c>
      <c r="D724">
        <v>1</v>
      </c>
      <c r="E724">
        <v>1010800</v>
      </c>
      <c r="F724" t="s">
        <v>655</v>
      </c>
      <c r="G724" t="s">
        <v>32</v>
      </c>
      <c r="H724" s="1">
        <v>39778</v>
      </c>
      <c r="I724" s="1">
        <f>H724+20</f>
        <v>39798</v>
      </c>
      <c r="J724" t="s">
        <v>83</v>
      </c>
      <c r="K724" t="s">
        <v>15</v>
      </c>
      <c r="L724">
        <v>40</v>
      </c>
      <c r="M724" s="2" t="s">
        <v>667</v>
      </c>
      <c r="N724" s="1">
        <v>39098</v>
      </c>
    </row>
    <row r="725" spans="1:14" x14ac:dyDescent="0.2">
      <c r="A725" t="s">
        <v>122</v>
      </c>
      <c r="B725" t="s">
        <v>11</v>
      </c>
      <c r="C725" t="s">
        <v>49</v>
      </c>
      <c r="D725">
        <v>1</v>
      </c>
      <c r="E725">
        <v>1060000</v>
      </c>
      <c r="F725" t="s">
        <v>655</v>
      </c>
      <c r="G725" t="s">
        <v>20</v>
      </c>
      <c r="H725" s="1">
        <v>39116</v>
      </c>
      <c r="I725" s="1">
        <f>H725+30</f>
        <v>39146</v>
      </c>
      <c r="J725" t="s">
        <v>123</v>
      </c>
      <c r="K725" t="s">
        <v>15</v>
      </c>
      <c r="L725">
        <v>27</v>
      </c>
      <c r="M725" t="s">
        <v>75</v>
      </c>
      <c r="N725" s="1">
        <v>39072</v>
      </c>
    </row>
    <row r="726" spans="1:14" x14ac:dyDescent="0.2">
      <c r="A726" t="s">
        <v>336</v>
      </c>
      <c r="B726" t="s">
        <v>30</v>
      </c>
      <c r="C726" t="s">
        <v>61</v>
      </c>
      <c r="D726">
        <v>1</v>
      </c>
      <c r="E726">
        <v>1060000</v>
      </c>
      <c r="F726" t="s">
        <v>655</v>
      </c>
      <c r="G726" t="s">
        <v>32</v>
      </c>
      <c r="H726" s="1">
        <v>39446</v>
      </c>
      <c r="I726" s="1">
        <f>H726+30</f>
        <v>39476</v>
      </c>
      <c r="J726" t="s">
        <v>337</v>
      </c>
      <c r="K726" t="s">
        <v>15</v>
      </c>
      <c r="L726">
        <v>22</v>
      </c>
      <c r="M726" t="s">
        <v>75</v>
      </c>
      <c r="N726" s="1">
        <v>39220</v>
      </c>
    </row>
    <row r="727" spans="1:14" x14ac:dyDescent="0.2">
      <c r="A727" t="s">
        <v>126</v>
      </c>
      <c r="B727" t="s">
        <v>11</v>
      </c>
      <c r="C727" t="s">
        <v>49</v>
      </c>
      <c r="D727">
        <v>1</v>
      </c>
      <c r="E727">
        <v>1060000</v>
      </c>
      <c r="F727" t="s">
        <v>655</v>
      </c>
      <c r="G727" t="s">
        <v>13</v>
      </c>
      <c r="H727" s="1">
        <v>39793</v>
      </c>
      <c r="I727" s="1">
        <f>H727+91</f>
        <v>39884</v>
      </c>
      <c r="J727" t="s">
        <v>127</v>
      </c>
      <c r="K727" t="s">
        <v>27</v>
      </c>
      <c r="L727">
        <v>38</v>
      </c>
      <c r="M727" s="2" t="s">
        <v>667</v>
      </c>
      <c r="N727" s="1">
        <v>39086</v>
      </c>
    </row>
    <row r="728" spans="1:14" x14ac:dyDescent="0.2">
      <c r="A728" t="s">
        <v>80</v>
      </c>
      <c r="B728" t="s">
        <v>11</v>
      </c>
      <c r="C728" t="s">
        <v>49</v>
      </c>
      <c r="D728">
        <v>1</v>
      </c>
      <c r="E728">
        <v>1080000</v>
      </c>
      <c r="F728" t="s">
        <v>655</v>
      </c>
      <c r="G728" t="s">
        <v>32</v>
      </c>
      <c r="H728" s="1">
        <v>39891</v>
      </c>
      <c r="I728" s="1">
        <f>H728+149</f>
        <v>40040</v>
      </c>
      <c r="J728" t="s">
        <v>81</v>
      </c>
      <c r="K728" t="s">
        <v>27</v>
      </c>
      <c r="L728">
        <v>32</v>
      </c>
      <c r="M728" t="s">
        <v>75</v>
      </c>
      <c r="N728" s="1">
        <v>39095</v>
      </c>
    </row>
    <row r="729" spans="1:14" x14ac:dyDescent="0.2">
      <c r="A729" t="s">
        <v>348</v>
      </c>
      <c r="B729" t="s">
        <v>30</v>
      </c>
      <c r="C729" t="s">
        <v>61</v>
      </c>
      <c r="D729">
        <v>1</v>
      </c>
      <c r="E729">
        <v>1099000</v>
      </c>
      <c r="F729" t="s">
        <v>655</v>
      </c>
      <c r="G729" t="s">
        <v>32</v>
      </c>
      <c r="H729" s="1">
        <v>39230</v>
      </c>
      <c r="I729" s="1">
        <f>H729+100</f>
        <v>39330</v>
      </c>
      <c r="J729" t="s">
        <v>349</v>
      </c>
      <c r="K729" t="s">
        <v>27</v>
      </c>
      <c r="L729">
        <v>30</v>
      </c>
      <c r="M729" t="s">
        <v>75</v>
      </c>
      <c r="N729" s="1">
        <v>39169</v>
      </c>
    </row>
    <row r="730" spans="1:14" x14ac:dyDescent="0.2">
      <c r="A730" t="s">
        <v>224</v>
      </c>
      <c r="B730" t="s">
        <v>30</v>
      </c>
      <c r="C730" t="s">
        <v>61</v>
      </c>
      <c r="D730">
        <v>1</v>
      </c>
      <c r="E730">
        <v>1150000</v>
      </c>
      <c r="F730" t="s">
        <v>655</v>
      </c>
      <c r="G730" t="s">
        <v>13</v>
      </c>
      <c r="H730" s="1">
        <v>39167</v>
      </c>
      <c r="I730" s="1">
        <f>H730+189</f>
        <v>39356</v>
      </c>
      <c r="J730" t="s">
        <v>225</v>
      </c>
      <c r="K730" t="s">
        <v>27</v>
      </c>
      <c r="L730">
        <v>34</v>
      </c>
      <c r="M730" t="s">
        <v>75</v>
      </c>
      <c r="N730" s="1">
        <v>39159</v>
      </c>
    </row>
    <row r="731" spans="1:14" x14ac:dyDescent="0.2">
      <c r="A731" t="s">
        <v>336</v>
      </c>
      <c r="B731" t="s">
        <v>30</v>
      </c>
      <c r="C731" t="s">
        <v>61</v>
      </c>
      <c r="D731">
        <v>1</v>
      </c>
      <c r="E731">
        <v>1150000</v>
      </c>
      <c r="F731" t="s">
        <v>655</v>
      </c>
      <c r="G731" t="s">
        <v>32</v>
      </c>
      <c r="H731" s="1">
        <v>39224</v>
      </c>
      <c r="I731" s="1">
        <f>H731+195</f>
        <v>39419</v>
      </c>
      <c r="J731" t="s">
        <v>337</v>
      </c>
      <c r="K731" t="s">
        <v>15</v>
      </c>
      <c r="L731">
        <v>22</v>
      </c>
      <c r="M731" t="s">
        <v>75</v>
      </c>
      <c r="N731" s="1">
        <v>39220</v>
      </c>
    </row>
    <row r="732" spans="1:14" x14ac:dyDescent="0.2">
      <c r="A732" t="s">
        <v>328</v>
      </c>
      <c r="B732" t="s">
        <v>30</v>
      </c>
      <c r="C732" t="s">
        <v>61</v>
      </c>
      <c r="D732">
        <v>1</v>
      </c>
      <c r="E732">
        <v>1150000</v>
      </c>
      <c r="F732" t="s">
        <v>655</v>
      </c>
      <c r="G732" t="s">
        <v>20</v>
      </c>
      <c r="H732" s="1">
        <v>39441</v>
      </c>
      <c r="I732" s="1">
        <f>H732+193</f>
        <v>39634</v>
      </c>
      <c r="J732" t="s">
        <v>329</v>
      </c>
      <c r="K732" t="s">
        <v>27</v>
      </c>
      <c r="L732">
        <v>60</v>
      </c>
      <c r="M732" t="s">
        <v>75</v>
      </c>
      <c r="N732" s="1">
        <v>39217</v>
      </c>
    </row>
    <row r="733" spans="1:14" x14ac:dyDescent="0.2">
      <c r="A733" t="s">
        <v>80</v>
      </c>
      <c r="B733" t="s">
        <v>11</v>
      </c>
      <c r="C733" t="s">
        <v>12</v>
      </c>
      <c r="D733">
        <v>1</v>
      </c>
      <c r="E733">
        <v>1240000</v>
      </c>
      <c r="F733" t="s">
        <v>655</v>
      </c>
      <c r="G733" t="s">
        <v>13</v>
      </c>
      <c r="H733" s="1">
        <v>39583</v>
      </c>
      <c r="I733" s="1">
        <f>H733+90</f>
        <v>39673</v>
      </c>
      <c r="J733" t="s">
        <v>81</v>
      </c>
      <c r="K733" t="s">
        <v>27</v>
      </c>
      <c r="L733">
        <v>32</v>
      </c>
      <c r="M733" t="s">
        <v>75</v>
      </c>
      <c r="N733" s="1">
        <v>39095</v>
      </c>
    </row>
    <row r="734" spans="1:14" x14ac:dyDescent="0.2">
      <c r="A734" t="s">
        <v>162</v>
      </c>
      <c r="B734" t="s">
        <v>11</v>
      </c>
      <c r="C734" t="s">
        <v>12</v>
      </c>
      <c r="D734">
        <v>1</v>
      </c>
      <c r="E734">
        <v>1265000</v>
      </c>
      <c r="F734" t="s">
        <v>655</v>
      </c>
      <c r="G734" t="s">
        <v>13</v>
      </c>
      <c r="H734" s="1">
        <v>39594</v>
      </c>
      <c r="I734" s="1">
        <f>H734+54</f>
        <v>39648</v>
      </c>
      <c r="J734" t="s">
        <v>163</v>
      </c>
      <c r="K734" t="s">
        <v>27</v>
      </c>
      <c r="L734">
        <v>47</v>
      </c>
      <c r="M734" t="s">
        <v>75</v>
      </c>
      <c r="N734" s="1">
        <v>39096</v>
      </c>
    </row>
    <row r="735" spans="1:14" x14ac:dyDescent="0.2">
      <c r="A735" t="s">
        <v>80</v>
      </c>
      <c r="B735" t="s">
        <v>11</v>
      </c>
      <c r="C735" t="s">
        <v>12</v>
      </c>
      <c r="D735">
        <v>1</v>
      </c>
      <c r="E735">
        <v>1265000</v>
      </c>
      <c r="F735" t="s">
        <v>655</v>
      </c>
      <c r="G735" t="s">
        <v>13</v>
      </c>
      <c r="H735" s="1">
        <v>39616</v>
      </c>
      <c r="I735" s="1">
        <f>H735+49</f>
        <v>39665</v>
      </c>
      <c r="J735" t="s">
        <v>81</v>
      </c>
      <c r="K735" t="s">
        <v>27</v>
      </c>
      <c r="L735">
        <v>32</v>
      </c>
      <c r="M735" t="s">
        <v>75</v>
      </c>
      <c r="N735" s="1">
        <v>39095</v>
      </c>
    </row>
    <row r="736" spans="1:14" x14ac:dyDescent="0.2">
      <c r="A736" t="s">
        <v>398</v>
      </c>
      <c r="B736" t="s">
        <v>18</v>
      </c>
      <c r="C736" t="s">
        <v>57</v>
      </c>
      <c r="D736">
        <v>1</v>
      </c>
      <c r="E736">
        <v>1280000</v>
      </c>
      <c r="F736" t="s">
        <v>655</v>
      </c>
      <c r="G736" t="s">
        <v>20</v>
      </c>
      <c r="H736" s="1">
        <v>39256</v>
      </c>
      <c r="I736" s="1">
        <f>H736+30</f>
        <v>39286</v>
      </c>
      <c r="J736" t="s">
        <v>399</v>
      </c>
      <c r="K736" t="s">
        <v>15</v>
      </c>
      <c r="L736">
        <v>42</v>
      </c>
      <c r="M736" t="s">
        <v>75</v>
      </c>
      <c r="N736" s="1">
        <v>39256</v>
      </c>
    </row>
    <row r="737" spans="1:14" x14ac:dyDescent="0.2">
      <c r="A737" t="s">
        <v>122</v>
      </c>
      <c r="B737" t="s">
        <v>18</v>
      </c>
      <c r="C737" t="s">
        <v>57</v>
      </c>
      <c r="D737">
        <v>1</v>
      </c>
      <c r="E737">
        <v>1280000</v>
      </c>
      <c r="F737" t="s">
        <v>655</v>
      </c>
      <c r="G737" t="s">
        <v>13</v>
      </c>
      <c r="H737" s="1">
        <v>39627</v>
      </c>
      <c r="I737" s="1">
        <f>H737+30</f>
        <v>39657</v>
      </c>
      <c r="J737" t="s">
        <v>123</v>
      </c>
      <c r="K737" t="s">
        <v>15</v>
      </c>
      <c r="L737">
        <v>27</v>
      </c>
      <c r="M737" t="s">
        <v>75</v>
      </c>
      <c r="N737" s="1">
        <v>39072</v>
      </c>
    </row>
    <row r="738" spans="1:14" x14ac:dyDescent="0.2">
      <c r="A738" t="s">
        <v>72</v>
      </c>
      <c r="B738" t="s">
        <v>18</v>
      </c>
      <c r="C738" t="s">
        <v>57</v>
      </c>
      <c r="D738">
        <v>1</v>
      </c>
      <c r="E738">
        <v>1280000</v>
      </c>
      <c r="F738" t="s">
        <v>655</v>
      </c>
      <c r="G738" s="2" t="s">
        <v>661</v>
      </c>
      <c r="H738" s="1">
        <v>39694</v>
      </c>
      <c r="I738" s="1">
        <f>H738+62</f>
        <v>39756</v>
      </c>
      <c r="J738" t="s">
        <v>74</v>
      </c>
      <c r="K738" t="s">
        <v>15</v>
      </c>
      <c r="L738">
        <v>18</v>
      </c>
      <c r="M738" t="s">
        <v>75</v>
      </c>
      <c r="N738" s="1">
        <v>39096</v>
      </c>
    </row>
    <row r="739" spans="1:14" x14ac:dyDescent="0.2">
      <c r="A739" t="s">
        <v>196</v>
      </c>
      <c r="B739" t="s">
        <v>18</v>
      </c>
      <c r="C739" t="s">
        <v>57</v>
      </c>
      <c r="D739">
        <v>1</v>
      </c>
      <c r="E739">
        <v>1320000</v>
      </c>
      <c r="F739" t="s">
        <v>655</v>
      </c>
      <c r="G739" t="s">
        <v>37</v>
      </c>
      <c r="H739" s="1">
        <v>39153</v>
      </c>
      <c r="I739" s="1">
        <f>H739+30</f>
        <v>39183</v>
      </c>
      <c r="J739" t="s">
        <v>197</v>
      </c>
      <c r="K739" t="s">
        <v>27</v>
      </c>
      <c r="L739">
        <v>30</v>
      </c>
      <c r="M739" t="s">
        <v>75</v>
      </c>
      <c r="N739" s="1">
        <v>39151</v>
      </c>
    </row>
    <row r="740" spans="1:14" x14ac:dyDescent="0.2">
      <c r="A740" t="s">
        <v>72</v>
      </c>
      <c r="B740" t="s">
        <v>18</v>
      </c>
      <c r="C740" t="s">
        <v>57</v>
      </c>
      <c r="D740">
        <v>1</v>
      </c>
      <c r="E740">
        <v>1320000</v>
      </c>
      <c r="F740" t="s">
        <v>655</v>
      </c>
      <c r="G740" s="2" t="s">
        <v>661</v>
      </c>
      <c r="H740" s="1">
        <v>39814</v>
      </c>
      <c r="I740" s="1">
        <f>H740+30</f>
        <v>39844</v>
      </c>
      <c r="J740" t="s">
        <v>74</v>
      </c>
      <c r="K740" t="s">
        <v>15</v>
      </c>
      <c r="L740">
        <v>18</v>
      </c>
      <c r="M740" t="s">
        <v>75</v>
      </c>
      <c r="N740" s="1">
        <v>39096</v>
      </c>
    </row>
    <row r="741" spans="1:14" x14ac:dyDescent="0.2">
      <c r="A741" t="s">
        <v>398</v>
      </c>
      <c r="B741" t="s">
        <v>18</v>
      </c>
      <c r="C741" t="s">
        <v>57</v>
      </c>
      <c r="D741">
        <v>1</v>
      </c>
      <c r="E741">
        <v>1320000</v>
      </c>
      <c r="F741" t="s">
        <v>655</v>
      </c>
      <c r="G741" t="s">
        <v>13</v>
      </c>
      <c r="H741" s="1">
        <v>39925</v>
      </c>
      <c r="I741" s="1">
        <f>H741+50</f>
        <v>39975</v>
      </c>
      <c r="J741" t="s">
        <v>399</v>
      </c>
      <c r="K741" t="s">
        <v>15</v>
      </c>
      <c r="L741">
        <v>42</v>
      </c>
      <c r="M741" t="s">
        <v>75</v>
      </c>
      <c r="N741" s="1">
        <v>39256</v>
      </c>
    </row>
    <row r="742" spans="1:14" x14ac:dyDescent="0.2">
      <c r="A742" t="s">
        <v>124</v>
      </c>
      <c r="B742" t="s">
        <v>18</v>
      </c>
      <c r="C742" t="s">
        <v>57</v>
      </c>
      <c r="D742">
        <v>1</v>
      </c>
      <c r="E742">
        <v>1320000</v>
      </c>
      <c r="F742" t="s">
        <v>655</v>
      </c>
      <c r="G742" t="s">
        <v>20</v>
      </c>
      <c r="H742" s="1">
        <v>39670</v>
      </c>
      <c r="I742" s="1">
        <f>H742+62</f>
        <v>39732</v>
      </c>
      <c r="J742" t="s">
        <v>125</v>
      </c>
      <c r="K742" t="s">
        <v>27</v>
      </c>
      <c r="L742">
        <v>42</v>
      </c>
      <c r="M742" s="2" t="s">
        <v>667</v>
      </c>
      <c r="N742" s="1">
        <v>39101</v>
      </c>
    </row>
    <row r="743" spans="1:14" x14ac:dyDescent="0.2">
      <c r="A743" t="s">
        <v>328</v>
      </c>
      <c r="B743" t="s">
        <v>18</v>
      </c>
      <c r="C743" t="s">
        <v>57</v>
      </c>
      <c r="D743">
        <v>1</v>
      </c>
      <c r="E743">
        <v>1345000</v>
      </c>
      <c r="F743" t="s">
        <v>655</v>
      </c>
      <c r="G743" t="s">
        <v>13</v>
      </c>
      <c r="H743" s="1">
        <v>39455</v>
      </c>
      <c r="I743" s="1">
        <f>H743+30</f>
        <v>39485</v>
      </c>
      <c r="J743" t="s">
        <v>329</v>
      </c>
      <c r="K743" t="s">
        <v>27</v>
      </c>
      <c r="L743">
        <v>60</v>
      </c>
      <c r="M743" t="s">
        <v>75</v>
      </c>
      <c r="N743" s="1">
        <v>39217</v>
      </c>
    </row>
    <row r="744" spans="1:14" x14ac:dyDescent="0.2">
      <c r="A744" t="s">
        <v>122</v>
      </c>
      <c r="B744" t="s">
        <v>18</v>
      </c>
      <c r="C744" t="s">
        <v>57</v>
      </c>
      <c r="D744">
        <v>1</v>
      </c>
      <c r="E744">
        <v>1345000</v>
      </c>
      <c r="F744" t="s">
        <v>655</v>
      </c>
      <c r="G744" t="s">
        <v>20</v>
      </c>
      <c r="H744" s="1">
        <v>39669</v>
      </c>
      <c r="I744" s="1">
        <f>H744+60</f>
        <v>39729</v>
      </c>
      <c r="J744" t="s">
        <v>123</v>
      </c>
      <c r="K744" t="s">
        <v>15</v>
      </c>
      <c r="L744">
        <v>27</v>
      </c>
      <c r="M744" t="s">
        <v>75</v>
      </c>
      <c r="N744" s="1">
        <v>39072</v>
      </c>
    </row>
    <row r="745" spans="1:14" x14ac:dyDescent="0.2">
      <c r="A745" t="s">
        <v>438</v>
      </c>
      <c r="B745" t="s">
        <v>30</v>
      </c>
      <c r="C745" t="s">
        <v>31</v>
      </c>
      <c r="D745">
        <v>1</v>
      </c>
      <c r="E745">
        <v>1365000</v>
      </c>
      <c r="F745" t="s">
        <v>655</v>
      </c>
      <c r="G745" t="s">
        <v>20</v>
      </c>
      <c r="H745" s="1">
        <v>39478</v>
      </c>
      <c r="I745" s="1">
        <f>H745+30</f>
        <v>39508</v>
      </c>
      <c r="J745" t="s">
        <v>439</v>
      </c>
      <c r="K745" t="s">
        <v>15</v>
      </c>
      <c r="L745">
        <v>35</v>
      </c>
      <c r="M745" t="s">
        <v>75</v>
      </c>
      <c r="N745" s="1">
        <v>39272</v>
      </c>
    </row>
    <row r="746" spans="1:14" x14ac:dyDescent="0.2">
      <c r="A746" t="s">
        <v>562</v>
      </c>
      <c r="B746" t="s">
        <v>30</v>
      </c>
      <c r="C746" t="s">
        <v>31</v>
      </c>
      <c r="D746">
        <v>1</v>
      </c>
      <c r="E746">
        <v>1365000</v>
      </c>
      <c r="F746" t="s">
        <v>655</v>
      </c>
      <c r="G746" t="s">
        <v>20</v>
      </c>
      <c r="H746" s="1">
        <v>40072</v>
      </c>
      <c r="I746" s="1">
        <f>H746+30</f>
        <v>40102</v>
      </c>
      <c r="J746" t="s">
        <v>563</v>
      </c>
      <c r="K746" t="s">
        <v>15</v>
      </c>
      <c r="L746">
        <v>23</v>
      </c>
      <c r="M746" s="2" t="s">
        <v>667</v>
      </c>
      <c r="N746" s="1">
        <v>39308</v>
      </c>
    </row>
    <row r="747" spans="1:14" x14ac:dyDescent="0.2">
      <c r="A747" t="s">
        <v>82</v>
      </c>
      <c r="B747" t="s">
        <v>11</v>
      </c>
      <c r="C747" t="s">
        <v>12</v>
      </c>
      <c r="D747">
        <v>1</v>
      </c>
      <c r="E747">
        <v>1399000</v>
      </c>
      <c r="F747" t="s">
        <v>655</v>
      </c>
      <c r="G747" t="s">
        <v>13</v>
      </c>
      <c r="H747" s="1">
        <v>39617</v>
      </c>
      <c r="I747" s="1">
        <f>H747+190</f>
        <v>39807</v>
      </c>
      <c r="J747" t="s">
        <v>83</v>
      </c>
      <c r="K747" t="s">
        <v>15</v>
      </c>
      <c r="L747">
        <v>40</v>
      </c>
      <c r="M747" s="2" t="s">
        <v>667</v>
      </c>
      <c r="N747" s="1">
        <v>39098</v>
      </c>
    </row>
    <row r="748" spans="1:14" x14ac:dyDescent="0.2">
      <c r="A748" t="s">
        <v>72</v>
      </c>
      <c r="B748" t="s">
        <v>30</v>
      </c>
      <c r="C748" t="s">
        <v>31</v>
      </c>
      <c r="D748">
        <v>1</v>
      </c>
      <c r="E748">
        <v>1450000</v>
      </c>
      <c r="F748" t="s">
        <v>655</v>
      </c>
      <c r="G748" t="s">
        <v>13</v>
      </c>
      <c r="H748" s="1">
        <v>39736</v>
      </c>
      <c r="I748" s="1">
        <f>H748+130</f>
        <v>39866</v>
      </c>
      <c r="J748" t="s">
        <v>74</v>
      </c>
      <c r="K748" t="s">
        <v>15</v>
      </c>
      <c r="L748">
        <v>18</v>
      </c>
      <c r="M748" t="s">
        <v>75</v>
      </c>
      <c r="N748" s="1">
        <v>39096</v>
      </c>
    </row>
    <row r="749" spans="1:14" x14ac:dyDescent="0.2">
      <c r="A749" t="s">
        <v>180</v>
      </c>
      <c r="B749" t="s">
        <v>30</v>
      </c>
      <c r="C749" t="s">
        <v>41</v>
      </c>
      <c r="D749">
        <v>1</v>
      </c>
      <c r="E749">
        <v>1799000</v>
      </c>
      <c r="F749" t="s">
        <v>655</v>
      </c>
      <c r="G749" t="s">
        <v>20</v>
      </c>
      <c r="H749" s="1">
        <v>39145</v>
      </c>
      <c r="I749" s="1">
        <f>H749+100</f>
        <v>39245</v>
      </c>
      <c r="J749" t="s">
        <v>181</v>
      </c>
      <c r="K749" t="s">
        <v>27</v>
      </c>
      <c r="L749">
        <v>59</v>
      </c>
      <c r="M749" t="s">
        <v>75</v>
      </c>
      <c r="N749" s="1">
        <v>39144</v>
      </c>
    </row>
    <row r="750" spans="1:14" x14ac:dyDescent="0.2">
      <c r="A750" t="s">
        <v>188</v>
      </c>
      <c r="B750" t="s">
        <v>30</v>
      </c>
      <c r="C750" t="s">
        <v>41</v>
      </c>
      <c r="D750">
        <v>1</v>
      </c>
      <c r="E750">
        <v>1799000</v>
      </c>
      <c r="F750" t="s">
        <v>655</v>
      </c>
      <c r="G750" t="s">
        <v>32</v>
      </c>
      <c r="H750" s="1">
        <v>39149</v>
      </c>
      <c r="I750" s="1">
        <f>H750+100</f>
        <v>39249</v>
      </c>
      <c r="J750" t="s">
        <v>189</v>
      </c>
      <c r="K750" t="s">
        <v>15</v>
      </c>
      <c r="L750">
        <v>48</v>
      </c>
      <c r="M750" t="s">
        <v>75</v>
      </c>
      <c r="N750" s="1">
        <v>39149</v>
      </c>
    </row>
    <row r="751" spans="1:14" x14ac:dyDescent="0.2">
      <c r="A751" t="s">
        <v>278</v>
      </c>
      <c r="B751" t="s">
        <v>30</v>
      </c>
      <c r="C751" t="s">
        <v>41</v>
      </c>
      <c r="D751">
        <v>1</v>
      </c>
      <c r="E751">
        <v>1799000</v>
      </c>
      <c r="F751" t="s">
        <v>655</v>
      </c>
      <c r="G751" t="s">
        <v>13</v>
      </c>
      <c r="H751" s="1">
        <v>39899</v>
      </c>
      <c r="I751" s="1">
        <f>H751+30</f>
        <v>39929</v>
      </c>
      <c r="J751" t="s">
        <v>279</v>
      </c>
      <c r="K751" t="s">
        <v>27</v>
      </c>
      <c r="L751">
        <v>26</v>
      </c>
      <c r="M751" t="s">
        <v>75</v>
      </c>
      <c r="N751" s="1">
        <v>39192</v>
      </c>
    </row>
    <row r="752" spans="1:14" x14ac:dyDescent="0.2">
      <c r="A752" t="s">
        <v>192</v>
      </c>
      <c r="B752" t="s">
        <v>30</v>
      </c>
      <c r="C752" t="s">
        <v>41</v>
      </c>
      <c r="D752">
        <v>1</v>
      </c>
      <c r="E752">
        <v>1799000</v>
      </c>
      <c r="F752" t="s">
        <v>655</v>
      </c>
      <c r="G752" t="s">
        <v>13</v>
      </c>
      <c r="H752" s="1">
        <v>39858</v>
      </c>
      <c r="I752" s="1">
        <f>H752+30</f>
        <v>39888</v>
      </c>
      <c r="J752" t="s">
        <v>193</v>
      </c>
      <c r="K752" t="s">
        <v>27</v>
      </c>
      <c r="L752">
        <v>35</v>
      </c>
      <c r="M752" s="2" t="s">
        <v>667</v>
      </c>
      <c r="N752" s="1">
        <v>39096</v>
      </c>
    </row>
    <row r="753" spans="1:14" x14ac:dyDescent="0.2">
      <c r="A753" t="s">
        <v>84</v>
      </c>
      <c r="B753" t="s">
        <v>30</v>
      </c>
      <c r="C753" t="s">
        <v>41</v>
      </c>
      <c r="D753">
        <v>1</v>
      </c>
      <c r="E753">
        <v>1799000</v>
      </c>
      <c r="F753" t="s">
        <v>655</v>
      </c>
      <c r="G753" t="s">
        <v>32</v>
      </c>
      <c r="H753" s="1">
        <v>39779</v>
      </c>
      <c r="I753" s="1">
        <f>H753+30</f>
        <v>39809</v>
      </c>
      <c r="J753" t="s">
        <v>85</v>
      </c>
      <c r="K753" t="s">
        <v>27</v>
      </c>
      <c r="L753">
        <v>47</v>
      </c>
      <c r="M753" s="2" t="s">
        <v>667</v>
      </c>
      <c r="N753" s="1">
        <v>39098</v>
      </c>
    </row>
    <row r="754" spans="1:14" x14ac:dyDescent="0.2">
      <c r="A754" t="s">
        <v>362</v>
      </c>
      <c r="B754" t="s">
        <v>30</v>
      </c>
      <c r="C754" t="s">
        <v>41</v>
      </c>
      <c r="D754">
        <v>1</v>
      </c>
      <c r="E754">
        <v>1841000</v>
      </c>
      <c r="F754" t="s">
        <v>655</v>
      </c>
      <c r="G754" t="s">
        <v>13</v>
      </c>
      <c r="H754" s="1">
        <v>39237</v>
      </c>
      <c r="I754" s="1">
        <f>H754+30</f>
        <v>39267</v>
      </c>
      <c r="J754" t="s">
        <v>363</v>
      </c>
      <c r="K754" t="s">
        <v>27</v>
      </c>
      <c r="L754">
        <v>36</v>
      </c>
      <c r="M754" t="s">
        <v>75</v>
      </c>
      <c r="N754" s="1">
        <v>39220</v>
      </c>
    </row>
    <row r="755" spans="1:14" x14ac:dyDescent="0.2">
      <c r="A755" t="s">
        <v>248</v>
      </c>
      <c r="B755" t="s">
        <v>11</v>
      </c>
      <c r="C755" t="s">
        <v>36</v>
      </c>
      <c r="D755">
        <v>1</v>
      </c>
      <c r="E755">
        <v>2650000</v>
      </c>
      <c r="F755" t="s">
        <v>655</v>
      </c>
      <c r="G755" t="s">
        <v>20</v>
      </c>
      <c r="H755" s="1">
        <v>39179</v>
      </c>
      <c r="I755" s="1">
        <f>H755+30</f>
        <v>39209</v>
      </c>
      <c r="J755" t="s">
        <v>249</v>
      </c>
      <c r="K755" t="s">
        <v>15</v>
      </c>
      <c r="L755">
        <v>42</v>
      </c>
      <c r="M755" t="s">
        <v>75</v>
      </c>
      <c r="N755" s="1">
        <v>39157</v>
      </c>
    </row>
    <row r="756" spans="1:14" x14ac:dyDescent="0.2">
      <c r="A756" t="s">
        <v>398</v>
      </c>
      <c r="B756" t="s">
        <v>11</v>
      </c>
      <c r="C756" t="s">
        <v>36</v>
      </c>
      <c r="D756">
        <v>1</v>
      </c>
      <c r="E756">
        <v>2650000</v>
      </c>
      <c r="F756" t="s">
        <v>655</v>
      </c>
      <c r="G756" t="s">
        <v>13</v>
      </c>
      <c r="H756" s="1">
        <v>39424</v>
      </c>
      <c r="I756" s="1">
        <f>H756+120</f>
        <v>39544</v>
      </c>
      <c r="J756" t="s">
        <v>399</v>
      </c>
      <c r="K756" t="s">
        <v>15</v>
      </c>
      <c r="L756">
        <v>42</v>
      </c>
      <c r="M756" t="s">
        <v>75</v>
      </c>
      <c r="N756" s="1">
        <v>39256</v>
      </c>
    </row>
    <row r="757" spans="1:14" x14ac:dyDescent="0.2">
      <c r="A757" t="s">
        <v>122</v>
      </c>
      <c r="B757" t="s">
        <v>11</v>
      </c>
      <c r="C757" t="s">
        <v>36</v>
      </c>
      <c r="D757">
        <v>1</v>
      </c>
      <c r="E757">
        <v>2650000</v>
      </c>
      <c r="F757" t="s">
        <v>655</v>
      </c>
      <c r="G757" t="s">
        <v>13</v>
      </c>
      <c r="H757" s="1">
        <v>39791</v>
      </c>
      <c r="I757" s="1">
        <f>H757+180</f>
        <v>39971</v>
      </c>
      <c r="J757" t="s">
        <v>123</v>
      </c>
      <c r="K757" t="s">
        <v>15</v>
      </c>
      <c r="L757">
        <v>27</v>
      </c>
      <c r="M757" t="s">
        <v>75</v>
      </c>
      <c r="N757" s="1">
        <v>39072</v>
      </c>
    </row>
    <row r="758" spans="1:14" x14ac:dyDescent="0.2">
      <c r="A758" t="s">
        <v>72</v>
      </c>
      <c r="B758" t="s">
        <v>11</v>
      </c>
      <c r="C758" t="s">
        <v>36</v>
      </c>
      <c r="D758">
        <v>1</v>
      </c>
      <c r="E758">
        <v>2790000</v>
      </c>
      <c r="F758" t="s">
        <v>655</v>
      </c>
      <c r="G758" t="s">
        <v>32</v>
      </c>
      <c r="H758" s="1">
        <v>39889</v>
      </c>
      <c r="I758" s="1">
        <f>H758+180</f>
        <v>40069</v>
      </c>
      <c r="J758" t="s">
        <v>74</v>
      </c>
      <c r="K758" t="s">
        <v>15</v>
      </c>
      <c r="L758">
        <v>18</v>
      </c>
      <c r="M758" t="s">
        <v>75</v>
      </c>
      <c r="N758" s="1">
        <v>39096</v>
      </c>
    </row>
    <row r="759" spans="1:14" x14ac:dyDescent="0.2">
      <c r="A759" t="s">
        <v>72</v>
      </c>
      <c r="B759" t="s">
        <v>11</v>
      </c>
      <c r="C759" t="s">
        <v>36</v>
      </c>
      <c r="D759">
        <v>1</v>
      </c>
      <c r="E759">
        <v>3015000</v>
      </c>
      <c r="F759" t="s">
        <v>655</v>
      </c>
      <c r="G759" t="s">
        <v>32</v>
      </c>
      <c r="H759" s="1">
        <v>39614</v>
      </c>
      <c r="I759" s="1">
        <f>H759+178</f>
        <v>39792</v>
      </c>
      <c r="J759" t="s">
        <v>74</v>
      </c>
      <c r="K759" t="s">
        <v>15</v>
      </c>
      <c r="L759">
        <v>18</v>
      </c>
      <c r="M759" t="s">
        <v>75</v>
      </c>
      <c r="N759" s="1">
        <v>39096</v>
      </c>
    </row>
    <row r="760" spans="1:14" x14ac:dyDescent="0.2">
      <c r="A760" t="s">
        <v>124</v>
      </c>
      <c r="B760" t="s">
        <v>11</v>
      </c>
      <c r="C760" t="s">
        <v>36</v>
      </c>
      <c r="D760">
        <v>1</v>
      </c>
      <c r="E760">
        <v>3015000</v>
      </c>
      <c r="F760" t="s">
        <v>655</v>
      </c>
      <c r="G760" t="s">
        <v>13</v>
      </c>
      <c r="H760" s="1">
        <v>39792</v>
      </c>
      <c r="I760" s="1">
        <f>H760+160</f>
        <v>39952</v>
      </c>
      <c r="J760" t="s">
        <v>125</v>
      </c>
      <c r="K760" t="s">
        <v>27</v>
      </c>
      <c r="L760">
        <v>42</v>
      </c>
      <c r="M760" s="2" t="s">
        <v>667</v>
      </c>
      <c r="N760" s="1">
        <v>39101</v>
      </c>
    </row>
    <row r="761" spans="1:14" x14ac:dyDescent="0.2">
      <c r="A761" t="s">
        <v>584</v>
      </c>
      <c r="B761" t="s">
        <v>11</v>
      </c>
      <c r="C761" t="s">
        <v>36</v>
      </c>
      <c r="D761">
        <v>1</v>
      </c>
      <c r="E761">
        <v>3015000</v>
      </c>
      <c r="F761" t="s">
        <v>655</v>
      </c>
      <c r="G761" t="s">
        <v>32</v>
      </c>
      <c r="H761" s="1">
        <v>39350</v>
      </c>
      <c r="I761" s="1">
        <f>H761+150</f>
        <v>39500</v>
      </c>
      <c r="J761" t="s">
        <v>585</v>
      </c>
      <c r="K761" t="s">
        <v>15</v>
      </c>
      <c r="L761">
        <v>23</v>
      </c>
      <c r="M761" s="2" t="s">
        <v>667</v>
      </c>
      <c r="N761" s="1">
        <v>39343</v>
      </c>
    </row>
    <row r="762" spans="1:14" x14ac:dyDescent="0.2">
      <c r="A762" t="s">
        <v>328</v>
      </c>
      <c r="B762" t="s">
        <v>18</v>
      </c>
      <c r="C762" t="s">
        <v>19</v>
      </c>
      <c r="D762">
        <v>1</v>
      </c>
      <c r="E762">
        <v>4300000</v>
      </c>
      <c r="F762" t="s">
        <v>655</v>
      </c>
      <c r="G762" t="s">
        <v>32</v>
      </c>
      <c r="H762" s="1">
        <v>39219</v>
      </c>
      <c r="I762" s="1">
        <f>H762+30</f>
        <v>39249</v>
      </c>
      <c r="J762" t="s">
        <v>329</v>
      </c>
      <c r="K762" t="s">
        <v>27</v>
      </c>
      <c r="L762">
        <v>60</v>
      </c>
      <c r="M762" t="s">
        <v>75</v>
      </c>
      <c r="N762" s="1">
        <v>39217</v>
      </c>
    </row>
    <row r="763" spans="1:14" x14ac:dyDescent="0.2">
      <c r="A763" t="s">
        <v>162</v>
      </c>
      <c r="B763" t="s">
        <v>18</v>
      </c>
      <c r="C763" t="s">
        <v>19</v>
      </c>
      <c r="D763">
        <v>1</v>
      </c>
      <c r="E763">
        <v>4300000</v>
      </c>
      <c r="F763" t="s">
        <v>655</v>
      </c>
      <c r="G763" t="s">
        <v>37</v>
      </c>
      <c r="H763" s="1">
        <v>39558</v>
      </c>
      <c r="I763" s="1">
        <f>H763+30</f>
        <v>39588</v>
      </c>
      <c r="J763" t="s">
        <v>163</v>
      </c>
      <c r="K763" t="s">
        <v>27</v>
      </c>
      <c r="L763">
        <v>47</v>
      </c>
      <c r="M763" t="s">
        <v>75</v>
      </c>
      <c r="N763" s="1">
        <v>39096</v>
      </c>
    </row>
    <row r="764" spans="1:14" x14ac:dyDescent="0.2">
      <c r="A764" t="s">
        <v>264</v>
      </c>
      <c r="B764" t="s">
        <v>18</v>
      </c>
      <c r="C764" t="s">
        <v>19</v>
      </c>
      <c r="D764">
        <v>1</v>
      </c>
      <c r="E764">
        <v>4450000</v>
      </c>
      <c r="F764" t="s">
        <v>655</v>
      </c>
      <c r="G764" t="s">
        <v>13</v>
      </c>
      <c r="H764" s="1">
        <v>39187</v>
      </c>
      <c r="I764" s="1">
        <f>H764+30</f>
        <v>39217</v>
      </c>
      <c r="J764" t="s">
        <v>265</v>
      </c>
      <c r="K764" t="s">
        <v>27</v>
      </c>
      <c r="L764">
        <v>51</v>
      </c>
      <c r="M764" t="s">
        <v>75</v>
      </c>
      <c r="N764" s="1">
        <v>39162</v>
      </c>
    </row>
    <row r="765" spans="1:14" x14ac:dyDescent="0.2">
      <c r="A765" t="s">
        <v>72</v>
      </c>
      <c r="B765" t="s">
        <v>18</v>
      </c>
      <c r="C765" t="s">
        <v>19</v>
      </c>
      <c r="D765">
        <v>1</v>
      </c>
      <c r="E765">
        <v>4450000</v>
      </c>
      <c r="F765" t="s">
        <v>655</v>
      </c>
      <c r="G765" t="s">
        <v>20</v>
      </c>
      <c r="H765" s="1">
        <v>39516</v>
      </c>
      <c r="I765" s="1">
        <f>H765+44</f>
        <v>39560</v>
      </c>
      <c r="J765" t="s">
        <v>74</v>
      </c>
      <c r="K765" t="s">
        <v>15</v>
      </c>
      <c r="L765">
        <v>18</v>
      </c>
      <c r="M765" t="s">
        <v>75</v>
      </c>
      <c r="N765" s="1">
        <v>39096</v>
      </c>
    </row>
    <row r="766" spans="1:14" x14ac:dyDescent="0.2">
      <c r="A766" t="s">
        <v>80</v>
      </c>
      <c r="B766" t="s">
        <v>18</v>
      </c>
      <c r="C766" t="s">
        <v>19</v>
      </c>
      <c r="D766">
        <v>1</v>
      </c>
      <c r="E766">
        <v>4500000</v>
      </c>
      <c r="F766" t="s">
        <v>655</v>
      </c>
      <c r="G766" t="s">
        <v>13</v>
      </c>
      <c r="H766" s="1">
        <v>39546</v>
      </c>
      <c r="I766" s="1">
        <f>H766+55</f>
        <v>39601</v>
      </c>
      <c r="J766" t="s">
        <v>81</v>
      </c>
      <c r="K766" t="s">
        <v>27</v>
      </c>
      <c r="L766">
        <v>32</v>
      </c>
      <c r="M766" t="s">
        <v>75</v>
      </c>
      <c r="N766" s="1">
        <v>39095</v>
      </c>
    </row>
    <row r="767" spans="1:14" x14ac:dyDescent="0.2">
      <c r="A767" t="s">
        <v>504</v>
      </c>
      <c r="B767" t="s">
        <v>18</v>
      </c>
      <c r="C767" t="s">
        <v>53</v>
      </c>
      <c r="D767">
        <v>1</v>
      </c>
      <c r="E767">
        <v>6000000</v>
      </c>
      <c r="F767" t="s">
        <v>655</v>
      </c>
      <c r="G767" t="s">
        <v>37</v>
      </c>
      <c r="H767" s="1">
        <v>39309</v>
      </c>
      <c r="I767" s="1">
        <f>H767+62</f>
        <v>39371</v>
      </c>
      <c r="J767" t="s">
        <v>505</v>
      </c>
      <c r="K767" t="s">
        <v>15</v>
      </c>
      <c r="L767">
        <v>33</v>
      </c>
      <c r="M767" t="s">
        <v>75</v>
      </c>
      <c r="N767" s="1">
        <v>39304</v>
      </c>
    </row>
    <row r="768" spans="1:14" x14ac:dyDescent="0.2">
      <c r="A768" t="s">
        <v>398</v>
      </c>
      <c r="B768" t="s">
        <v>18</v>
      </c>
      <c r="C768" t="s">
        <v>53</v>
      </c>
      <c r="D768">
        <v>1</v>
      </c>
      <c r="E768">
        <v>6000000</v>
      </c>
      <c r="F768" t="s">
        <v>655</v>
      </c>
      <c r="G768" t="s">
        <v>20</v>
      </c>
      <c r="H768" s="1">
        <v>39401</v>
      </c>
      <c r="I768" s="1">
        <f>H768+30</f>
        <v>39431</v>
      </c>
      <c r="J768" t="s">
        <v>399</v>
      </c>
      <c r="K768" t="s">
        <v>15</v>
      </c>
      <c r="L768">
        <v>42</v>
      </c>
      <c r="M768" t="s">
        <v>75</v>
      </c>
      <c r="N768" s="1">
        <v>39256</v>
      </c>
    </row>
    <row r="769" spans="1:14" x14ac:dyDescent="0.2">
      <c r="A769" t="s">
        <v>72</v>
      </c>
      <c r="B769" t="s">
        <v>18</v>
      </c>
      <c r="C769" t="s">
        <v>53</v>
      </c>
      <c r="D769">
        <v>1</v>
      </c>
      <c r="E769">
        <v>6000000</v>
      </c>
      <c r="F769" t="s">
        <v>655</v>
      </c>
      <c r="G769" s="3" t="s">
        <v>660</v>
      </c>
      <c r="H769" s="1">
        <v>39655</v>
      </c>
      <c r="I769" s="1">
        <f>H769+60</f>
        <v>39715</v>
      </c>
      <c r="J769" t="s">
        <v>74</v>
      </c>
      <c r="K769" t="s">
        <v>15</v>
      </c>
      <c r="L769">
        <v>18</v>
      </c>
      <c r="M769" t="s">
        <v>75</v>
      </c>
      <c r="N769" s="1">
        <v>39096</v>
      </c>
    </row>
    <row r="770" spans="1:14" x14ac:dyDescent="0.2">
      <c r="A770" t="s">
        <v>122</v>
      </c>
      <c r="B770" t="s">
        <v>18</v>
      </c>
      <c r="C770" t="s">
        <v>53</v>
      </c>
      <c r="D770">
        <v>1</v>
      </c>
      <c r="E770">
        <v>6000000</v>
      </c>
      <c r="F770" t="s">
        <v>655</v>
      </c>
      <c r="G770" t="s">
        <v>20</v>
      </c>
      <c r="H770" s="1">
        <v>39706</v>
      </c>
      <c r="I770" s="1">
        <f>H770+30</f>
        <v>39736</v>
      </c>
      <c r="J770" t="s">
        <v>123</v>
      </c>
      <c r="K770" t="s">
        <v>15</v>
      </c>
      <c r="L770">
        <v>27</v>
      </c>
      <c r="M770" t="s">
        <v>75</v>
      </c>
      <c r="N770" s="1">
        <v>39072</v>
      </c>
    </row>
    <row r="771" spans="1:14" x14ac:dyDescent="0.2">
      <c r="A771" t="s">
        <v>80</v>
      </c>
      <c r="B771" t="s">
        <v>18</v>
      </c>
      <c r="C771" t="s">
        <v>53</v>
      </c>
      <c r="D771">
        <v>1</v>
      </c>
      <c r="E771">
        <v>6000000</v>
      </c>
      <c r="F771" t="s">
        <v>655</v>
      </c>
      <c r="G771" t="s">
        <v>32</v>
      </c>
      <c r="H771" s="1">
        <v>39852</v>
      </c>
      <c r="I771" s="1">
        <f>H771+30</f>
        <v>39882</v>
      </c>
      <c r="J771" t="s">
        <v>81</v>
      </c>
      <c r="K771" t="s">
        <v>27</v>
      </c>
      <c r="L771">
        <v>32</v>
      </c>
      <c r="M771" t="s">
        <v>75</v>
      </c>
      <c r="N771" s="1">
        <v>39095</v>
      </c>
    </row>
    <row r="772" spans="1:14" x14ac:dyDescent="0.2">
      <c r="A772" t="s">
        <v>80</v>
      </c>
      <c r="B772" t="s">
        <v>18</v>
      </c>
      <c r="C772" t="s">
        <v>53</v>
      </c>
      <c r="D772">
        <v>1</v>
      </c>
      <c r="E772">
        <v>6000000</v>
      </c>
      <c r="F772" t="s">
        <v>655</v>
      </c>
      <c r="G772" t="s">
        <v>20</v>
      </c>
      <c r="H772" s="1">
        <v>39816</v>
      </c>
      <c r="I772" s="1">
        <f>H772+30</f>
        <v>39846</v>
      </c>
      <c r="J772" t="s">
        <v>81</v>
      </c>
      <c r="K772" t="s">
        <v>27</v>
      </c>
      <c r="L772">
        <v>32</v>
      </c>
      <c r="M772" t="s">
        <v>75</v>
      </c>
      <c r="N772" s="1">
        <v>39095</v>
      </c>
    </row>
    <row r="773" spans="1:14" x14ac:dyDescent="0.2">
      <c r="A773" t="s">
        <v>368</v>
      </c>
      <c r="B773" t="s">
        <v>18</v>
      </c>
      <c r="C773" t="s">
        <v>53</v>
      </c>
      <c r="D773">
        <v>1</v>
      </c>
      <c r="E773">
        <v>6000000</v>
      </c>
      <c r="F773" t="s">
        <v>655</v>
      </c>
      <c r="G773" t="s">
        <v>13</v>
      </c>
      <c r="H773" s="1">
        <v>39240</v>
      </c>
      <c r="I773" s="1">
        <f>H773+30</f>
        <v>39270</v>
      </c>
      <c r="J773" t="s">
        <v>369</v>
      </c>
      <c r="K773" t="s">
        <v>15</v>
      </c>
      <c r="L773">
        <v>32</v>
      </c>
      <c r="M773" s="2" t="s">
        <v>667</v>
      </c>
      <c r="N773" s="1">
        <v>39237</v>
      </c>
    </row>
    <row r="774" spans="1:14" x14ac:dyDescent="0.2">
      <c r="A774" t="s">
        <v>80</v>
      </c>
      <c r="B774" t="s">
        <v>18</v>
      </c>
      <c r="C774" t="s">
        <v>53</v>
      </c>
      <c r="D774">
        <v>1</v>
      </c>
      <c r="E774">
        <v>6100000</v>
      </c>
      <c r="F774" t="s">
        <v>655</v>
      </c>
      <c r="G774" t="s">
        <v>13</v>
      </c>
      <c r="H774" s="1">
        <v>39657</v>
      </c>
      <c r="I774" s="1">
        <f>H774+50</f>
        <v>39707</v>
      </c>
      <c r="J774" t="s">
        <v>81</v>
      </c>
      <c r="K774" t="s">
        <v>27</v>
      </c>
      <c r="L774">
        <v>32</v>
      </c>
      <c r="M774" t="s">
        <v>75</v>
      </c>
      <c r="N774" s="1">
        <v>39095</v>
      </c>
    </row>
    <row r="775" spans="1:14" x14ac:dyDescent="0.2">
      <c r="A775" t="s">
        <v>196</v>
      </c>
      <c r="B775" t="s">
        <v>18</v>
      </c>
      <c r="C775" t="s">
        <v>90</v>
      </c>
      <c r="D775">
        <v>1</v>
      </c>
      <c r="E775">
        <v>7000000</v>
      </c>
      <c r="F775" t="s">
        <v>655</v>
      </c>
      <c r="G775" t="s">
        <v>13</v>
      </c>
      <c r="H775" s="1">
        <v>39860</v>
      </c>
      <c r="I775" s="1">
        <f>H775+30</f>
        <v>39890</v>
      </c>
      <c r="J775" t="s">
        <v>197</v>
      </c>
      <c r="K775" t="s">
        <v>27</v>
      </c>
      <c r="L775">
        <v>30</v>
      </c>
      <c r="M775" t="s">
        <v>75</v>
      </c>
      <c r="N775" s="1">
        <v>39151</v>
      </c>
    </row>
    <row r="776" spans="1:14" x14ac:dyDescent="0.2">
      <c r="A776" t="s">
        <v>254</v>
      </c>
      <c r="B776" t="s">
        <v>24</v>
      </c>
      <c r="C776" t="s">
        <v>651</v>
      </c>
      <c r="D776">
        <v>1</v>
      </c>
      <c r="E776">
        <v>320000</v>
      </c>
      <c r="F776" s="3" t="s">
        <v>675</v>
      </c>
      <c r="G776" t="s">
        <v>13</v>
      </c>
      <c r="H776" s="1">
        <v>39964</v>
      </c>
      <c r="I776" s="1">
        <f>H776+30</f>
        <v>39994</v>
      </c>
      <c r="J776" t="s">
        <v>255</v>
      </c>
      <c r="K776" t="s">
        <v>15</v>
      </c>
      <c r="L776">
        <v>54</v>
      </c>
      <c r="M776" t="s">
        <v>34</v>
      </c>
      <c r="N776" s="1">
        <v>39126</v>
      </c>
    </row>
    <row r="777" spans="1:14" x14ac:dyDescent="0.2">
      <c r="A777" t="s">
        <v>29</v>
      </c>
      <c r="B777" t="s">
        <v>24</v>
      </c>
      <c r="C777" t="s">
        <v>108</v>
      </c>
      <c r="D777">
        <v>1</v>
      </c>
      <c r="E777">
        <v>350000</v>
      </c>
      <c r="F777" s="3" t="s">
        <v>675</v>
      </c>
      <c r="G777" t="s">
        <v>13</v>
      </c>
      <c r="H777" s="1">
        <v>39506</v>
      </c>
      <c r="I777" s="1">
        <f>H777+30</f>
        <v>39536</v>
      </c>
      <c r="J777" t="s">
        <v>33</v>
      </c>
      <c r="K777" t="s">
        <v>15</v>
      </c>
      <c r="L777">
        <v>33</v>
      </c>
      <c r="M777" t="s">
        <v>34</v>
      </c>
      <c r="N777" s="1">
        <v>39086</v>
      </c>
    </row>
    <row r="778" spans="1:14" x14ac:dyDescent="0.2">
      <c r="A778" t="s">
        <v>82</v>
      </c>
      <c r="B778" t="s">
        <v>30</v>
      </c>
      <c r="C778" t="s">
        <v>111</v>
      </c>
      <c r="D778">
        <v>1</v>
      </c>
      <c r="E778">
        <v>405000</v>
      </c>
      <c r="F778" s="3" t="s">
        <v>675</v>
      </c>
      <c r="G778" t="s">
        <v>13</v>
      </c>
      <c r="H778" s="1">
        <v>39658</v>
      </c>
      <c r="I778" s="1">
        <f>H778+30</f>
        <v>39688</v>
      </c>
      <c r="J778" t="s">
        <v>83</v>
      </c>
      <c r="K778" t="s">
        <v>15</v>
      </c>
      <c r="L778">
        <v>40</v>
      </c>
      <c r="M778" t="s">
        <v>34</v>
      </c>
      <c r="N778" s="1">
        <v>39098</v>
      </c>
    </row>
    <row r="779" spans="1:14" x14ac:dyDescent="0.2">
      <c r="A779" t="s">
        <v>470</v>
      </c>
      <c r="B779" t="s">
        <v>30</v>
      </c>
      <c r="C779" t="s">
        <v>114</v>
      </c>
      <c r="D779">
        <v>1</v>
      </c>
      <c r="E779">
        <v>530000</v>
      </c>
      <c r="F779" s="3" t="s">
        <v>675</v>
      </c>
      <c r="G779" t="s">
        <v>13</v>
      </c>
      <c r="H779" s="1">
        <v>40031</v>
      </c>
      <c r="I779" s="1">
        <f>H779+30</f>
        <v>40061</v>
      </c>
      <c r="J779" t="s">
        <v>471</v>
      </c>
      <c r="K779" t="s">
        <v>27</v>
      </c>
      <c r="L779">
        <v>41</v>
      </c>
      <c r="M779" t="s">
        <v>34</v>
      </c>
      <c r="N779" s="1">
        <v>39276</v>
      </c>
    </row>
    <row r="780" spans="1:14" x14ac:dyDescent="0.2">
      <c r="A780" t="s">
        <v>29</v>
      </c>
      <c r="B780" t="s">
        <v>24</v>
      </c>
      <c r="C780" t="s">
        <v>73</v>
      </c>
      <c r="D780">
        <v>1</v>
      </c>
      <c r="E780">
        <v>720000</v>
      </c>
      <c r="F780" s="3" t="s">
        <v>675</v>
      </c>
      <c r="G780" t="s">
        <v>32</v>
      </c>
      <c r="H780" s="1">
        <v>39534</v>
      </c>
      <c r="I780" s="1">
        <f>H780+20</f>
        <v>39554</v>
      </c>
      <c r="J780" t="s">
        <v>33</v>
      </c>
      <c r="K780" t="s">
        <v>15</v>
      </c>
      <c r="L780">
        <v>33</v>
      </c>
      <c r="M780" t="s">
        <v>34</v>
      </c>
      <c r="N780" s="1">
        <v>39086</v>
      </c>
    </row>
    <row r="781" spans="1:14" x14ac:dyDescent="0.2">
      <c r="A781" t="s">
        <v>338</v>
      </c>
      <c r="B781" t="s">
        <v>24</v>
      </c>
      <c r="C781" t="s">
        <v>69</v>
      </c>
      <c r="D781">
        <v>1</v>
      </c>
      <c r="E781">
        <v>731000</v>
      </c>
      <c r="F781" s="3" t="s">
        <v>675</v>
      </c>
      <c r="G781" t="s">
        <v>37</v>
      </c>
      <c r="H781" s="1">
        <v>39225</v>
      </c>
      <c r="I781" s="1">
        <f>H781+30</f>
        <v>39255</v>
      </c>
      <c r="J781" t="s">
        <v>339</v>
      </c>
      <c r="K781" t="s">
        <v>27</v>
      </c>
      <c r="L781">
        <v>32</v>
      </c>
      <c r="M781" t="s">
        <v>34</v>
      </c>
      <c r="N781" s="1">
        <v>39224</v>
      </c>
    </row>
    <row r="782" spans="1:14" x14ac:dyDescent="0.2">
      <c r="A782" t="s">
        <v>560</v>
      </c>
      <c r="B782" t="s">
        <v>24</v>
      </c>
      <c r="C782" t="s">
        <v>69</v>
      </c>
      <c r="D782">
        <v>1</v>
      </c>
      <c r="E782">
        <v>731000</v>
      </c>
      <c r="F782" s="3" t="s">
        <v>675</v>
      </c>
      <c r="G782" t="s">
        <v>20</v>
      </c>
      <c r="H782" s="1">
        <v>39337</v>
      </c>
      <c r="I782" s="1">
        <f>H782+30</f>
        <v>39367</v>
      </c>
      <c r="J782" t="s">
        <v>561</v>
      </c>
      <c r="K782" t="s">
        <v>27</v>
      </c>
      <c r="L782">
        <v>24</v>
      </c>
      <c r="M782" t="s">
        <v>34</v>
      </c>
      <c r="N782" s="1">
        <v>39277</v>
      </c>
    </row>
    <row r="783" spans="1:14" x14ac:dyDescent="0.2">
      <c r="A783" t="s">
        <v>254</v>
      </c>
      <c r="B783" t="s">
        <v>24</v>
      </c>
      <c r="C783" t="s">
        <v>69</v>
      </c>
      <c r="D783">
        <v>1</v>
      </c>
      <c r="E783">
        <v>731000</v>
      </c>
      <c r="F783" s="3" t="s">
        <v>675</v>
      </c>
      <c r="G783" t="s">
        <v>13</v>
      </c>
      <c r="H783" s="1">
        <v>39933</v>
      </c>
      <c r="I783" s="1">
        <f>H783+30</f>
        <v>39963</v>
      </c>
      <c r="J783" t="s">
        <v>255</v>
      </c>
      <c r="K783" t="s">
        <v>15</v>
      </c>
      <c r="L783">
        <v>54</v>
      </c>
      <c r="M783" t="s">
        <v>34</v>
      </c>
      <c r="N783" s="1">
        <v>39126</v>
      </c>
    </row>
    <row r="784" spans="1:14" x14ac:dyDescent="0.2">
      <c r="A784" t="s">
        <v>136</v>
      </c>
      <c r="B784" t="s">
        <v>24</v>
      </c>
      <c r="C784" t="s">
        <v>69</v>
      </c>
      <c r="D784">
        <v>1</v>
      </c>
      <c r="E784">
        <v>742000</v>
      </c>
      <c r="F784" s="3" t="s">
        <v>675</v>
      </c>
      <c r="G784" t="s">
        <v>32</v>
      </c>
      <c r="H784" s="1">
        <v>39123</v>
      </c>
      <c r="I784" s="1">
        <f>H784+30</f>
        <v>39153</v>
      </c>
      <c r="J784" t="s">
        <v>137</v>
      </c>
      <c r="K784" t="s">
        <v>27</v>
      </c>
      <c r="L784">
        <v>30</v>
      </c>
      <c r="M784" t="s">
        <v>34</v>
      </c>
      <c r="N784" s="1">
        <v>39122</v>
      </c>
    </row>
    <row r="785" spans="1:14" x14ac:dyDescent="0.2">
      <c r="A785" t="s">
        <v>118</v>
      </c>
      <c r="B785" t="s">
        <v>24</v>
      </c>
      <c r="C785" t="s">
        <v>69</v>
      </c>
      <c r="D785">
        <v>1</v>
      </c>
      <c r="E785">
        <v>742000</v>
      </c>
      <c r="F785" s="3" t="s">
        <v>675</v>
      </c>
      <c r="G785" t="s">
        <v>13</v>
      </c>
      <c r="H785" s="1">
        <v>39625</v>
      </c>
      <c r="I785" s="1">
        <f>H785+50</f>
        <v>39675</v>
      </c>
      <c r="J785" t="s">
        <v>119</v>
      </c>
      <c r="K785" t="s">
        <v>27</v>
      </c>
      <c r="L785">
        <v>27</v>
      </c>
      <c r="M785" t="s">
        <v>34</v>
      </c>
      <c r="N785" s="1">
        <v>39114</v>
      </c>
    </row>
    <row r="786" spans="1:14" x14ac:dyDescent="0.2">
      <c r="A786" t="s">
        <v>608</v>
      </c>
      <c r="B786" t="s">
        <v>24</v>
      </c>
      <c r="C786" t="s">
        <v>69</v>
      </c>
      <c r="D786">
        <v>1</v>
      </c>
      <c r="E786">
        <v>742000</v>
      </c>
      <c r="F786" s="3" t="s">
        <v>675</v>
      </c>
      <c r="G786" t="s">
        <v>13</v>
      </c>
      <c r="H786" s="1">
        <v>39362</v>
      </c>
      <c r="I786" s="1">
        <f>H786+18</f>
        <v>39380</v>
      </c>
      <c r="J786" t="s">
        <v>609</v>
      </c>
      <c r="K786" t="s">
        <v>27</v>
      </c>
      <c r="L786">
        <v>50</v>
      </c>
      <c r="M786" t="s">
        <v>34</v>
      </c>
      <c r="N786" s="1">
        <v>39351</v>
      </c>
    </row>
    <row r="787" spans="1:14" x14ac:dyDescent="0.2">
      <c r="A787" t="s">
        <v>338</v>
      </c>
      <c r="B787" t="s">
        <v>24</v>
      </c>
      <c r="C787" t="s">
        <v>73</v>
      </c>
      <c r="D787">
        <v>1</v>
      </c>
      <c r="E787">
        <v>754500</v>
      </c>
      <c r="F787" s="3" t="s">
        <v>675</v>
      </c>
      <c r="G787" t="s">
        <v>32</v>
      </c>
      <c r="H787" s="1">
        <v>39447</v>
      </c>
      <c r="I787" s="1">
        <f>H787+30</f>
        <v>39477</v>
      </c>
      <c r="J787" t="s">
        <v>339</v>
      </c>
      <c r="K787" t="s">
        <v>27</v>
      </c>
      <c r="L787">
        <v>32</v>
      </c>
      <c r="M787" t="s">
        <v>34</v>
      </c>
      <c r="N787" s="1">
        <v>39224</v>
      </c>
    </row>
    <row r="788" spans="1:14" x14ac:dyDescent="0.2">
      <c r="A788" t="s">
        <v>124</v>
      </c>
      <c r="B788" t="s">
        <v>24</v>
      </c>
      <c r="C788" t="s">
        <v>73</v>
      </c>
      <c r="D788">
        <v>1</v>
      </c>
      <c r="E788">
        <v>754500</v>
      </c>
      <c r="F788" s="3" t="s">
        <v>675</v>
      </c>
      <c r="G788" t="s">
        <v>13</v>
      </c>
      <c r="H788" s="1">
        <v>39754</v>
      </c>
      <c r="I788" s="1">
        <f>H788+30</f>
        <v>39784</v>
      </c>
      <c r="J788" t="s">
        <v>125</v>
      </c>
      <c r="K788" t="s">
        <v>27</v>
      </c>
      <c r="L788">
        <v>42</v>
      </c>
      <c r="M788" t="s">
        <v>34</v>
      </c>
      <c r="N788" s="1">
        <v>39101</v>
      </c>
    </row>
    <row r="789" spans="1:14" x14ac:dyDescent="0.2">
      <c r="A789" t="s">
        <v>582</v>
      </c>
      <c r="B789" t="s">
        <v>11</v>
      </c>
      <c r="C789" t="s">
        <v>45</v>
      </c>
      <c r="D789">
        <v>1</v>
      </c>
      <c r="E789">
        <v>770000</v>
      </c>
      <c r="F789" s="3" t="s">
        <v>675</v>
      </c>
      <c r="G789" t="s">
        <v>13</v>
      </c>
      <c r="H789" s="1">
        <v>39349</v>
      </c>
      <c r="I789" s="1">
        <f>H789+60</f>
        <v>39409</v>
      </c>
      <c r="J789" t="s">
        <v>583</v>
      </c>
      <c r="K789" t="s">
        <v>27</v>
      </c>
      <c r="L789">
        <v>21</v>
      </c>
      <c r="M789" t="s">
        <v>34</v>
      </c>
      <c r="N789" s="1">
        <v>39311</v>
      </c>
    </row>
    <row r="790" spans="1:14" x14ac:dyDescent="0.2">
      <c r="A790" t="s">
        <v>118</v>
      </c>
      <c r="B790" t="s">
        <v>11</v>
      </c>
      <c r="C790" t="s">
        <v>45</v>
      </c>
      <c r="D790">
        <v>1</v>
      </c>
      <c r="E790">
        <v>842000</v>
      </c>
      <c r="F790" s="3" t="s">
        <v>675</v>
      </c>
      <c r="G790" t="s">
        <v>20</v>
      </c>
      <c r="H790" s="1">
        <v>39667</v>
      </c>
      <c r="I790" s="1">
        <f>H790+71</f>
        <v>39738</v>
      </c>
      <c r="J790" t="s">
        <v>119</v>
      </c>
      <c r="K790" t="s">
        <v>27</v>
      </c>
      <c r="L790">
        <v>27</v>
      </c>
      <c r="M790" t="s">
        <v>34</v>
      </c>
      <c r="N790" s="1">
        <v>39114</v>
      </c>
    </row>
    <row r="791" spans="1:14" x14ac:dyDescent="0.2">
      <c r="A791" t="s">
        <v>522</v>
      </c>
      <c r="B791" t="s">
        <v>11</v>
      </c>
      <c r="C791" t="s">
        <v>45</v>
      </c>
      <c r="D791">
        <v>1</v>
      </c>
      <c r="E791">
        <v>842000</v>
      </c>
      <c r="F791" s="3" t="s">
        <v>675</v>
      </c>
      <c r="G791" t="s">
        <v>13</v>
      </c>
      <c r="H791" s="1">
        <v>39749</v>
      </c>
      <c r="I791" s="1">
        <f>H791+140</f>
        <v>39889</v>
      </c>
      <c r="J791" t="s">
        <v>523</v>
      </c>
      <c r="K791" t="s">
        <v>15</v>
      </c>
      <c r="L791">
        <v>35</v>
      </c>
      <c r="M791" t="s">
        <v>34</v>
      </c>
      <c r="N791" s="1">
        <v>39315</v>
      </c>
    </row>
    <row r="792" spans="1:14" x14ac:dyDescent="0.2">
      <c r="A792" t="s">
        <v>192</v>
      </c>
      <c r="B792" t="s">
        <v>24</v>
      </c>
      <c r="C792" t="s">
        <v>101</v>
      </c>
      <c r="D792">
        <v>1</v>
      </c>
      <c r="E792">
        <v>843000</v>
      </c>
      <c r="F792" s="3" t="s">
        <v>675</v>
      </c>
      <c r="G792" t="s">
        <v>13</v>
      </c>
      <c r="H792" s="1">
        <v>39821</v>
      </c>
      <c r="I792" s="1">
        <f>H792+30</f>
        <v>39851</v>
      </c>
      <c r="J792" t="s">
        <v>193</v>
      </c>
      <c r="K792" t="s">
        <v>27</v>
      </c>
      <c r="L792">
        <v>35</v>
      </c>
      <c r="M792" t="s">
        <v>34</v>
      </c>
      <c r="N792" s="1">
        <v>39096</v>
      </c>
    </row>
    <row r="793" spans="1:14" x14ac:dyDescent="0.2">
      <c r="A793" t="s">
        <v>214</v>
      </c>
      <c r="B793" t="s">
        <v>11</v>
      </c>
      <c r="C793" t="s">
        <v>77</v>
      </c>
      <c r="D793">
        <v>1</v>
      </c>
      <c r="E793">
        <v>850000</v>
      </c>
      <c r="F793" s="3" t="s">
        <v>675</v>
      </c>
      <c r="G793" t="s">
        <v>13</v>
      </c>
      <c r="H793" s="1">
        <v>39162</v>
      </c>
      <c r="I793" s="1">
        <f>H793+30</f>
        <v>39192</v>
      </c>
      <c r="J793" t="s">
        <v>215</v>
      </c>
      <c r="K793" t="s">
        <v>15</v>
      </c>
      <c r="L793">
        <v>30</v>
      </c>
      <c r="M793" t="s">
        <v>34</v>
      </c>
      <c r="N793" s="1">
        <v>39097</v>
      </c>
    </row>
    <row r="794" spans="1:14" x14ac:dyDescent="0.2">
      <c r="A794" t="s">
        <v>82</v>
      </c>
      <c r="B794" t="s">
        <v>11</v>
      </c>
      <c r="C794" t="s">
        <v>77</v>
      </c>
      <c r="D794">
        <v>1</v>
      </c>
      <c r="E794">
        <v>850000</v>
      </c>
      <c r="F794" s="3" t="s">
        <v>675</v>
      </c>
      <c r="G794" t="s">
        <v>20</v>
      </c>
      <c r="H794" s="1">
        <v>39892</v>
      </c>
      <c r="I794" s="1">
        <f>H794+104</f>
        <v>39996</v>
      </c>
      <c r="J794" t="s">
        <v>83</v>
      </c>
      <c r="K794" t="s">
        <v>15</v>
      </c>
      <c r="L794">
        <v>40</v>
      </c>
      <c r="M794" t="s">
        <v>34</v>
      </c>
      <c r="N794" s="1">
        <v>39098</v>
      </c>
    </row>
    <row r="795" spans="1:14" x14ac:dyDescent="0.2">
      <c r="A795" t="s">
        <v>470</v>
      </c>
      <c r="B795" t="s">
        <v>24</v>
      </c>
      <c r="C795" t="s">
        <v>101</v>
      </c>
      <c r="D795">
        <v>1</v>
      </c>
      <c r="E795">
        <v>855000</v>
      </c>
      <c r="F795" s="3" t="s">
        <v>675</v>
      </c>
      <c r="G795" t="s">
        <v>13</v>
      </c>
      <c r="H795" s="1">
        <v>39292</v>
      </c>
      <c r="I795" s="1">
        <f>H795+30</f>
        <v>39322</v>
      </c>
      <c r="J795" t="s">
        <v>471</v>
      </c>
      <c r="K795" t="s">
        <v>27</v>
      </c>
      <c r="L795">
        <v>41</v>
      </c>
      <c r="M795" t="s">
        <v>34</v>
      </c>
      <c r="N795" s="1">
        <v>39276</v>
      </c>
    </row>
    <row r="796" spans="1:14" x14ac:dyDescent="0.2">
      <c r="A796" t="s">
        <v>29</v>
      </c>
      <c r="B796" t="s">
        <v>24</v>
      </c>
      <c r="C796" t="s">
        <v>101</v>
      </c>
      <c r="D796">
        <v>1</v>
      </c>
      <c r="E796">
        <v>855000</v>
      </c>
      <c r="F796" s="3" t="s">
        <v>675</v>
      </c>
      <c r="G796" t="s">
        <v>13</v>
      </c>
      <c r="H796" s="1">
        <v>39840</v>
      </c>
      <c r="I796" s="1">
        <f>H796+30</f>
        <v>39870</v>
      </c>
      <c r="J796" t="s">
        <v>33</v>
      </c>
      <c r="K796" t="s">
        <v>15</v>
      </c>
      <c r="L796">
        <v>33</v>
      </c>
      <c r="M796" t="s">
        <v>34</v>
      </c>
      <c r="N796" s="1">
        <v>39086</v>
      </c>
    </row>
    <row r="797" spans="1:14" x14ac:dyDescent="0.2">
      <c r="A797" t="s">
        <v>29</v>
      </c>
      <c r="B797" t="s">
        <v>24</v>
      </c>
      <c r="C797" t="s">
        <v>101</v>
      </c>
      <c r="D797">
        <v>1</v>
      </c>
      <c r="E797">
        <v>855000</v>
      </c>
      <c r="F797" s="3" t="s">
        <v>675</v>
      </c>
      <c r="G797" t="s">
        <v>20</v>
      </c>
      <c r="H797" s="1">
        <v>39604</v>
      </c>
      <c r="I797" s="1">
        <f>H797+20</f>
        <v>39624</v>
      </c>
      <c r="J797" t="s">
        <v>33</v>
      </c>
      <c r="K797" t="s">
        <v>15</v>
      </c>
      <c r="L797">
        <v>33</v>
      </c>
      <c r="M797" t="s">
        <v>34</v>
      </c>
      <c r="N797" s="1">
        <v>39086</v>
      </c>
    </row>
    <row r="798" spans="1:14" x14ac:dyDescent="0.2">
      <c r="A798" t="s">
        <v>29</v>
      </c>
      <c r="B798" t="s">
        <v>11</v>
      </c>
      <c r="C798" t="s">
        <v>45</v>
      </c>
      <c r="D798">
        <v>1</v>
      </c>
      <c r="E798">
        <v>875000</v>
      </c>
      <c r="F798" s="3" t="s">
        <v>675</v>
      </c>
      <c r="G798" t="s">
        <v>20</v>
      </c>
      <c r="H798" s="1">
        <v>39571</v>
      </c>
      <c r="I798" s="1">
        <f>H798+136</f>
        <v>39707</v>
      </c>
      <c r="J798" t="s">
        <v>33</v>
      </c>
      <c r="K798" t="s">
        <v>15</v>
      </c>
      <c r="L798">
        <v>33</v>
      </c>
      <c r="M798" t="s">
        <v>34</v>
      </c>
      <c r="N798" s="1">
        <v>39086</v>
      </c>
    </row>
    <row r="799" spans="1:14" x14ac:dyDescent="0.2">
      <c r="A799" t="s">
        <v>518</v>
      </c>
      <c r="B799" t="s">
        <v>11</v>
      </c>
      <c r="C799" t="s">
        <v>45</v>
      </c>
      <c r="D799">
        <v>1</v>
      </c>
      <c r="E799">
        <v>875000</v>
      </c>
      <c r="F799" s="3" t="s">
        <v>675</v>
      </c>
      <c r="G799" t="s">
        <v>32</v>
      </c>
      <c r="H799" s="1">
        <v>39316</v>
      </c>
      <c r="I799" s="1">
        <f>H799+67</f>
        <v>39383</v>
      </c>
      <c r="J799" t="s">
        <v>519</v>
      </c>
      <c r="K799" t="s">
        <v>15</v>
      </c>
      <c r="L799">
        <v>30</v>
      </c>
      <c r="M799" t="s">
        <v>34</v>
      </c>
      <c r="N799" s="1">
        <v>39314</v>
      </c>
    </row>
    <row r="800" spans="1:14" x14ac:dyDescent="0.2">
      <c r="A800" t="s">
        <v>152</v>
      </c>
      <c r="B800" t="s">
        <v>24</v>
      </c>
      <c r="C800" t="s">
        <v>65</v>
      </c>
      <c r="D800">
        <v>1</v>
      </c>
      <c r="E800">
        <v>915000</v>
      </c>
      <c r="F800" s="3" t="s">
        <v>675</v>
      </c>
      <c r="G800" t="s">
        <v>13</v>
      </c>
      <c r="H800" s="1">
        <v>39553</v>
      </c>
      <c r="I800" s="1">
        <f>H800+20</f>
        <v>39573</v>
      </c>
      <c r="J800" t="s">
        <v>153</v>
      </c>
      <c r="K800" t="s">
        <v>27</v>
      </c>
      <c r="L800">
        <v>34</v>
      </c>
      <c r="M800" t="s">
        <v>34</v>
      </c>
      <c r="N800" s="1">
        <v>39129</v>
      </c>
    </row>
    <row r="801" spans="1:14" x14ac:dyDescent="0.2">
      <c r="A801" t="s">
        <v>82</v>
      </c>
      <c r="B801" t="s">
        <v>24</v>
      </c>
      <c r="C801" t="s">
        <v>65</v>
      </c>
      <c r="D801">
        <v>1</v>
      </c>
      <c r="E801">
        <v>915000</v>
      </c>
      <c r="F801" s="3" t="s">
        <v>675</v>
      </c>
      <c r="G801" t="s">
        <v>13</v>
      </c>
      <c r="H801" s="1">
        <v>39697</v>
      </c>
      <c r="I801" s="1">
        <f t="shared" ref="I801:I806" si="23">H801+30</f>
        <v>39727</v>
      </c>
      <c r="J801" t="s">
        <v>83</v>
      </c>
      <c r="K801" t="s">
        <v>15</v>
      </c>
      <c r="L801">
        <v>40</v>
      </c>
      <c r="M801" t="s">
        <v>34</v>
      </c>
      <c r="N801" s="1">
        <v>39098</v>
      </c>
    </row>
    <row r="802" spans="1:14" x14ac:dyDescent="0.2">
      <c r="A802" t="s">
        <v>82</v>
      </c>
      <c r="B802" t="s">
        <v>24</v>
      </c>
      <c r="C802" t="s">
        <v>65</v>
      </c>
      <c r="D802">
        <v>1</v>
      </c>
      <c r="E802">
        <v>950000</v>
      </c>
      <c r="F802" s="3" t="s">
        <v>675</v>
      </c>
      <c r="G802" t="s">
        <v>20</v>
      </c>
      <c r="H802" s="1">
        <v>39739</v>
      </c>
      <c r="I802" s="1">
        <f t="shared" si="23"/>
        <v>39769</v>
      </c>
      <c r="J802" t="s">
        <v>83</v>
      </c>
      <c r="K802" t="s">
        <v>15</v>
      </c>
      <c r="L802">
        <v>40</v>
      </c>
      <c r="M802" t="s">
        <v>34</v>
      </c>
      <c r="N802" s="1">
        <v>39098</v>
      </c>
    </row>
    <row r="803" spans="1:14" x14ac:dyDescent="0.2">
      <c r="A803" t="s">
        <v>29</v>
      </c>
      <c r="B803" t="s">
        <v>24</v>
      </c>
      <c r="C803" t="s">
        <v>65</v>
      </c>
      <c r="D803">
        <v>1</v>
      </c>
      <c r="E803">
        <v>950000</v>
      </c>
      <c r="F803" s="3" t="s">
        <v>675</v>
      </c>
      <c r="G803" t="s">
        <v>13</v>
      </c>
      <c r="H803" s="1">
        <v>39765</v>
      </c>
      <c r="I803" s="1">
        <f t="shared" si="23"/>
        <v>39795</v>
      </c>
      <c r="J803" t="s">
        <v>33</v>
      </c>
      <c r="K803" t="s">
        <v>15</v>
      </c>
      <c r="L803">
        <v>33</v>
      </c>
      <c r="M803" t="s">
        <v>34</v>
      </c>
      <c r="N803" s="1">
        <v>39086</v>
      </c>
    </row>
    <row r="804" spans="1:14" x14ac:dyDescent="0.2">
      <c r="A804" t="s">
        <v>198</v>
      </c>
      <c r="B804" t="s">
        <v>24</v>
      </c>
      <c r="C804" t="s">
        <v>65</v>
      </c>
      <c r="D804">
        <v>1</v>
      </c>
      <c r="E804">
        <v>950000</v>
      </c>
      <c r="F804" s="3" t="s">
        <v>675</v>
      </c>
      <c r="G804" t="s">
        <v>13</v>
      </c>
      <c r="H804" s="1">
        <v>39824</v>
      </c>
      <c r="I804" s="1">
        <f t="shared" si="23"/>
        <v>39854</v>
      </c>
      <c r="J804" t="s">
        <v>199</v>
      </c>
      <c r="K804" t="s">
        <v>27</v>
      </c>
      <c r="L804">
        <v>36</v>
      </c>
      <c r="M804" t="s">
        <v>34</v>
      </c>
      <c r="N804" s="1">
        <v>39146</v>
      </c>
    </row>
    <row r="805" spans="1:14" x14ac:dyDescent="0.2">
      <c r="A805" t="s">
        <v>192</v>
      </c>
      <c r="B805" t="s">
        <v>24</v>
      </c>
      <c r="C805" t="s">
        <v>65</v>
      </c>
      <c r="D805">
        <v>1</v>
      </c>
      <c r="E805">
        <v>980000</v>
      </c>
      <c r="F805" s="3" t="s">
        <v>675</v>
      </c>
      <c r="G805" t="s">
        <v>32</v>
      </c>
      <c r="H805" s="1">
        <v>39151</v>
      </c>
      <c r="I805" s="1">
        <f t="shared" si="23"/>
        <v>39181</v>
      </c>
      <c r="J805" t="s">
        <v>193</v>
      </c>
      <c r="K805" t="s">
        <v>27</v>
      </c>
      <c r="L805">
        <v>35</v>
      </c>
      <c r="M805" t="s">
        <v>34</v>
      </c>
      <c r="N805" s="1">
        <v>39096</v>
      </c>
    </row>
    <row r="806" spans="1:14" x14ac:dyDescent="0.2">
      <c r="A806" t="s">
        <v>82</v>
      </c>
      <c r="B806" t="s">
        <v>11</v>
      </c>
      <c r="C806" t="s">
        <v>49</v>
      </c>
      <c r="D806">
        <v>1</v>
      </c>
      <c r="E806">
        <v>980000</v>
      </c>
      <c r="F806" s="3" t="s">
        <v>675</v>
      </c>
      <c r="G806" t="s">
        <v>13</v>
      </c>
      <c r="H806" s="1">
        <v>39099</v>
      </c>
      <c r="I806" s="1">
        <f t="shared" si="23"/>
        <v>39129</v>
      </c>
      <c r="J806" t="s">
        <v>83</v>
      </c>
      <c r="K806" t="s">
        <v>15</v>
      </c>
      <c r="L806">
        <v>40</v>
      </c>
      <c r="M806" t="s">
        <v>34</v>
      </c>
      <c r="N806" s="1">
        <v>39098</v>
      </c>
    </row>
    <row r="807" spans="1:14" x14ac:dyDescent="0.2">
      <c r="A807" t="s">
        <v>484</v>
      </c>
      <c r="B807" t="s">
        <v>11</v>
      </c>
      <c r="C807" t="s">
        <v>49</v>
      </c>
      <c r="D807">
        <v>1</v>
      </c>
      <c r="E807">
        <v>1060000</v>
      </c>
      <c r="F807" s="3" t="s">
        <v>675</v>
      </c>
      <c r="G807" t="s">
        <v>37</v>
      </c>
      <c r="H807" s="1">
        <v>39299</v>
      </c>
      <c r="I807" s="1">
        <f>H807+150</f>
        <v>39449</v>
      </c>
      <c r="J807" t="s">
        <v>485</v>
      </c>
      <c r="K807" t="s">
        <v>15</v>
      </c>
      <c r="L807">
        <v>40</v>
      </c>
      <c r="M807" t="s">
        <v>34</v>
      </c>
      <c r="N807" s="1">
        <v>39229</v>
      </c>
    </row>
    <row r="808" spans="1:14" x14ac:dyDescent="0.2">
      <c r="A808" t="s">
        <v>176</v>
      </c>
      <c r="B808" t="s">
        <v>30</v>
      </c>
      <c r="C808" t="s">
        <v>61</v>
      </c>
      <c r="D808">
        <v>1</v>
      </c>
      <c r="E808">
        <v>1060000</v>
      </c>
      <c r="F808" s="3" t="s">
        <v>675</v>
      </c>
      <c r="G808" t="s">
        <v>20</v>
      </c>
      <c r="H808" s="1">
        <v>39143</v>
      </c>
      <c r="I808" s="1">
        <f t="shared" ref="I808:I813" si="24">H808+30</f>
        <v>39173</v>
      </c>
      <c r="J808" t="s">
        <v>177</v>
      </c>
      <c r="K808" t="s">
        <v>15</v>
      </c>
      <c r="L808">
        <v>53</v>
      </c>
      <c r="M808" t="s">
        <v>34</v>
      </c>
      <c r="N808" s="1">
        <v>39131</v>
      </c>
    </row>
    <row r="809" spans="1:14" x14ac:dyDescent="0.2">
      <c r="A809" t="s">
        <v>518</v>
      </c>
      <c r="B809" t="s">
        <v>30</v>
      </c>
      <c r="C809" t="s">
        <v>61</v>
      </c>
      <c r="D809">
        <v>1</v>
      </c>
      <c r="E809">
        <v>1060000</v>
      </c>
      <c r="F809" s="3" t="s">
        <v>675</v>
      </c>
      <c r="G809" t="s">
        <v>13</v>
      </c>
      <c r="H809" s="1">
        <v>39747</v>
      </c>
      <c r="I809" s="1">
        <f t="shared" si="24"/>
        <v>39777</v>
      </c>
      <c r="J809" t="s">
        <v>519</v>
      </c>
      <c r="K809" t="s">
        <v>15</v>
      </c>
      <c r="L809">
        <v>30</v>
      </c>
      <c r="M809" t="s">
        <v>34</v>
      </c>
      <c r="N809" s="1">
        <v>39314</v>
      </c>
    </row>
    <row r="810" spans="1:14" x14ac:dyDescent="0.2">
      <c r="A810" t="s">
        <v>522</v>
      </c>
      <c r="B810" t="s">
        <v>30</v>
      </c>
      <c r="C810" t="s">
        <v>61</v>
      </c>
      <c r="D810">
        <v>1</v>
      </c>
      <c r="E810">
        <v>1099000</v>
      </c>
      <c r="F810" s="3" t="s">
        <v>675</v>
      </c>
      <c r="G810" t="s">
        <v>13</v>
      </c>
      <c r="H810" s="1">
        <v>39913</v>
      </c>
      <c r="I810" s="1">
        <f t="shared" si="24"/>
        <v>39943</v>
      </c>
      <c r="J810" t="s">
        <v>523</v>
      </c>
      <c r="K810" t="s">
        <v>15</v>
      </c>
      <c r="L810">
        <v>35</v>
      </c>
      <c r="M810" t="s">
        <v>34</v>
      </c>
      <c r="N810" s="1">
        <v>39315</v>
      </c>
    </row>
    <row r="811" spans="1:14" x14ac:dyDescent="0.2">
      <c r="A811" t="s">
        <v>298</v>
      </c>
      <c r="B811" t="s">
        <v>30</v>
      </c>
      <c r="C811" t="s">
        <v>61</v>
      </c>
      <c r="D811">
        <v>1</v>
      </c>
      <c r="E811">
        <v>1099000</v>
      </c>
      <c r="F811" s="3" t="s">
        <v>675</v>
      </c>
      <c r="G811" t="s">
        <v>37</v>
      </c>
      <c r="H811" s="1">
        <v>39204</v>
      </c>
      <c r="I811" s="1">
        <f t="shared" si="24"/>
        <v>39234</v>
      </c>
      <c r="J811" t="s">
        <v>299</v>
      </c>
      <c r="K811" t="s">
        <v>15</v>
      </c>
      <c r="L811">
        <v>37</v>
      </c>
      <c r="M811" t="s">
        <v>34</v>
      </c>
      <c r="N811" s="1">
        <v>39143</v>
      </c>
    </row>
    <row r="812" spans="1:14" x14ac:dyDescent="0.2">
      <c r="A812" t="s">
        <v>29</v>
      </c>
      <c r="B812" t="s">
        <v>30</v>
      </c>
      <c r="C812" t="s">
        <v>61</v>
      </c>
      <c r="D812">
        <v>1</v>
      </c>
      <c r="E812">
        <v>1099000</v>
      </c>
      <c r="F812" s="3" t="s">
        <v>675</v>
      </c>
      <c r="G812" t="s">
        <v>20</v>
      </c>
      <c r="H812" s="1">
        <v>39804</v>
      </c>
      <c r="I812" s="1">
        <f t="shared" si="24"/>
        <v>39834</v>
      </c>
      <c r="J812" t="s">
        <v>33</v>
      </c>
      <c r="K812" t="s">
        <v>15</v>
      </c>
      <c r="L812">
        <v>33</v>
      </c>
      <c r="M812" t="s">
        <v>34</v>
      </c>
      <c r="N812" s="1">
        <v>39086</v>
      </c>
    </row>
    <row r="813" spans="1:14" x14ac:dyDescent="0.2">
      <c r="A813" t="s">
        <v>82</v>
      </c>
      <c r="B813" t="s">
        <v>30</v>
      </c>
      <c r="C813" t="s">
        <v>61</v>
      </c>
      <c r="D813">
        <v>1</v>
      </c>
      <c r="E813">
        <v>1099000</v>
      </c>
      <c r="F813" s="3" t="s">
        <v>675</v>
      </c>
      <c r="G813" t="s">
        <v>20</v>
      </c>
      <c r="H813" s="1">
        <v>39519</v>
      </c>
      <c r="I813" s="1">
        <f t="shared" si="24"/>
        <v>39549</v>
      </c>
      <c r="J813" t="s">
        <v>83</v>
      </c>
      <c r="K813" t="s">
        <v>15</v>
      </c>
      <c r="L813">
        <v>40</v>
      </c>
      <c r="M813" t="s">
        <v>34</v>
      </c>
      <c r="N813" s="1">
        <v>39098</v>
      </c>
    </row>
    <row r="814" spans="1:14" x14ac:dyDescent="0.2">
      <c r="A814" t="s">
        <v>124</v>
      </c>
      <c r="B814" t="s">
        <v>30</v>
      </c>
      <c r="C814" t="s">
        <v>61</v>
      </c>
      <c r="D814">
        <v>1</v>
      </c>
      <c r="E814">
        <v>1150000</v>
      </c>
      <c r="F814" s="3" t="s">
        <v>675</v>
      </c>
      <c r="G814" t="s">
        <v>20</v>
      </c>
      <c r="H814" s="1">
        <v>39707</v>
      </c>
      <c r="I814" s="1">
        <f>H814+96</f>
        <v>39803</v>
      </c>
      <c r="J814" t="s">
        <v>125</v>
      </c>
      <c r="K814" t="s">
        <v>27</v>
      </c>
      <c r="L814">
        <v>42</v>
      </c>
      <c r="M814" t="s">
        <v>34</v>
      </c>
      <c r="N814" s="1">
        <v>39101</v>
      </c>
    </row>
    <row r="815" spans="1:14" x14ac:dyDescent="0.2">
      <c r="A815" t="s">
        <v>82</v>
      </c>
      <c r="B815" t="s">
        <v>18</v>
      </c>
      <c r="C815" t="s">
        <v>57</v>
      </c>
      <c r="D815">
        <v>1</v>
      </c>
      <c r="E815">
        <v>1345000</v>
      </c>
      <c r="F815" s="3" t="s">
        <v>675</v>
      </c>
      <c r="G815" t="s">
        <v>13</v>
      </c>
      <c r="H815" s="1">
        <v>39584</v>
      </c>
      <c r="I815" s="1">
        <f>H815+44</f>
        <v>39628</v>
      </c>
      <c r="J815" t="s">
        <v>83</v>
      </c>
      <c r="K815" t="s">
        <v>15</v>
      </c>
      <c r="L815">
        <v>40</v>
      </c>
      <c r="M815" t="s">
        <v>34</v>
      </c>
      <c r="N815" s="1">
        <v>39098</v>
      </c>
    </row>
    <row r="816" spans="1:14" x14ac:dyDescent="0.2">
      <c r="A816" t="s">
        <v>124</v>
      </c>
      <c r="B816" t="s">
        <v>18</v>
      </c>
      <c r="C816" t="s">
        <v>57</v>
      </c>
      <c r="D816">
        <v>1</v>
      </c>
      <c r="E816">
        <v>1345000</v>
      </c>
      <c r="F816" s="3" t="s">
        <v>675</v>
      </c>
      <c r="G816" t="s">
        <v>13</v>
      </c>
      <c r="H816" s="1">
        <v>39628</v>
      </c>
      <c r="I816" s="1">
        <f>H816+60</f>
        <v>39688</v>
      </c>
      <c r="J816" t="s">
        <v>125</v>
      </c>
      <c r="K816" t="s">
        <v>27</v>
      </c>
      <c r="L816">
        <v>42</v>
      </c>
      <c r="M816" t="s">
        <v>34</v>
      </c>
      <c r="N816" s="1">
        <v>39101</v>
      </c>
    </row>
    <row r="817" spans="1:14" x14ac:dyDescent="0.2">
      <c r="A817" t="s">
        <v>103</v>
      </c>
      <c r="B817" t="s">
        <v>11</v>
      </c>
      <c r="C817" t="s">
        <v>12</v>
      </c>
      <c r="D817">
        <v>1</v>
      </c>
      <c r="E817">
        <v>1399000</v>
      </c>
      <c r="F817" s="3" t="s">
        <v>675</v>
      </c>
      <c r="G817" t="s">
        <v>13</v>
      </c>
      <c r="H817" s="1">
        <v>39108</v>
      </c>
      <c r="I817" s="1">
        <f>H817+70</f>
        <v>39178</v>
      </c>
      <c r="J817" t="s">
        <v>104</v>
      </c>
      <c r="K817" t="s">
        <v>27</v>
      </c>
      <c r="L817">
        <v>20</v>
      </c>
      <c r="M817" t="s">
        <v>34</v>
      </c>
      <c r="N817" s="1">
        <v>39108</v>
      </c>
    </row>
    <row r="818" spans="1:14" x14ac:dyDescent="0.2">
      <c r="A818" t="s">
        <v>152</v>
      </c>
      <c r="B818" t="s">
        <v>30</v>
      </c>
      <c r="C818" t="s">
        <v>31</v>
      </c>
      <c r="D818">
        <v>1</v>
      </c>
      <c r="E818">
        <v>1399000</v>
      </c>
      <c r="F818" s="3" t="s">
        <v>675</v>
      </c>
      <c r="G818" t="s">
        <v>13</v>
      </c>
      <c r="H818" s="1">
        <v>39131</v>
      </c>
      <c r="I818" s="1">
        <f>H818+100</f>
        <v>39231</v>
      </c>
      <c r="J818" t="s">
        <v>153</v>
      </c>
      <c r="K818" t="s">
        <v>27</v>
      </c>
      <c r="L818">
        <v>34</v>
      </c>
      <c r="M818" t="s">
        <v>34</v>
      </c>
      <c r="N818" s="1">
        <v>39129</v>
      </c>
    </row>
    <row r="819" spans="1:14" x14ac:dyDescent="0.2">
      <c r="A819" t="s">
        <v>29</v>
      </c>
      <c r="B819" t="s">
        <v>30</v>
      </c>
      <c r="C819" t="s">
        <v>31</v>
      </c>
      <c r="D819">
        <v>1</v>
      </c>
      <c r="E819">
        <v>1450000</v>
      </c>
      <c r="F819" s="3" t="s">
        <v>675</v>
      </c>
      <c r="G819" t="s">
        <v>32</v>
      </c>
      <c r="H819" s="1">
        <v>39086</v>
      </c>
      <c r="I819" s="1">
        <f>H819+247</f>
        <v>39333</v>
      </c>
      <c r="J819" t="s">
        <v>33</v>
      </c>
      <c r="K819" t="s">
        <v>15</v>
      </c>
      <c r="L819">
        <v>33</v>
      </c>
      <c r="M819" t="s">
        <v>34</v>
      </c>
      <c r="N819" s="1">
        <v>39086</v>
      </c>
    </row>
    <row r="820" spans="1:14" x14ac:dyDescent="0.2">
      <c r="A820" t="s">
        <v>124</v>
      </c>
      <c r="B820" t="s">
        <v>11</v>
      </c>
      <c r="C820" t="s">
        <v>36</v>
      </c>
      <c r="D820">
        <v>1</v>
      </c>
      <c r="E820">
        <v>2650000</v>
      </c>
      <c r="F820" s="3" t="s">
        <v>675</v>
      </c>
      <c r="G820" t="s">
        <v>20</v>
      </c>
      <c r="H820" s="1">
        <v>39117</v>
      </c>
      <c r="I820" s="1">
        <f>H820+30</f>
        <v>39147</v>
      </c>
      <c r="J820" t="s">
        <v>125</v>
      </c>
      <c r="K820" t="s">
        <v>27</v>
      </c>
      <c r="L820">
        <v>42</v>
      </c>
      <c r="M820" t="s">
        <v>34</v>
      </c>
      <c r="N820" s="1">
        <v>39101</v>
      </c>
    </row>
    <row r="821" spans="1:14" x14ac:dyDescent="0.2">
      <c r="A821" t="s">
        <v>198</v>
      </c>
      <c r="B821" t="s">
        <v>18</v>
      </c>
      <c r="C821" t="s">
        <v>19</v>
      </c>
      <c r="D821">
        <v>1</v>
      </c>
      <c r="E821">
        <v>4300000</v>
      </c>
      <c r="F821" s="3" t="s">
        <v>675</v>
      </c>
      <c r="G821" t="s">
        <v>13</v>
      </c>
      <c r="H821" s="1">
        <v>39861</v>
      </c>
      <c r="I821" s="1">
        <f>H821+30</f>
        <v>39891</v>
      </c>
      <c r="J821" t="s">
        <v>199</v>
      </c>
      <c r="K821" t="s">
        <v>27</v>
      </c>
      <c r="L821">
        <v>36</v>
      </c>
      <c r="M821" t="s">
        <v>34</v>
      </c>
      <c r="N821" s="1">
        <v>39146</v>
      </c>
    </row>
    <row r="822" spans="1:14" x14ac:dyDescent="0.2">
      <c r="A822" t="s">
        <v>608</v>
      </c>
      <c r="B822" t="s">
        <v>18</v>
      </c>
      <c r="C822" t="s">
        <v>19</v>
      </c>
      <c r="D822">
        <v>1</v>
      </c>
      <c r="E822">
        <v>4300000</v>
      </c>
      <c r="F822" s="3" t="s">
        <v>675</v>
      </c>
      <c r="G822" t="s">
        <v>13</v>
      </c>
      <c r="H822" s="1">
        <v>39984</v>
      </c>
      <c r="I822" s="1">
        <f>H822+30</f>
        <v>40014</v>
      </c>
      <c r="J822" t="s">
        <v>609</v>
      </c>
      <c r="K822" t="s">
        <v>27</v>
      </c>
      <c r="L822">
        <v>50</v>
      </c>
      <c r="M822" t="s">
        <v>34</v>
      </c>
      <c r="N822" s="1">
        <v>39351</v>
      </c>
    </row>
    <row r="823" spans="1:14" x14ac:dyDescent="0.2">
      <c r="A823" t="s">
        <v>560</v>
      </c>
      <c r="B823" t="s">
        <v>18</v>
      </c>
      <c r="C823" t="s">
        <v>19</v>
      </c>
      <c r="D823">
        <v>1</v>
      </c>
      <c r="E823">
        <v>4450000</v>
      </c>
      <c r="F823" s="3" t="s">
        <v>675</v>
      </c>
      <c r="G823" t="s">
        <v>32</v>
      </c>
      <c r="H823" s="1">
        <v>40071</v>
      </c>
      <c r="I823" s="1">
        <f>H823+30</f>
        <v>40101</v>
      </c>
      <c r="J823" t="s">
        <v>561</v>
      </c>
      <c r="K823" t="s">
        <v>27</v>
      </c>
      <c r="L823">
        <v>24</v>
      </c>
      <c r="M823" t="s">
        <v>34</v>
      </c>
      <c r="N823" s="1">
        <v>39277</v>
      </c>
    </row>
    <row r="824" spans="1:14" x14ac:dyDescent="0.2">
      <c r="A824" t="s">
        <v>230</v>
      </c>
      <c r="B824" t="s">
        <v>18</v>
      </c>
      <c r="C824" t="s">
        <v>19</v>
      </c>
      <c r="D824">
        <v>1</v>
      </c>
      <c r="E824">
        <v>4500000</v>
      </c>
      <c r="F824" s="3" t="s">
        <v>675</v>
      </c>
      <c r="G824" t="s">
        <v>32</v>
      </c>
      <c r="H824" s="1">
        <v>39170</v>
      </c>
      <c r="I824" s="1">
        <f>H824+30</f>
        <v>39200</v>
      </c>
      <c r="J824" t="s">
        <v>231</v>
      </c>
      <c r="K824" t="s">
        <v>27</v>
      </c>
      <c r="L824">
        <v>35</v>
      </c>
      <c r="M824" t="s">
        <v>34</v>
      </c>
      <c r="N824" s="1">
        <v>39086</v>
      </c>
    </row>
    <row r="825" spans="1:14" x14ac:dyDescent="0.2">
      <c r="A825" t="s">
        <v>118</v>
      </c>
      <c r="B825" t="s">
        <v>18</v>
      </c>
      <c r="C825" t="s">
        <v>19</v>
      </c>
      <c r="D825">
        <v>1</v>
      </c>
      <c r="E825">
        <v>4500000</v>
      </c>
      <c r="F825" s="3" t="s">
        <v>675</v>
      </c>
      <c r="G825" t="s">
        <v>13</v>
      </c>
      <c r="H825" s="1">
        <v>39789</v>
      </c>
      <c r="I825" s="1">
        <f>H825+54</f>
        <v>39843</v>
      </c>
      <c r="J825" t="s">
        <v>119</v>
      </c>
      <c r="K825" t="s">
        <v>27</v>
      </c>
      <c r="L825">
        <v>27</v>
      </c>
      <c r="M825" t="s">
        <v>34</v>
      </c>
      <c r="N825" s="1">
        <v>39114</v>
      </c>
    </row>
    <row r="826" spans="1:14" x14ac:dyDescent="0.2">
      <c r="A826" t="s">
        <v>608</v>
      </c>
      <c r="B826" t="s">
        <v>18</v>
      </c>
      <c r="C826" t="s">
        <v>19</v>
      </c>
      <c r="D826">
        <v>1</v>
      </c>
      <c r="E826">
        <v>4500000</v>
      </c>
      <c r="F826" s="3" t="s">
        <v>675</v>
      </c>
      <c r="G826" t="s">
        <v>20</v>
      </c>
      <c r="H826" s="1">
        <v>39875</v>
      </c>
      <c r="I826" s="1">
        <f>H826+30</f>
        <v>39905</v>
      </c>
      <c r="J826" t="s">
        <v>609</v>
      </c>
      <c r="K826" t="s">
        <v>27</v>
      </c>
      <c r="L826">
        <v>50</v>
      </c>
      <c r="M826" t="s">
        <v>34</v>
      </c>
      <c r="N826" s="1">
        <v>39351</v>
      </c>
    </row>
    <row r="827" spans="1:14" x14ac:dyDescent="0.2">
      <c r="A827" t="s">
        <v>82</v>
      </c>
      <c r="B827" t="s">
        <v>18</v>
      </c>
      <c r="C827" t="s">
        <v>19</v>
      </c>
      <c r="D827">
        <v>1</v>
      </c>
      <c r="E827">
        <v>4500000</v>
      </c>
      <c r="F827" s="3" t="s">
        <v>675</v>
      </c>
      <c r="G827" t="s">
        <v>13</v>
      </c>
      <c r="H827" s="1">
        <v>39547</v>
      </c>
      <c r="I827" s="1">
        <f>H827+30</f>
        <v>39577</v>
      </c>
      <c r="J827" t="s">
        <v>83</v>
      </c>
      <c r="K827" t="s">
        <v>15</v>
      </c>
      <c r="L827">
        <v>40</v>
      </c>
      <c r="M827" t="s">
        <v>34</v>
      </c>
      <c r="N827" s="1">
        <v>39098</v>
      </c>
    </row>
    <row r="828" spans="1:14" x14ac:dyDescent="0.2">
      <c r="A828" t="s">
        <v>470</v>
      </c>
      <c r="B828" t="s">
        <v>18</v>
      </c>
      <c r="C828" t="s">
        <v>19</v>
      </c>
      <c r="D828">
        <v>1</v>
      </c>
      <c r="E828">
        <v>4500000</v>
      </c>
      <c r="F828" s="3" t="s">
        <v>675</v>
      </c>
      <c r="G828" t="s">
        <v>13</v>
      </c>
      <c r="H828" s="1">
        <v>40064</v>
      </c>
      <c r="I828" s="1">
        <f>H828+60</f>
        <v>40124</v>
      </c>
      <c r="J828" t="s">
        <v>471</v>
      </c>
      <c r="K828" t="s">
        <v>27</v>
      </c>
      <c r="L828">
        <v>41</v>
      </c>
      <c r="M828" t="s">
        <v>34</v>
      </c>
      <c r="N828" s="1">
        <v>39276</v>
      </c>
    </row>
    <row r="829" spans="1:14" x14ac:dyDescent="0.2">
      <c r="A829" t="s">
        <v>268</v>
      </c>
      <c r="B829" t="s">
        <v>18</v>
      </c>
      <c r="C829" t="s">
        <v>19</v>
      </c>
      <c r="D829">
        <v>1</v>
      </c>
      <c r="E829">
        <v>4500000</v>
      </c>
      <c r="F829" s="3" t="s">
        <v>675</v>
      </c>
      <c r="G829" t="s">
        <v>32</v>
      </c>
      <c r="H829" s="1">
        <v>39189</v>
      </c>
      <c r="I829" s="1">
        <f>H829+30</f>
        <v>39219</v>
      </c>
      <c r="J829" t="s">
        <v>269</v>
      </c>
      <c r="K829" t="s">
        <v>15</v>
      </c>
      <c r="L829">
        <v>48</v>
      </c>
      <c r="M829" t="s">
        <v>34</v>
      </c>
      <c r="N829" s="1">
        <v>39183</v>
      </c>
    </row>
    <row r="830" spans="1:14" x14ac:dyDescent="0.2">
      <c r="A830" t="s">
        <v>254</v>
      </c>
      <c r="B830" t="s">
        <v>18</v>
      </c>
      <c r="C830" t="s">
        <v>53</v>
      </c>
      <c r="D830">
        <v>1</v>
      </c>
      <c r="E830">
        <v>5870000</v>
      </c>
      <c r="F830" s="3" t="s">
        <v>675</v>
      </c>
      <c r="G830" t="s">
        <v>20</v>
      </c>
      <c r="H830" s="1">
        <v>39951</v>
      </c>
      <c r="I830" s="1">
        <f>H830+30</f>
        <v>39981</v>
      </c>
      <c r="J830" t="s">
        <v>255</v>
      </c>
      <c r="K830" t="s">
        <v>15</v>
      </c>
      <c r="L830">
        <v>54</v>
      </c>
      <c r="M830" t="s">
        <v>34</v>
      </c>
      <c r="N830" s="1">
        <v>39126</v>
      </c>
    </row>
    <row r="831" spans="1:14" x14ac:dyDescent="0.2">
      <c r="A831" t="s">
        <v>29</v>
      </c>
      <c r="B831" t="s">
        <v>18</v>
      </c>
      <c r="C831" t="s">
        <v>53</v>
      </c>
      <c r="D831">
        <v>1</v>
      </c>
      <c r="E831">
        <v>6000000</v>
      </c>
      <c r="F831" s="3" t="s">
        <v>675</v>
      </c>
      <c r="G831" t="s">
        <v>20</v>
      </c>
      <c r="H831" s="1">
        <v>39879</v>
      </c>
      <c r="I831" s="1">
        <f>H831+50</f>
        <v>39929</v>
      </c>
      <c r="J831" t="s">
        <v>33</v>
      </c>
      <c r="K831" t="s">
        <v>15</v>
      </c>
      <c r="L831">
        <v>33</v>
      </c>
      <c r="M831" t="s">
        <v>34</v>
      </c>
      <c r="N831" s="1">
        <v>39086</v>
      </c>
    </row>
    <row r="832" spans="1:14" x14ac:dyDescent="0.2">
      <c r="A832" t="s">
        <v>608</v>
      </c>
      <c r="B832" t="s">
        <v>18</v>
      </c>
      <c r="C832" t="s">
        <v>53</v>
      </c>
      <c r="D832">
        <v>1</v>
      </c>
      <c r="E832">
        <v>6000000</v>
      </c>
      <c r="F832" s="3" t="s">
        <v>675</v>
      </c>
      <c r="G832" t="s">
        <v>20</v>
      </c>
      <c r="H832" s="1">
        <v>39567</v>
      </c>
      <c r="I832" s="1">
        <f>H832+30</f>
        <v>39597</v>
      </c>
      <c r="J832" t="s">
        <v>609</v>
      </c>
      <c r="K832" t="s">
        <v>27</v>
      </c>
      <c r="L832">
        <v>50</v>
      </c>
      <c r="M832" t="s">
        <v>34</v>
      </c>
      <c r="N832" s="1">
        <v>39351</v>
      </c>
    </row>
    <row r="833" spans="1:14" x14ac:dyDescent="0.2">
      <c r="A833" t="s">
        <v>198</v>
      </c>
      <c r="B833" t="s">
        <v>18</v>
      </c>
      <c r="C833" t="s">
        <v>53</v>
      </c>
      <c r="D833">
        <v>1</v>
      </c>
      <c r="E833">
        <v>6100000</v>
      </c>
      <c r="F833" s="3" t="s">
        <v>675</v>
      </c>
      <c r="G833" t="s">
        <v>13</v>
      </c>
      <c r="H833" s="1">
        <v>39154</v>
      </c>
      <c r="I833" s="1">
        <f>H833+30</f>
        <v>39184</v>
      </c>
      <c r="J833" t="s">
        <v>199</v>
      </c>
      <c r="K833" t="s">
        <v>27</v>
      </c>
      <c r="L833">
        <v>36</v>
      </c>
      <c r="M833" t="s">
        <v>34</v>
      </c>
      <c r="N833" s="1">
        <v>39146</v>
      </c>
    </row>
    <row r="834" spans="1:14" x14ac:dyDescent="0.2">
      <c r="A834" t="s">
        <v>366</v>
      </c>
      <c r="B834" t="s">
        <v>18</v>
      </c>
      <c r="C834" t="s">
        <v>53</v>
      </c>
      <c r="D834">
        <v>1</v>
      </c>
      <c r="E834">
        <v>6100000</v>
      </c>
      <c r="F834" s="3" t="s">
        <v>675</v>
      </c>
      <c r="G834" t="s">
        <v>13</v>
      </c>
      <c r="H834" s="1">
        <v>39239</v>
      </c>
      <c r="I834" s="1">
        <f>H834+50</f>
        <v>39289</v>
      </c>
      <c r="J834" t="s">
        <v>367</v>
      </c>
      <c r="K834" t="s">
        <v>15</v>
      </c>
      <c r="L834">
        <v>30</v>
      </c>
      <c r="M834" t="s">
        <v>34</v>
      </c>
      <c r="N834" s="1">
        <v>39232</v>
      </c>
    </row>
    <row r="835" spans="1:14" x14ac:dyDescent="0.2">
      <c r="A835" t="s">
        <v>562</v>
      </c>
      <c r="B835" t="s">
        <v>24</v>
      </c>
      <c r="C835" t="s">
        <v>108</v>
      </c>
      <c r="D835">
        <v>1</v>
      </c>
      <c r="E835">
        <v>320000</v>
      </c>
      <c r="F835" s="3" t="s">
        <v>675</v>
      </c>
      <c r="G835" t="s">
        <v>32</v>
      </c>
      <c r="H835" s="1">
        <v>39338</v>
      </c>
      <c r="I835" s="1">
        <f>H835+30</f>
        <v>39368</v>
      </c>
      <c r="J835" t="s">
        <v>563</v>
      </c>
      <c r="K835" t="s">
        <v>15</v>
      </c>
      <c r="L835">
        <v>23</v>
      </c>
      <c r="M835" t="s">
        <v>39</v>
      </c>
      <c r="N835" s="1">
        <v>39308</v>
      </c>
    </row>
    <row r="836" spans="1:14" x14ac:dyDescent="0.2">
      <c r="A836" t="s">
        <v>84</v>
      </c>
      <c r="B836" t="s">
        <v>24</v>
      </c>
      <c r="C836" t="s">
        <v>108</v>
      </c>
      <c r="D836">
        <v>1</v>
      </c>
      <c r="E836">
        <v>340000</v>
      </c>
      <c r="F836" s="3" t="s">
        <v>675</v>
      </c>
      <c r="G836" t="s">
        <v>13</v>
      </c>
      <c r="H836" s="1">
        <v>39585</v>
      </c>
      <c r="I836" s="1">
        <f>H836+30</f>
        <v>39615</v>
      </c>
      <c r="J836" t="s">
        <v>85</v>
      </c>
      <c r="K836" t="s">
        <v>27</v>
      </c>
      <c r="L836">
        <v>47</v>
      </c>
      <c r="M836" t="s">
        <v>39</v>
      </c>
      <c r="N836" s="1">
        <v>39098</v>
      </c>
    </row>
    <row r="837" spans="1:14" x14ac:dyDescent="0.2">
      <c r="A837" t="s">
        <v>520</v>
      </c>
      <c r="B837" t="s">
        <v>24</v>
      </c>
      <c r="C837" t="s">
        <v>108</v>
      </c>
      <c r="D837">
        <v>1</v>
      </c>
      <c r="E837">
        <v>350000</v>
      </c>
      <c r="F837" s="3" t="s">
        <v>675</v>
      </c>
      <c r="G837" t="s">
        <v>13</v>
      </c>
      <c r="H837" s="1">
        <v>39912</v>
      </c>
      <c r="I837" s="1">
        <f>H837+80</f>
        <v>39992</v>
      </c>
      <c r="J837" t="s">
        <v>521</v>
      </c>
      <c r="K837" t="s">
        <v>15</v>
      </c>
      <c r="L837">
        <v>38</v>
      </c>
      <c r="M837" t="s">
        <v>39</v>
      </c>
      <c r="N837" s="1">
        <v>39308</v>
      </c>
    </row>
    <row r="838" spans="1:14" x14ac:dyDescent="0.2">
      <c r="A838" t="s">
        <v>372</v>
      </c>
      <c r="B838" t="s">
        <v>30</v>
      </c>
      <c r="C838" t="s">
        <v>111</v>
      </c>
      <c r="D838">
        <v>1</v>
      </c>
      <c r="E838">
        <v>420000</v>
      </c>
      <c r="F838" s="3" t="s">
        <v>675</v>
      </c>
      <c r="G838" t="s">
        <v>13</v>
      </c>
      <c r="H838" s="1">
        <v>39242</v>
      </c>
      <c r="I838" s="1">
        <f>H838+30</f>
        <v>39272</v>
      </c>
      <c r="J838" t="s">
        <v>373</v>
      </c>
      <c r="K838" t="s">
        <v>27</v>
      </c>
      <c r="L838">
        <v>37</v>
      </c>
      <c r="M838" t="s">
        <v>39</v>
      </c>
      <c r="N838" s="1">
        <v>39220</v>
      </c>
    </row>
    <row r="839" spans="1:14" x14ac:dyDescent="0.2">
      <c r="A839" t="s">
        <v>178</v>
      </c>
      <c r="B839" t="s">
        <v>30</v>
      </c>
      <c r="C839" t="s">
        <v>111</v>
      </c>
      <c r="D839">
        <v>1</v>
      </c>
      <c r="E839">
        <v>420000</v>
      </c>
      <c r="F839" s="3" t="s">
        <v>675</v>
      </c>
      <c r="G839" t="s">
        <v>20</v>
      </c>
      <c r="H839" s="1">
        <v>39144</v>
      </c>
      <c r="I839" s="1">
        <f>H839+30</f>
        <v>39174</v>
      </c>
      <c r="J839" t="s">
        <v>179</v>
      </c>
      <c r="K839" t="s">
        <v>27</v>
      </c>
      <c r="L839">
        <v>52</v>
      </c>
      <c r="M839" t="s">
        <v>39</v>
      </c>
      <c r="N839" s="1">
        <v>39143</v>
      </c>
    </row>
    <row r="840" spans="1:14" x14ac:dyDescent="0.2">
      <c r="A840" t="s">
        <v>138</v>
      </c>
      <c r="B840" t="s">
        <v>30</v>
      </c>
      <c r="C840" t="s">
        <v>114</v>
      </c>
      <c r="D840">
        <v>1</v>
      </c>
      <c r="E840">
        <v>478000</v>
      </c>
      <c r="F840" s="3" t="s">
        <v>675</v>
      </c>
      <c r="G840" t="s">
        <v>32</v>
      </c>
      <c r="H840" s="1">
        <v>39124</v>
      </c>
      <c r="I840" s="1">
        <f>H840+100</f>
        <v>39224</v>
      </c>
      <c r="J840" t="s">
        <v>139</v>
      </c>
      <c r="K840" t="s">
        <v>27</v>
      </c>
      <c r="L840">
        <v>32</v>
      </c>
      <c r="M840" t="s">
        <v>39</v>
      </c>
      <c r="N840" s="1">
        <v>39101</v>
      </c>
    </row>
    <row r="841" spans="1:14" x14ac:dyDescent="0.2">
      <c r="A841" t="s">
        <v>84</v>
      </c>
      <c r="B841" t="s">
        <v>24</v>
      </c>
      <c r="C841" t="s">
        <v>73</v>
      </c>
      <c r="D841">
        <v>1</v>
      </c>
      <c r="E841">
        <v>720000</v>
      </c>
      <c r="F841" s="3" t="s">
        <v>675</v>
      </c>
      <c r="G841" t="s">
        <v>13</v>
      </c>
      <c r="H841" s="1">
        <v>39618</v>
      </c>
      <c r="I841" s="1">
        <f t="shared" ref="I841:I848" si="25">H841+30</f>
        <v>39648</v>
      </c>
      <c r="J841" t="s">
        <v>85</v>
      </c>
      <c r="K841" t="s">
        <v>27</v>
      </c>
      <c r="L841">
        <v>47</v>
      </c>
      <c r="M841" t="s">
        <v>39</v>
      </c>
      <c r="N841" s="1">
        <v>39098</v>
      </c>
    </row>
    <row r="842" spans="1:14" x14ac:dyDescent="0.2">
      <c r="A842" t="s">
        <v>35</v>
      </c>
      <c r="B842" t="s">
        <v>24</v>
      </c>
      <c r="C842" t="s">
        <v>69</v>
      </c>
      <c r="D842">
        <v>1</v>
      </c>
      <c r="E842">
        <v>731000</v>
      </c>
      <c r="F842" s="3" t="s">
        <v>675</v>
      </c>
      <c r="G842" t="s">
        <v>20</v>
      </c>
      <c r="H842" s="1">
        <v>39685</v>
      </c>
      <c r="I842" s="1">
        <f t="shared" si="25"/>
        <v>39715</v>
      </c>
      <c r="J842" t="s">
        <v>38</v>
      </c>
      <c r="K842" t="s">
        <v>27</v>
      </c>
      <c r="L842">
        <v>28</v>
      </c>
      <c r="M842" t="s">
        <v>39</v>
      </c>
      <c r="N842" s="1">
        <v>39087</v>
      </c>
    </row>
    <row r="843" spans="1:14" x14ac:dyDescent="0.2">
      <c r="A843" t="s">
        <v>340</v>
      </c>
      <c r="B843" t="s">
        <v>24</v>
      </c>
      <c r="C843" t="s">
        <v>73</v>
      </c>
      <c r="D843">
        <v>1</v>
      </c>
      <c r="E843">
        <v>754500</v>
      </c>
      <c r="F843" s="3" t="s">
        <v>675</v>
      </c>
      <c r="G843" t="s">
        <v>32</v>
      </c>
      <c r="H843" s="1">
        <v>39226</v>
      </c>
      <c r="I843" s="1">
        <f t="shared" si="25"/>
        <v>39256</v>
      </c>
      <c r="J843" t="s">
        <v>341</v>
      </c>
      <c r="K843" t="s">
        <v>27</v>
      </c>
      <c r="L843">
        <v>33</v>
      </c>
      <c r="M843" t="s">
        <v>39</v>
      </c>
      <c r="N843" s="1">
        <v>39225</v>
      </c>
    </row>
    <row r="844" spans="1:14" x14ac:dyDescent="0.2">
      <c r="A844" t="s">
        <v>84</v>
      </c>
      <c r="B844" t="s">
        <v>24</v>
      </c>
      <c r="C844" t="s">
        <v>73</v>
      </c>
      <c r="D844">
        <v>1</v>
      </c>
      <c r="E844">
        <v>754500</v>
      </c>
      <c r="F844" s="3" t="s">
        <v>675</v>
      </c>
      <c r="G844" t="s">
        <v>20</v>
      </c>
      <c r="H844" s="1">
        <v>39520</v>
      </c>
      <c r="I844" s="1">
        <f t="shared" si="25"/>
        <v>39550</v>
      </c>
      <c r="J844" t="s">
        <v>85</v>
      </c>
      <c r="K844" t="s">
        <v>27</v>
      </c>
      <c r="L844">
        <v>47</v>
      </c>
      <c r="M844" t="s">
        <v>39</v>
      </c>
      <c r="N844" s="1">
        <v>39098</v>
      </c>
    </row>
    <row r="845" spans="1:14" x14ac:dyDescent="0.2">
      <c r="A845" t="s">
        <v>35</v>
      </c>
      <c r="B845" t="s">
        <v>11</v>
      </c>
      <c r="C845" t="s">
        <v>77</v>
      </c>
      <c r="D845">
        <v>1</v>
      </c>
      <c r="E845">
        <v>850000</v>
      </c>
      <c r="F845" s="3" t="s">
        <v>675</v>
      </c>
      <c r="G845" t="s">
        <v>13</v>
      </c>
      <c r="H845" s="1">
        <v>39507</v>
      </c>
      <c r="I845" s="1">
        <f t="shared" si="25"/>
        <v>39537</v>
      </c>
      <c r="J845" t="s">
        <v>38</v>
      </c>
      <c r="K845" t="s">
        <v>27</v>
      </c>
      <c r="L845">
        <v>28</v>
      </c>
      <c r="M845" t="s">
        <v>39</v>
      </c>
      <c r="N845" s="1">
        <v>39087</v>
      </c>
    </row>
    <row r="846" spans="1:14" x14ac:dyDescent="0.2">
      <c r="A846" t="s">
        <v>35</v>
      </c>
      <c r="B846" t="s">
        <v>11</v>
      </c>
      <c r="C846" t="s">
        <v>77</v>
      </c>
      <c r="D846">
        <v>1</v>
      </c>
      <c r="E846">
        <v>850000</v>
      </c>
      <c r="F846" s="3" t="s">
        <v>675</v>
      </c>
      <c r="G846" t="s">
        <v>20</v>
      </c>
      <c r="H846" s="1">
        <v>39880</v>
      </c>
      <c r="I846" s="1">
        <f t="shared" si="25"/>
        <v>39910</v>
      </c>
      <c r="J846" t="s">
        <v>38</v>
      </c>
      <c r="K846" t="s">
        <v>27</v>
      </c>
      <c r="L846">
        <v>28</v>
      </c>
      <c r="M846" t="s">
        <v>39</v>
      </c>
      <c r="N846" s="1">
        <v>39087</v>
      </c>
    </row>
    <row r="847" spans="1:14" x14ac:dyDescent="0.2">
      <c r="A847" t="s">
        <v>372</v>
      </c>
      <c r="B847" t="s">
        <v>24</v>
      </c>
      <c r="C847" t="s">
        <v>101</v>
      </c>
      <c r="D847">
        <v>1</v>
      </c>
      <c r="E847">
        <v>869000</v>
      </c>
      <c r="F847" s="3" t="s">
        <v>675</v>
      </c>
      <c r="G847" t="s">
        <v>20</v>
      </c>
      <c r="H847" s="1">
        <v>39482</v>
      </c>
      <c r="I847" s="1">
        <f t="shared" si="25"/>
        <v>39512</v>
      </c>
      <c r="J847" t="s">
        <v>373</v>
      </c>
      <c r="K847" t="s">
        <v>27</v>
      </c>
      <c r="L847">
        <v>37</v>
      </c>
      <c r="M847" t="s">
        <v>39</v>
      </c>
      <c r="N847" s="1">
        <v>39220</v>
      </c>
    </row>
    <row r="848" spans="1:14" x14ac:dyDescent="0.2">
      <c r="A848" t="s">
        <v>35</v>
      </c>
      <c r="B848" t="s">
        <v>24</v>
      </c>
      <c r="C848" t="s">
        <v>101</v>
      </c>
      <c r="D848">
        <v>1</v>
      </c>
      <c r="E848">
        <v>869000</v>
      </c>
      <c r="F848" s="3" t="s">
        <v>675</v>
      </c>
      <c r="G848" t="s">
        <v>20</v>
      </c>
      <c r="H848" s="1">
        <v>39841</v>
      </c>
      <c r="I848" s="1">
        <f t="shared" si="25"/>
        <v>39871</v>
      </c>
      <c r="J848" t="s">
        <v>38</v>
      </c>
      <c r="K848" t="s">
        <v>27</v>
      </c>
      <c r="L848">
        <v>28</v>
      </c>
      <c r="M848" t="s">
        <v>39</v>
      </c>
      <c r="N848" s="1">
        <v>39087</v>
      </c>
    </row>
    <row r="849" spans="1:14" x14ac:dyDescent="0.2">
      <c r="A849" t="s">
        <v>84</v>
      </c>
      <c r="B849" t="s">
        <v>11</v>
      </c>
      <c r="C849" t="s">
        <v>45</v>
      </c>
      <c r="D849">
        <v>1</v>
      </c>
      <c r="E849">
        <v>875000</v>
      </c>
      <c r="F849" s="3" t="s">
        <v>675</v>
      </c>
      <c r="G849" t="s">
        <v>13</v>
      </c>
      <c r="H849" s="1">
        <v>39100</v>
      </c>
      <c r="I849" s="1">
        <f>H849+56</f>
        <v>39156</v>
      </c>
      <c r="J849" t="s">
        <v>85</v>
      </c>
      <c r="K849" t="s">
        <v>27</v>
      </c>
      <c r="L849">
        <v>47</v>
      </c>
      <c r="M849" t="s">
        <v>39</v>
      </c>
      <c r="N849" s="1">
        <v>39098</v>
      </c>
    </row>
    <row r="850" spans="1:14" x14ac:dyDescent="0.2">
      <c r="A850" t="s">
        <v>270</v>
      </c>
      <c r="B850" t="s">
        <v>24</v>
      </c>
      <c r="C850" t="s">
        <v>65</v>
      </c>
      <c r="D850">
        <v>1</v>
      </c>
      <c r="E850">
        <v>950000</v>
      </c>
      <c r="F850" s="3" t="s">
        <v>675</v>
      </c>
      <c r="G850" t="s">
        <v>13</v>
      </c>
      <c r="H850" s="1">
        <v>39588</v>
      </c>
      <c r="I850" s="1">
        <f>H850+30</f>
        <v>39618</v>
      </c>
      <c r="J850" t="s">
        <v>271</v>
      </c>
      <c r="K850" t="s">
        <v>15</v>
      </c>
      <c r="L850">
        <v>42</v>
      </c>
      <c r="M850" t="s">
        <v>39</v>
      </c>
      <c r="N850" s="1">
        <v>39185</v>
      </c>
    </row>
    <row r="851" spans="1:14" x14ac:dyDescent="0.2">
      <c r="A851" t="s">
        <v>126</v>
      </c>
      <c r="B851" t="s">
        <v>24</v>
      </c>
      <c r="C851" t="s">
        <v>65</v>
      </c>
      <c r="D851">
        <v>1</v>
      </c>
      <c r="E851">
        <v>950000</v>
      </c>
      <c r="F851" s="3" t="s">
        <v>675</v>
      </c>
      <c r="G851" t="s">
        <v>20</v>
      </c>
      <c r="H851" s="1">
        <v>39708</v>
      </c>
      <c r="I851" s="1">
        <f>H851+30</f>
        <v>39738</v>
      </c>
      <c r="J851" t="s">
        <v>127</v>
      </c>
      <c r="K851" t="s">
        <v>27</v>
      </c>
      <c r="L851">
        <v>38</v>
      </c>
      <c r="M851" t="s">
        <v>39</v>
      </c>
      <c r="N851" s="1">
        <v>39086</v>
      </c>
    </row>
    <row r="852" spans="1:14" x14ac:dyDescent="0.2">
      <c r="A852" t="s">
        <v>472</v>
      </c>
      <c r="B852" t="s">
        <v>24</v>
      </c>
      <c r="C852" t="s">
        <v>25</v>
      </c>
      <c r="D852">
        <v>1</v>
      </c>
      <c r="E852">
        <v>970000</v>
      </c>
      <c r="F852" s="3" t="s">
        <v>675</v>
      </c>
      <c r="G852" t="s">
        <v>13</v>
      </c>
      <c r="H852" s="1">
        <v>39293</v>
      </c>
      <c r="I852" s="1">
        <f>H852+30</f>
        <v>39323</v>
      </c>
      <c r="J852" t="s">
        <v>473</v>
      </c>
      <c r="K852" t="s">
        <v>15</v>
      </c>
      <c r="L852">
        <v>43</v>
      </c>
      <c r="M852" t="s">
        <v>39</v>
      </c>
      <c r="N852" s="1">
        <v>39278</v>
      </c>
    </row>
    <row r="853" spans="1:14" x14ac:dyDescent="0.2">
      <c r="A853" t="s">
        <v>296</v>
      </c>
      <c r="B853" t="s">
        <v>24</v>
      </c>
      <c r="C853" t="s">
        <v>65</v>
      </c>
      <c r="D853">
        <v>1</v>
      </c>
      <c r="E853">
        <v>980000</v>
      </c>
      <c r="F853" s="3" t="s">
        <v>675</v>
      </c>
      <c r="G853" t="s">
        <v>37</v>
      </c>
      <c r="H853" s="1">
        <v>39203</v>
      </c>
      <c r="I853" s="1">
        <f>H853+30</f>
        <v>39233</v>
      </c>
      <c r="J853" t="s">
        <v>297</v>
      </c>
      <c r="K853" t="s">
        <v>27</v>
      </c>
      <c r="L853">
        <v>34</v>
      </c>
      <c r="M853" t="s">
        <v>39</v>
      </c>
      <c r="N853" s="1">
        <v>39168</v>
      </c>
    </row>
    <row r="854" spans="1:14" x14ac:dyDescent="0.2">
      <c r="A854" t="s">
        <v>154</v>
      </c>
      <c r="B854" t="s">
        <v>24</v>
      </c>
      <c r="C854" t="s">
        <v>65</v>
      </c>
      <c r="D854">
        <v>1</v>
      </c>
      <c r="E854">
        <v>980000</v>
      </c>
      <c r="F854" s="3" t="s">
        <v>675</v>
      </c>
      <c r="G854" t="s">
        <v>13</v>
      </c>
      <c r="H854" s="1">
        <v>39554</v>
      </c>
      <c r="I854" s="1">
        <f>H854+30</f>
        <v>39584</v>
      </c>
      <c r="J854" t="s">
        <v>155</v>
      </c>
      <c r="K854" t="s">
        <v>15</v>
      </c>
      <c r="L854">
        <v>35</v>
      </c>
      <c r="M854" t="s">
        <v>39</v>
      </c>
      <c r="N854" s="1">
        <v>39118</v>
      </c>
    </row>
    <row r="855" spans="1:14" x14ac:dyDescent="0.2">
      <c r="A855" t="s">
        <v>332</v>
      </c>
      <c r="B855" t="s">
        <v>11</v>
      </c>
      <c r="C855" t="s">
        <v>12</v>
      </c>
      <c r="D855">
        <v>1</v>
      </c>
      <c r="E855">
        <v>1240000</v>
      </c>
      <c r="F855" s="3" t="s">
        <v>675</v>
      </c>
      <c r="G855" t="s">
        <v>20</v>
      </c>
      <c r="H855" s="1">
        <v>39443</v>
      </c>
      <c r="I855" s="1">
        <f>H855+150</f>
        <v>39593</v>
      </c>
      <c r="J855" t="s">
        <v>333</v>
      </c>
      <c r="K855" t="s">
        <v>27</v>
      </c>
      <c r="L855">
        <v>28</v>
      </c>
      <c r="M855" t="s">
        <v>39</v>
      </c>
      <c r="N855" s="1">
        <v>39214</v>
      </c>
    </row>
    <row r="856" spans="1:14" x14ac:dyDescent="0.2">
      <c r="A856" t="s">
        <v>98</v>
      </c>
      <c r="B856" t="s">
        <v>11</v>
      </c>
      <c r="C856" t="s">
        <v>12</v>
      </c>
      <c r="D856">
        <v>1</v>
      </c>
      <c r="E856">
        <v>1265000</v>
      </c>
      <c r="F856" s="3" t="s">
        <v>675</v>
      </c>
      <c r="G856" t="s">
        <v>32</v>
      </c>
      <c r="H856" s="1">
        <v>39106</v>
      </c>
      <c r="I856" s="1">
        <f>H856+30</f>
        <v>39136</v>
      </c>
      <c r="J856" t="s">
        <v>99</v>
      </c>
      <c r="K856" t="s">
        <v>27</v>
      </c>
      <c r="L856">
        <v>24</v>
      </c>
      <c r="M856" t="s">
        <v>39</v>
      </c>
      <c r="N856" s="1">
        <v>39100</v>
      </c>
    </row>
    <row r="857" spans="1:14" x14ac:dyDescent="0.2">
      <c r="A857" t="s">
        <v>105</v>
      </c>
      <c r="B857" t="s">
        <v>11</v>
      </c>
      <c r="C857" t="s">
        <v>12</v>
      </c>
      <c r="D857">
        <v>1</v>
      </c>
      <c r="E857">
        <v>1265000</v>
      </c>
      <c r="F857" s="3" t="s">
        <v>675</v>
      </c>
      <c r="G857" t="s">
        <v>13</v>
      </c>
      <c r="H857" s="1">
        <v>39109</v>
      </c>
      <c r="I857" s="1">
        <f>H857+30</f>
        <v>39139</v>
      </c>
      <c r="J857" t="s">
        <v>106</v>
      </c>
      <c r="K857" t="s">
        <v>15</v>
      </c>
      <c r="L857">
        <v>43</v>
      </c>
      <c r="M857" t="s">
        <v>39</v>
      </c>
      <c r="N857" s="1">
        <v>39096</v>
      </c>
    </row>
    <row r="858" spans="1:14" x14ac:dyDescent="0.2">
      <c r="A858" t="s">
        <v>35</v>
      </c>
      <c r="B858" t="s">
        <v>11</v>
      </c>
      <c r="C858" t="s">
        <v>12</v>
      </c>
      <c r="D858">
        <v>1</v>
      </c>
      <c r="E858">
        <v>1265000</v>
      </c>
      <c r="F858" s="3" t="s">
        <v>675</v>
      </c>
      <c r="G858" t="s">
        <v>20</v>
      </c>
      <c r="H858" s="1">
        <v>39572</v>
      </c>
      <c r="I858" s="1">
        <f>H858+130</f>
        <v>39702</v>
      </c>
      <c r="J858" t="s">
        <v>38</v>
      </c>
      <c r="K858" t="s">
        <v>27</v>
      </c>
      <c r="L858">
        <v>28</v>
      </c>
      <c r="M858" t="s">
        <v>39</v>
      </c>
      <c r="N858" s="1">
        <v>39087</v>
      </c>
    </row>
    <row r="859" spans="1:14" x14ac:dyDescent="0.2">
      <c r="A859" t="s">
        <v>126</v>
      </c>
      <c r="B859" t="s">
        <v>18</v>
      </c>
      <c r="C859" t="s">
        <v>57</v>
      </c>
      <c r="D859">
        <v>1</v>
      </c>
      <c r="E859">
        <v>1320000</v>
      </c>
      <c r="F859" s="3" t="s">
        <v>675</v>
      </c>
      <c r="G859" t="s">
        <v>13</v>
      </c>
      <c r="H859" s="1">
        <v>39629</v>
      </c>
      <c r="I859" s="1">
        <f>H859+30</f>
        <v>39659</v>
      </c>
      <c r="J859" t="s">
        <v>127</v>
      </c>
      <c r="K859" t="s">
        <v>27</v>
      </c>
      <c r="L859">
        <v>38</v>
      </c>
      <c r="M859" t="s">
        <v>39</v>
      </c>
      <c r="N859" s="1">
        <v>39086</v>
      </c>
    </row>
    <row r="860" spans="1:14" x14ac:dyDescent="0.2">
      <c r="A860" t="s">
        <v>120</v>
      </c>
      <c r="B860" t="s">
        <v>18</v>
      </c>
      <c r="C860" t="s">
        <v>57</v>
      </c>
      <c r="D860">
        <v>1</v>
      </c>
      <c r="E860">
        <v>1345000</v>
      </c>
      <c r="F860" s="3" t="s">
        <v>675</v>
      </c>
      <c r="G860" t="s">
        <v>20</v>
      </c>
      <c r="H860" s="1">
        <v>39115</v>
      </c>
      <c r="I860" s="1">
        <f>H860+30</f>
        <v>39145</v>
      </c>
      <c r="J860" t="s">
        <v>121</v>
      </c>
      <c r="K860" t="s">
        <v>15</v>
      </c>
      <c r="L860">
        <v>29</v>
      </c>
      <c r="M860" t="s">
        <v>39</v>
      </c>
      <c r="N860" s="1">
        <v>39109</v>
      </c>
    </row>
    <row r="861" spans="1:14" x14ac:dyDescent="0.2">
      <c r="A861" t="s">
        <v>354</v>
      </c>
      <c r="B861" t="s">
        <v>18</v>
      </c>
      <c r="C861" t="s">
        <v>57</v>
      </c>
      <c r="D861">
        <v>1</v>
      </c>
      <c r="E861">
        <v>1345000</v>
      </c>
      <c r="F861" s="3" t="s">
        <v>675</v>
      </c>
      <c r="G861" t="s">
        <v>37</v>
      </c>
      <c r="H861" s="1">
        <v>39233</v>
      </c>
      <c r="I861" s="1">
        <f>H861+30</f>
        <v>39263</v>
      </c>
      <c r="J861" t="s">
        <v>355</v>
      </c>
      <c r="K861" t="s">
        <v>15</v>
      </c>
      <c r="L861">
        <v>56</v>
      </c>
      <c r="M861" t="s">
        <v>39</v>
      </c>
      <c r="N861" s="1">
        <v>39220</v>
      </c>
    </row>
    <row r="862" spans="1:14" x14ac:dyDescent="0.2">
      <c r="A862" t="s">
        <v>626</v>
      </c>
      <c r="B862" t="s">
        <v>18</v>
      </c>
      <c r="C862" t="s">
        <v>57</v>
      </c>
      <c r="D862">
        <v>1</v>
      </c>
      <c r="E862">
        <v>1345000</v>
      </c>
      <c r="F862" s="3" t="s">
        <v>675</v>
      </c>
      <c r="G862" t="s">
        <v>37</v>
      </c>
      <c r="H862" s="1">
        <v>39371</v>
      </c>
      <c r="I862" s="1">
        <f>H862+54</f>
        <v>39425</v>
      </c>
      <c r="J862" t="s">
        <v>627</v>
      </c>
      <c r="K862" t="s">
        <v>27</v>
      </c>
      <c r="L862">
        <v>57</v>
      </c>
      <c r="M862" t="s">
        <v>39</v>
      </c>
      <c r="N862" s="1">
        <v>39365</v>
      </c>
    </row>
    <row r="863" spans="1:14" x14ac:dyDescent="0.2">
      <c r="A863" t="s">
        <v>84</v>
      </c>
      <c r="B863" t="s">
        <v>11</v>
      </c>
      <c r="C863" t="s">
        <v>12</v>
      </c>
      <c r="D863">
        <v>1</v>
      </c>
      <c r="E863">
        <v>1399000</v>
      </c>
      <c r="F863" s="3" t="s">
        <v>675</v>
      </c>
      <c r="G863" t="s">
        <v>13</v>
      </c>
      <c r="H863" s="1">
        <v>39854</v>
      </c>
      <c r="I863" s="1">
        <f>H863+39</f>
        <v>39893</v>
      </c>
      <c r="J863" t="s">
        <v>85</v>
      </c>
      <c r="K863" t="s">
        <v>27</v>
      </c>
      <c r="L863">
        <v>47</v>
      </c>
      <c r="M863" t="s">
        <v>39</v>
      </c>
      <c r="N863" s="1">
        <v>39098</v>
      </c>
    </row>
    <row r="864" spans="1:14" x14ac:dyDescent="0.2">
      <c r="A864" t="s">
        <v>35</v>
      </c>
      <c r="B864" t="s">
        <v>11</v>
      </c>
      <c r="C864" t="s">
        <v>12</v>
      </c>
      <c r="D864">
        <v>1</v>
      </c>
      <c r="E864">
        <v>1399000</v>
      </c>
      <c r="F864" s="3" t="s">
        <v>675</v>
      </c>
      <c r="G864" t="s">
        <v>13</v>
      </c>
      <c r="H864" s="1">
        <v>39727</v>
      </c>
      <c r="I864" s="1">
        <f>H864+66</f>
        <v>39793</v>
      </c>
      <c r="J864" t="s">
        <v>38</v>
      </c>
      <c r="K864" t="s">
        <v>27</v>
      </c>
      <c r="L864">
        <v>28</v>
      </c>
      <c r="M864" t="s">
        <v>39</v>
      </c>
      <c r="N864" s="1">
        <v>39087</v>
      </c>
    </row>
    <row r="865" spans="1:14" x14ac:dyDescent="0.2">
      <c r="A865" t="s">
        <v>270</v>
      </c>
      <c r="B865" t="s">
        <v>30</v>
      </c>
      <c r="C865" t="s">
        <v>31</v>
      </c>
      <c r="D865">
        <v>1</v>
      </c>
      <c r="E865">
        <v>1399000</v>
      </c>
      <c r="F865" s="3" t="s">
        <v>675</v>
      </c>
      <c r="G865" t="s">
        <v>13</v>
      </c>
      <c r="H865" s="1">
        <v>39190</v>
      </c>
      <c r="I865" s="1">
        <f>H865+100</f>
        <v>39290</v>
      </c>
      <c r="J865" t="s">
        <v>271</v>
      </c>
      <c r="K865" t="s">
        <v>15</v>
      </c>
      <c r="L865">
        <v>42</v>
      </c>
      <c r="M865" t="s">
        <v>39</v>
      </c>
      <c r="N865" s="1">
        <v>39185</v>
      </c>
    </row>
    <row r="866" spans="1:14" x14ac:dyDescent="0.2">
      <c r="A866" t="s">
        <v>630</v>
      </c>
      <c r="B866" t="s">
        <v>30</v>
      </c>
      <c r="C866" t="s">
        <v>31</v>
      </c>
      <c r="D866">
        <v>1</v>
      </c>
      <c r="E866">
        <v>1399000</v>
      </c>
      <c r="F866" s="3" t="s">
        <v>675</v>
      </c>
      <c r="G866" t="s">
        <v>20</v>
      </c>
      <c r="H866" s="1">
        <v>39373</v>
      </c>
      <c r="I866" s="1">
        <f>H866+100</f>
        <v>39473</v>
      </c>
      <c r="J866" t="s">
        <v>631</v>
      </c>
      <c r="K866" t="s">
        <v>27</v>
      </c>
      <c r="L866">
        <v>52</v>
      </c>
      <c r="M866" t="s">
        <v>39</v>
      </c>
      <c r="N866" s="1">
        <v>39369</v>
      </c>
    </row>
    <row r="867" spans="1:14" x14ac:dyDescent="0.2">
      <c r="A867" t="s">
        <v>120</v>
      </c>
      <c r="B867" t="s">
        <v>30</v>
      </c>
      <c r="C867" t="s">
        <v>31</v>
      </c>
      <c r="D867">
        <v>1</v>
      </c>
      <c r="E867">
        <v>1399000</v>
      </c>
      <c r="F867" s="3" t="s">
        <v>675</v>
      </c>
      <c r="G867" t="s">
        <v>13</v>
      </c>
      <c r="H867" s="1">
        <v>39626</v>
      </c>
      <c r="I867" s="1">
        <f t="shared" ref="I867:I872" si="26">H867+30</f>
        <v>39656</v>
      </c>
      <c r="J867" t="s">
        <v>121</v>
      </c>
      <c r="K867" t="s">
        <v>15</v>
      </c>
      <c r="L867">
        <v>29</v>
      </c>
      <c r="M867" t="s">
        <v>39</v>
      </c>
      <c r="N867" s="1">
        <v>39109</v>
      </c>
    </row>
    <row r="868" spans="1:14" x14ac:dyDescent="0.2">
      <c r="A868" t="s">
        <v>472</v>
      </c>
      <c r="B868" t="s">
        <v>30</v>
      </c>
      <c r="C868" t="s">
        <v>31</v>
      </c>
      <c r="D868">
        <v>1</v>
      </c>
      <c r="E868">
        <v>1399000</v>
      </c>
      <c r="F868" s="3" t="s">
        <v>675</v>
      </c>
      <c r="G868" t="s">
        <v>20</v>
      </c>
      <c r="H868" s="1">
        <v>40012</v>
      </c>
      <c r="I868" s="1">
        <f t="shared" si="26"/>
        <v>40042</v>
      </c>
      <c r="J868" t="s">
        <v>473</v>
      </c>
      <c r="K868" t="s">
        <v>15</v>
      </c>
      <c r="L868">
        <v>43</v>
      </c>
      <c r="M868" t="s">
        <v>39</v>
      </c>
      <c r="N868" s="1">
        <v>39278</v>
      </c>
    </row>
    <row r="869" spans="1:14" x14ac:dyDescent="0.2">
      <c r="A869" t="s">
        <v>472</v>
      </c>
      <c r="B869" t="s">
        <v>30</v>
      </c>
      <c r="C869" t="s">
        <v>31</v>
      </c>
      <c r="D869">
        <v>1</v>
      </c>
      <c r="E869">
        <v>1399000</v>
      </c>
      <c r="F869" s="3" t="s">
        <v>675</v>
      </c>
      <c r="G869" t="s">
        <v>13</v>
      </c>
      <c r="H869" s="1">
        <v>40065</v>
      </c>
      <c r="I869" s="1">
        <f t="shared" si="26"/>
        <v>40095</v>
      </c>
      <c r="J869" t="s">
        <v>473</v>
      </c>
      <c r="K869" t="s">
        <v>15</v>
      </c>
      <c r="L869">
        <v>43</v>
      </c>
      <c r="M869" t="s">
        <v>39</v>
      </c>
      <c r="N869" s="1">
        <v>39278</v>
      </c>
    </row>
    <row r="870" spans="1:14" x14ac:dyDescent="0.2">
      <c r="A870" t="s">
        <v>216</v>
      </c>
      <c r="B870" t="s">
        <v>18</v>
      </c>
      <c r="C870" t="s">
        <v>87</v>
      </c>
      <c r="D870">
        <v>1</v>
      </c>
      <c r="E870">
        <v>1930000</v>
      </c>
      <c r="F870" s="3" t="s">
        <v>675</v>
      </c>
      <c r="G870" t="s">
        <v>13</v>
      </c>
      <c r="H870" s="1">
        <v>39163</v>
      </c>
      <c r="I870" s="1">
        <f t="shared" si="26"/>
        <v>39193</v>
      </c>
      <c r="J870" t="s">
        <v>217</v>
      </c>
      <c r="K870" t="s">
        <v>27</v>
      </c>
      <c r="L870">
        <v>35</v>
      </c>
      <c r="M870" t="s">
        <v>39</v>
      </c>
      <c r="N870" s="1">
        <v>39101</v>
      </c>
    </row>
    <row r="871" spans="1:14" x14ac:dyDescent="0.2">
      <c r="A871" t="s">
        <v>84</v>
      </c>
      <c r="B871" t="s">
        <v>18</v>
      </c>
      <c r="C871" t="s">
        <v>87</v>
      </c>
      <c r="D871">
        <v>1</v>
      </c>
      <c r="E871">
        <v>1965000</v>
      </c>
      <c r="F871" s="3" t="s">
        <v>675</v>
      </c>
      <c r="G871" t="s">
        <v>20</v>
      </c>
      <c r="H871" s="1">
        <v>39600</v>
      </c>
      <c r="I871" s="1">
        <f t="shared" si="26"/>
        <v>39630</v>
      </c>
      <c r="J871" t="s">
        <v>85</v>
      </c>
      <c r="K871" t="s">
        <v>27</v>
      </c>
      <c r="L871">
        <v>47</v>
      </c>
      <c r="M871" t="s">
        <v>39</v>
      </c>
      <c r="N871" s="1">
        <v>39098</v>
      </c>
    </row>
    <row r="872" spans="1:14" x14ac:dyDescent="0.2">
      <c r="A872" t="s">
        <v>84</v>
      </c>
      <c r="B872" t="s">
        <v>11</v>
      </c>
      <c r="C872" t="s">
        <v>36</v>
      </c>
      <c r="D872">
        <v>1</v>
      </c>
      <c r="E872">
        <v>2790000</v>
      </c>
      <c r="F872" s="3" t="s">
        <v>675</v>
      </c>
      <c r="G872" t="s">
        <v>13</v>
      </c>
      <c r="H872" s="1">
        <v>39548</v>
      </c>
      <c r="I872" s="1">
        <f t="shared" si="26"/>
        <v>39578</v>
      </c>
      <c r="J872" t="s">
        <v>85</v>
      </c>
      <c r="K872" t="s">
        <v>27</v>
      </c>
      <c r="L872">
        <v>47</v>
      </c>
      <c r="M872" t="s">
        <v>39</v>
      </c>
      <c r="N872" s="1">
        <v>39098</v>
      </c>
    </row>
    <row r="873" spans="1:14" x14ac:dyDescent="0.2">
      <c r="A873" t="s">
        <v>472</v>
      </c>
      <c r="B873" t="s">
        <v>11</v>
      </c>
      <c r="C873" t="s">
        <v>36</v>
      </c>
      <c r="D873">
        <v>1</v>
      </c>
      <c r="E873">
        <v>2790000</v>
      </c>
      <c r="F873" s="3" t="s">
        <v>675</v>
      </c>
      <c r="G873" t="s">
        <v>13</v>
      </c>
      <c r="H873" s="1">
        <v>40032</v>
      </c>
      <c r="I873" s="1">
        <f>H873+130</f>
        <v>40162</v>
      </c>
      <c r="J873" t="s">
        <v>473</v>
      </c>
      <c r="K873" t="s">
        <v>15</v>
      </c>
      <c r="L873">
        <v>43</v>
      </c>
      <c r="M873" t="s">
        <v>39</v>
      </c>
      <c r="N873" s="1">
        <v>39278</v>
      </c>
    </row>
    <row r="874" spans="1:14" x14ac:dyDescent="0.2">
      <c r="A874" t="s">
        <v>35</v>
      </c>
      <c r="B874" t="s">
        <v>11</v>
      </c>
      <c r="C874" t="s">
        <v>36</v>
      </c>
      <c r="D874">
        <v>1</v>
      </c>
      <c r="E874">
        <v>3015000</v>
      </c>
      <c r="F874" s="3" t="s">
        <v>675</v>
      </c>
      <c r="G874" t="s">
        <v>13</v>
      </c>
      <c r="H874" s="1">
        <v>39646</v>
      </c>
      <c r="I874" s="1">
        <f>H874+30</f>
        <v>39676</v>
      </c>
      <c r="J874" t="s">
        <v>38</v>
      </c>
      <c r="K874" t="s">
        <v>27</v>
      </c>
      <c r="L874">
        <v>28</v>
      </c>
      <c r="M874" t="s">
        <v>39</v>
      </c>
      <c r="N874" s="1">
        <v>39087</v>
      </c>
    </row>
    <row r="875" spans="1:14" x14ac:dyDescent="0.2">
      <c r="A875" t="s">
        <v>524</v>
      </c>
      <c r="B875" t="s">
        <v>18</v>
      </c>
      <c r="C875" t="s">
        <v>19</v>
      </c>
      <c r="D875">
        <v>1</v>
      </c>
      <c r="E875">
        <v>4300000</v>
      </c>
      <c r="F875" s="3" t="s">
        <v>675</v>
      </c>
      <c r="G875" t="s">
        <v>13</v>
      </c>
      <c r="H875" s="1">
        <v>39750</v>
      </c>
      <c r="I875" s="1">
        <f>H875+44</f>
        <v>39794</v>
      </c>
      <c r="J875" t="s">
        <v>525</v>
      </c>
      <c r="K875" t="s">
        <v>15</v>
      </c>
      <c r="L875">
        <v>39</v>
      </c>
      <c r="M875" t="s">
        <v>39</v>
      </c>
      <c r="N875" s="1">
        <v>39311</v>
      </c>
    </row>
    <row r="876" spans="1:14" x14ac:dyDescent="0.2">
      <c r="A876" t="s">
        <v>332</v>
      </c>
      <c r="B876" t="s">
        <v>18</v>
      </c>
      <c r="C876" t="s">
        <v>19</v>
      </c>
      <c r="D876">
        <v>1</v>
      </c>
      <c r="E876">
        <v>4450000</v>
      </c>
      <c r="F876" s="3" t="s">
        <v>675</v>
      </c>
      <c r="G876" t="s">
        <v>32</v>
      </c>
      <c r="H876" s="1">
        <v>39221</v>
      </c>
      <c r="I876" s="1">
        <f>H876+30</f>
        <v>39251</v>
      </c>
      <c r="J876" t="s">
        <v>333</v>
      </c>
      <c r="K876" t="s">
        <v>27</v>
      </c>
      <c r="L876">
        <v>28</v>
      </c>
      <c r="M876" t="s">
        <v>39</v>
      </c>
      <c r="N876" s="1">
        <v>39214</v>
      </c>
    </row>
    <row r="877" spans="1:14" x14ac:dyDescent="0.2">
      <c r="A877" t="s">
        <v>200</v>
      </c>
      <c r="B877" t="s">
        <v>18</v>
      </c>
      <c r="C877" t="s">
        <v>19</v>
      </c>
      <c r="D877">
        <v>1</v>
      </c>
      <c r="E877">
        <v>4500000</v>
      </c>
      <c r="F877" s="3" t="s">
        <v>675</v>
      </c>
      <c r="G877" t="s">
        <v>13</v>
      </c>
      <c r="H877" s="1">
        <v>39862</v>
      </c>
      <c r="I877" s="1">
        <f>H877+59</f>
        <v>39921</v>
      </c>
      <c r="J877" t="s">
        <v>201</v>
      </c>
      <c r="K877" t="s">
        <v>27</v>
      </c>
      <c r="L877">
        <v>28</v>
      </c>
      <c r="M877" t="s">
        <v>39</v>
      </c>
      <c r="N877" s="1">
        <v>39100</v>
      </c>
    </row>
    <row r="878" spans="1:14" x14ac:dyDescent="0.2">
      <c r="A878" t="s">
        <v>372</v>
      </c>
      <c r="B878" t="s">
        <v>18</v>
      </c>
      <c r="C878" t="s">
        <v>19</v>
      </c>
      <c r="D878">
        <v>1</v>
      </c>
      <c r="E878">
        <v>4500000</v>
      </c>
      <c r="F878" s="3" t="s">
        <v>675</v>
      </c>
      <c r="G878" t="s">
        <v>20</v>
      </c>
      <c r="H878" s="1">
        <v>39985</v>
      </c>
      <c r="I878" s="1">
        <f>H878+59</f>
        <v>40044</v>
      </c>
      <c r="J878" t="s">
        <v>373</v>
      </c>
      <c r="K878" t="s">
        <v>27</v>
      </c>
      <c r="L878">
        <v>37</v>
      </c>
      <c r="M878" t="s">
        <v>39</v>
      </c>
      <c r="N878" s="1">
        <v>39220</v>
      </c>
    </row>
    <row r="879" spans="1:14" x14ac:dyDescent="0.2">
      <c r="A879" t="s">
        <v>154</v>
      </c>
      <c r="B879" t="s">
        <v>18</v>
      </c>
      <c r="C879" t="s">
        <v>19</v>
      </c>
      <c r="D879">
        <v>1</v>
      </c>
      <c r="E879">
        <v>4500000</v>
      </c>
      <c r="F879" s="3" t="s">
        <v>675</v>
      </c>
      <c r="G879" t="s">
        <v>13</v>
      </c>
      <c r="H879" s="1">
        <v>39590</v>
      </c>
      <c r="I879" s="1">
        <f>H879+59</f>
        <v>39649</v>
      </c>
      <c r="J879" t="s">
        <v>155</v>
      </c>
      <c r="K879" t="s">
        <v>15</v>
      </c>
      <c r="L879">
        <v>35</v>
      </c>
      <c r="M879" t="s">
        <v>39</v>
      </c>
      <c r="N879" s="1">
        <v>39118</v>
      </c>
    </row>
    <row r="880" spans="1:14" x14ac:dyDescent="0.2">
      <c r="A880" t="s">
        <v>300</v>
      </c>
      <c r="B880" t="s">
        <v>18</v>
      </c>
      <c r="C880" t="s">
        <v>53</v>
      </c>
      <c r="D880">
        <v>1</v>
      </c>
      <c r="E880">
        <v>5870000</v>
      </c>
      <c r="F880" s="3" t="s">
        <v>675</v>
      </c>
      <c r="G880" t="s">
        <v>37</v>
      </c>
      <c r="H880" s="1">
        <v>39205</v>
      </c>
      <c r="I880" s="1">
        <f>H880+30</f>
        <v>39235</v>
      </c>
      <c r="J880" t="s">
        <v>301</v>
      </c>
      <c r="K880" t="s">
        <v>27</v>
      </c>
      <c r="L880">
        <v>35</v>
      </c>
      <c r="M880" t="s">
        <v>39</v>
      </c>
      <c r="N880" s="1">
        <v>39159</v>
      </c>
    </row>
    <row r="881" spans="1:14" x14ac:dyDescent="0.2">
      <c r="A881" t="s">
        <v>300</v>
      </c>
      <c r="B881" t="s">
        <v>18</v>
      </c>
      <c r="C881" t="s">
        <v>53</v>
      </c>
      <c r="D881">
        <v>1</v>
      </c>
      <c r="E881">
        <v>6100000</v>
      </c>
      <c r="F881" s="3" t="s">
        <v>675</v>
      </c>
      <c r="G881" t="s">
        <v>20</v>
      </c>
      <c r="H881" s="1">
        <v>39429</v>
      </c>
      <c r="I881" s="1">
        <f>H881+30</f>
        <v>39459</v>
      </c>
      <c r="J881" t="s">
        <v>301</v>
      </c>
      <c r="K881" t="s">
        <v>27</v>
      </c>
      <c r="L881">
        <v>35</v>
      </c>
      <c r="M881" t="s">
        <v>39</v>
      </c>
      <c r="N881" s="1">
        <v>39159</v>
      </c>
    </row>
    <row r="882" spans="1:14" x14ac:dyDescent="0.2">
      <c r="A882" t="s">
        <v>35</v>
      </c>
      <c r="B882" t="s">
        <v>18</v>
      </c>
      <c r="C882" t="s">
        <v>53</v>
      </c>
      <c r="D882">
        <v>1</v>
      </c>
      <c r="E882">
        <v>6100000</v>
      </c>
      <c r="F882" s="3" t="s">
        <v>675</v>
      </c>
      <c r="G882" t="s">
        <v>32</v>
      </c>
      <c r="H882" s="1">
        <v>39535</v>
      </c>
      <c r="I882" s="1">
        <f>H882+54</f>
        <v>39589</v>
      </c>
      <c r="J882" t="s">
        <v>38</v>
      </c>
      <c r="K882" t="s">
        <v>27</v>
      </c>
      <c r="L882">
        <v>28</v>
      </c>
      <c r="M882" t="s">
        <v>39</v>
      </c>
      <c r="N882" s="1">
        <v>39087</v>
      </c>
    </row>
    <row r="883" spans="1:14" x14ac:dyDescent="0.2">
      <c r="A883" t="s">
        <v>120</v>
      </c>
      <c r="B883" t="s">
        <v>18</v>
      </c>
      <c r="C883" t="s">
        <v>53</v>
      </c>
      <c r="D883">
        <v>1</v>
      </c>
      <c r="E883">
        <v>6100000</v>
      </c>
      <c r="F883" s="3" t="s">
        <v>675</v>
      </c>
      <c r="G883" t="s">
        <v>20</v>
      </c>
      <c r="H883" s="1">
        <v>39705</v>
      </c>
      <c r="I883" s="1">
        <f>H883+30</f>
        <v>39735</v>
      </c>
      <c r="J883" t="s">
        <v>121</v>
      </c>
      <c r="K883" t="s">
        <v>15</v>
      </c>
      <c r="L883">
        <v>29</v>
      </c>
      <c r="M883" t="s">
        <v>39</v>
      </c>
      <c r="N883" s="1">
        <v>39109</v>
      </c>
    </row>
    <row r="884" spans="1:14" x14ac:dyDescent="0.2">
      <c r="A884" t="s">
        <v>84</v>
      </c>
      <c r="B884" t="s">
        <v>18</v>
      </c>
      <c r="C884" t="s">
        <v>90</v>
      </c>
      <c r="D884">
        <v>1</v>
      </c>
      <c r="E884">
        <v>7000000</v>
      </c>
      <c r="F884" s="3" t="s">
        <v>675</v>
      </c>
      <c r="G884" t="s">
        <v>20</v>
      </c>
      <c r="H884" s="1">
        <v>39818</v>
      </c>
      <c r="I884" s="1">
        <f>H884+62</f>
        <v>39880</v>
      </c>
      <c r="J884" t="s">
        <v>85</v>
      </c>
      <c r="K884" t="s">
        <v>27</v>
      </c>
      <c r="L884">
        <v>47</v>
      </c>
      <c r="M884" t="s">
        <v>39</v>
      </c>
      <c r="N884" s="1">
        <v>39098</v>
      </c>
    </row>
    <row r="885" spans="1:14" x14ac:dyDescent="0.2">
      <c r="A885" t="s">
        <v>120</v>
      </c>
      <c r="B885" t="s">
        <v>18</v>
      </c>
      <c r="C885" t="s">
        <v>90</v>
      </c>
      <c r="D885">
        <v>1</v>
      </c>
      <c r="E885">
        <v>7000000</v>
      </c>
      <c r="F885" s="3" t="s">
        <v>675</v>
      </c>
      <c r="G885" t="s">
        <v>13</v>
      </c>
      <c r="H885" s="1">
        <v>39790</v>
      </c>
      <c r="I885" s="1">
        <f t="shared" ref="I885:I898" si="27">H885+30</f>
        <v>39820</v>
      </c>
      <c r="J885" t="s">
        <v>121</v>
      </c>
      <c r="K885" t="s">
        <v>15</v>
      </c>
      <c r="L885">
        <v>29</v>
      </c>
      <c r="M885" t="s">
        <v>39</v>
      </c>
      <c r="N885" s="1">
        <v>39109</v>
      </c>
    </row>
    <row r="886" spans="1:14" x14ac:dyDescent="0.2">
      <c r="A886" t="s">
        <v>126</v>
      </c>
      <c r="B886" t="s">
        <v>18</v>
      </c>
      <c r="C886" t="s">
        <v>90</v>
      </c>
      <c r="D886">
        <v>1</v>
      </c>
      <c r="E886">
        <v>7000000</v>
      </c>
      <c r="F886" s="3" t="s">
        <v>675</v>
      </c>
      <c r="G886" t="s">
        <v>20</v>
      </c>
      <c r="H886" s="1">
        <v>39671</v>
      </c>
      <c r="I886" s="1">
        <f t="shared" si="27"/>
        <v>39701</v>
      </c>
      <c r="J886" t="s">
        <v>127</v>
      </c>
      <c r="K886" t="s">
        <v>27</v>
      </c>
      <c r="L886">
        <v>38</v>
      </c>
      <c r="M886" t="s">
        <v>39</v>
      </c>
      <c r="N886" s="1">
        <v>39086</v>
      </c>
    </row>
    <row r="887" spans="1:14" x14ac:dyDescent="0.2">
      <c r="A887" t="s">
        <v>430</v>
      </c>
      <c r="B887" t="s">
        <v>30</v>
      </c>
      <c r="C887" t="s">
        <v>114</v>
      </c>
      <c r="D887">
        <v>1</v>
      </c>
      <c r="E887">
        <v>530000</v>
      </c>
      <c r="F887" s="3" t="s">
        <v>676</v>
      </c>
      <c r="G887" t="s">
        <v>20</v>
      </c>
      <c r="H887" s="1">
        <v>40047</v>
      </c>
      <c r="I887" s="1">
        <f t="shared" si="27"/>
        <v>40077</v>
      </c>
      <c r="J887" t="s">
        <v>431</v>
      </c>
      <c r="K887" t="s">
        <v>15</v>
      </c>
      <c r="L887">
        <v>39</v>
      </c>
      <c r="M887" t="s">
        <v>59</v>
      </c>
      <c r="N887" s="1">
        <v>39270</v>
      </c>
    </row>
    <row r="888" spans="1:14" x14ac:dyDescent="0.2">
      <c r="A888" t="s">
        <v>496</v>
      </c>
      <c r="B888" t="s">
        <v>24</v>
      </c>
      <c r="C888" t="s">
        <v>73</v>
      </c>
      <c r="D888">
        <v>1</v>
      </c>
      <c r="E888">
        <v>680000</v>
      </c>
      <c r="F888" s="3" t="s">
        <v>676</v>
      </c>
      <c r="G888" t="s">
        <v>13</v>
      </c>
      <c r="H888" s="1">
        <v>39678</v>
      </c>
      <c r="I888" s="1">
        <f t="shared" si="27"/>
        <v>39708</v>
      </c>
      <c r="J888" t="s">
        <v>497</v>
      </c>
      <c r="K888" t="s">
        <v>15</v>
      </c>
      <c r="L888">
        <v>30</v>
      </c>
      <c r="M888" t="s">
        <v>59</v>
      </c>
      <c r="N888" s="1">
        <v>39300</v>
      </c>
    </row>
    <row r="889" spans="1:14" x14ac:dyDescent="0.2">
      <c r="A889" t="s">
        <v>56</v>
      </c>
      <c r="B889" t="s">
        <v>24</v>
      </c>
      <c r="C889" t="s">
        <v>69</v>
      </c>
      <c r="D889">
        <v>1</v>
      </c>
      <c r="E889">
        <v>731000</v>
      </c>
      <c r="F889" s="3" t="s">
        <v>676</v>
      </c>
      <c r="G889" t="s">
        <v>20</v>
      </c>
      <c r="H889" s="1">
        <v>39810</v>
      </c>
      <c r="I889" s="1">
        <f t="shared" si="27"/>
        <v>39840</v>
      </c>
      <c r="J889" t="s">
        <v>58</v>
      </c>
      <c r="K889" t="s">
        <v>27</v>
      </c>
      <c r="L889">
        <v>31</v>
      </c>
      <c r="M889" t="s">
        <v>59</v>
      </c>
      <c r="N889" s="1">
        <v>39082</v>
      </c>
    </row>
    <row r="890" spans="1:14" x14ac:dyDescent="0.2">
      <c r="A890" t="s">
        <v>392</v>
      </c>
      <c r="B890" t="s">
        <v>24</v>
      </c>
      <c r="C890" t="s">
        <v>69</v>
      </c>
      <c r="D890">
        <v>1</v>
      </c>
      <c r="E890">
        <v>731000</v>
      </c>
      <c r="F890" s="3" t="s">
        <v>676</v>
      </c>
      <c r="G890" t="s">
        <v>13</v>
      </c>
      <c r="H890" s="1">
        <v>39921</v>
      </c>
      <c r="I890" s="1">
        <f t="shared" si="27"/>
        <v>39951</v>
      </c>
      <c r="J890" t="s">
        <v>393</v>
      </c>
      <c r="K890" t="s">
        <v>15</v>
      </c>
      <c r="L890">
        <v>42</v>
      </c>
      <c r="M890" t="s">
        <v>59</v>
      </c>
      <c r="N890" s="1">
        <v>39236</v>
      </c>
    </row>
    <row r="891" spans="1:14" x14ac:dyDescent="0.2">
      <c r="A891" t="s">
        <v>56</v>
      </c>
      <c r="B891" t="s">
        <v>24</v>
      </c>
      <c r="C891" t="s">
        <v>69</v>
      </c>
      <c r="D891">
        <v>1</v>
      </c>
      <c r="E891">
        <v>742000</v>
      </c>
      <c r="F891" s="3" t="s">
        <v>676</v>
      </c>
      <c r="G891" t="s">
        <v>20</v>
      </c>
      <c r="H891" s="1">
        <v>39512</v>
      </c>
      <c r="I891" s="1">
        <f t="shared" si="27"/>
        <v>39542</v>
      </c>
      <c r="J891" t="s">
        <v>58</v>
      </c>
      <c r="K891" t="s">
        <v>27</v>
      </c>
      <c r="L891">
        <v>31</v>
      </c>
      <c r="M891" t="s">
        <v>59</v>
      </c>
      <c r="N891" s="1">
        <v>39082</v>
      </c>
    </row>
    <row r="892" spans="1:14" x14ac:dyDescent="0.2">
      <c r="A892" t="s">
        <v>56</v>
      </c>
      <c r="B892" t="s">
        <v>24</v>
      </c>
      <c r="C892" t="s">
        <v>69</v>
      </c>
      <c r="D892">
        <v>1</v>
      </c>
      <c r="E892">
        <v>742000</v>
      </c>
      <c r="F892" s="3" t="s">
        <v>676</v>
      </c>
      <c r="G892" t="s">
        <v>32</v>
      </c>
      <c r="H892" s="1">
        <v>39885</v>
      </c>
      <c r="I892" s="1">
        <f t="shared" si="27"/>
        <v>39915</v>
      </c>
      <c r="J892" t="s">
        <v>58</v>
      </c>
      <c r="K892" t="s">
        <v>27</v>
      </c>
      <c r="L892">
        <v>31</v>
      </c>
      <c r="M892" t="s">
        <v>59</v>
      </c>
      <c r="N892" s="1">
        <v>39082</v>
      </c>
    </row>
    <row r="893" spans="1:14" x14ac:dyDescent="0.2">
      <c r="A893" t="s">
        <v>56</v>
      </c>
      <c r="B893" t="s">
        <v>24</v>
      </c>
      <c r="C893" t="s">
        <v>69</v>
      </c>
      <c r="D893">
        <v>1</v>
      </c>
      <c r="E893">
        <v>742000</v>
      </c>
      <c r="F893" s="3" t="s">
        <v>676</v>
      </c>
      <c r="G893" t="s">
        <v>13</v>
      </c>
      <c r="H893" s="1">
        <v>39651</v>
      </c>
      <c r="I893" s="1">
        <f t="shared" si="27"/>
        <v>39681</v>
      </c>
      <c r="J893" t="s">
        <v>58</v>
      </c>
      <c r="K893" t="s">
        <v>27</v>
      </c>
      <c r="L893">
        <v>31</v>
      </c>
      <c r="M893" t="s">
        <v>59</v>
      </c>
      <c r="N893" s="1">
        <v>39082</v>
      </c>
    </row>
    <row r="894" spans="1:14" x14ac:dyDescent="0.2">
      <c r="A894" t="s">
        <v>496</v>
      </c>
      <c r="B894" t="s">
        <v>24</v>
      </c>
      <c r="C894" t="s">
        <v>69</v>
      </c>
      <c r="D894">
        <v>1</v>
      </c>
      <c r="E894">
        <v>742000</v>
      </c>
      <c r="F894" s="3" t="s">
        <v>676</v>
      </c>
      <c r="G894" t="s">
        <v>13</v>
      </c>
      <c r="H894" s="1">
        <v>39717</v>
      </c>
      <c r="I894" s="1">
        <f t="shared" si="27"/>
        <v>39747</v>
      </c>
      <c r="J894" t="s">
        <v>497</v>
      </c>
      <c r="K894" t="s">
        <v>15</v>
      </c>
      <c r="L894">
        <v>30</v>
      </c>
      <c r="M894" t="s">
        <v>59</v>
      </c>
      <c r="N894" s="1">
        <v>39300</v>
      </c>
    </row>
    <row r="895" spans="1:14" x14ac:dyDescent="0.2">
      <c r="A895" t="s">
        <v>546</v>
      </c>
      <c r="B895" t="s">
        <v>24</v>
      </c>
      <c r="C895" t="s">
        <v>65</v>
      </c>
      <c r="D895">
        <v>1</v>
      </c>
      <c r="E895">
        <v>950000</v>
      </c>
      <c r="F895" s="3" t="s">
        <v>676</v>
      </c>
      <c r="G895" t="s">
        <v>13</v>
      </c>
      <c r="H895" s="1">
        <v>39330</v>
      </c>
      <c r="I895" s="1">
        <f t="shared" si="27"/>
        <v>39360</v>
      </c>
      <c r="J895" t="s">
        <v>547</v>
      </c>
      <c r="K895" t="s">
        <v>15</v>
      </c>
      <c r="L895">
        <v>29</v>
      </c>
      <c r="M895" t="s">
        <v>59</v>
      </c>
      <c r="N895" s="1">
        <v>39322</v>
      </c>
    </row>
    <row r="896" spans="1:14" x14ac:dyDescent="0.2">
      <c r="A896" t="s">
        <v>56</v>
      </c>
      <c r="B896" t="s">
        <v>24</v>
      </c>
      <c r="C896" t="s">
        <v>65</v>
      </c>
      <c r="D896">
        <v>1</v>
      </c>
      <c r="E896">
        <v>950000</v>
      </c>
      <c r="F896" s="3" t="s">
        <v>676</v>
      </c>
      <c r="G896" t="s">
        <v>20</v>
      </c>
      <c r="H896" s="1">
        <v>39846</v>
      </c>
      <c r="I896" s="1">
        <f t="shared" si="27"/>
        <v>39876</v>
      </c>
      <c r="J896" t="s">
        <v>58</v>
      </c>
      <c r="K896" t="s">
        <v>27</v>
      </c>
      <c r="L896">
        <v>31</v>
      </c>
      <c r="M896" t="s">
        <v>59</v>
      </c>
      <c r="N896" s="1">
        <v>39082</v>
      </c>
    </row>
    <row r="897" spans="1:14" x14ac:dyDescent="0.2">
      <c r="A897" t="s">
        <v>392</v>
      </c>
      <c r="B897" t="s">
        <v>24</v>
      </c>
      <c r="C897" t="s">
        <v>25</v>
      </c>
      <c r="D897">
        <v>1</v>
      </c>
      <c r="E897">
        <v>970000</v>
      </c>
      <c r="F897" s="3" t="s">
        <v>676</v>
      </c>
      <c r="G897" t="s">
        <v>13</v>
      </c>
      <c r="H897" s="1">
        <v>39420</v>
      </c>
      <c r="I897" s="1">
        <f t="shared" si="27"/>
        <v>39450</v>
      </c>
      <c r="J897" t="s">
        <v>393</v>
      </c>
      <c r="K897" t="s">
        <v>15</v>
      </c>
      <c r="L897">
        <v>42</v>
      </c>
      <c r="M897" t="s">
        <v>59</v>
      </c>
      <c r="N897" s="1">
        <v>39236</v>
      </c>
    </row>
    <row r="898" spans="1:14" x14ac:dyDescent="0.2">
      <c r="A898" t="s">
        <v>56</v>
      </c>
      <c r="B898" t="s">
        <v>24</v>
      </c>
      <c r="C898" t="s">
        <v>65</v>
      </c>
      <c r="D898">
        <v>1</v>
      </c>
      <c r="E898">
        <v>980000</v>
      </c>
      <c r="F898" s="3" t="s">
        <v>676</v>
      </c>
      <c r="G898" t="s">
        <v>13</v>
      </c>
      <c r="H898" s="1">
        <v>39690</v>
      </c>
      <c r="I898" s="1">
        <f t="shared" si="27"/>
        <v>39720</v>
      </c>
      <c r="J898" t="s">
        <v>58</v>
      </c>
      <c r="K898" t="s">
        <v>27</v>
      </c>
      <c r="L898">
        <v>31</v>
      </c>
      <c r="M898" t="s">
        <v>59</v>
      </c>
      <c r="N898" s="1">
        <v>39082</v>
      </c>
    </row>
    <row r="899" spans="1:14" x14ac:dyDescent="0.2">
      <c r="A899" t="s">
        <v>56</v>
      </c>
      <c r="B899" t="s">
        <v>24</v>
      </c>
      <c r="C899" t="s">
        <v>25</v>
      </c>
      <c r="D899">
        <v>1</v>
      </c>
      <c r="E899">
        <v>985000</v>
      </c>
      <c r="F899" s="3" t="s">
        <v>676</v>
      </c>
      <c r="G899" t="s">
        <v>13</v>
      </c>
      <c r="H899" s="1">
        <v>39540</v>
      </c>
      <c r="I899" s="1">
        <f>H899+20</f>
        <v>39560</v>
      </c>
      <c r="J899" t="s">
        <v>58</v>
      </c>
      <c r="K899" t="s">
        <v>27</v>
      </c>
      <c r="L899">
        <v>31</v>
      </c>
      <c r="M899" t="s">
        <v>59</v>
      </c>
      <c r="N899" s="1">
        <v>39082</v>
      </c>
    </row>
    <row r="900" spans="1:14" x14ac:dyDescent="0.2">
      <c r="A900" t="s">
        <v>430</v>
      </c>
      <c r="B900" t="s">
        <v>24</v>
      </c>
      <c r="C900" t="s">
        <v>25</v>
      </c>
      <c r="D900">
        <v>1</v>
      </c>
      <c r="E900">
        <v>985000</v>
      </c>
      <c r="F900" s="3" t="s">
        <v>676</v>
      </c>
      <c r="G900" t="s">
        <v>13</v>
      </c>
      <c r="H900" s="1">
        <v>39942</v>
      </c>
      <c r="I900" s="1">
        <f>H900+30</f>
        <v>39972</v>
      </c>
      <c r="J900" t="s">
        <v>431</v>
      </c>
      <c r="K900" t="s">
        <v>15</v>
      </c>
      <c r="L900">
        <v>39</v>
      </c>
      <c r="M900" t="s">
        <v>59</v>
      </c>
      <c r="N900" s="1">
        <v>39270</v>
      </c>
    </row>
    <row r="901" spans="1:14" x14ac:dyDescent="0.2">
      <c r="A901" t="s">
        <v>496</v>
      </c>
      <c r="B901" t="s">
        <v>24</v>
      </c>
      <c r="C901" t="s">
        <v>25</v>
      </c>
      <c r="D901">
        <v>1</v>
      </c>
      <c r="E901">
        <v>1010800</v>
      </c>
      <c r="F901" s="3" t="s">
        <v>676</v>
      </c>
      <c r="G901" t="s">
        <v>20</v>
      </c>
      <c r="H901" s="1">
        <v>39305</v>
      </c>
      <c r="I901" s="1">
        <f>H901+30</f>
        <v>39335</v>
      </c>
      <c r="J901" t="s">
        <v>497</v>
      </c>
      <c r="K901" t="s">
        <v>15</v>
      </c>
      <c r="L901">
        <v>30</v>
      </c>
      <c r="M901" t="s">
        <v>59</v>
      </c>
      <c r="N901" s="1">
        <v>39300</v>
      </c>
    </row>
    <row r="902" spans="1:14" x14ac:dyDescent="0.2">
      <c r="A902" t="s">
        <v>320</v>
      </c>
      <c r="B902" t="s">
        <v>11</v>
      </c>
      <c r="C902" t="s">
        <v>49</v>
      </c>
      <c r="D902">
        <v>1</v>
      </c>
      <c r="E902">
        <v>1060000</v>
      </c>
      <c r="F902" s="3" t="s">
        <v>676</v>
      </c>
      <c r="G902" t="s">
        <v>20</v>
      </c>
      <c r="H902" s="1">
        <v>39215</v>
      </c>
      <c r="I902" s="1">
        <f>H902+67</f>
        <v>39282</v>
      </c>
      <c r="J902" t="s">
        <v>321</v>
      </c>
      <c r="K902" t="s">
        <v>15</v>
      </c>
      <c r="L902">
        <v>55</v>
      </c>
      <c r="M902" t="s">
        <v>59</v>
      </c>
      <c r="N902" s="1">
        <v>39215</v>
      </c>
    </row>
    <row r="903" spans="1:14" x14ac:dyDescent="0.2">
      <c r="A903" t="s">
        <v>546</v>
      </c>
      <c r="B903" t="s">
        <v>11</v>
      </c>
      <c r="C903" t="s">
        <v>49</v>
      </c>
      <c r="D903">
        <v>1</v>
      </c>
      <c r="E903">
        <v>1080000</v>
      </c>
      <c r="F903" s="3" t="s">
        <v>676</v>
      </c>
      <c r="G903" t="s">
        <v>20</v>
      </c>
      <c r="H903" s="1">
        <v>39637</v>
      </c>
      <c r="I903" s="1">
        <f>H903+127</f>
        <v>39764</v>
      </c>
      <c r="J903" t="s">
        <v>547</v>
      </c>
      <c r="K903" t="s">
        <v>15</v>
      </c>
      <c r="L903">
        <v>29</v>
      </c>
      <c r="M903" t="s">
        <v>59</v>
      </c>
      <c r="N903" s="1">
        <v>39322</v>
      </c>
    </row>
    <row r="904" spans="1:14" x14ac:dyDescent="0.2">
      <c r="A904" t="s">
        <v>430</v>
      </c>
      <c r="B904" t="s">
        <v>30</v>
      </c>
      <c r="C904" t="s">
        <v>61</v>
      </c>
      <c r="D904">
        <v>1</v>
      </c>
      <c r="E904">
        <v>1099000</v>
      </c>
      <c r="F904" s="3" t="s">
        <v>676</v>
      </c>
      <c r="G904" t="s">
        <v>13</v>
      </c>
      <c r="H904" s="1">
        <v>39973</v>
      </c>
      <c r="I904" s="1">
        <f t="shared" ref="I904:I909" si="28">H904+30</f>
        <v>40003</v>
      </c>
      <c r="J904" t="s">
        <v>431</v>
      </c>
      <c r="K904" t="s">
        <v>15</v>
      </c>
      <c r="L904">
        <v>39</v>
      </c>
      <c r="M904" t="s">
        <v>59</v>
      </c>
      <c r="N904" s="1">
        <v>39270</v>
      </c>
    </row>
    <row r="905" spans="1:14" x14ac:dyDescent="0.2">
      <c r="A905" t="s">
        <v>430</v>
      </c>
      <c r="B905" t="s">
        <v>30</v>
      </c>
      <c r="C905" t="s">
        <v>61</v>
      </c>
      <c r="D905">
        <v>1</v>
      </c>
      <c r="E905">
        <v>1150000</v>
      </c>
      <c r="F905" s="3" t="s">
        <v>676</v>
      </c>
      <c r="G905" t="s">
        <v>32</v>
      </c>
      <c r="H905" s="1">
        <v>39272</v>
      </c>
      <c r="I905" s="1">
        <f t="shared" si="28"/>
        <v>39302</v>
      </c>
      <c r="J905" t="s">
        <v>431</v>
      </c>
      <c r="K905" t="s">
        <v>15</v>
      </c>
      <c r="L905">
        <v>39</v>
      </c>
      <c r="M905" t="s">
        <v>59</v>
      </c>
      <c r="N905" s="1">
        <v>39270</v>
      </c>
    </row>
    <row r="906" spans="1:14" x14ac:dyDescent="0.2">
      <c r="A906" t="s">
        <v>56</v>
      </c>
      <c r="B906" t="s">
        <v>18</v>
      </c>
      <c r="C906" t="s">
        <v>57</v>
      </c>
      <c r="D906">
        <v>1</v>
      </c>
      <c r="E906">
        <v>1280000</v>
      </c>
      <c r="F906" s="3" t="s">
        <v>676</v>
      </c>
      <c r="G906" t="s">
        <v>13</v>
      </c>
      <c r="H906" s="1">
        <v>39732</v>
      </c>
      <c r="I906" s="1">
        <f t="shared" si="28"/>
        <v>39762</v>
      </c>
      <c r="J906" t="s">
        <v>58</v>
      </c>
      <c r="K906" t="s">
        <v>27</v>
      </c>
      <c r="L906">
        <v>31</v>
      </c>
      <c r="M906" t="s">
        <v>59</v>
      </c>
      <c r="N906" s="1">
        <v>39082</v>
      </c>
    </row>
    <row r="907" spans="1:14" x14ac:dyDescent="0.2">
      <c r="A907" t="s">
        <v>56</v>
      </c>
      <c r="B907" t="s">
        <v>18</v>
      </c>
      <c r="C907" t="s">
        <v>57</v>
      </c>
      <c r="D907">
        <v>1</v>
      </c>
      <c r="E907">
        <v>1345000</v>
      </c>
      <c r="F907" s="3" t="s">
        <v>676</v>
      </c>
      <c r="G907" t="s">
        <v>37</v>
      </c>
      <c r="H907" s="1">
        <v>39092</v>
      </c>
      <c r="I907" s="1">
        <f t="shared" si="28"/>
        <v>39122</v>
      </c>
      <c r="J907" t="s">
        <v>58</v>
      </c>
      <c r="K907" t="s">
        <v>27</v>
      </c>
      <c r="L907">
        <v>31</v>
      </c>
      <c r="M907" t="s">
        <v>59</v>
      </c>
      <c r="N907" s="1">
        <v>39082</v>
      </c>
    </row>
    <row r="908" spans="1:14" x14ac:dyDescent="0.2">
      <c r="A908" t="s">
        <v>430</v>
      </c>
      <c r="B908" t="s">
        <v>30</v>
      </c>
      <c r="C908" t="s">
        <v>31</v>
      </c>
      <c r="D908">
        <v>1</v>
      </c>
      <c r="E908">
        <v>1399000</v>
      </c>
      <c r="F908" s="3" t="s">
        <v>676</v>
      </c>
      <c r="G908" t="s">
        <v>20</v>
      </c>
      <c r="H908" s="1">
        <v>39474</v>
      </c>
      <c r="I908" s="1">
        <f t="shared" si="28"/>
        <v>39504</v>
      </c>
      <c r="J908" t="s">
        <v>431</v>
      </c>
      <c r="K908" t="s">
        <v>15</v>
      </c>
      <c r="L908">
        <v>39</v>
      </c>
      <c r="M908" t="s">
        <v>59</v>
      </c>
      <c r="N908" s="1">
        <v>39270</v>
      </c>
    </row>
    <row r="909" spans="1:14" x14ac:dyDescent="0.2">
      <c r="A909" t="s">
        <v>392</v>
      </c>
      <c r="B909" t="s">
        <v>30</v>
      </c>
      <c r="C909" t="s">
        <v>31</v>
      </c>
      <c r="D909">
        <v>1</v>
      </c>
      <c r="E909">
        <v>1399000</v>
      </c>
      <c r="F909" s="3" t="s">
        <v>676</v>
      </c>
      <c r="G909" t="s">
        <v>13</v>
      </c>
      <c r="H909" s="1">
        <v>39252</v>
      </c>
      <c r="I909" s="1">
        <f t="shared" si="28"/>
        <v>39282</v>
      </c>
      <c r="J909" t="s">
        <v>393</v>
      </c>
      <c r="K909" t="s">
        <v>15</v>
      </c>
      <c r="L909">
        <v>42</v>
      </c>
      <c r="M909" t="s">
        <v>59</v>
      </c>
      <c r="N909" s="1">
        <v>39236</v>
      </c>
    </row>
    <row r="910" spans="1:14" x14ac:dyDescent="0.2">
      <c r="A910" t="s">
        <v>496</v>
      </c>
      <c r="B910" t="s">
        <v>30</v>
      </c>
      <c r="C910" t="s">
        <v>31</v>
      </c>
      <c r="D910">
        <v>1</v>
      </c>
      <c r="E910">
        <v>1450000</v>
      </c>
      <c r="F910" s="3" t="s">
        <v>676</v>
      </c>
      <c r="G910" t="s">
        <v>20</v>
      </c>
      <c r="H910" s="1">
        <v>39955</v>
      </c>
      <c r="I910" s="1">
        <f>H910+50</f>
        <v>40005</v>
      </c>
      <c r="J910" t="s">
        <v>497</v>
      </c>
      <c r="K910" t="s">
        <v>15</v>
      </c>
      <c r="L910">
        <v>30</v>
      </c>
      <c r="M910" t="s">
        <v>59</v>
      </c>
      <c r="N910" s="1">
        <v>39300</v>
      </c>
    </row>
    <row r="911" spans="1:14" x14ac:dyDescent="0.2">
      <c r="A911" t="s">
        <v>430</v>
      </c>
      <c r="B911" t="s">
        <v>30</v>
      </c>
      <c r="C911" t="s">
        <v>41</v>
      </c>
      <c r="D911">
        <v>1</v>
      </c>
      <c r="E911">
        <v>1750000</v>
      </c>
      <c r="F911" s="3" t="s">
        <v>676</v>
      </c>
      <c r="G911" t="s">
        <v>37</v>
      </c>
      <c r="H911" s="1">
        <v>39497</v>
      </c>
      <c r="I911" s="1">
        <f>H911+30</f>
        <v>39527</v>
      </c>
      <c r="J911" t="s">
        <v>431</v>
      </c>
      <c r="K911" t="s">
        <v>15</v>
      </c>
      <c r="L911">
        <v>39</v>
      </c>
      <c r="M911" t="s">
        <v>59</v>
      </c>
      <c r="N911" s="1">
        <v>39270</v>
      </c>
    </row>
    <row r="912" spans="1:14" x14ac:dyDescent="0.2">
      <c r="A912" t="s">
        <v>392</v>
      </c>
      <c r="B912" t="s">
        <v>11</v>
      </c>
      <c r="C912" t="s">
        <v>36</v>
      </c>
      <c r="D912">
        <v>1</v>
      </c>
      <c r="E912">
        <v>3015000</v>
      </c>
      <c r="F912" s="3" t="s">
        <v>676</v>
      </c>
      <c r="G912" t="s">
        <v>32</v>
      </c>
      <c r="H912" s="1">
        <v>39397</v>
      </c>
      <c r="I912" s="1">
        <f>H912+55</f>
        <v>39452</v>
      </c>
      <c r="J912" t="s">
        <v>393</v>
      </c>
      <c r="K912" t="s">
        <v>15</v>
      </c>
      <c r="L912">
        <v>42</v>
      </c>
      <c r="M912" t="s">
        <v>59</v>
      </c>
      <c r="N912" s="1">
        <v>39236</v>
      </c>
    </row>
    <row r="913" spans="1:14" x14ac:dyDescent="0.2">
      <c r="A913" t="s">
        <v>56</v>
      </c>
      <c r="B913" t="s">
        <v>18</v>
      </c>
      <c r="C913" t="s">
        <v>53</v>
      </c>
      <c r="D913">
        <v>1</v>
      </c>
      <c r="E913">
        <v>5870000</v>
      </c>
      <c r="F913" s="3" t="s">
        <v>676</v>
      </c>
      <c r="G913" t="s">
        <v>20</v>
      </c>
      <c r="H913" s="1">
        <v>39771</v>
      </c>
      <c r="I913" s="1">
        <f>H913+30</f>
        <v>39801</v>
      </c>
      <c r="J913" t="s">
        <v>58</v>
      </c>
      <c r="K913" t="s">
        <v>27</v>
      </c>
      <c r="L913">
        <v>31</v>
      </c>
      <c r="M913" t="s">
        <v>59</v>
      </c>
      <c r="N913" s="1">
        <v>39082</v>
      </c>
    </row>
    <row r="914" spans="1:14" x14ac:dyDescent="0.2">
      <c r="A914" t="s">
        <v>56</v>
      </c>
      <c r="B914" t="s">
        <v>18</v>
      </c>
      <c r="C914" t="s">
        <v>53</v>
      </c>
      <c r="D914">
        <v>1</v>
      </c>
      <c r="E914">
        <v>6000000</v>
      </c>
      <c r="F914" s="3" t="s">
        <v>676</v>
      </c>
      <c r="G914" t="s">
        <v>32</v>
      </c>
      <c r="H914" s="1">
        <v>39577</v>
      </c>
      <c r="I914" s="1">
        <f>H914+30</f>
        <v>39607</v>
      </c>
      <c r="J914" t="s">
        <v>58</v>
      </c>
      <c r="K914" t="s">
        <v>27</v>
      </c>
      <c r="L914">
        <v>31</v>
      </c>
      <c r="M914" t="s">
        <v>59</v>
      </c>
      <c r="N914" s="1">
        <v>39082</v>
      </c>
    </row>
    <row r="915" spans="1:14" x14ac:dyDescent="0.2">
      <c r="A915" t="s">
        <v>430</v>
      </c>
      <c r="B915" t="s">
        <v>18</v>
      </c>
      <c r="C915" t="s">
        <v>53</v>
      </c>
      <c r="D915">
        <v>1</v>
      </c>
      <c r="E915">
        <v>6000000</v>
      </c>
      <c r="F915" s="3" t="s">
        <v>676</v>
      </c>
      <c r="G915" t="s">
        <v>13</v>
      </c>
      <c r="H915" s="1">
        <v>39994</v>
      </c>
      <c r="I915" s="1">
        <f>H915+30</f>
        <v>40024</v>
      </c>
      <c r="J915" t="s">
        <v>431</v>
      </c>
      <c r="K915" t="s">
        <v>15</v>
      </c>
      <c r="L915">
        <v>39</v>
      </c>
      <c r="M915" t="s">
        <v>59</v>
      </c>
      <c r="N915" s="1">
        <v>39270</v>
      </c>
    </row>
    <row r="916" spans="1:14" x14ac:dyDescent="0.2">
      <c r="A916" t="s">
        <v>56</v>
      </c>
      <c r="B916" t="s">
        <v>18</v>
      </c>
      <c r="C916" t="s">
        <v>53</v>
      </c>
      <c r="D916">
        <v>1</v>
      </c>
      <c r="E916">
        <v>6000000</v>
      </c>
      <c r="F916" s="3" t="s">
        <v>676</v>
      </c>
      <c r="G916" t="s">
        <v>13</v>
      </c>
      <c r="H916" s="1">
        <v>39610</v>
      </c>
      <c r="I916" s="1">
        <f>H916+30</f>
        <v>39640</v>
      </c>
      <c r="J916" t="s">
        <v>58</v>
      </c>
      <c r="K916" t="s">
        <v>27</v>
      </c>
      <c r="L916">
        <v>31</v>
      </c>
      <c r="M916" t="s">
        <v>59</v>
      </c>
      <c r="N916" s="1">
        <v>39082</v>
      </c>
    </row>
    <row r="917" spans="1:14" x14ac:dyDescent="0.2">
      <c r="A917" t="s">
        <v>546</v>
      </c>
      <c r="B917" t="s">
        <v>18</v>
      </c>
      <c r="C917" t="s">
        <v>90</v>
      </c>
      <c r="D917">
        <v>1</v>
      </c>
      <c r="E917">
        <v>7000000</v>
      </c>
      <c r="F917" s="3" t="s">
        <v>676</v>
      </c>
      <c r="G917" t="s">
        <v>13</v>
      </c>
      <c r="H917" s="1">
        <v>40022</v>
      </c>
      <c r="I917" s="1">
        <f>H917+30</f>
        <v>40052</v>
      </c>
      <c r="J917" t="s">
        <v>547</v>
      </c>
      <c r="K917" t="s">
        <v>15</v>
      </c>
      <c r="L917">
        <v>29</v>
      </c>
      <c r="M917" t="s">
        <v>59</v>
      </c>
      <c r="N917" s="1">
        <v>39322</v>
      </c>
    </row>
    <row r="918" spans="1:14" x14ac:dyDescent="0.2">
      <c r="A918" t="s">
        <v>546</v>
      </c>
      <c r="B918" t="s">
        <v>18</v>
      </c>
      <c r="C918" t="s">
        <v>90</v>
      </c>
      <c r="D918">
        <v>1</v>
      </c>
      <c r="E918">
        <v>7000000</v>
      </c>
      <c r="F918" s="3" t="s">
        <v>676</v>
      </c>
      <c r="G918" t="s">
        <v>20</v>
      </c>
      <c r="H918" s="1">
        <v>39526</v>
      </c>
      <c r="I918" s="1">
        <f>H918+59</f>
        <v>39585</v>
      </c>
      <c r="J918" t="s">
        <v>547</v>
      </c>
      <c r="K918" t="s">
        <v>15</v>
      </c>
      <c r="L918">
        <v>29</v>
      </c>
      <c r="M918" t="s">
        <v>59</v>
      </c>
      <c r="N918" s="1">
        <v>39322</v>
      </c>
    </row>
    <row r="919" spans="1:14" x14ac:dyDescent="0.2">
      <c r="A919" t="s">
        <v>306</v>
      </c>
      <c r="B919" t="s">
        <v>24</v>
      </c>
      <c r="C919" t="s">
        <v>108</v>
      </c>
      <c r="D919">
        <v>1</v>
      </c>
      <c r="E919">
        <v>320000</v>
      </c>
      <c r="F919" s="3" t="s">
        <v>674</v>
      </c>
      <c r="G919" t="s">
        <v>13</v>
      </c>
      <c r="H919" s="1">
        <v>39922</v>
      </c>
      <c r="I919" s="1">
        <f>H919+30</f>
        <v>39952</v>
      </c>
      <c r="J919" t="s">
        <v>307</v>
      </c>
      <c r="K919" t="s">
        <v>27</v>
      </c>
      <c r="L919">
        <v>34</v>
      </c>
      <c r="M919" t="s">
        <v>51</v>
      </c>
      <c r="N919" s="1">
        <v>39208</v>
      </c>
    </row>
    <row r="920" spans="1:14" x14ac:dyDescent="0.2">
      <c r="A920" t="s">
        <v>160</v>
      </c>
      <c r="B920" t="s">
        <v>30</v>
      </c>
      <c r="C920" t="s">
        <v>111</v>
      </c>
      <c r="D920">
        <v>1</v>
      </c>
      <c r="E920">
        <v>405000</v>
      </c>
      <c r="F920" s="3" t="s">
        <v>674</v>
      </c>
      <c r="G920" t="s">
        <v>32</v>
      </c>
      <c r="H920" s="1">
        <v>39721</v>
      </c>
      <c r="I920" s="1">
        <f>H920+30</f>
        <v>39751</v>
      </c>
      <c r="J920" t="s">
        <v>161</v>
      </c>
      <c r="K920" t="s">
        <v>27</v>
      </c>
      <c r="L920">
        <v>42</v>
      </c>
      <c r="M920" t="s">
        <v>51</v>
      </c>
      <c r="N920" s="1">
        <v>39127</v>
      </c>
    </row>
    <row r="921" spans="1:14" x14ac:dyDescent="0.2">
      <c r="A921" t="s">
        <v>492</v>
      </c>
      <c r="B921" t="s">
        <v>30</v>
      </c>
      <c r="C921" t="s">
        <v>111</v>
      </c>
      <c r="D921">
        <v>1</v>
      </c>
      <c r="E921">
        <v>420000</v>
      </c>
      <c r="F921" s="3" t="s">
        <v>674</v>
      </c>
      <c r="G921" t="s">
        <v>20</v>
      </c>
      <c r="H921" s="1">
        <v>39303</v>
      </c>
      <c r="I921" s="1">
        <f>H921+30</f>
        <v>39333</v>
      </c>
      <c r="J921" t="s">
        <v>493</v>
      </c>
      <c r="K921" t="s">
        <v>27</v>
      </c>
      <c r="L921">
        <v>43</v>
      </c>
      <c r="M921" t="s">
        <v>51</v>
      </c>
      <c r="N921" s="1">
        <v>39302</v>
      </c>
    </row>
    <row r="922" spans="1:14" x14ac:dyDescent="0.2">
      <c r="A922" t="s">
        <v>113</v>
      </c>
      <c r="B922" t="s">
        <v>30</v>
      </c>
      <c r="C922" t="s">
        <v>114</v>
      </c>
      <c r="D922">
        <v>1</v>
      </c>
      <c r="E922">
        <v>478000</v>
      </c>
      <c r="F922" s="3" t="s">
        <v>674</v>
      </c>
      <c r="G922" t="s">
        <v>20</v>
      </c>
      <c r="H922" s="1">
        <v>39112</v>
      </c>
      <c r="I922" s="1">
        <f>H922+100</f>
        <v>39212</v>
      </c>
      <c r="J922" t="s">
        <v>115</v>
      </c>
      <c r="K922" t="s">
        <v>27</v>
      </c>
      <c r="L922">
        <v>57</v>
      </c>
      <c r="M922" t="s">
        <v>51</v>
      </c>
      <c r="N922" s="1">
        <v>39112</v>
      </c>
    </row>
    <row r="923" spans="1:14" x14ac:dyDescent="0.2">
      <c r="A923" t="s">
        <v>262</v>
      </c>
      <c r="B923" t="s">
        <v>30</v>
      </c>
      <c r="C923" t="s">
        <v>114</v>
      </c>
      <c r="D923">
        <v>1</v>
      </c>
      <c r="E923">
        <v>478000</v>
      </c>
      <c r="F923" s="3" t="s">
        <v>674</v>
      </c>
      <c r="G923" t="s">
        <v>20</v>
      </c>
      <c r="H923" s="1">
        <v>39428</v>
      </c>
      <c r="I923" s="1">
        <f>H923+30</f>
        <v>39458</v>
      </c>
      <c r="J923" t="s">
        <v>263</v>
      </c>
      <c r="K923" t="s">
        <v>27</v>
      </c>
      <c r="L923">
        <v>56</v>
      </c>
      <c r="M923" t="s">
        <v>51</v>
      </c>
      <c r="N923" s="1">
        <v>39132</v>
      </c>
    </row>
    <row r="924" spans="1:14" x14ac:dyDescent="0.2">
      <c r="A924" t="s">
        <v>568</v>
      </c>
      <c r="B924" t="s">
        <v>30</v>
      </c>
      <c r="C924" t="s">
        <v>114</v>
      </c>
      <c r="D924">
        <v>1</v>
      </c>
      <c r="E924">
        <v>530000</v>
      </c>
      <c r="F924" s="3" t="s">
        <v>674</v>
      </c>
      <c r="G924" t="s">
        <v>37</v>
      </c>
      <c r="H924" s="1">
        <v>39341</v>
      </c>
      <c r="I924" s="1">
        <f>H924+125</f>
        <v>39466</v>
      </c>
      <c r="J924" t="s">
        <v>569</v>
      </c>
      <c r="K924" t="s">
        <v>15</v>
      </c>
      <c r="L924">
        <v>24</v>
      </c>
      <c r="M924" t="s">
        <v>51</v>
      </c>
      <c r="N924" s="1">
        <v>39327</v>
      </c>
    </row>
    <row r="925" spans="1:14" x14ac:dyDescent="0.2">
      <c r="A925" t="s">
        <v>262</v>
      </c>
      <c r="B925" t="s">
        <v>30</v>
      </c>
      <c r="C925" t="s">
        <v>114</v>
      </c>
      <c r="D925">
        <v>1</v>
      </c>
      <c r="E925">
        <v>530000</v>
      </c>
      <c r="F925" s="3" t="s">
        <v>674</v>
      </c>
      <c r="G925" t="s">
        <v>13</v>
      </c>
      <c r="H925" s="1">
        <v>39488</v>
      </c>
      <c r="I925" s="1">
        <f>H925+150</f>
        <v>39638</v>
      </c>
      <c r="J925" t="s">
        <v>263</v>
      </c>
      <c r="K925" t="s">
        <v>27</v>
      </c>
      <c r="L925">
        <v>56</v>
      </c>
      <c r="M925" t="s">
        <v>51</v>
      </c>
      <c r="N925" s="1">
        <v>39132</v>
      </c>
    </row>
    <row r="926" spans="1:14" x14ac:dyDescent="0.2">
      <c r="A926" t="s">
        <v>568</v>
      </c>
      <c r="B926" t="s">
        <v>24</v>
      </c>
      <c r="C926" t="s">
        <v>73</v>
      </c>
      <c r="D926">
        <v>1</v>
      </c>
      <c r="E926">
        <v>680000</v>
      </c>
      <c r="F926" s="3" t="s">
        <v>674</v>
      </c>
      <c r="G926" t="s">
        <v>20</v>
      </c>
      <c r="H926" s="1">
        <v>40075</v>
      </c>
      <c r="I926" s="1">
        <f>H926+30</f>
        <v>40105</v>
      </c>
      <c r="J926" t="s">
        <v>569</v>
      </c>
      <c r="K926" t="s">
        <v>15</v>
      </c>
      <c r="L926">
        <v>24</v>
      </c>
      <c r="M926" t="s">
        <v>51</v>
      </c>
      <c r="N926" s="1">
        <v>39327</v>
      </c>
    </row>
    <row r="927" spans="1:14" x14ac:dyDescent="0.2">
      <c r="A927" t="s">
        <v>530</v>
      </c>
      <c r="B927" t="s">
        <v>24</v>
      </c>
      <c r="C927" t="s">
        <v>73</v>
      </c>
      <c r="D927">
        <v>1</v>
      </c>
      <c r="E927">
        <v>680000</v>
      </c>
      <c r="F927" s="3" t="s">
        <v>674</v>
      </c>
      <c r="G927" t="s">
        <v>13</v>
      </c>
      <c r="H927" s="1">
        <v>39322</v>
      </c>
      <c r="I927" s="1">
        <f>H927+30</f>
        <v>39352</v>
      </c>
      <c r="J927" t="s">
        <v>531</v>
      </c>
      <c r="K927" t="s">
        <v>27</v>
      </c>
      <c r="L927">
        <v>34</v>
      </c>
      <c r="M927" t="s">
        <v>51</v>
      </c>
      <c r="N927" s="1">
        <v>39314</v>
      </c>
    </row>
    <row r="928" spans="1:14" x14ac:dyDescent="0.2">
      <c r="A928" t="s">
        <v>306</v>
      </c>
      <c r="B928" t="s">
        <v>24</v>
      </c>
      <c r="C928" t="s">
        <v>73</v>
      </c>
      <c r="D928">
        <v>1</v>
      </c>
      <c r="E928">
        <v>720000</v>
      </c>
      <c r="F928" s="3" t="s">
        <v>674</v>
      </c>
      <c r="G928" t="s">
        <v>13</v>
      </c>
      <c r="H928" s="1">
        <v>39421</v>
      </c>
      <c r="I928" s="1">
        <f>H928+30</f>
        <v>39451</v>
      </c>
      <c r="J928" t="s">
        <v>307</v>
      </c>
      <c r="K928" t="s">
        <v>27</v>
      </c>
      <c r="L928">
        <v>34</v>
      </c>
      <c r="M928" t="s">
        <v>51</v>
      </c>
      <c r="N928" s="1">
        <v>39208</v>
      </c>
    </row>
    <row r="929" spans="1:14" x14ac:dyDescent="0.2">
      <c r="A929" t="s">
        <v>48</v>
      </c>
      <c r="B929" t="s">
        <v>24</v>
      </c>
      <c r="C929" t="s">
        <v>69</v>
      </c>
      <c r="D929">
        <v>1</v>
      </c>
      <c r="E929">
        <v>725000</v>
      </c>
      <c r="F929" s="3" t="s">
        <v>674</v>
      </c>
      <c r="G929" t="s">
        <v>20</v>
      </c>
      <c r="H929" s="1">
        <v>39608</v>
      </c>
      <c r="I929" s="1">
        <f>H929+30</f>
        <v>39638</v>
      </c>
      <c r="J929" t="s">
        <v>50</v>
      </c>
      <c r="K929" t="s">
        <v>27</v>
      </c>
      <c r="L929">
        <v>50</v>
      </c>
      <c r="M929" t="s">
        <v>51</v>
      </c>
      <c r="N929" s="1">
        <v>39084</v>
      </c>
    </row>
    <row r="930" spans="1:14" x14ac:dyDescent="0.2">
      <c r="A930" t="s">
        <v>602</v>
      </c>
      <c r="B930" t="s">
        <v>24</v>
      </c>
      <c r="C930" t="s">
        <v>69</v>
      </c>
      <c r="D930">
        <v>1</v>
      </c>
      <c r="E930">
        <v>742000</v>
      </c>
      <c r="F930" s="3" t="s">
        <v>674</v>
      </c>
      <c r="G930" t="s">
        <v>20</v>
      </c>
      <c r="H930" s="1">
        <v>39564</v>
      </c>
      <c r="I930" s="1">
        <f>H930+30</f>
        <v>39594</v>
      </c>
      <c r="J930" t="s">
        <v>603</v>
      </c>
      <c r="K930" t="s">
        <v>27</v>
      </c>
      <c r="L930">
        <v>27</v>
      </c>
      <c r="M930" t="s">
        <v>51</v>
      </c>
      <c r="N930" s="1">
        <v>39329</v>
      </c>
    </row>
    <row r="931" spans="1:14" x14ac:dyDescent="0.2">
      <c r="A931" t="s">
        <v>132</v>
      </c>
      <c r="B931" t="s">
        <v>24</v>
      </c>
      <c r="C931" t="s">
        <v>69</v>
      </c>
      <c r="D931">
        <v>1</v>
      </c>
      <c r="E931">
        <v>742000</v>
      </c>
      <c r="F931" s="3" t="s">
        <v>674</v>
      </c>
      <c r="G931" t="s">
        <v>13</v>
      </c>
      <c r="H931" s="1">
        <v>39458</v>
      </c>
      <c r="I931" s="1">
        <f>H931+10</f>
        <v>39468</v>
      </c>
      <c r="J931" t="s">
        <v>133</v>
      </c>
      <c r="K931" t="s">
        <v>27</v>
      </c>
      <c r="L931">
        <v>27</v>
      </c>
      <c r="M931" t="s">
        <v>51</v>
      </c>
      <c r="N931" s="1">
        <v>39100</v>
      </c>
    </row>
    <row r="932" spans="1:14" x14ac:dyDescent="0.2">
      <c r="A932" t="s">
        <v>132</v>
      </c>
      <c r="B932" t="s">
        <v>24</v>
      </c>
      <c r="C932" t="s">
        <v>69</v>
      </c>
      <c r="D932">
        <v>1</v>
      </c>
      <c r="E932">
        <v>742000</v>
      </c>
      <c r="F932" s="3" t="s">
        <v>674</v>
      </c>
      <c r="G932" t="s">
        <v>32</v>
      </c>
      <c r="H932" s="1">
        <v>39222</v>
      </c>
      <c r="I932" s="1">
        <f>H932+18</f>
        <v>39240</v>
      </c>
      <c r="J932" t="s">
        <v>133</v>
      </c>
      <c r="K932" t="s">
        <v>27</v>
      </c>
      <c r="L932">
        <v>27</v>
      </c>
      <c r="M932" t="s">
        <v>51</v>
      </c>
      <c r="N932" s="1">
        <v>39100</v>
      </c>
    </row>
    <row r="933" spans="1:14" x14ac:dyDescent="0.2">
      <c r="A933" t="s">
        <v>378</v>
      </c>
      <c r="B933" t="s">
        <v>24</v>
      </c>
      <c r="C933" t="s">
        <v>73</v>
      </c>
      <c r="D933">
        <v>1</v>
      </c>
      <c r="E933">
        <v>754500</v>
      </c>
      <c r="F933" s="3" t="s">
        <v>674</v>
      </c>
      <c r="G933" t="s">
        <v>32</v>
      </c>
      <c r="H933" s="1">
        <v>39390</v>
      </c>
      <c r="I933" s="1">
        <f>H933+30</f>
        <v>39420</v>
      </c>
      <c r="J933" t="s">
        <v>379</v>
      </c>
      <c r="K933" t="s">
        <v>27</v>
      </c>
      <c r="L933">
        <v>42</v>
      </c>
      <c r="M933" t="s">
        <v>51</v>
      </c>
      <c r="N933" s="1">
        <v>39221</v>
      </c>
    </row>
    <row r="934" spans="1:14" x14ac:dyDescent="0.2">
      <c r="A934" t="s">
        <v>160</v>
      </c>
      <c r="B934" t="s">
        <v>24</v>
      </c>
      <c r="C934" t="s">
        <v>73</v>
      </c>
      <c r="D934">
        <v>1</v>
      </c>
      <c r="E934">
        <v>754500</v>
      </c>
      <c r="F934" s="3" t="s">
        <v>674</v>
      </c>
      <c r="G934" t="s">
        <v>13</v>
      </c>
      <c r="H934" s="1">
        <v>39135</v>
      </c>
      <c r="I934" s="1">
        <f>H934+14</f>
        <v>39149</v>
      </c>
      <c r="J934" t="s">
        <v>161</v>
      </c>
      <c r="K934" t="s">
        <v>27</v>
      </c>
      <c r="L934">
        <v>42</v>
      </c>
      <c r="M934" t="s">
        <v>51</v>
      </c>
      <c r="N934" s="1">
        <v>39127</v>
      </c>
    </row>
    <row r="935" spans="1:14" x14ac:dyDescent="0.2">
      <c r="A935" t="s">
        <v>206</v>
      </c>
      <c r="B935" t="s">
        <v>11</v>
      </c>
      <c r="C935" t="s">
        <v>45</v>
      </c>
      <c r="D935">
        <v>1</v>
      </c>
      <c r="E935">
        <v>842000</v>
      </c>
      <c r="F935" s="3" t="s">
        <v>674</v>
      </c>
      <c r="G935" t="s">
        <v>13</v>
      </c>
      <c r="H935" s="1">
        <v>39828</v>
      </c>
      <c r="I935" s="1">
        <f>H935+149</f>
        <v>39977</v>
      </c>
      <c r="J935" t="s">
        <v>207</v>
      </c>
      <c r="K935" t="s">
        <v>27</v>
      </c>
      <c r="L935">
        <v>29</v>
      </c>
      <c r="M935" t="s">
        <v>51</v>
      </c>
      <c r="N935" s="1">
        <v>39132</v>
      </c>
    </row>
    <row r="936" spans="1:14" x14ac:dyDescent="0.2">
      <c r="A936" t="s">
        <v>306</v>
      </c>
      <c r="B936" t="s">
        <v>24</v>
      </c>
      <c r="C936" t="s">
        <v>101</v>
      </c>
      <c r="D936">
        <v>1</v>
      </c>
      <c r="E936">
        <v>855000</v>
      </c>
      <c r="F936" s="3" t="s">
        <v>674</v>
      </c>
      <c r="G936" t="s">
        <v>20</v>
      </c>
      <c r="H936" s="1">
        <v>39208</v>
      </c>
      <c r="I936" s="1">
        <f>H936+30</f>
        <v>39238</v>
      </c>
      <c r="J936" t="s">
        <v>307</v>
      </c>
      <c r="K936" t="s">
        <v>27</v>
      </c>
      <c r="L936">
        <v>34</v>
      </c>
      <c r="M936" t="s">
        <v>51</v>
      </c>
      <c r="N936" s="1">
        <v>39208</v>
      </c>
    </row>
    <row r="937" spans="1:14" x14ac:dyDescent="0.2">
      <c r="A937" t="s">
        <v>378</v>
      </c>
      <c r="B937" t="s">
        <v>24</v>
      </c>
      <c r="C937" t="s">
        <v>101</v>
      </c>
      <c r="D937">
        <v>1</v>
      </c>
      <c r="E937">
        <v>855000</v>
      </c>
      <c r="F937" s="3" t="s">
        <v>674</v>
      </c>
      <c r="G937" t="s">
        <v>13</v>
      </c>
      <c r="H937" s="1">
        <v>39245</v>
      </c>
      <c r="I937" s="1">
        <f>H937+30</f>
        <v>39275</v>
      </c>
      <c r="J937" t="s">
        <v>379</v>
      </c>
      <c r="K937" t="s">
        <v>27</v>
      </c>
      <c r="L937">
        <v>42</v>
      </c>
      <c r="M937" t="s">
        <v>51</v>
      </c>
      <c r="N937" s="1">
        <v>39221</v>
      </c>
    </row>
    <row r="938" spans="1:14" x14ac:dyDescent="0.2">
      <c r="A938" t="s">
        <v>414</v>
      </c>
      <c r="B938" t="s">
        <v>24</v>
      </c>
      <c r="C938" t="s">
        <v>101</v>
      </c>
      <c r="D938">
        <v>1</v>
      </c>
      <c r="E938">
        <v>869000</v>
      </c>
      <c r="F938" s="3" t="s">
        <v>674</v>
      </c>
      <c r="G938" t="s">
        <v>37</v>
      </c>
      <c r="H938" s="1">
        <v>39264</v>
      </c>
      <c r="I938" s="1">
        <f>H938+30</f>
        <v>39294</v>
      </c>
      <c r="J938" t="s">
        <v>415</v>
      </c>
      <c r="K938" t="s">
        <v>15</v>
      </c>
      <c r="L938">
        <v>32</v>
      </c>
      <c r="M938" t="s">
        <v>51</v>
      </c>
      <c r="N938" s="1">
        <v>39259</v>
      </c>
    </row>
    <row r="939" spans="1:14" x14ac:dyDescent="0.2">
      <c r="A939" t="s">
        <v>414</v>
      </c>
      <c r="B939" t="s">
        <v>11</v>
      </c>
      <c r="C939" t="s">
        <v>45</v>
      </c>
      <c r="D939">
        <v>1</v>
      </c>
      <c r="E939">
        <v>875000</v>
      </c>
      <c r="F939" s="3" t="s">
        <v>674</v>
      </c>
      <c r="G939" t="s">
        <v>13</v>
      </c>
      <c r="H939" s="1">
        <v>39466</v>
      </c>
      <c r="I939" s="1">
        <f>H939+90</f>
        <v>39556</v>
      </c>
      <c r="J939" t="s">
        <v>415</v>
      </c>
      <c r="K939" t="s">
        <v>15</v>
      </c>
      <c r="L939">
        <v>32</v>
      </c>
      <c r="M939" t="s">
        <v>51</v>
      </c>
      <c r="N939" s="1">
        <v>39259</v>
      </c>
    </row>
    <row r="940" spans="1:14" x14ac:dyDescent="0.2">
      <c r="A940" t="s">
        <v>636</v>
      </c>
      <c r="B940" t="s">
        <v>24</v>
      </c>
      <c r="C940" t="s">
        <v>65</v>
      </c>
      <c r="D940">
        <v>1</v>
      </c>
      <c r="E940">
        <v>915000</v>
      </c>
      <c r="F940" s="3" t="s">
        <v>674</v>
      </c>
      <c r="G940" t="s">
        <v>32</v>
      </c>
      <c r="H940" s="1">
        <v>39450</v>
      </c>
      <c r="I940" s="1">
        <f>H940+20</f>
        <v>39470</v>
      </c>
      <c r="J940" t="s">
        <v>637</v>
      </c>
      <c r="K940" t="s">
        <v>15</v>
      </c>
      <c r="L940">
        <v>38</v>
      </c>
      <c r="M940" t="s">
        <v>51</v>
      </c>
      <c r="N940" s="1">
        <v>39332</v>
      </c>
    </row>
    <row r="941" spans="1:14" x14ac:dyDescent="0.2">
      <c r="A941" t="s">
        <v>414</v>
      </c>
      <c r="B941" t="s">
        <v>24</v>
      </c>
      <c r="C941" t="s">
        <v>65</v>
      </c>
      <c r="D941">
        <v>1</v>
      </c>
      <c r="E941">
        <v>915000</v>
      </c>
      <c r="F941" s="3" t="s">
        <v>674</v>
      </c>
      <c r="G941" t="s">
        <v>13</v>
      </c>
      <c r="H941" s="1">
        <v>40039</v>
      </c>
      <c r="I941" s="1">
        <f>H941+30</f>
        <v>40069</v>
      </c>
      <c r="J941" t="s">
        <v>415</v>
      </c>
      <c r="K941" t="s">
        <v>15</v>
      </c>
      <c r="L941">
        <v>32</v>
      </c>
      <c r="M941" t="s">
        <v>51</v>
      </c>
      <c r="N941" s="1">
        <v>39259</v>
      </c>
    </row>
    <row r="942" spans="1:14" x14ac:dyDescent="0.2">
      <c r="A942" t="s">
        <v>602</v>
      </c>
      <c r="B942" t="s">
        <v>24</v>
      </c>
      <c r="C942" t="s">
        <v>65</v>
      </c>
      <c r="D942">
        <v>1</v>
      </c>
      <c r="E942">
        <v>915000</v>
      </c>
      <c r="F942" s="3" t="s">
        <v>674</v>
      </c>
      <c r="G942" t="s">
        <v>13</v>
      </c>
      <c r="H942" s="1">
        <v>39359</v>
      </c>
      <c r="I942" s="1">
        <f>H942+30</f>
        <v>39389</v>
      </c>
      <c r="J942" t="s">
        <v>603</v>
      </c>
      <c r="K942" t="s">
        <v>27</v>
      </c>
      <c r="L942">
        <v>27</v>
      </c>
      <c r="M942" t="s">
        <v>51</v>
      </c>
      <c r="N942" s="1">
        <v>39329</v>
      </c>
    </row>
    <row r="943" spans="1:14" x14ac:dyDescent="0.2">
      <c r="A943" t="s">
        <v>132</v>
      </c>
      <c r="B943" t="s">
        <v>24</v>
      </c>
      <c r="C943" t="s">
        <v>65</v>
      </c>
      <c r="D943">
        <v>1</v>
      </c>
      <c r="E943">
        <v>950000</v>
      </c>
      <c r="F943" s="3" t="s">
        <v>674</v>
      </c>
      <c r="G943" t="s">
        <v>20</v>
      </c>
      <c r="H943" s="1">
        <v>39121</v>
      </c>
      <c r="I943" s="1">
        <f>H943+10</f>
        <v>39131</v>
      </c>
      <c r="J943" t="s">
        <v>133</v>
      </c>
      <c r="K943" t="s">
        <v>27</v>
      </c>
      <c r="L943">
        <v>27</v>
      </c>
      <c r="M943" t="s">
        <v>51</v>
      </c>
      <c r="N943" s="1">
        <v>39100</v>
      </c>
    </row>
    <row r="944" spans="1:14" x14ac:dyDescent="0.2">
      <c r="A944" t="s">
        <v>262</v>
      </c>
      <c r="B944" t="s">
        <v>24</v>
      </c>
      <c r="C944" t="s">
        <v>65</v>
      </c>
      <c r="D944">
        <v>1</v>
      </c>
      <c r="E944">
        <v>980000</v>
      </c>
      <c r="F944" s="3" t="s">
        <v>674</v>
      </c>
      <c r="G944" t="s">
        <v>13</v>
      </c>
      <c r="H944" s="1">
        <v>39587</v>
      </c>
      <c r="I944" s="1">
        <f>H944+50</f>
        <v>39637</v>
      </c>
      <c r="J944" t="s">
        <v>263</v>
      </c>
      <c r="K944" t="s">
        <v>27</v>
      </c>
      <c r="L944">
        <v>56</v>
      </c>
      <c r="M944" t="s">
        <v>51</v>
      </c>
      <c r="N944" s="1">
        <v>39132</v>
      </c>
    </row>
    <row r="945" spans="1:14" x14ac:dyDescent="0.2">
      <c r="A945" t="s">
        <v>602</v>
      </c>
      <c r="B945" t="s">
        <v>24</v>
      </c>
      <c r="C945" t="s">
        <v>65</v>
      </c>
      <c r="D945">
        <v>1</v>
      </c>
      <c r="E945">
        <v>980000</v>
      </c>
      <c r="F945" s="3" t="s">
        <v>674</v>
      </c>
      <c r="G945" t="s">
        <v>13</v>
      </c>
      <c r="H945" s="1">
        <v>39872</v>
      </c>
      <c r="I945" s="1">
        <f t="shared" ref="I945:I953" si="29">H945+30</f>
        <v>39902</v>
      </c>
      <c r="J945" t="s">
        <v>603</v>
      </c>
      <c r="K945" t="s">
        <v>27</v>
      </c>
      <c r="L945">
        <v>27</v>
      </c>
      <c r="M945" t="s">
        <v>51</v>
      </c>
      <c r="N945" s="1">
        <v>39329</v>
      </c>
    </row>
    <row r="946" spans="1:14" x14ac:dyDescent="0.2">
      <c r="A946" t="s">
        <v>454</v>
      </c>
      <c r="B946" t="s">
        <v>24</v>
      </c>
      <c r="C946" t="s">
        <v>65</v>
      </c>
      <c r="D946">
        <v>1</v>
      </c>
      <c r="E946">
        <v>980000</v>
      </c>
      <c r="F946" s="3" t="s">
        <v>674</v>
      </c>
      <c r="G946" t="s">
        <v>13</v>
      </c>
      <c r="H946" s="1">
        <v>39284</v>
      </c>
      <c r="I946" s="1">
        <f t="shared" si="29"/>
        <v>39314</v>
      </c>
      <c r="J946" t="s">
        <v>455</v>
      </c>
      <c r="K946" t="s">
        <v>15</v>
      </c>
      <c r="L946">
        <v>61</v>
      </c>
      <c r="M946" t="s">
        <v>51</v>
      </c>
      <c r="N946" s="1">
        <v>39264</v>
      </c>
    </row>
    <row r="947" spans="1:14" x14ac:dyDescent="0.2">
      <c r="A947" t="s">
        <v>636</v>
      </c>
      <c r="B947" t="s">
        <v>24</v>
      </c>
      <c r="C947" t="s">
        <v>25</v>
      </c>
      <c r="D947">
        <v>1</v>
      </c>
      <c r="E947">
        <v>985000</v>
      </c>
      <c r="F947" s="3" t="s">
        <v>674</v>
      </c>
      <c r="G947" t="s">
        <v>32</v>
      </c>
      <c r="H947" s="1">
        <v>39376</v>
      </c>
      <c r="I947" s="1">
        <f t="shared" si="29"/>
        <v>39406</v>
      </c>
      <c r="J947" t="s">
        <v>637</v>
      </c>
      <c r="K947" t="s">
        <v>15</v>
      </c>
      <c r="L947">
        <v>38</v>
      </c>
      <c r="M947" t="s">
        <v>51</v>
      </c>
      <c r="N947" s="1">
        <v>39332</v>
      </c>
    </row>
    <row r="948" spans="1:14" x14ac:dyDescent="0.2">
      <c r="A948" t="s">
        <v>378</v>
      </c>
      <c r="B948" t="s">
        <v>24</v>
      </c>
      <c r="C948" t="s">
        <v>25</v>
      </c>
      <c r="D948">
        <v>1</v>
      </c>
      <c r="E948">
        <v>985000</v>
      </c>
      <c r="F948" s="3" t="s">
        <v>674</v>
      </c>
      <c r="G948" t="s">
        <v>13</v>
      </c>
      <c r="H948" s="1">
        <v>39413</v>
      </c>
      <c r="I948" s="1">
        <f t="shared" si="29"/>
        <v>39443</v>
      </c>
      <c r="J948" t="s">
        <v>379</v>
      </c>
      <c r="K948" t="s">
        <v>27</v>
      </c>
      <c r="L948">
        <v>42</v>
      </c>
      <c r="M948" t="s">
        <v>51</v>
      </c>
      <c r="N948" s="1">
        <v>39221</v>
      </c>
    </row>
    <row r="949" spans="1:14" x14ac:dyDescent="0.2">
      <c r="A949" t="s">
        <v>48</v>
      </c>
      <c r="B949" t="s">
        <v>24</v>
      </c>
      <c r="C949" t="s">
        <v>25</v>
      </c>
      <c r="D949">
        <v>1</v>
      </c>
      <c r="E949">
        <v>985000</v>
      </c>
      <c r="F949" s="3" t="s">
        <v>674</v>
      </c>
      <c r="G949" t="s">
        <v>13</v>
      </c>
      <c r="H949" s="1">
        <v>39575</v>
      </c>
      <c r="I949" s="1">
        <f t="shared" si="29"/>
        <v>39605</v>
      </c>
      <c r="J949" t="s">
        <v>50</v>
      </c>
      <c r="K949" t="s">
        <v>27</v>
      </c>
      <c r="L949">
        <v>50</v>
      </c>
      <c r="M949" t="s">
        <v>51</v>
      </c>
      <c r="N949" s="1">
        <v>39084</v>
      </c>
    </row>
    <row r="950" spans="1:14" x14ac:dyDescent="0.2">
      <c r="A950" t="s">
        <v>132</v>
      </c>
      <c r="B950" t="s">
        <v>24</v>
      </c>
      <c r="C950" t="s">
        <v>25</v>
      </c>
      <c r="D950">
        <v>1</v>
      </c>
      <c r="E950">
        <v>985000</v>
      </c>
      <c r="F950" s="3" t="s">
        <v>674</v>
      </c>
      <c r="G950" t="s">
        <v>20</v>
      </c>
      <c r="H950" s="1">
        <v>39711</v>
      </c>
      <c r="I950" s="1">
        <f t="shared" si="29"/>
        <v>39741</v>
      </c>
      <c r="J950" t="s">
        <v>133</v>
      </c>
      <c r="K950" t="s">
        <v>27</v>
      </c>
      <c r="L950">
        <v>27</v>
      </c>
      <c r="M950" t="s">
        <v>51</v>
      </c>
      <c r="N950" s="1">
        <v>39100</v>
      </c>
    </row>
    <row r="951" spans="1:14" x14ac:dyDescent="0.2">
      <c r="A951" t="s">
        <v>238</v>
      </c>
      <c r="B951" t="s">
        <v>24</v>
      </c>
      <c r="C951" t="s">
        <v>25</v>
      </c>
      <c r="D951">
        <v>1</v>
      </c>
      <c r="E951">
        <v>1010800</v>
      </c>
      <c r="F951" s="3" t="s">
        <v>674</v>
      </c>
      <c r="G951" t="s">
        <v>20</v>
      </c>
      <c r="H951" s="1">
        <v>39174</v>
      </c>
      <c r="I951" s="1">
        <f t="shared" si="29"/>
        <v>39204</v>
      </c>
      <c r="J951" t="s">
        <v>239</v>
      </c>
      <c r="K951" t="s">
        <v>27</v>
      </c>
      <c r="L951">
        <v>42</v>
      </c>
      <c r="M951" t="s">
        <v>51</v>
      </c>
      <c r="N951" s="1">
        <v>39166</v>
      </c>
    </row>
    <row r="952" spans="1:14" x14ac:dyDescent="0.2">
      <c r="A952" t="s">
        <v>132</v>
      </c>
      <c r="B952" t="s">
        <v>24</v>
      </c>
      <c r="C952" t="s">
        <v>25</v>
      </c>
      <c r="D952">
        <v>1</v>
      </c>
      <c r="E952">
        <v>1010800</v>
      </c>
      <c r="F952" s="3" t="s">
        <v>674</v>
      </c>
      <c r="G952" t="s">
        <v>32</v>
      </c>
      <c r="H952" s="1">
        <v>39674</v>
      </c>
      <c r="I952" s="1">
        <f t="shared" si="29"/>
        <v>39704</v>
      </c>
      <c r="J952" t="s">
        <v>133</v>
      </c>
      <c r="K952" t="s">
        <v>27</v>
      </c>
      <c r="L952">
        <v>27</v>
      </c>
      <c r="M952" t="s">
        <v>51</v>
      </c>
      <c r="N952" s="1">
        <v>39100</v>
      </c>
    </row>
    <row r="953" spans="1:14" x14ac:dyDescent="0.2">
      <c r="A953" t="s">
        <v>492</v>
      </c>
      <c r="B953" t="s">
        <v>24</v>
      </c>
      <c r="C953" t="s">
        <v>25</v>
      </c>
      <c r="D953">
        <v>1</v>
      </c>
      <c r="E953">
        <v>1010800</v>
      </c>
      <c r="F953" s="3" t="s">
        <v>674</v>
      </c>
      <c r="G953" t="s">
        <v>32</v>
      </c>
      <c r="H953" s="1">
        <v>39676</v>
      </c>
      <c r="I953" s="1">
        <f t="shared" si="29"/>
        <v>39706</v>
      </c>
      <c r="J953" t="s">
        <v>493</v>
      </c>
      <c r="K953" t="s">
        <v>27</v>
      </c>
      <c r="L953">
        <v>43</v>
      </c>
      <c r="M953" t="s">
        <v>51</v>
      </c>
      <c r="N953" s="1">
        <v>39302</v>
      </c>
    </row>
    <row r="954" spans="1:14" x14ac:dyDescent="0.2">
      <c r="A954" t="s">
        <v>160</v>
      </c>
      <c r="B954" t="s">
        <v>24</v>
      </c>
      <c r="C954" t="s">
        <v>25</v>
      </c>
      <c r="D954">
        <v>1</v>
      </c>
      <c r="E954">
        <v>1010800</v>
      </c>
      <c r="F954" s="3" t="s">
        <v>674</v>
      </c>
      <c r="G954" t="s">
        <v>20</v>
      </c>
      <c r="H954" s="1">
        <v>39712</v>
      </c>
      <c r="I954" s="1">
        <f>H954+20</f>
        <v>39732</v>
      </c>
      <c r="J954" t="s">
        <v>161</v>
      </c>
      <c r="K954" t="s">
        <v>27</v>
      </c>
      <c r="L954">
        <v>42</v>
      </c>
      <c r="M954" t="s">
        <v>51</v>
      </c>
      <c r="N954" s="1">
        <v>39127</v>
      </c>
    </row>
    <row r="955" spans="1:14" x14ac:dyDescent="0.2">
      <c r="A955" t="s">
        <v>346</v>
      </c>
      <c r="B955" t="s">
        <v>24</v>
      </c>
      <c r="C955" t="s">
        <v>25</v>
      </c>
      <c r="D955">
        <v>1</v>
      </c>
      <c r="E955">
        <v>1010800</v>
      </c>
      <c r="F955" s="3" t="s">
        <v>674</v>
      </c>
      <c r="G955" t="s">
        <v>32</v>
      </c>
      <c r="H955" s="1">
        <v>39229</v>
      </c>
      <c r="I955" s="1">
        <f>H955+30</f>
        <v>39259</v>
      </c>
      <c r="J955" t="s">
        <v>347</v>
      </c>
      <c r="K955" t="s">
        <v>15</v>
      </c>
      <c r="L955">
        <v>31</v>
      </c>
      <c r="M955" t="s">
        <v>51</v>
      </c>
      <c r="N955" s="1">
        <v>39228</v>
      </c>
    </row>
    <row r="956" spans="1:14" x14ac:dyDescent="0.2">
      <c r="A956" t="s">
        <v>113</v>
      </c>
      <c r="B956" t="s">
        <v>24</v>
      </c>
      <c r="C956" t="s">
        <v>25</v>
      </c>
      <c r="D956">
        <v>1</v>
      </c>
      <c r="E956">
        <v>1010800</v>
      </c>
      <c r="F956" s="3" t="s">
        <v>674</v>
      </c>
      <c r="G956" t="s">
        <v>13</v>
      </c>
      <c r="H956" s="1">
        <v>39623</v>
      </c>
      <c r="I956" s="1">
        <f>H956+15</f>
        <v>39638</v>
      </c>
      <c r="J956" t="s">
        <v>115</v>
      </c>
      <c r="K956" t="s">
        <v>27</v>
      </c>
      <c r="L956">
        <v>57</v>
      </c>
      <c r="M956" t="s">
        <v>51</v>
      </c>
      <c r="N956" s="1">
        <v>39112</v>
      </c>
    </row>
    <row r="957" spans="1:14" x14ac:dyDescent="0.2">
      <c r="A957" t="s">
        <v>222</v>
      </c>
      <c r="B957" t="s">
        <v>30</v>
      </c>
      <c r="C957" t="s">
        <v>61</v>
      </c>
      <c r="D957">
        <v>1</v>
      </c>
      <c r="E957">
        <v>1060000</v>
      </c>
      <c r="F957" s="3" t="s">
        <v>674</v>
      </c>
      <c r="G957" t="s">
        <v>13</v>
      </c>
      <c r="H957" s="1">
        <v>39166</v>
      </c>
      <c r="I957" s="1">
        <f>H957+30</f>
        <v>39196</v>
      </c>
      <c r="J957" t="s">
        <v>223</v>
      </c>
      <c r="K957" t="s">
        <v>15</v>
      </c>
      <c r="L957">
        <v>30</v>
      </c>
      <c r="M957" t="s">
        <v>51</v>
      </c>
      <c r="N957" s="1">
        <v>39162</v>
      </c>
    </row>
    <row r="958" spans="1:14" x14ac:dyDescent="0.2">
      <c r="A958" t="s">
        <v>48</v>
      </c>
      <c r="B958" t="s">
        <v>11</v>
      </c>
      <c r="C958" t="s">
        <v>49</v>
      </c>
      <c r="D958">
        <v>1</v>
      </c>
      <c r="E958">
        <v>1080000</v>
      </c>
      <c r="F958" s="3" t="s">
        <v>674</v>
      </c>
      <c r="G958" t="s">
        <v>32</v>
      </c>
      <c r="H958" s="1">
        <v>39090</v>
      </c>
      <c r="I958" s="1">
        <f>H958+34</f>
        <v>39124</v>
      </c>
      <c r="J958" t="s">
        <v>50</v>
      </c>
      <c r="K958" t="s">
        <v>27</v>
      </c>
      <c r="L958">
        <v>50</v>
      </c>
      <c r="M958" t="s">
        <v>51</v>
      </c>
      <c r="N958" s="1">
        <v>39084</v>
      </c>
    </row>
    <row r="959" spans="1:14" x14ac:dyDescent="0.2">
      <c r="A959" t="s">
        <v>48</v>
      </c>
      <c r="B959" t="s">
        <v>30</v>
      </c>
      <c r="C959" t="s">
        <v>61</v>
      </c>
      <c r="D959">
        <v>1</v>
      </c>
      <c r="E959">
        <v>1099000</v>
      </c>
      <c r="F959" s="3" t="s">
        <v>674</v>
      </c>
      <c r="G959" t="s">
        <v>13</v>
      </c>
      <c r="H959" s="1">
        <v>39883</v>
      </c>
      <c r="I959" s="1">
        <f>H959+30</f>
        <v>39913</v>
      </c>
      <c r="J959" t="s">
        <v>50</v>
      </c>
      <c r="K959" t="s">
        <v>27</v>
      </c>
      <c r="L959">
        <v>50</v>
      </c>
      <c r="M959" t="s">
        <v>51</v>
      </c>
      <c r="N959" s="1">
        <v>39084</v>
      </c>
    </row>
    <row r="960" spans="1:14" x14ac:dyDescent="0.2">
      <c r="A960" t="s">
        <v>602</v>
      </c>
      <c r="B960" t="s">
        <v>11</v>
      </c>
      <c r="C960" t="s">
        <v>12</v>
      </c>
      <c r="D960">
        <v>1</v>
      </c>
      <c r="E960">
        <v>1240000</v>
      </c>
      <c r="F960" s="3" t="s">
        <v>674</v>
      </c>
      <c r="G960" t="s">
        <v>20</v>
      </c>
      <c r="H960" s="1">
        <v>39981</v>
      </c>
      <c r="I960" s="1">
        <f>H960+135</f>
        <v>40116</v>
      </c>
      <c r="J960" t="s">
        <v>603</v>
      </c>
      <c r="K960" t="s">
        <v>27</v>
      </c>
      <c r="L960">
        <v>27</v>
      </c>
      <c r="M960" t="s">
        <v>51</v>
      </c>
      <c r="N960" s="1">
        <v>39329</v>
      </c>
    </row>
    <row r="961" spans="1:14" x14ac:dyDescent="0.2">
      <c r="A961" t="s">
        <v>48</v>
      </c>
      <c r="B961" t="s">
        <v>11</v>
      </c>
      <c r="C961" t="s">
        <v>12</v>
      </c>
      <c r="D961">
        <v>1</v>
      </c>
      <c r="E961">
        <v>1265000</v>
      </c>
      <c r="F961" s="3" t="s">
        <v>674</v>
      </c>
      <c r="G961" t="s">
        <v>13</v>
      </c>
      <c r="H961" s="1">
        <v>39510</v>
      </c>
      <c r="I961" s="1">
        <f>H961+30</f>
        <v>39540</v>
      </c>
      <c r="J961" t="s">
        <v>50</v>
      </c>
      <c r="K961" t="s">
        <v>27</v>
      </c>
      <c r="L961">
        <v>50</v>
      </c>
      <c r="M961" t="s">
        <v>51</v>
      </c>
      <c r="N961" s="1">
        <v>39084</v>
      </c>
    </row>
    <row r="962" spans="1:14" x14ac:dyDescent="0.2">
      <c r="A962" t="s">
        <v>132</v>
      </c>
      <c r="B962" t="s">
        <v>11</v>
      </c>
      <c r="C962" t="s">
        <v>12</v>
      </c>
      <c r="D962">
        <v>1</v>
      </c>
      <c r="E962">
        <v>1265000</v>
      </c>
      <c r="F962" s="3" t="s">
        <v>674</v>
      </c>
      <c r="G962" t="s">
        <v>13</v>
      </c>
      <c r="H962" s="1">
        <v>39758</v>
      </c>
      <c r="I962" s="1">
        <f>H962+148</f>
        <v>39906</v>
      </c>
      <c r="J962" t="s">
        <v>133</v>
      </c>
      <c r="K962" t="s">
        <v>27</v>
      </c>
      <c r="L962">
        <v>27</v>
      </c>
      <c r="M962" t="s">
        <v>51</v>
      </c>
      <c r="N962" s="1">
        <v>39100</v>
      </c>
    </row>
    <row r="963" spans="1:14" x14ac:dyDescent="0.2">
      <c r="A963" t="s">
        <v>602</v>
      </c>
      <c r="B963" t="s">
        <v>11</v>
      </c>
      <c r="C963" t="s">
        <v>12</v>
      </c>
      <c r="D963">
        <v>1</v>
      </c>
      <c r="E963">
        <v>1265000</v>
      </c>
      <c r="F963" s="3" t="s">
        <v>674</v>
      </c>
      <c r="G963" t="s">
        <v>32</v>
      </c>
      <c r="H963" s="1">
        <v>39959</v>
      </c>
      <c r="I963" s="1">
        <f>H963+30</f>
        <v>39989</v>
      </c>
      <c r="J963" t="s">
        <v>603</v>
      </c>
      <c r="K963" t="s">
        <v>27</v>
      </c>
      <c r="L963">
        <v>27</v>
      </c>
      <c r="M963" t="s">
        <v>51</v>
      </c>
      <c r="N963" s="1">
        <v>39329</v>
      </c>
    </row>
    <row r="964" spans="1:14" x14ac:dyDescent="0.2">
      <c r="A964" t="s">
        <v>48</v>
      </c>
      <c r="B964" t="s">
        <v>18</v>
      </c>
      <c r="C964" t="s">
        <v>57</v>
      </c>
      <c r="D964">
        <v>1</v>
      </c>
      <c r="E964">
        <v>1280000</v>
      </c>
      <c r="F964" s="3" t="s">
        <v>674</v>
      </c>
      <c r="G964" t="s">
        <v>20</v>
      </c>
      <c r="H964" s="1">
        <v>39808</v>
      </c>
      <c r="I964" s="1">
        <f>H964+30</f>
        <v>39838</v>
      </c>
      <c r="J964" t="s">
        <v>50</v>
      </c>
      <c r="K964" t="s">
        <v>27</v>
      </c>
      <c r="L964">
        <v>50</v>
      </c>
      <c r="M964" t="s">
        <v>51</v>
      </c>
      <c r="N964" s="1">
        <v>39084</v>
      </c>
    </row>
    <row r="965" spans="1:14" x14ac:dyDescent="0.2">
      <c r="A965" t="s">
        <v>92</v>
      </c>
      <c r="B965" t="s">
        <v>18</v>
      </c>
      <c r="C965" t="s">
        <v>57</v>
      </c>
      <c r="D965">
        <v>1</v>
      </c>
      <c r="E965">
        <v>1345000</v>
      </c>
      <c r="F965" s="3" t="s">
        <v>674</v>
      </c>
      <c r="G965" t="s">
        <v>32</v>
      </c>
      <c r="H965" s="1">
        <v>39103</v>
      </c>
      <c r="I965" s="1">
        <f>H965+30</f>
        <v>39133</v>
      </c>
      <c r="J965" t="s">
        <v>93</v>
      </c>
      <c r="K965" t="s">
        <v>15</v>
      </c>
      <c r="L965">
        <v>28</v>
      </c>
      <c r="M965" t="s">
        <v>51</v>
      </c>
      <c r="N965" s="1">
        <v>39103</v>
      </c>
    </row>
    <row r="966" spans="1:14" x14ac:dyDescent="0.2">
      <c r="A966" t="s">
        <v>206</v>
      </c>
      <c r="B966" t="s">
        <v>11</v>
      </c>
      <c r="C966" t="s">
        <v>12</v>
      </c>
      <c r="D966">
        <v>1</v>
      </c>
      <c r="E966">
        <v>1399000</v>
      </c>
      <c r="F966" s="3" t="s">
        <v>674</v>
      </c>
      <c r="G966" t="s">
        <v>13</v>
      </c>
      <c r="H966" s="1">
        <v>39158</v>
      </c>
      <c r="I966" s="1">
        <f>H966+58</f>
        <v>39216</v>
      </c>
      <c r="J966" t="s">
        <v>207</v>
      </c>
      <c r="K966" t="s">
        <v>27</v>
      </c>
      <c r="L966">
        <v>29</v>
      </c>
      <c r="M966" t="s">
        <v>51</v>
      </c>
      <c r="N966" s="1">
        <v>39132</v>
      </c>
    </row>
    <row r="967" spans="1:14" x14ac:dyDescent="0.2">
      <c r="A967" t="s">
        <v>132</v>
      </c>
      <c r="B967" t="s">
        <v>11</v>
      </c>
      <c r="C967" t="s">
        <v>12</v>
      </c>
      <c r="D967">
        <v>1</v>
      </c>
      <c r="E967">
        <v>1399000</v>
      </c>
      <c r="F967" s="3" t="s">
        <v>674</v>
      </c>
      <c r="G967" t="s">
        <v>32</v>
      </c>
      <c r="H967" s="1">
        <v>39444</v>
      </c>
      <c r="I967" s="1">
        <f>H967+130</f>
        <v>39574</v>
      </c>
      <c r="J967" t="s">
        <v>133</v>
      </c>
      <c r="K967" t="s">
        <v>27</v>
      </c>
      <c r="L967">
        <v>27</v>
      </c>
      <c r="M967" t="s">
        <v>51</v>
      </c>
      <c r="N967" s="1">
        <v>39100</v>
      </c>
    </row>
    <row r="968" spans="1:14" x14ac:dyDescent="0.2">
      <c r="A968" t="s">
        <v>160</v>
      </c>
      <c r="B968" t="s">
        <v>11</v>
      </c>
      <c r="C968" t="s">
        <v>12</v>
      </c>
      <c r="D968">
        <v>1</v>
      </c>
      <c r="E968">
        <v>1399000</v>
      </c>
      <c r="F968" s="3" t="s">
        <v>674</v>
      </c>
      <c r="G968" t="s">
        <v>13</v>
      </c>
      <c r="H968" s="1">
        <v>39593</v>
      </c>
      <c r="I968" s="1">
        <f>H968+140</f>
        <v>39733</v>
      </c>
      <c r="J968" t="s">
        <v>161</v>
      </c>
      <c r="K968" t="s">
        <v>27</v>
      </c>
      <c r="L968">
        <v>42</v>
      </c>
      <c r="M968" t="s">
        <v>51</v>
      </c>
      <c r="N968" s="1">
        <v>39127</v>
      </c>
    </row>
    <row r="969" spans="1:14" x14ac:dyDescent="0.2">
      <c r="A969" t="s">
        <v>113</v>
      </c>
      <c r="B969" t="s">
        <v>11</v>
      </c>
      <c r="C969" t="s">
        <v>12</v>
      </c>
      <c r="D969">
        <v>1</v>
      </c>
      <c r="E969">
        <v>1399000</v>
      </c>
      <c r="F969" s="3" t="s">
        <v>674</v>
      </c>
      <c r="G969" t="s">
        <v>13</v>
      </c>
      <c r="H969" s="1">
        <v>39702</v>
      </c>
      <c r="I969" s="1">
        <f>H969+183</f>
        <v>39885</v>
      </c>
      <c r="J969" t="s">
        <v>115</v>
      </c>
      <c r="K969" t="s">
        <v>27</v>
      </c>
      <c r="L969">
        <v>57</v>
      </c>
      <c r="M969" t="s">
        <v>51</v>
      </c>
      <c r="N969" s="1">
        <v>39112</v>
      </c>
    </row>
    <row r="970" spans="1:14" x14ac:dyDescent="0.2">
      <c r="A970" t="s">
        <v>48</v>
      </c>
      <c r="B970" t="s">
        <v>30</v>
      </c>
      <c r="C970" t="s">
        <v>31</v>
      </c>
      <c r="D970">
        <v>1</v>
      </c>
      <c r="E970">
        <v>1399000</v>
      </c>
      <c r="F970" s="3" t="s">
        <v>674</v>
      </c>
      <c r="G970" t="s">
        <v>13</v>
      </c>
      <c r="H970" s="1">
        <v>39649</v>
      </c>
      <c r="I970" s="1">
        <f>H970+30</f>
        <v>39679</v>
      </c>
      <c r="J970" t="s">
        <v>50</v>
      </c>
      <c r="K970" t="s">
        <v>27</v>
      </c>
      <c r="L970">
        <v>50</v>
      </c>
      <c r="M970" t="s">
        <v>51</v>
      </c>
      <c r="N970" s="1">
        <v>39084</v>
      </c>
    </row>
    <row r="971" spans="1:14" x14ac:dyDescent="0.2">
      <c r="A971" t="s">
        <v>48</v>
      </c>
      <c r="B971" t="s">
        <v>30</v>
      </c>
      <c r="C971" t="s">
        <v>31</v>
      </c>
      <c r="D971">
        <v>1</v>
      </c>
      <c r="E971">
        <v>1399000</v>
      </c>
      <c r="F971" s="3" t="s">
        <v>674</v>
      </c>
      <c r="G971" t="s">
        <v>13</v>
      </c>
      <c r="H971" s="1">
        <v>39688</v>
      </c>
      <c r="I971" s="1">
        <f>H971+30</f>
        <v>39718</v>
      </c>
      <c r="J971" t="s">
        <v>50</v>
      </c>
      <c r="K971" t="s">
        <v>27</v>
      </c>
      <c r="L971">
        <v>50</v>
      </c>
      <c r="M971" t="s">
        <v>51</v>
      </c>
      <c r="N971" s="1">
        <v>39084</v>
      </c>
    </row>
    <row r="972" spans="1:14" x14ac:dyDescent="0.2">
      <c r="A972" t="s">
        <v>206</v>
      </c>
      <c r="B972" t="s">
        <v>30</v>
      </c>
      <c r="C972" t="s">
        <v>31</v>
      </c>
      <c r="D972">
        <v>1</v>
      </c>
      <c r="E972">
        <v>1450000</v>
      </c>
      <c r="F972" s="3" t="s">
        <v>674</v>
      </c>
      <c r="G972" t="s">
        <v>13</v>
      </c>
      <c r="H972" s="1">
        <v>39865</v>
      </c>
      <c r="I972" s="1">
        <f>H972+50</f>
        <v>39915</v>
      </c>
      <c r="J972" t="s">
        <v>207</v>
      </c>
      <c r="K972" t="s">
        <v>27</v>
      </c>
      <c r="L972">
        <v>29</v>
      </c>
      <c r="M972" t="s">
        <v>51</v>
      </c>
      <c r="N972" s="1">
        <v>39132</v>
      </c>
    </row>
    <row r="973" spans="1:14" x14ac:dyDescent="0.2">
      <c r="A973" t="s">
        <v>113</v>
      </c>
      <c r="B973" t="s">
        <v>30</v>
      </c>
      <c r="C973" t="s">
        <v>41</v>
      </c>
      <c r="D973">
        <v>1</v>
      </c>
      <c r="E973">
        <v>1750000</v>
      </c>
      <c r="F973" s="3" t="s">
        <v>674</v>
      </c>
      <c r="G973" t="s">
        <v>20</v>
      </c>
      <c r="H973" s="1">
        <v>39665</v>
      </c>
      <c r="I973" s="1">
        <f>H973+30</f>
        <v>39695</v>
      </c>
      <c r="J973" t="s">
        <v>115</v>
      </c>
      <c r="K973" t="s">
        <v>27</v>
      </c>
      <c r="L973">
        <v>57</v>
      </c>
      <c r="M973" t="s">
        <v>51</v>
      </c>
      <c r="N973" s="1">
        <v>39112</v>
      </c>
    </row>
    <row r="974" spans="1:14" x14ac:dyDescent="0.2">
      <c r="A974" t="s">
        <v>414</v>
      </c>
      <c r="B974" t="s">
        <v>30</v>
      </c>
      <c r="C974" t="s">
        <v>41</v>
      </c>
      <c r="D974">
        <v>1</v>
      </c>
      <c r="E974">
        <v>1750000</v>
      </c>
      <c r="F974" s="3" t="s">
        <v>674</v>
      </c>
      <c r="G974" t="s">
        <v>13</v>
      </c>
      <c r="H974" s="1">
        <v>39934</v>
      </c>
      <c r="I974" s="1">
        <f>H974+30</f>
        <v>39964</v>
      </c>
      <c r="J974" t="s">
        <v>415</v>
      </c>
      <c r="K974" t="s">
        <v>15</v>
      </c>
      <c r="L974">
        <v>32</v>
      </c>
      <c r="M974" t="s">
        <v>51</v>
      </c>
      <c r="N974" s="1">
        <v>39259</v>
      </c>
    </row>
    <row r="975" spans="1:14" x14ac:dyDescent="0.2">
      <c r="A975" t="s">
        <v>262</v>
      </c>
      <c r="B975" t="s">
        <v>30</v>
      </c>
      <c r="C975" t="s">
        <v>41</v>
      </c>
      <c r="D975">
        <v>1</v>
      </c>
      <c r="E975">
        <v>1841000</v>
      </c>
      <c r="F975" s="3" t="s">
        <v>674</v>
      </c>
      <c r="G975" t="s">
        <v>20</v>
      </c>
      <c r="H975" s="1">
        <v>39186</v>
      </c>
      <c r="I975" s="1">
        <f>H975+130</f>
        <v>39316</v>
      </c>
      <c r="J975" t="s">
        <v>263</v>
      </c>
      <c r="K975" t="s">
        <v>27</v>
      </c>
      <c r="L975">
        <v>56</v>
      </c>
      <c r="M975" t="s">
        <v>51</v>
      </c>
      <c r="N975" s="1">
        <v>39132</v>
      </c>
    </row>
    <row r="976" spans="1:14" x14ac:dyDescent="0.2">
      <c r="A976" t="s">
        <v>492</v>
      </c>
      <c r="B976" t="s">
        <v>30</v>
      </c>
      <c r="C976" t="s">
        <v>41</v>
      </c>
      <c r="D976">
        <v>1</v>
      </c>
      <c r="E976">
        <v>1841000</v>
      </c>
      <c r="F976" s="3" t="s">
        <v>674</v>
      </c>
      <c r="G976" t="s">
        <v>20</v>
      </c>
      <c r="H976" s="1">
        <v>39715</v>
      </c>
      <c r="I976" s="1">
        <f>H976+98</f>
        <v>39813</v>
      </c>
      <c r="J976" t="s">
        <v>493</v>
      </c>
      <c r="K976" t="s">
        <v>27</v>
      </c>
      <c r="L976">
        <v>43</v>
      </c>
      <c r="M976" t="s">
        <v>51</v>
      </c>
      <c r="N976" s="1">
        <v>39302</v>
      </c>
    </row>
    <row r="977" spans="1:14" x14ac:dyDescent="0.2">
      <c r="A977" t="s">
        <v>262</v>
      </c>
      <c r="B977" t="s">
        <v>18</v>
      </c>
      <c r="C977" t="s">
        <v>87</v>
      </c>
      <c r="D977">
        <v>1</v>
      </c>
      <c r="E977">
        <v>1965000</v>
      </c>
      <c r="F977" s="3" t="s">
        <v>674</v>
      </c>
      <c r="G977" t="s">
        <v>13</v>
      </c>
      <c r="H977" s="1">
        <v>39464</v>
      </c>
      <c r="I977" s="1">
        <f>H977+54</f>
        <v>39518</v>
      </c>
      <c r="J977" t="s">
        <v>263</v>
      </c>
      <c r="K977" t="s">
        <v>27</v>
      </c>
      <c r="L977">
        <v>56</v>
      </c>
      <c r="M977" t="s">
        <v>51</v>
      </c>
      <c r="N977" s="1">
        <v>39132</v>
      </c>
    </row>
    <row r="978" spans="1:14" x14ac:dyDescent="0.2">
      <c r="A978" t="s">
        <v>48</v>
      </c>
      <c r="B978" t="s">
        <v>18</v>
      </c>
      <c r="C978" t="s">
        <v>87</v>
      </c>
      <c r="D978">
        <v>1</v>
      </c>
      <c r="E978">
        <v>1965000</v>
      </c>
      <c r="F978" s="3" t="s">
        <v>674</v>
      </c>
      <c r="G978" t="s">
        <v>32</v>
      </c>
      <c r="H978" s="1">
        <v>39538</v>
      </c>
      <c r="I978" s="1">
        <f>H978+30</f>
        <v>39568</v>
      </c>
      <c r="J978" t="s">
        <v>50</v>
      </c>
      <c r="K978" t="s">
        <v>27</v>
      </c>
      <c r="L978">
        <v>50</v>
      </c>
      <c r="M978" t="s">
        <v>51</v>
      </c>
      <c r="N978" s="1">
        <v>39084</v>
      </c>
    </row>
    <row r="979" spans="1:14" x14ac:dyDescent="0.2">
      <c r="A979" t="s">
        <v>306</v>
      </c>
      <c r="B979" t="s">
        <v>11</v>
      </c>
      <c r="C979" t="s">
        <v>36</v>
      </c>
      <c r="D979">
        <v>1</v>
      </c>
      <c r="E979">
        <v>2650000</v>
      </c>
      <c r="F979" s="3" t="s">
        <v>674</v>
      </c>
      <c r="G979" t="s">
        <v>37</v>
      </c>
      <c r="H979" s="1">
        <v>39253</v>
      </c>
      <c r="I979" s="1">
        <f>H979+30</f>
        <v>39283</v>
      </c>
      <c r="J979" t="s">
        <v>307</v>
      </c>
      <c r="K979" t="s">
        <v>27</v>
      </c>
      <c r="L979">
        <v>34</v>
      </c>
      <c r="M979" t="s">
        <v>51</v>
      </c>
      <c r="N979" s="1">
        <v>39208</v>
      </c>
    </row>
    <row r="980" spans="1:14" x14ac:dyDescent="0.2">
      <c r="A980" t="s">
        <v>306</v>
      </c>
      <c r="B980" t="s">
        <v>11</v>
      </c>
      <c r="C980" t="s">
        <v>36</v>
      </c>
      <c r="D980">
        <v>1</v>
      </c>
      <c r="E980">
        <v>2790000</v>
      </c>
      <c r="F980" s="3" t="s">
        <v>674</v>
      </c>
      <c r="G980" t="s">
        <v>13</v>
      </c>
      <c r="H980" s="1">
        <v>39398</v>
      </c>
      <c r="I980" s="1">
        <f>H980+30</f>
        <v>39428</v>
      </c>
      <c r="J980" t="s">
        <v>307</v>
      </c>
      <c r="K980" t="s">
        <v>27</v>
      </c>
      <c r="L980">
        <v>34</v>
      </c>
      <c r="M980" t="s">
        <v>51</v>
      </c>
      <c r="N980" s="1">
        <v>39208</v>
      </c>
    </row>
    <row r="981" spans="1:14" x14ac:dyDescent="0.2">
      <c r="A981" t="s">
        <v>636</v>
      </c>
      <c r="B981" t="s">
        <v>11</v>
      </c>
      <c r="C981" t="s">
        <v>36</v>
      </c>
      <c r="D981">
        <v>1</v>
      </c>
      <c r="E981">
        <v>3015000</v>
      </c>
      <c r="F981" s="3" t="s">
        <v>674</v>
      </c>
      <c r="G981" t="s">
        <v>13</v>
      </c>
      <c r="H981" s="1">
        <v>39409</v>
      </c>
      <c r="I981" s="1">
        <f>H981+100</f>
        <v>39509</v>
      </c>
      <c r="J981" t="s">
        <v>637</v>
      </c>
      <c r="K981" t="s">
        <v>15</v>
      </c>
      <c r="L981">
        <v>38</v>
      </c>
      <c r="M981" t="s">
        <v>51</v>
      </c>
      <c r="N981" s="1">
        <v>39332</v>
      </c>
    </row>
    <row r="982" spans="1:14" x14ac:dyDescent="0.2">
      <c r="A982" t="s">
        <v>48</v>
      </c>
      <c r="B982" t="s">
        <v>11</v>
      </c>
      <c r="C982" t="s">
        <v>36</v>
      </c>
      <c r="D982">
        <v>1</v>
      </c>
      <c r="E982">
        <v>3015000</v>
      </c>
      <c r="F982" s="3" t="s">
        <v>674</v>
      </c>
      <c r="G982" t="s">
        <v>13</v>
      </c>
      <c r="H982" s="1">
        <v>39730</v>
      </c>
      <c r="I982" s="1">
        <f>H982+204</f>
        <v>39934</v>
      </c>
      <c r="J982" t="s">
        <v>50</v>
      </c>
      <c r="K982" t="s">
        <v>27</v>
      </c>
      <c r="L982">
        <v>50</v>
      </c>
      <c r="M982" t="s">
        <v>51</v>
      </c>
      <c r="N982" s="1">
        <v>39084</v>
      </c>
    </row>
    <row r="983" spans="1:14" x14ac:dyDescent="0.2">
      <c r="A983" t="s">
        <v>52</v>
      </c>
      <c r="B983" t="s">
        <v>24</v>
      </c>
      <c r="C983" t="s">
        <v>108</v>
      </c>
      <c r="D983">
        <v>1</v>
      </c>
      <c r="E983">
        <v>350000</v>
      </c>
      <c r="F983" s="3" t="s">
        <v>674</v>
      </c>
      <c r="G983" t="s">
        <v>13</v>
      </c>
      <c r="H983" s="1">
        <v>39809</v>
      </c>
      <c r="I983" s="1">
        <f t="shared" ref="I983:I990" si="30">H983+30</f>
        <v>39839</v>
      </c>
      <c r="J983" t="s">
        <v>54</v>
      </c>
      <c r="K983" t="s">
        <v>15</v>
      </c>
      <c r="L983">
        <v>46</v>
      </c>
      <c r="M983" t="s">
        <v>55</v>
      </c>
      <c r="N983" s="1">
        <v>39091</v>
      </c>
    </row>
    <row r="984" spans="1:14" x14ac:dyDescent="0.2">
      <c r="A984" t="s">
        <v>52</v>
      </c>
      <c r="B984" t="s">
        <v>24</v>
      </c>
      <c r="C984" t="s">
        <v>69</v>
      </c>
      <c r="D984">
        <v>1</v>
      </c>
      <c r="E984">
        <v>725000</v>
      </c>
      <c r="F984" s="3" t="s">
        <v>674</v>
      </c>
      <c r="G984" t="s">
        <v>13</v>
      </c>
      <c r="H984" s="1">
        <v>39650</v>
      </c>
      <c r="I984" s="1">
        <f t="shared" si="30"/>
        <v>39680</v>
      </c>
      <c r="J984" t="s">
        <v>54</v>
      </c>
      <c r="K984" t="s">
        <v>15</v>
      </c>
      <c r="L984">
        <v>46</v>
      </c>
      <c r="M984" t="s">
        <v>55</v>
      </c>
      <c r="N984" s="1">
        <v>39091</v>
      </c>
    </row>
    <row r="985" spans="1:14" x14ac:dyDescent="0.2">
      <c r="A985" t="s">
        <v>390</v>
      </c>
      <c r="B985" t="s">
        <v>11</v>
      </c>
      <c r="C985" t="s">
        <v>45</v>
      </c>
      <c r="D985">
        <v>1</v>
      </c>
      <c r="E985">
        <v>842000</v>
      </c>
      <c r="F985" s="3" t="s">
        <v>674</v>
      </c>
      <c r="G985" t="s">
        <v>32</v>
      </c>
      <c r="H985" s="1">
        <v>39396</v>
      </c>
      <c r="I985" s="1">
        <f t="shared" si="30"/>
        <v>39426</v>
      </c>
      <c r="J985" t="s">
        <v>391</v>
      </c>
      <c r="K985" t="s">
        <v>27</v>
      </c>
      <c r="L985">
        <v>49</v>
      </c>
      <c r="M985" t="s">
        <v>55</v>
      </c>
      <c r="N985" s="1">
        <v>39216</v>
      </c>
    </row>
    <row r="986" spans="1:14" x14ac:dyDescent="0.2">
      <c r="A986" t="s">
        <v>52</v>
      </c>
      <c r="B986" t="s">
        <v>24</v>
      </c>
      <c r="C986" t="s">
        <v>101</v>
      </c>
      <c r="D986">
        <v>1</v>
      </c>
      <c r="E986">
        <v>843000</v>
      </c>
      <c r="F986" s="3" t="s">
        <v>674</v>
      </c>
      <c r="G986" t="s">
        <v>13</v>
      </c>
      <c r="H986" s="1">
        <v>39884</v>
      </c>
      <c r="I986" s="1">
        <f t="shared" si="30"/>
        <v>39914</v>
      </c>
      <c r="J986" t="s">
        <v>54</v>
      </c>
      <c r="K986" t="s">
        <v>15</v>
      </c>
      <c r="L986">
        <v>46</v>
      </c>
      <c r="M986" t="s">
        <v>55</v>
      </c>
      <c r="N986" s="1">
        <v>39091</v>
      </c>
    </row>
    <row r="987" spans="1:14" x14ac:dyDescent="0.2">
      <c r="A987" t="s">
        <v>428</v>
      </c>
      <c r="B987" t="s">
        <v>24</v>
      </c>
      <c r="C987" t="s">
        <v>101</v>
      </c>
      <c r="D987">
        <v>1</v>
      </c>
      <c r="E987">
        <v>855000</v>
      </c>
      <c r="F987" s="3" t="s">
        <v>674</v>
      </c>
      <c r="G987" t="s">
        <v>13</v>
      </c>
      <c r="H987" s="1">
        <v>39941</v>
      </c>
      <c r="I987" s="1">
        <f t="shared" si="30"/>
        <v>39971</v>
      </c>
      <c r="J987" t="s">
        <v>429</v>
      </c>
      <c r="K987" t="s">
        <v>15</v>
      </c>
      <c r="L987">
        <v>30</v>
      </c>
      <c r="M987" t="s">
        <v>55</v>
      </c>
      <c r="N987" s="1">
        <v>39219</v>
      </c>
    </row>
    <row r="988" spans="1:14" x14ac:dyDescent="0.2">
      <c r="A988" t="s">
        <v>390</v>
      </c>
      <c r="B988" t="s">
        <v>24</v>
      </c>
      <c r="C988" t="s">
        <v>101</v>
      </c>
      <c r="D988">
        <v>1</v>
      </c>
      <c r="E988">
        <v>869000</v>
      </c>
      <c r="F988" s="3" t="s">
        <v>674</v>
      </c>
      <c r="G988" t="s">
        <v>13</v>
      </c>
      <c r="H988" s="1">
        <v>39251</v>
      </c>
      <c r="I988" s="1">
        <f t="shared" si="30"/>
        <v>39281</v>
      </c>
      <c r="J988" t="s">
        <v>391</v>
      </c>
      <c r="K988" t="s">
        <v>27</v>
      </c>
      <c r="L988">
        <v>49</v>
      </c>
      <c r="M988" t="s">
        <v>55</v>
      </c>
      <c r="N988" s="1">
        <v>39216</v>
      </c>
    </row>
    <row r="989" spans="1:14" x14ac:dyDescent="0.2">
      <c r="A989" t="s">
        <v>390</v>
      </c>
      <c r="B989" t="s">
        <v>24</v>
      </c>
      <c r="C989" t="s">
        <v>101</v>
      </c>
      <c r="D989">
        <v>1</v>
      </c>
      <c r="E989">
        <v>869000</v>
      </c>
      <c r="F989" s="3" t="s">
        <v>674</v>
      </c>
      <c r="G989" t="s">
        <v>20</v>
      </c>
      <c r="H989" s="1">
        <v>39920</v>
      </c>
      <c r="I989" s="1">
        <f t="shared" si="30"/>
        <v>39950</v>
      </c>
      <c r="J989" t="s">
        <v>391</v>
      </c>
      <c r="K989" t="s">
        <v>27</v>
      </c>
      <c r="L989">
        <v>49</v>
      </c>
      <c r="M989" t="s">
        <v>55</v>
      </c>
      <c r="N989" s="1">
        <v>39216</v>
      </c>
    </row>
    <row r="990" spans="1:14" x14ac:dyDescent="0.2">
      <c r="A990" t="s">
        <v>544</v>
      </c>
      <c r="B990" t="s">
        <v>24</v>
      </c>
      <c r="C990" t="s">
        <v>65</v>
      </c>
      <c r="D990">
        <v>1</v>
      </c>
      <c r="E990">
        <v>915000</v>
      </c>
      <c r="F990" s="3" t="s">
        <v>674</v>
      </c>
      <c r="G990" t="s">
        <v>20</v>
      </c>
      <c r="H990" s="1">
        <v>39636</v>
      </c>
      <c r="I990" s="1">
        <f t="shared" si="30"/>
        <v>39666</v>
      </c>
      <c r="J990" t="s">
        <v>545</v>
      </c>
      <c r="K990" t="s">
        <v>27</v>
      </c>
      <c r="L990">
        <v>23</v>
      </c>
      <c r="M990" t="s">
        <v>55</v>
      </c>
      <c r="N990" s="1">
        <v>39324</v>
      </c>
    </row>
    <row r="991" spans="1:14" x14ac:dyDescent="0.2">
      <c r="A991" t="s">
        <v>52</v>
      </c>
      <c r="B991" t="s">
        <v>24</v>
      </c>
      <c r="C991" t="s">
        <v>65</v>
      </c>
      <c r="D991">
        <v>1</v>
      </c>
      <c r="E991">
        <v>915000</v>
      </c>
      <c r="F991" s="3" t="s">
        <v>674</v>
      </c>
      <c r="G991" t="s">
        <v>13</v>
      </c>
      <c r="H991" s="1">
        <v>39689</v>
      </c>
      <c r="I991" s="1">
        <f>H991+25</f>
        <v>39714</v>
      </c>
      <c r="J991" t="s">
        <v>54</v>
      </c>
      <c r="K991" t="s">
        <v>15</v>
      </c>
      <c r="L991">
        <v>46</v>
      </c>
      <c r="M991" t="s">
        <v>55</v>
      </c>
      <c r="N991" s="1">
        <v>39091</v>
      </c>
    </row>
    <row r="992" spans="1:14" x14ac:dyDescent="0.2">
      <c r="A992" t="s">
        <v>428</v>
      </c>
      <c r="B992" t="s">
        <v>24</v>
      </c>
      <c r="C992" t="s">
        <v>65</v>
      </c>
      <c r="D992">
        <v>1</v>
      </c>
      <c r="E992">
        <v>950000</v>
      </c>
      <c r="F992" s="3" t="s">
        <v>674</v>
      </c>
      <c r="G992" t="s">
        <v>13</v>
      </c>
      <c r="H992" s="1">
        <v>39496</v>
      </c>
      <c r="I992" s="1">
        <f>H992+30</f>
        <v>39526</v>
      </c>
      <c r="J992" t="s">
        <v>429</v>
      </c>
      <c r="K992" t="s">
        <v>15</v>
      </c>
      <c r="L992">
        <v>30</v>
      </c>
      <c r="M992" t="s">
        <v>55</v>
      </c>
      <c r="N992" s="1">
        <v>39219</v>
      </c>
    </row>
    <row r="993" spans="1:14" x14ac:dyDescent="0.2">
      <c r="A993" t="s">
        <v>428</v>
      </c>
      <c r="B993" t="s">
        <v>24</v>
      </c>
      <c r="C993" t="s">
        <v>65</v>
      </c>
      <c r="D993">
        <v>1</v>
      </c>
      <c r="E993">
        <v>980000</v>
      </c>
      <c r="F993" s="3" t="s">
        <v>674</v>
      </c>
      <c r="G993" t="s">
        <v>20</v>
      </c>
      <c r="H993" s="1">
        <v>39473</v>
      </c>
      <c r="I993" s="1">
        <f>H993+41</f>
        <v>39514</v>
      </c>
      <c r="J993" t="s">
        <v>429</v>
      </c>
      <c r="K993" t="s">
        <v>15</v>
      </c>
      <c r="L993">
        <v>30</v>
      </c>
      <c r="M993" t="s">
        <v>55</v>
      </c>
      <c r="N993" s="1">
        <v>39219</v>
      </c>
    </row>
    <row r="994" spans="1:14" x14ac:dyDescent="0.2">
      <c r="A994" t="s">
        <v>544</v>
      </c>
      <c r="B994" t="s">
        <v>24</v>
      </c>
      <c r="C994" t="s">
        <v>65</v>
      </c>
      <c r="D994">
        <v>1</v>
      </c>
      <c r="E994">
        <v>980000</v>
      </c>
      <c r="F994" s="3" t="s">
        <v>674</v>
      </c>
      <c r="G994" t="s">
        <v>13</v>
      </c>
      <c r="H994" s="1">
        <v>39329</v>
      </c>
      <c r="I994" s="1">
        <f>H994+15</f>
        <v>39344</v>
      </c>
      <c r="J994" t="s">
        <v>545</v>
      </c>
      <c r="K994" t="s">
        <v>27</v>
      </c>
      <c r="L994">
        <v>23</v>
      </c>
      <c r="M994" t="s">
        <v>55</v>
      </c>
      <c r="N994" s="1">
        <v>39324</v>
      </c>
    </row>
    <row r="995" spans="1:14" x14ac:dyDescent="0.2">
      <c r="A995" t="s">
        <v>390</v>
      </c>
      <c r="B995" t="s">
        <v>24</v>
      </c>
      <c r="C995" t="s">
        <v>25</v>
      </c>
      <c r="D995">
        <v>1</v>
      </c>
      <c r="E995">
        <v>985000</v>
      </c>
      <c r="F995" s="3" t="s">
        <v>674</v>
      </c>
      <c r="G995" t="s">
        <v>13</v>
      </c>
      <c r="H995" s="1">
        <v>39419</v>
      </c>
      <c r="I995" s="1">
        <f>H995+30</f>
        <v>39449</v>
      </c>
      <c r="J995" t="s">
        <v>391</v>
      </c>
      <c r="K995" t="s">
        <v>27</v>
      </c>
      <c r="L995">
        <v>49</v>
      </c>
      <c r="M995" t="s">
        <v>55</v>
      </c>
      <c r="N995" s="1">
        <v>39216</v>
      </c>
    </row>
    <row r="996" spans="1:14" x14ac:dyDescent="0.2">
      <c r="A996" t="s">
        <v>494</v>
      </c>
      <c r="B996" t="s">
        <v>24</v>
      </c>
      <c r="C996" t="s">
        <v>25</v>
      </c>
      <c r="D996">
        <v>1</v>
      </c>
      <c r="E996">
        <v>985000</v>
      </c>
      <c r="F996" s="3" t="s">
        <v>674</v>
      </c>
      <c r="G996" t="s">
        <v>32</v>
      </c>
      <c r="H996" s="1">
        <v>39677</v>
      </c>
      <c r="I996" s="1">
        <f>H996+30</f>
        <v>39707</v>
      </c>
      <c r="J996" t="s">
        <v>495</v>
      </c>
      <c r="K996" t="s">
        <v>27</v>
      </c>
      <c r="L996">
        <v>40</v>
      </c>
      <c r="M996" t="s">
        <v>55</v>
      </c>
      <c r="N996" s="1">
        <v>39290</v>
      </c>
    </row>
    <row r="997" spans="1:14" x14ac:dyDescent="0.2">
      <c r="A997" t="s">
        <v>52</v>
      </c>
      <c r="B997" t="s">
        <v>24</v>
      </c>
      <c r="C997" t="s">
        <v>25</v>
      </c>
      <c r="D997">
        <v>1</v>
      </c>
      <c r="E997">
        <v>1010800</v>
      </c>
      <c r="F997" s="3" t="s">
        <v>674</v>
      </c>
      <c r="G997" t="s">
        <v>13</v>
      </c>
      <c r="H997" s="1">
        <v>39576</v>
      </c>
      <c r="I997" s="1">
        <f>H997+50</f>
        <v>39626</v>
      </c>
      <c r="J997" t="s">
        <v>54</v>
      </c>
      <c r="K997" t="s">
        <v>15</v>
      </c>
      <c r="L997">
        <v>46</v>
      </c>
      <c r="M997" t="s">
        <v>55</v>
      </c>
      <c r="N997" s="1">
        <v>39091</v>
      </c>
    </row>
    <row r="998" spans="1:14" x14ac:dyDescent="0.2">
      <c r="A998" t="s">
        <v>428</v>
      </c>
      <c r="B998" t="s">
        <v>30</v>
      </c>
      <c r="C998" t="s">
        <v>61</v>
      </c>
      <c r="D998">
        <v>1</v>
      </c>
      <c r="E998">
        <v>1060000</v>
      </c>
      <c r="F998" s="3" t="s">
        <v>674</v>
      </c>
      <c r="G998" t="s">
        <v>20</v>
      </c>
      <c r="H998" s="1">
        <v>40046</v>
      </c>
      <c r="I998" s="1">
        <f>H998+30</f>
        <v>40076</v>
      </c>
      <c r="J998" t="s">
        <v>429</v>
      </c>
      <c r="K998" t="s">
        <v>15</v>
      </c>
      <c r="L998">
        <v>30</v>
      </c>
      <c r="M998" t="s">
        <v>55</v>
      </c>
      <c r="N998" s="1">
        <v>39219</v>
      </c>
    </row>
    <row r="999" spans="1:14" x14ac:dyDescent="0.2">
      <c r="A999" t="s">
        <v>52</v>
      </c>
      <c r="B999" t="s">
        <v>11</v>
      </c>
      <c r="C999" t="s">
        <v>36</v>
      </c>
      <c r="D999">
        <v>1</v>
      </c>
      <c r="E999">
        <v>2790000</v>
      </c>
      <c r="F999" s="3" t="s">
        <v>674</v>
      </c>
      <c r="G999" t="s">
        <v>13</v>
      </c>
      <c r="H999" s="1">
        <v>39731</v>
      </c>
      <c r="I999" s="1">
        <f>H999+200</f>
        <v>39931</v>
      </c>
      <c r="J999" t="s">
        <v>54</v>
      </c>
      <c r="K999" t="s">
        <v>15</v>
      </c>
      <c r="L999">
        <v>46</v>
      </c>
      <c r="M999" t="s">
        <v>55</v>
      </c>
      <c r="N999" s="1">
        <v>39091</v>
      </c>
    </row>
    <row r="1000" spans="1:14" x14ac:dyDescent="0.2">
      <c r="A1000" t="s">
        <v>428</v>
      </c>
      <c r="B1000" t="s">
        <v>18</v>
      </c>
      <c r="C1000" t="s">
        <v>19</v>
      </c>
      <c r="D1000">
        <v>1</v>
      </c>
      <c r="E1000">
        <v>4450000</v>
      </c>
      <c r="F1000" s="3" t="s">
        <v>674</v>
      </c>
      <c r="G1000" t="s">
        <v>32</v>
      </c>
      <c r="H1000" s="1">
        <v>39271</v>
      </c>
      <c r="I1000" s="1">
        <f>H1000+54</f>
        <v>39325</v>
      </c>
      <c r="J1000" t="s">
        <v>429</v>
      </c>
      <c r="K1000" t="s">
        <v>15</v>
      </c>
      <c r="L1000">
        <v>30</v>
      </c>
      <c r="M1000" t="s">
        <v>55</v>
      </c>
      <c r="N1000" s="1">
        <v>39219</v>
      </c>
    </row>
    <row r="1001" spans="1:14" x14ac:dyDescent="0.2">
      <c r="A1001" t="s">
        <v>544</v>
      </c>
      <c r="B1001" t="s">
        <v>18</v>
      </c>
      <c r="C1001" t="s">
        <v>19</v>
      </c>
      <c r="D1001">
        <v>1</v>
      </c>
      <c r="E1001">
        <v>4500000</v>
      </c>
      <c r="F1001" s="3" t="s">
        <v>674</v>
      </c>
      <c r="G1001" s="3" t="s">
        <v>662</v>
      </c>
      <c r="H1001" s="1">
        <v>39525</v>
      </c>
      <c r="I1001" s="1">
        <f>H1001+50</f>
        <v>39575</v>
      </c>
      <c r="J1001" t="s">
        <v>545</v>
      </c>
      <c r="K1001" t="s">
        <v>27</v>
      </c>
      <c r="L1001">
        <v>23</v>
      </c>
      <c r="M1001" t="s">
        <v>55</v>
      </c>
      <c r="N1001" s="1">
        <v>39324</v>
      </c>
    </row>
  </sheetData>
  <sortState ref="A2:N1001">
    <sortCondition ref="M2:M1001"/>
  </sortState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9"/>
  <sheetViews>
    <sheetView workbookViewId="0">
      <selection activeCell="D9" sqref="D9"/>
    </sheetView>
  </sheetViews>
  <sheetFormatPr defaultRowHeight="12.75" x14ac:dyDescent="0.2"/>
  <sheetData>
    <row r="1" spans="4:4" x14ac:dyDescent="0.2">
      <c r="D1" s="3" t="s">
        <v>679</v>
      </c>
    </row>
    <row r="9" spans="4:4" x14ac:dyDescent="0.2">
      <c r="D9" s="3" t="s">
        <v>679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pnd</dc:creator>
  <cp:lastModifiedBy>VAIO</cp:lastModifiedBy>
  <dcterms:created xsi:type="dcterms:W3CDTF">2010-11-04T06:03:09Z</dcterms:created>
  <dcterms:modified xsi:type="dcterms:W3CDTF">2013-11-18T08:17:12Z</dcterms:modified>
</cp:coreProperties>
</file>