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a\OneDrive\Desktop\MBA\S2\FIN\"/>
    </mc:Choice>
  </mc:AlternateContent>
  <xr:revisionPtr revIDLastSave="0" documentId="13_ncr:1_{8B18EAFA-22D5-4C32-8E6A-5C1CF9E1EEC0}" xr6:coauthVersionLast="47" xr6:coauthVersionMax="47" xr10:uidLastSave="{00000000-0000-0000-0000-000000000000}"/>
  <bookViews>
    <workbookView xWindow="-108" yWindow="-108" windowWidth="23256" windowHeight="12456" activeTab="1" xr2:uid="{0623B286-9D17-4434-BF08-11C1AC65A1D2}"/>
  </bookViews>
  <sheets>
    <sheet name="Stock Prices" sheetId="2" r:id="rId1"/>
    <sheet name="Corre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R180" i="2"/>
  <c r="R176" i="2"/>
  <c r="R173" i="2"/>
  <c r="R169" i="2"/>
  <c r="R167" i="2"/>
  <c r="R162" i="2"/>
  <c r="R160" i="2"/>
  <c r="R158" i="2"/>
  <c r="R156" i="2"/>
  <c r="R154" i="2"/>
  <c r="R147" i="2"/>
  <c r="R144" i="2"/>
  <c r="R141" i="2"/>
  <c r="R137" i="2"/>
  <c r="R136" i="2"/>
  <c r="R130" i="2"/>
  <c r="R127" i="2"/>
  <c r="R125" i="2"/>
  <c r="R123" i="2"/>
  <c r="R122" i="2"/>
  <c r="R118" i="2"/>
  <c r="R116" i="2"/>
  <c r="R114" i="2"/>
  <c r="R112" i="2"/>
  <c r="R110" i="2"/>
  <c r="Q5" i="2"/>
  <c r="Q106" i="2"/>
  <c r="N9" i="1"/>
  <c r="N8" i="1"/>
  <c r="N7" i="1"/>
  <c r="N6" i="1"/>
  <c r="N5" i="1"/>
  <c r="N4" i="1"/>
  <c r="N3" i="1"/>
  <c r="K149" i="1"/>
  <c r="K139" i="1"/>
  <c r="K129" i="1"/>
  <c r="K119" i="1"/>
  <c r="K109" i="1"/>
  <c r="K99" i="1"/>
  <c r="K89" i="1"/>
  <c r="K79" i="1"/>
  <c r="K69" i="1"/>
  <c r="K59" i="1"/>
  <c r="K49" i="1"/>
  <c r="K39" i="1"/>
  <c r="K29" i="1"/>
  <c r="K148" i="1"/>
  <c r="K138" i="1"/>
  <c r="K128" i="1"/>
  <c r="K118" i="1"/>
  <c r="K108" i="1"/>
  <c r="K98" i="1"/>
  <c r="K88" i="1"/>
  <c r="K78" i="1"/>
  <c r="K68" i="1"/>
  <c r="K58" i="1"/>
  <c r="K48" i="1"/>
  <c r="K38" i="1"/>
  <c r="K28" i="1"/>
  <c r="K147" i="1"/>
  <c r="K137" i="1"/>
  <c r="K127" i="1"/>
  <c r="K117" i="1"/>
  <c r="K107" i="1"/>
  <c r="K97" i="1"/>
  <c r="K87" i="1"/>
  <c r="K77" i="1"/>
  <c r="K67" i="1"/>
  <c r="K57" i="1"/>
  <c r="K47" i="1"/>
  <c r="K37" i="1"/>
  <c r="K27" i="1"/>
  <c r="K146" i="1"/>
  <c r="K136" i="1"/>
  <c r="K126" i="1"/>
  <c r="K116" i="1"/>
  <c r="K106" i="1"/>
  <c r="K96" i="1"/>
  <c r="K86" i="1"/>
  <c r="K76" i="1"/>
  <c r="K66" i="1"/>
  <c r="K56" i="1"/>
  <c r="K46" i="1"/>
  <c r="K36" i="1"/>
  <c r="K26" i="1"/>
  <c r="K145" i="1"/>
  <c r="K135" i="1"/>
  <c r="K125" i="1"/>
  <c r="K115" i="1"/>
  <c r="K105" i="1"/>
  <c r="K95" i="1"/>
  <c r="K85" i="1"/>
  <c r="K75" i="1"/>
  <c r="K65" i="1"/>
  <c r="K55" i="1"/>
  <c r="K45" i="1"/>
  <c r="K35" i="1"/>
  <c r="K25" i="1"/>
  <c r="K144" i="1"/>
  <c r="K134" i="1"/>
  <c r="K124" i="1"/>
  <c r="K114" i="1"/>
  <c r="K104" i="1"/>
  <c r="K94" i="1"/>
  <c r="K84" i="1"/>
  <c r="K74" i="1"/>
  <c r="K64" i="1"/>
  <c r="K54" i="1"/>
  <c r="K44" i="1"/>
  <c r="K34" i="1"/>
  <c r="K24" i="1"/>
  <c r="K143" i="1"/>
  <c r="K133" i="1"/>
  <c r="K123" i="1"/>
  <c r="K113" i="1"/>
  <c r="K103" i="1"/>
  <c r="K93" i="1"/>
  <c r="K83" i="1"/>
  <c r="K73" i="1"/>
  <c r="K63" i="1"/>
  <c r="K53" i="1"/>
  <c r="K43" i="1"/>
  <c r="K33" i="1"/>
  <c r="K23" i="1"/>
  <c r="K142" i="1"/>
  <c r="K132" i="1"/>
  <c r="K122" i="1"/>
  <c r="K112" i="1"/>
  <c r="K102" i="1"/>
  <c r="K92" i="1"/>
  <c r="K82" i="1"/>
  <c r="K72" i="1"/>
  <c r="K62" i="1"/>
  <c r="K52" i="1"/>
  <c r="K42" i="1"/>
  <c r="K32" i="1"/>
  <c r="K22" i="1"/>
  <c r="K19" i="1"/>
  <c r="K18" i="1"/>
  <c r="K17" i="1"/>
  <c r="K7" i="1"/>
  <c r="K16" i="1"/>
  <c r="K6" i="1"/>
  <c r="K15" i="1"/>
  <c r="K14" i="1"/>
  <c r="K13" i="1"/>
  <c r="K12" i="1"/>
  <c r="K3" i="1" l="1"/>
  <c r="K4" i="1"/>
  <c r="K5" i="1"/>
  <c r="K8" i="1"/>
  <c r="K9" i="1"/>
  <c r="K2" i="1"/>
  <c r="Q10" i="2" l="1"/>
  <c r="Q191" i="2"/>
  <c r="Q190" i="2"/>
  <c r="Q189" i="2"/>
  <c r="Q188" i="2"/>
  <c r="Q187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0" i="2"/>
  <c r="Q171" i="2"/>
  <c r="Q169" i="2"/>
  <c r="Q168" i="2"/>
  <c r="Q167" i="2"/>
  <c r="Q163" i="2"/>
  <c r="Q162" i="2"/>
  <c r="Q161" i="2"/>
  <c r="Q160" i="2"/>
  <c r="Q159" i="2"/>
  <c r="Q158" i="2"/>
  <c r="Q157" i="2"/>
  <c r="Q156" i="2"/>
  <c r="Q155" i="2"/>
  <c r="Q154" i="2"/>
  <c r="Q149" i="2"/>
  <c r="Q148" i="2"/>
  <c r="Q147" i="2"/>
  <c r="Q146" i="2"/>
  <c r="Q145" i="2"/>
  <c r="Q144" i="2"/>
  <c r="Q143" i="2"/>
  <c r="Q142" i="2"/>
  <c r="Q141" i="2"/>
  <c r="Q139" i="2"/>
  <c r="Q140" i="2"/>
  <c r="Q138" i="2"/>
  <c r="Q137" i="2"/>
  <c r="Q136" i="2"/>
  <c r="Q131" i="2"/>
  <c r="Q130" i="2"/>
  <c r="Q128" i="2"/>
  <c r="Q129" i="2"/>
  <c r="Q127" i="2"/>
  <c r="Q126" i="2"/>
  <c r="Q125" i="2"/>
  <c r="Q124" i="2"/>
  <c r="Q123" i="2"/>
  <c r="Q122" i="2"/>
  <c r="Q110" i="2"/>
  <c r="Q111" i="2"/>
  <c r="Q112" i="2"/>
  <c r="Q113" i="2"/>
  <c r="Q114" i="2"/>
  <c r="Q115" i="2"/>
  <c r="Q116" i="2"/>
  <c r="Q117" i="2"/>
  <c r="Q118" i="2"/>
  <c r="Q119" i="2"/>
  <c r="Q102" i="2"/>
  <c r="Q103" i="2"/>
  <c r="Q104" i="2"/>
  <c r="Q105" i="2"/>
  <c r="Q97" i="2"/>
  <c r="Q98" i="2"/>
  <c r="Q96" i="2"/>
  <c r="Q95" i="2"/>
  <c r="Q93" i="2"/>
  <c r="Q94" i="2"/>
  <c r="Q92" i="2"/>
  <c r="R90" i="2" s="1"/>
  <c r="Q90" i="2"/>
  <c r="Q91" i="2"/>
  <c r="Q89" i="2"/>
  <c r="Q87" i="2"/>
  <c r="Q88" i="2"/>
  <c r="Q86" i="2"/>
  <c r="R86" i="2" s="1"/>
  <c r="Q67" i="2"/>
  <c r="Q68" i="2"/>
  <c r="Q69" i="2"/>
  <c r="Q70" i="2"/>
  <c r="Q71" i="2"/>
  <c r="Q72" i="2"/>
  <c r="Q73" i="2"/>
  <c r="Q74" i="2"/>
  <c r="Q75" i="2"/>
  <c r="Q76" i="2"/>
  <c r="Q77" i="2"/>
  <c r="Q78" i="2"/>
  <c r="R78" i="2" s="1"/>
  <c r="Q79" i="2"/>
  <c r="Q80" i="2"/>
  <c r="Q55" i="2"/>
  <c r="Q56" i="2"/>
  <c r="Q57" i="2"/>
  <c r="Q58" i="2"/>
  <c r="Q59" i="2"/>
  <c r="Q60" i="2"/>
  <c r="Q61" i="2"/>
  <c r="Q62" i="2"/>
  <c r="Q63" i="2"/>
  <c r="Q64" i="2"/>
  <c r="Q46" i="2"/>
  <c r="Q47" i="2"/>
  <c r="Q48" i="2"/>
  <c r="Q49" i="2"/>
  <c r="R49" i="2" s="1"/>
  <c r="Q50" i="2"/>
  <c r="R50" i="2" s="1"/>
  <c r="Q51" i="2"/>
  <c r="Q52" i="2"/>
  <c r="Q53" i="2"/>
  <c r="R53" i="2" s="1"/>
  <c r="Q38" i="2"/>
  <c r="Q39" i="2"/>
  <c r="Q40" i="2"/>
  <c r="Q41" i="2"/>
  <c r="Q42" i="2"/>
  <c r="Q23" i="2"/>
  <c r="Q24" i="2"/>
  <c r="Q25" i="2"/>
  <c r="Q26" i="2"/>
  <c r="Q27" i="2"/>
  <c r="Q28" i="2"/>
  <c r="Q29" i="2"/>
  <c r="Q30" i="2"/>
  <c r="Q31" i="2"/>
  <c r="Q32" i="2"/>
  <c r="Q33" i="2"/>
  <c r="Q34" i="2"/>
  <c r="Q3" i="2"/>
  <c r="Q4" i="2"/>
  <c r="Q6" i="2"/>
  <c r="Q11" i="2"/>
  <c r="Q12" i="2"/>
  <c r="Q13" i="2"/>
  <c r="Q14" i="2"/>
  <c r="Q15" i="2"/>
  <c r="Q16" i="2"/>
  <c r="Q17" i="2"/>
  <c r="Q18" i="2"/>
  <c r="R18" i="2" s="1"/>
  <c r="Q19" i="2"/>
  <c r="R32" i="2" l="1"/>
  <c r="R63" i="2"/>
  <c r="R16" i="2"/>
  <c r="R87" i="2"/>
  <c r="R30" i="2"/>
  <c r="R61" i="2"/>
  <c r="R75" i="2"/>
  <c r="R14" i="2"/>
  <c r="R28" i="2"/>
  <c r="R59" i="2"/>
  <c r="R12" i="2"/>
  <c r="R51" i="2"/>
  <c r="R72" i="2"/>
  <c r="R26" i="2"/>
  <c r="R57" i="2"/>
  <c r="R93" i="2"/>
  <c r="R55" i="2"/>
  <c r="R69" i="2"/>
  <c r="R23" i="2"/>
  <c r="R96" i="2"/>
  <c r="R46" i="2"/>
  <c r="R67" i="2"/>
  <c r="R10" i="2"/>
</calcChain>
</file>

<file path=xl/sharedStrings.xml><?xml version="1.0" encoding="utf-8"?>
<sst xmlns="http://schemas.openxmlformats.org/spreadsheetml/2006/main" count="462" uniqueCount="165">
  <si>
    <t>SL NO</t>
  </si>
  <si>
    <t>COMPANY</t>
  </si>
  <si>
    <t>YEAR</t>
  </si>
  <si>
    <t>DIVIDEND YIELD %</t>
  </si>
  <si>
    <t>DIVIDEND PAYOUT RATIO %</t>
  </si>
  <si>
    <t>EARNING RETENTION RATE%</t>
  </si>
  <si>
    <t>RETURN ON EQUITY %</t>
  </si>
  <si>
    <t>% Change in Stock Price (T-1 to T+5)</t>
  </si>
  <si>
    <t>COMPANY-WISE CORRELATION</t>
  </si>
  <si>
    <t>OVERALL CORRELATION</t>
  </si>
  <si>
    <t>HDFC BANK LTD</t>
  </si>
  <si>
    <t>INFOSYS LTD</t>
  </si>
  <si>
    <t>HINDUSTAN UNILIVER</t>
  </si>
  <si>
    <t>TATA STEEL</t>
  </si>
  <si>
    <t>LARSEN AND TUBRO</t>
  </si>
  <si>
    <t>ASIAN PAINTS</t>
  </si>
  <si>
    <t>NESTLE INDIA</t>
  </si>
  <si>
    <t>BAJAJ AUTO</t>
  </si>
  <si>
    <t>TECH MAHINDRA</t>
  </si>
  <si>
    <t>ITC LTD</t>
  </si>
  <si>
    <t>POWER GRID CORPORATION</t>
  </si>
  <si>
    <t>COAL INDIA</t>
  </si>
  <si>
    <t>SUN PHARMACEUTICAL</t>
  </si>
  <si>
    <t>REC LTD</t>
  </si>
  <si>
    <t>JSW STEEL</t>
  </si>
  <si>
    <t>Company</t>
  </si>
  <si>
    <t>Year</t>
  </si>
  <si>
    <t>Announcement Date</t>
  </si>
  <si>
    <t>Record Date</t>
  </si>
  <si>
    <t>Dividend Type</t>
  </si>
  <si>
    <t>Dividend (₹)</t>
  </si>
  <si>
    <t>Ex-Dividend Date</t>
  </si>
  <si>
    <t>T-5 Date</t>
  </si>
  <si>
    <t>T-5 Price</t>
  </si>
  <si>
    <t>T-1 Date</t>
  </si>
  <si>
    <t>T-1 Price</t>
  </si>
  <si>
    <t>T (Ex) Date</t>
  </si>
  <si>
    <t>T (Ex) Price</t>
  </si>
  <si>
    <t>T+5 Date</t>
  </si>
  <si>
    <t>T+5 Price</t>
  </si>
  <si>
    <t>% Change (T-1 to T+5)</t>
  </si>
  <si>
    <t>-</t>
  </si>
  <si>
    <t>18 Jun, 2021</t>
  </si>
  <si>
    <t>Final</t>
  </si>
  <si>
    <t>29 Jun, 2021</t>
  </si>
  <si>
    <t>23 Apr, 2022</t>
  </si>
  <si>
    <t>12 May, 2022</t>
  </si>
  <si>
    <t>17 Apr, 2023</t>
  </si>
  <si>
    <t>16 May, 2023</t>
  </si>
  <si>
    <t>22 Apr, 2024</t>
  </si>
  <si>
    <t>10 May, 2024</t>
  </si>
  <si>
    <t>30 Jun, 2021</t>
  </si>
  <si>
    <t>22 Jun, 2021</t>
  </si>
  <si>
    <t>28 Jun, 2021</t>
  </si>
  <si>
    <t>06 Jul, 2021</t>
  </si>
  <si>
    <t>13 May, 2022</t>
  </si>
  <si>
    <t>05 May, 2022</t>
  </si>
  <si>
    <t>11 May, 2022</t>
  </si>
  <si>
    <t>19 May, 2022</t>
  </si>
  <si>
    <t>09 May, 2023</t>
  </si>
  <si>
    <t>15 May, 2023</t>
  </si>
  <si>
    <t>23 May, 2023</t>
  </si>
  <si>
    <t>03 May, 2024</t>
  </si>
  <si>
    <t>09 May, 2024</t>
  </si>
  <si>
    <t>17 May, 2024</t>
  </si>
  <si>
    <t>20 Apr, 2020</t>
  </si>
  <si>
    <t>29 May, 2020</t>
  </si>
  <si>
    <t>22 May, 2020</t>
  </si>
  <si>
    <t>28 May, 2020</t>
  </si>
  <si>
    <t>05 Jun, 2020</t>
  </si>
  <si>
    <t>14 Oct, 2020</t>
  </si>
  <si>
    <t>Interim</t>
  </si>
  <si>
    <t>23 Oct, 2020</t>
  </si>
  <si>
    <t>16 Oct, 2020</t>
  </si>
  <si>
    <t>22 Oct, 2020</t>
  </si>
  <si>
    <t>30 Oct, 2020</t>
  </si>
  <si>
    <t>15 Apr, 2021</t>
  </si>
  <si>
    <t>31 May, 2021</t>
  </si>
  <si>
    <t>24 May, 2021</t>
  </si>
  <si>
    <t>28 May, 2021</t>
  </si>
  <si>
    <t>07 Jun, 2021</t>
  </si>
  <si>
    <t>13 Oct, 2021</t>
  </si>
  <si>
    <t>26 Oct, 2021</t>
  </si>
  <si>
    <t>19 Oct, 2021</t>
  </si>
  <si>
    <t>25 Oct, 2021</t>
  </si>
  <si>
    <t>02 Nov, 2021</t>
  </si>
  <si>
    <t>13 Apr, 2022</t>
  </si>
  <si>
    <t>31 May, 2022</t>
  </si>
  <si>
    <t>24 May, 2022</t>
  </si>
  <si>
    <t>30 May, 2022</t>
  </si>
  <si>
    <t>07 Jun, 2022</t>
  </si>
  <si>
    <t>13 Oct, 2022</t>
  </si>
  <si>
    <t>27 Oct, 2022</t>
  </si>
  <si>
    <t>20 Oct, 2022</t>
  </si>
  <si>
    <t>26 Oct, 2022</t>
  </si>
  <si>
    <t>03 Nov, 2022</t>
  </si>
  <si>
    <t>13 Apr, 2023</t>
  </si>
  <si>
    <t>02 Jun, 2023</t>
  </si>
  <si>
    <t>26 May, 2023</t>
  </si>
  <si>
    <t>01 Jun, 2023</t>
  </si>
  <si>
    <t>09 Jun, 2023</t>
  </si>
  <si>
    <t>12 Oct, 2023</t>
  </si>
  <si>
    <t>25 Oct, 2023</t>
  </si>
  <si>
    <t>18 Oct, 2023</t>
  </si>
  <si>
    <t>24 Oct, 2023</t>
  </si>
  <si>
    <t>01 Nov, 2023</t>
  </si>
  <si>
    <t>19 Apr, 2024</t>
  </si>
  <si>
    <t>Special</t>
  </si>
  <si>
    <t>31 May, 2024</t>
  </si>
  <si>
    <t>24 May, 2024</t>
  </si>
  <si>
    <t>30 May, 2024</t>
  </si>
  <si>
    <t>07 Jun, 2024</t>
  </si>
  <si>
    <t>17 Oct, 2024</t>
  </si>
  <si>
    <t>29 Oct, 2024</t>
  </si>
  <si>
    <t>22 Oct, 2024</t>
  </si>
  <si>
    <t>28 Oct, 2024</t>
  </si>
  <si>
    <t>05 Nov, 2024</t>
  </si>
  <si>
    <t>30 May, 2020</t>
  </si>
  <si>
    <t>24 Oct, 2020</t>
  </si>
  <si>
    <t>01 Jun, 2021</t>
  </si>
  <si>
    <t>27 Oct, 2021</t>
  </si>
  <si>
    <t>01 Jun, 2022</t>
  </si>
  <si>
    <t>28 Oct, 2022</t>
  </si>
  <si>
    <t>03 Jun, 2023</t>
  </si>
  <si>
    <t>26 Oct, 2023</t>
  </si>
  <si>
    <t>01 Jun, 2024</t>
  </si>
  <si>
    <t>30 Oct, 2024</t>
  </si>
  <si>
    <t>Hindustan Unilever Ltd</t>
  </si>
  <si>
    <t>Tata Steel Ltd</t>
  </si>
  <si>
    <t>2020-03-24</t>
  </si>
  <si>
    <t>2020-08-05</t>
  </si>
  <si>
    <t>2020-11-04</t>
  </si>
  <si>
    <t>2021-07-28</t>
  </si>
  <si>
    <t>2022-07-21</t>
  </si>
  <si>
    <t>2023-08-01</t>
  </si>
  <si>
    <t>2023-08-02</t>
  </si>
  <si>
    <t>2024-06-20</t>
  </si>
  <si>
    <t>Larsen and Toubro</t>
  </si>
  <si>
    <t>Asian Paints Ltd</t>
  </si>
  <si>
    <t>Coal India Ltd</t>
  </si>
  <si>
    <t>Nestlé India Ltd</t>
  </si>
  <si>
    <t>Bajaj Auto Ltd</t>
  </si>
  <si>
    <t>2020-07-23</t>
  </si>
  <si>
    <t>2020-10-29</t>
  </si>
  <si>
    <t>2021-07-23</t>
  </si>
  <si>
    <t>2021-11-02</t>
  </si>
  <si>
    <t>Final and special</t>
  </si>
  <si>
    <t>2022-11-09</t>
  </si>
  <si>
    <t>2023-07-21</t>
  </si>
  <si>
    <t>2023-11-02</t>
  </si>
  <si>
    <t>2024-07-19</t>
  </si>
  <si>
    <t>2024-10-31</t>
  </si>
  <si>
    <t>ITC Ltd</t>
  </si>
  <si>
    <t>Power Grid Corporation of India</t>
  </si>
  <si>
    <t>Sun Pharmaceutical Industries Ltd</t>
  </si>
  <si>
    <t>REC Ltd</t>
  </si>
  <si>
    <t>JSW Steel Ltd</t>
  </si>
  <si>
    <t xml:space="preserve">Dividend Yield (%) vs. Stock Price Change (%)  </t>
  </si>
  <si>
    <t>Dividend Payout Ratio (DPR) vs. Stock Price Change (%)</t>
  </si>
  <si>
    <t>Earnings Retention Ratio (ERR) vs. Stock Price Change (%)</t>
  </si>
  <si>
    <t>Dividend Yield vs. DPR</t>
  </si>
  <si>
    <t>ROE vs. Stock Price Change (%)</t>
  </si>
  <si>
    <t>ROE vs. Dividend Yield (%)</t>
  </si>
  <si>
    <t>ROE vs. Dividend Payout Ratio (DPR)</t>
  </si>
  <si>
    <t>ROE vs. Earnings Retention Ratio (ERR)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</si>
</sst>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theme="4"/>
      <name val="Times New Roman"/>
      <family val="1"/>
    </font>
    <font>
      <sz val="12"/>
      <color theme="4"/>
      <name val="Times New Roman"/>
      <family val="1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2060"/>
      <name val="Times New Roman"/>
      <family val="1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/>
    <xf numFmtId="0" fontId="4" fillId="0" borderId="0" xfId="1"/>
    <xf numFmtId="10" fontId="4" fillId="0" borderId="0" xfId="1" applyNumberForma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Normal" xfId="0" builtinId="0"/>
    <cellStyle name="Normal 2" xfId="1" xr:uid="{1DB68302-2992-4121-B3E3-BF124E321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4E1A-D050-48FA-A26E-184EC5788133}">
  <dimension ref="A1:T191"/>
  <sheetViews>
    <sheetView zoomScale="89" workbookViewId="0">
      <selection activeCell="F7" sqref="F7"/>
    </sheetView>
  </sheetViews>
  <sheetFormatPr defaultColWidth="20.109375" defaultRowHeight="14.4" x14ac:dyDescent="0.3"/>
  <cols>
    <col min="1" max="1" width="12.6640625" style="19" customWidth="1"/>
    <col min="2" max="2" width="17.109375" style="16" customWidth="1"/>
    <col min="3" max="3" width="10.44140625" customWidth="1"/>
    <col min="12" max="12" width="20.109375" customWidth="1"/>
    <col min="17" max="17" width="26.5546875" customWidth="1"/>
  </cols>
  <sheetData>
    <row r="1" spans="1:20" s="13" customFormat="1" ht="15.6" x14ac:dyDescent="0.3">
      <c r="A1" s="9" t="s">
        <v>0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1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/>
      <c r="S1" s="12"/>
      <c r="T1" s="12"/>
    </row>
    <row r="2" spans="1:20" x14ac:dyDescent="0.3">
      <c r="A2" s="18">
        <v>1</v>
      </c>
      <c r="B2" s="14" t="s">
        <v>10</v>
      </c>
      <c r="C2" s="5">
        <v>2020</v>
      </c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5" t="s">
        <v>41</v>
      </c>
      <c r="L2" s="5" t="s">
        <v>41</v>
      </c>
      <c r="M2" s="5" t="s">
        <v>41</v>
      </c>
      <c r="N2" s="5" t="s">
        <v>41</v>
      </c>
      <c r="O2" s="5" t="s">
        <v>41</v>
      </c>
      <c r="P2" s="5" t="s">
        <v>41</v>
      </c>
      <c r="Q2" s="5" t="s">
        <v>41</v>
      </c>
    </row>
    <row r="3" spans="1:20" x14ac:dyDescent="0.3">
      <c r="A3" s="18"/>
      <c r="B3" s="14"/>
      <c r="C3" s="5">
        <v>2021</v>
      </c>
      <c r="D3" s="5" t="s">
        <v>42</v>
      </c>
      <c r="E3" s="5" t="s">
        <v>51</v>
      </c>
      <c r="F3" s="5" t="s">
        <v>43</v>
      </c>
      <c r="G3" s="5">
        <v>6.5</v>
      </c>
      <c r="H3" s="5" t="s">
        <v>44</v>
      </c>
      <c r="I3" s="5" t="s">
        <v>52</v>
      </c>
      <c r="J3" s="5">
        <v>1445.95</v>
      </c>
      <c r="K3" s="5" t="s">
        <v>53</v>
      </c>
      <c r="L3" s="5">
        <v>1447.98</v>
      </c>
      <c r="M3" s="5" t="s">
        <v>44</v>
      </c>
      <c r="N3" s="5">
        <v>1448.17</v>
      </c>
      <c r="O3" s="5" t="s">
        <v>54</v>
      </c>
      <c r="P3" s="5">
        <v>1427.3</v>
      </c>
      <c r="Q3" s="5">
        <f>(P3-L3)/P3*(100)</f>
        <v>-1.4488895116653866</v>
      </c>
    </row>
    <row r="4" spans="1:20" x14ac:dyDescent="0.3">
      <c r="A4" s="18"/>
      <c r="B4" s="14"/>
      <c r="C4" s="5">
        <v>2022</v>
      </c>
      <c r="D4" s="5" t="s">
        <v>45</v>
      </c>
      <c r="E4" s="5" t="s">
        <v>55</v>
      </c>
      <c r="F4" s="5" t="s">
        <v>43</v>
      </c>
      <c r="G4" s="5">
        <v>15.5</v>
      </c>
      <c r="H4" s="5" t="s">
        <v>46</v>
      </c>
      <c r="I4" s="5" t="s">
        <v>56</v>
      </c>
      <c r="J4" s="5">
        <v>1270.3399999999999</v>
      </c>
      <c r="K4" s="5" t="s">
        <v>57</v>
      </c>
      <c r="L4" s="5">
        <v>1300.28</v>
      </c>
      <c r="M4" s="5" t="s">
        <v>46</v>
      </c>
      <c r="N4" s="5">
        <v>1271.92</v>
      </c>
      <c r="O4" s="5" t="s">
        <v>58</v>
      </c>
      <c r="P4" s="5">
        <v>1281.6010000000001</v>
      </c>
      <c r="Q4" s="5">
        <f>(P4-L4)/P4*(100)</f>
        <v>-1.4574738939810328</v>
      </c>
    </row>
    <row r="5" spans="1:20" x14ac:dyDescent="0.3">
      <c r="A5" s="18"/>
      <c r="B5" s="14"/>
      <c r="C5" s="5">
        <v>2023</v>
      </c>
      <c r="D5" s="5" t="s">
        <v>47</v>
      </c>
      <c r="E5" s="5" t="s">
        <v>48</v>
      </c>
      <c r="F5" s="5" t="s">
        <v>43</v>
      </c>
      <c r="G5" s="5">
        <v>19</v>
      </c>
      <c r="H5" s="5" t="s">
        <v>48</v>
      </c>
      <c r="I5" s="5" t="s">
        <v>59</v>
      </c>
      <c r="J5" s="5">
        <v>1612.43</v>
      </c>
      <c r="K5" s="5" t="s">
        <v>60</v>
      </c>
      <c r="L5" s="5">
        <v>1634.48</v>
      </c>
      <c r="M5" s="5" t="s">
        <v>48</v>
      </c>
      <c r="N5" s="5">
        <v>1625.1079999999999</v>
      </c>
      <c r="O5" s="5" t="s">
        <v>61</v>
      </c>
      <c r="P5" s="5">
        <v>1624.71</v>
      </c>
      <c r="Q5" s="5">
        <f>(P5-L5)/P5*(100)</f>
        <v>-0.60133808495054386</v>
      </c>
    </row>
    <row r="6" spans="1:20" x14ac:dyDescent="0.3">
      <c r="A6" s="18"/>
      <c r="B6" s="14"/>
      <c r="C6" s="5">
        <v>2024</v>
      </c>
      <c r="D6" s="5" t="s">
        <v>49</v>
      </c>
      <c r="E6" s="5" t="s">
        <v>50</v>
      </c>
      <c r="F6" s="5" t="s">
        <v>43</v>
      </c>
      <c r="G6" s="5">
        <v>19.5</v>
      </c>
      <c r="H6" s="5" t="s">
        <v>50</v>
      </c>
      <c r="I6" s="5" t="s">
        <v>62</v>
      </c>
      <c r="J6" s="5">
        <v>1499.12</v>
      </c>
      <c r="K6" s="5" t="s">
        <v>63</v>
      </c>
      <c r="L6" s="5">
        <v>1428</v>
      </c>
      <c r="M6" s="5" t="s">
        <v>50</v>
      </c>
      <c r="N6" s="5">
        <v>1437.93</v>
      </c>
      <c r="O6" s="5" t="s">
        <v>64</v>
      </c>
      <c r="P6" s="5">
        <v>1438.5</v>
      </c>
      <c r="Q6" s="5">
        <f>(P6-L6)/P6*(100)</f>
        <v>0.72992700729927007</v>
      </c>
    </row>
    <row r="7" spans="1:20" ht="15.6" x14ac:dyDescent="0.3">
      <c r="B7" s="15"/>
      <c r="Q7" s="5"/>
    </row>
    <row r="8" spans="1:20" ht="15.6" x14ac:dyDescent="0.3">
      <c r="B8" s="15"/>
      <c r="Q8" s="5"/>
    </row>
    <row r="9" spans="1:20" ht="15.6" x14ac:dyDescent="0.3">
      <c r="B9" s="15"/>
      <c r="Q9" s="5"/>
    </row>
    <row r="10" spans="1:20" x14ac:dyDescent="0.3">
      <c r="A10" s="18">
        <v>2</v>
      </c>
      <c r="B10" s="14" t="s">
        <v>11</v>
      </c>
      <c r="C10" s="5">
        <v>2020</v>
      </c>
      <c r="D10" s="5" t="s">
        <v>65</v>
      </c>
      <c r="E10" s="5" t="s">
        <v>117</v>
      </c>
      <c r="F10" s="5" t="s">
        <v>43</v>
      </c>
      <c r="G10" s="5">
        <v>9.5</v>
      </c>
      <c r="H10" s="5" t="s">
        <v>66</v>
      </c>
      <c r="I10" s="5" t="s">
        <v>67</v>
      </c>
      <c r="J10">
        <v>621.27349853515625</v>
      </c>
      <c r="K10" s="5" t="s">
        <v>68</v>
      </c>
      <c r="L10">
        <v>634.77850341796875</v>
      </c>
      <c r="M10" s="5" t="s">
        <v>66</v>
      </c>
      <c r="N10">
        <v>628.5025634765625</v>
      </c>
      <c r="O10" s="5" t="s">
        <v>69</v>
      </c>
      <c r="P10">
        <v>638.098388671875</v>
      </c>
      <c r="Q10" s="5">
        <f t="shared" ref="Q10:Q19" si="0">(P10-L10)/P10*(100)</f>
        <v>0.52027795600866367</v>
      </c>
      <c r="R10">
        <f>AVERAGE(Q10:Q11)</f>
        <v>-1.6208644351396257</v>
      </c>
    </row>
    <row r="11" spans="1:20" x14ac:dyDescent="0.3">
      <c r="A11" s="18"/>
      <c r="B11" s="14"/>
      <c r="C11" s="5"/>
      <c r="D11" s="5" t="s">
        <v>70</v>
      </c>
      <c r="E11" s="5" t="s">
        <v>118</v>
      </c>
      <c r="F11" s="5" t="s">
        <v>71</v>
      </c>
      <c r="G11" s="5">
        <v>12</v>
      </c>
      <c r="H11" s="5" t="s">
        <v>72</v>
      </c>
      <c r="I11" s="5" t="s">
        <v>73</v>
      </c>
      <c r="J11">
        <v>1025.5234375</v>
      </c>
      <c r="K11" s="5" t="s">
        <v>74</v>
      </c>
      <c r="L11">
        <v>1026.933227539062</v>
      </c>
      <c r="M11" s="5" t="s">
        <v>72</v>
      </c>
      <c r="N11">
        <v>1031.943725585938</v>
      </c>
      <c r="O11" s="5" t="s">
        <v>75</v>
      </c>
      <c r="P11">
        <v>989.70062255859375</v>
      </c>
      <c r="Q11" s="5">
        <f t="shared" si="0"/>
        <v>-3.7620068262879154</v>
      </c>
    </row>
    <row r="12" spans="1:20" x14ac:dyDescent="0.3">
      <c r="A12" s="18"/>
      <c r="B12" s="14"/>
      <c r="C12" s="5">
        <v>2021</v>
      </c>
      <c r="D12" s="5" t="s">
        <v>76</v>
      </c>
      <c r="E12" s="5" t="s">
        <v>119</v>
      </c>
      <c r="F12" s="5" t="s">
        <v>43</v>
      </c>
      <c r="G12" s="5">
        <v>15</v>
      </c>
      <c r="H12" s="5" t="s">
        <v>77</v>
      </c>
      <c r="I12" s="5" t="s">
        <v>78</v>
      </c>
      <c r="J12">
        <v>1284.5283203125</v>
      </c>
      <c r="K12" s="5" t="s">
        <v>79</v>
      </c>
      <c r="L12">
        <v>1291.69921875</v>
      </c>
      <c r="M12" s="5" t="s">
        <v>77</v>
      </c>
      <c r="N12">
        <v>1295.137329101562</v>
      </c>
      <c r="O12" s="5" t="s">
        <v>80</v>
      </c>
      <c r="P12">
        <v>1287.610473632812</v>
      </c>
      <c r="Q12" s="5">
        <f t="shared" si="0"/>
        <v>-0.31754518939661425</v>
      </c>
      <c r="R12">
        <f>AVERAGE(Q12:Q13)</f>
        <v>-0.90228412840054228</v>
      </c>
    </row>
    <row r="13" spans="1:20" x14ac:dyDescent="0.3">
      <c r="A13" s="18"/>
      <c r="B13" s="14"/>
      <c r="C13" s="5"/>
      <c r="D13" s="5" t="s">
        <v>81</v>
      </c>
      <c r="E13" s="5" t="s">
        <v>120</v>
      </c>
      <c r="F13" s="5" t="s">
        <v>71</v>
      </c>
      <c r="G13" s="5">
        <v>15</v>
      </c>
      <c r="H13" s="5" t="s">
        <v>82</v>
      </c>
      <c r="I13" s="5" t="s">
        <v>83</v>
      </c>
      <c r="J13">
        <v>1629.5732421875</v>
      </c>
      <c r="K13" s="5" t="s">
        <v>84</v>
      </c>
      <c r="L13">
        <v>1586.73486328125</v>
      </c>
      <c r="M13" s="5" t="s">
        <v>82</v>
      </c>
      <c r="N13">
        <v>1597.187744140625</v>
      </c>
      <c r="O13" s="5" t="s">
        <v>85</v>
      </c>
      <c r="P13">
        <v>1563.485473632812</v>
      </c>
      <c r="Q13" s="5">
        <f t="shared" si="0"/>
        <v>-1.4870230674044704</v>
      </c>
    </row>
    <row r="14" spans="1:20" x14ac:dyDescent="0.3">
      <c r="A14" s="18"/>
      <c r="B14" s="14"/>
      <c r="C14" s="5">
        <v>2022</v>
      </c>
      <c r="D14" s="5" t="s">
        <v>86</v>
      </c>
      <c r="E14" s="5" t="s">
        <v>121</v>
      </c>
      <c r="F14" s="5" t="s">
        <v>43</v>
      </c>
      <c r="G14" s="5">
        <v>16</v>
      </c>
      <c r="H14" s="5" t="s">
        <v>87</v>
      </c>
      <c r="I14" s="5" t="s">
        <v>88</v>
      </c>
      <c r="J14">
        <v>1334.927124023438</v>
      </c>
      <c r="K14" s="5" t="s">
        <v>89</v>
      </c>
      <c r="L14">
        <v>1431.347412109375</v>
      </c>
      <c r="M14" s="5" t="s">
        <v>87</v>
      </c>
      <c r="N14">
        <v>1424.526000976562</v>
      </c>
      <c r="O14" s="5" t="s">
        <v>90</v>
      </c>
      <c r="P14">
        <v>1441.674072265625</v>
      </c>
      <c r="Q14" s="5">
        <f t="shared" si="0"/>
        <v>0.71629644695082906</v>
      </c>
      <c r="R14">
        <f>AVERAGE(Q14:Q15)</f>
        <v>2.3670466273016575</v>
      </c>
    </row>
    <row r="15" spans="1:20" x14ac:dyDescent="0.3">
      <c r="A15" s="18"/>
      <c r="B15" s="14"/>
      <c r="C15" s="5"/>
      <c r="D15" s="5" t="s">
        <v>91</v>
      </c>
      <c r="E15" s="5" t="s">
        <v>122</v>
      </c>
      <c r="F15" s="5" t="s">
        <v>71</v>
      </c>
      <c r="G15" s="5">
        <v>16.5</v>
      </c>
      <c r="H15" s="5" t="s">
        <v>92</v>
      </c>
      <c r="I15" s="5" t="s">
        <v>93</v>
      </c>
      <c r="J15">
        <v>1421.588989257812</v>
      </c>
      <c r="K15" s="5" t="s">
        <v>94</v>
      </c>
      <c r="L15">
        <v>1446.032348632812</v>
      </c>
      <c r="M15" s="5" t="s">
        <v>92</v>
      </c>
      <c r="N15">
        <v>1459.58447265625</v>
      </c>
      <c r="O15" s="5" t="s">
        <v>95</v>
      </c>
      <c r="P15">
        <v>1506.56298828125</v>
      </c>
      <c r="Q15" s="5">
        <f t="shared" si="0"/>
        <v>4.0177968076524859</v>
      </c>
    </row>
    <row r="16" spans="1:20" x14ac:dyDescent="0.3">
      <c r="A16" s="18"/>
      <c r="B16" s="14"/>
      <c r="C16" s="5">
        <v>2023</v>
      </c>
      <c r="D16" s="5" t="s">
        <v>96</v>
      </c>
      <c r="E16" s="5" t="s">
        <v>123</v>
      </c>
      <c r="F16" s="5" t="s">
        <v>43</v>
      </c>
      <c r="G16" s="5">
        <v>17.5</v>
      </c>
      <c r="H16" s="5" t="s">
        <v>97</v>
      </c>
      <c r="I16" s="5" t="s">
        <v>98</v>
      </c>
      <c r="J16">
        <v>1261.80615234375</v>
      </c>
      <c r="K16" s="5" t="s">
        <v>99</v>
      </c>
      <c r="L16">
        <v>1263.769653320312</v>
      </c>
      <c r="M16" s="5" t="s">
        <v>97</v>
      </c>
      <c r="N16">
        <v>1260.85791015625</v>
      </c>
      <c r="O16" s="5" t="s">
        <v>100</v>
      </c>
      <c r="P16">
        <v>1251.102783203125</v>
      </c>
      <c r="Q16" s="5">
        <f t="shared" si="0"/>
        <v>-1.012456393451288</v>
      </c>
      <c r="R16">
        <f>AVERAGE(Q16:Q17)</f>
        <v>-1.0000348205749265</v>
      </c>
    </row>
    <row r="17" spans="1:18" x14ac:dyDescent="0.3">
      <c r="A17" s="18"/>
      <c r="B17" s="14"/>
      <c r="C17" s="5"/>
      <c r="D17" s="5" t="s">
        <v>101</v>
      </c>
      <c r="E17" s="5" t="s">
        <v>124</v>
      </c>
      <c r="F17" s="5" t="s">
        <v>71</v>
      </c>
      <c r="G17" s="5">
        <v>18</v>
      </c>
      <c r="H17" s="5" t="s">
        <v>102</v>
      </c>
      <c r="I17" s="5" t="s">
        <v>103</v>
      </c>
      <c r="J17">
        <v>1385.342041015625</v>
      </c>
      <c r="K17" s="5" t="s">
        <v>104</v>
      </c>
      <c r="L17">
        <v>1367.2880859375</v>
      </c>
      <c r="M17" s="5" t="s">
        <v>102</v>
      </c>
      <c r="N17">
        <v>1347.034301757812</v>
      </c>
      <c r="O17" s="5" t="s">
        <v>105</v>
      </c>
      <c r="P17">
        <v>1353.916625976562</v>
      </c>
      <c r="Q17" s="5">
        <f t="shared" si="0"/>
        <v>-0.98761324769856484</v>
      </c>
    </row>
    <row r="18" spans="1:18" x14ac:dyDescent="0.3">
      <c r="A18" s="18"/>
      <c r="B18" s="14"/>
      <c r="C18" s="5">
        <v>2024</v>
      </c>
      <c r="D18" s="5" t="s">
        <v>106</v>
      </c>
      <c r="E18" s="5" t="s">
        <v>125</v>
      </c>
      <c r="F18" s="5" t="s">
        <v>107</v>
      </c>
      <c r="G18" s="5">
        <v>8</v>
      </c>
      <c r="H18" s="5" t="s">
        <v>108</v>
      </c>
      <c r="I18" s="5" t="s">
        <v>109</v>
      </c>
      <c r="J18">
        <v>1440.487426757812</v>
      </c>
      <c r="K18" s="5" t="s">
        <v>110</v>
      </c>
      <c r="L18">
        <v>1403.469848632812</v>
      </c>
      <c r="M18" s="5" t="s">
        <v>108</v>
      </c>
      <c r="N18">
        <v>1391.061279296875</v>
      </c>
      <c r="O18" s="5" t="s">
        <v>111</v>
      </c>
      <c r="P18">
        <v>1414</v>
      </c>
      <c r="Q18" s="5">
        <f t="shared" si="0"/>
        <v>0.7447066030543108</v>
      </c>
      <c r="R18">
        <f>AVERAGE(Q18:Q19)</f>
        <v>-1.9986607302677639</v>
      </c>
    </row>
    <row r="19" spans="1:18" x14ac:dyDescent="0.3">
      <c r="A19" s="18"/>
      <c r="B19" s="14"/>
      <c r="C19" s="5"/>
      <c r="D19" s="5" t="s">
        <v>112</v>
      </c>
      <c r="E19" s="5" t="s">
        <v>126</v>
      </c>
      <c r="F19" s="5" t="s">
        <v>71</v>
      </c>
      <c r="G19" s="5">
        <v>21</v>
      </c>
      <c r="H19" s="5" t="s">
        <v>113</v>
      </c>
      <c r="I19" s="5" t="s">
        <v>114</v>
      </c>
      <c r="J19">
        <v>1842.372436523438</v>
      </c>
      <c r="K19" s="5" t="s">
        <v>115</v>
      </c>
      <c r="L19">
        <v>1844.349975585938</v>
      </c>
      <c r="M19" s="5" t="s">
        <v>113</v>
      </c>
      <c r="N19">
        <v>1839.300048828125</v>
      </c>
      <c r="O19" s="5" t="s">
        <v>116</v>
      </c>
      <c r="P19">
        <v>1760.849975585938</v>
      </c>
      <c r="Q19" s="5">
        <f t="shared" si="0"/>
        <v>-4.7420280635898386</v>
      </c>
    </row>
    <row r="20" spans="1:18" ht="15.6" x14ac:dyDescent="0.3">
      <c r="B20" s="15"/>
      <c r="Q20" s="5"/>
    </row>
    <row r="21" spans="1:18" ht="15.6" x14ac:dyDescent="0.3">
      <c r="B21" s="15"/>
      <c r="Q21" s="5"/>
    </row>
    <row r="22" spans="1:18" ht="15.6" x14ac:dyDescent="0.3">
      <c r="B22" s="15"/>
      <c r="Q22" s="5"/>
    </row>
    <row r="23" spans="1:18" ht="28.8" x14ac:dyDescent="0.3">
      <c r="A23" s="18">
        <v>3</v>
      </c>
      <c r="B23" s="14" t="s">
        <v>127</v>
      </c>
      <c r="C23" s="5">
        <v>2020</v>
      </c>
      <c r="D23" s="6">
        <v>43951</v>
      </c>
      <c r="E23" s="6">
        <v>44000</v>
      </c>
      <c r="F23" s="5" t="s">
        <v>43</v>
      </c>
      <c r="G23" s="5">
        <v>14</v>
      </c>
      <c r="H23" s="6">
        <v>44001</v>
      </c>
      <c r="I23" s="6">
        <v>43996</v>
      </c>
      <c r="J23">
        <v>1947.113891601562</v>
      </c>
      <c r="K23" s="6">
        <v>44000</v>
      </c>
      <c r="L23">
        <v>1908.39794921875</v>
      </c>
      <c r="M23" s="6">
        <v>44001</v>
      </c>
      <c r="N23">
        <v>1946.912719726562</v>
      </c>
      <c r="O23" s="6">
        <v>44006</v>
      </c>
      <c r="P23">
        <v>1981.845825195312</v>
      </c>
      <c r="Q23" s="5">
        <f t="shared" ref="Q23:Q34" si="1">(P23-L23)/P23*(100)</f>
        <v>3.7060337914693089</v>
      </c>
      <c r="R23">
        <f>AVERAGE(Q23:Q25)</f>
        <v>-0.58779844152631533</v>
      </c>
    </row>
    <row r="24" spans="1:18" x14ac:dyDescent="0.3">
      <c r="A24" s="18"/>
      <c r="B24" s="14"/>
      <c r="C24" s="5"/>
      <c r="D24" s="6">
        <v>44025</v>
      </c>
      <c r="E24" s="6">
        <v>44041</v>
      </c>
      <c r="F24" s="5" t="s">
        <v>107</v>
      </c>
      <c r="G24" s="5">
        <v>9.5</v>
      </c>
      <c r="H24" s="6">
        <v>44042</v>
      </c>
      <c r="I24" s="6">
        <v>44037</v>
      </c>
      <c r="J24">
        <v>2055.34130859375</v>
      </c>
      <c r="K24" s="6">
        <v>44041</v>
      </c>
      <c r="L24">
        <v>2075.80810546875</v>
      </c>
      <c r="M24" s="6">
        <v>44042</v>
      </c>
      <c r="N24">
        <v>2051.32958984375</v>
      </c>
      <c r="O24" s="6">
        <v>44047</v>
      </c>
      <c r="P24">
        <v>2053.384765625</v>
      </c>
      <c r="Q24" s="5">
        <f t="shared" si="1"/>
        <v>-1.0920184185220096</v>
      </c>
    </row>
    <row r="25" spans="1:18" x14ac:dyDescent="0.3">
      <c r="A25" s="18"/>
      <c r="B25" s="14"/>
      <c r="C25" s="5"/>
      <c r="D25" s="6">
        <v>44111</v>
      </c>
      <c r="E25" s="6">
        <v>44131</v>
      </c>
      <c r="F25" s="5" t="s">
        <v>71</v>
      </c>
      <c r="G25" s="5">
        <v>14</v>
      </c>
      <c r="H25" s="6">
        <v>44132</v>
      </c>
      <c r="I25" s="6">
        <v>44127</v>
      </c>
      <c r="J25">
        <v>2002.979736328125</v>
      </c>
      <c r="K25" s="6">
        <v>44131</v>
      </c>
      <c r="L25">
        <v>2033.671020507812</v>
      </c>
      <c r="M25" s="6">
        <v>44132</v>
      </c>
      <c r="N25">
        <v>2035.222778320312</v>
      </c>
      <c r="O25" s="6">
        <v>44137</v>
      </c>
      <c r="P25">
        <v>1948.38232421875</v>
      </c>
      <c r="Q25" s="5">
        <f t="shared" si="1"/>
        <v>-4.377410697526245</v>
      </c>
    </row>
    <row r="26" spans="1:18" x14ac:dyDescent="0.3">
      <c r="A26" s="18"/>
      <c r="B26" s="14"/>
      <c r="C26" s="5">
        <v>2021</v>
      </c>
      <c r="D26" s="6">
        <v>44315</v>
      </c>
      <c r="E26" s="6">
        <v>44358</v>
      </c>
      <c r="F26" s="5" t="s">
        <v>43</v>
      </c>
      <c r="G26" s="5">
        <v>17</v>
      </c>
      <c r="H26" s="6">
        <v>44361</v>
      </c>
      <c r="I26" s="6">
        <v>44356</v>
      </c>
      <c r="J26">
        <v>2215.438720703125</v>
      </c>
      <c r="K26" s="6">
        <v>44358</v>
      </c>
      <c r="L26">
        <v>2225.312744140625</v>
      </c>
      <c r="M26" s="6">
        <v>44361</v>
      </c>
      <c r="N26">
        <v>2239.6142578125</v>
      </c>
      <c r="O26" s="6">
        <v>44366</v>
      </c>
      <c r="P26">
        <v>2351.661376953125</v>
      </c>
      <c r="Q26" s="5">
        <f t="shared" si="1"/>
        <v>5.3727392068751261</v>
      </c>
      <c r="R26">
        <f>AVERAGE(Q26:Q27)</f>
        <v>1.6897656073869176</v>
      </c>
    </row>
    <row r="27" spans="1:18" x14ac:dyDescent="0.3">
      <c r="A27" s="18"/>
      <c r="B27" s="14"/>
      <c r="C27" s="5"/>
      <c r="D27" s="6">
        <v>44473</v>
      </c>
      <c r="E27" s="6">
        <v>44494</v>
      </c>
      <c r="F27" s="5" t="s">
        <v>71</v>
      </c>
      <c r="G27" s="5">
        <v>15</v>
      </c>
      <c r="H27" s="6">
        <v>44495</v>
      </c>
      <c r="I27" s="6">
        <v>44490</v>
      </c>
      <c r="J27">
        <v>2316.474853515625</v>
      </c>
      <c r="K27" s="6">
        <v>44494</v>
      </c>
      <c r="L27">
        <v>2326.041015625</v>
      </c>
      <c r="M27" s="6">
        <v>44495</v>
      </c>
      <c r="N27">
        <v>2322.229248046875</v>
      </c>
      <c r="O27" s="6">
        <v>44500</v>
      </c>
      <c r="P27">
        <v>2280.584228515625</v>
      </c>
      <c r="Q27" s="5">
        <f t="shared" si="1"/>
        <v>-1.9932079921012906</v>
      </c>
    </row>
    <row r="28" spans="1:18" x14ac:dyDescent="0.3">
      <c r="A28" s="18"/>
      <c r="B28" s="14"/>
      <c r="C28" s="5">
        <v>2022</v>
      </c>
      <c r="D28" s="6">
        <v>44678</v>
      </c>
      <c r="E28" s="6">
        <v>44726</v>
      </c>
      <c r="F28" s="5" t="s">
        <v>43</v>
      </c>
      <c r="G28" s="5">
        <v>19</v>
      </c>
      <c r="H28" s="6">
        <v>44727</v>
      </c>
      <c r="I28" s="6">
        <v>44722</v>
      </c>
      <c r="J28">
        <v>2096.424560546875</v>
      </c>
      <c r="K28" s="6">
        <v>44726</v>
      </c>
      <c r="L28">
        <v>2068.8837890625</v>
      </c>
      <c r="M28" s="6">
        <v>44727</v>
      </c>
      <c r="N28">
        <v>2063.644287109375</v>
      </c>
      <c r="O28" s="6">
        <v>44732</v>
      </c>
      <c r="P28">
        <v>2111.088134765625</v>
      </c>
      <c r="Q28" s="5">
        <f t="shared" si="1"/>
        <v>1.9991749756014126</v>
      </c>
      <c r="R28">
        <f>AVERAGE(Q28:Q29)</f>
        <v>0.7347451416103935</v>
      </c>
    </row>
    <row r="29" spans="1:18" x14ac:dyDescent="0.3">
      <c r="A29" s="18"/>
      <c r="B29" s="14"/>
      <c r="C29" s="5"/>
      <c r="D29" s="6">
        <v>44841</v>
      </c>
      <c r="E29" s="6">
        <v>44865</v>
      </c>
      <c r="F29" s="5" t="s">
        <v>71</v>
      </c>
      <c r="G29" s="5">
        <v>17</v>
      </c>
      <c r="H29" s="6">
        <v>44866</v>
      </c>
      <c r="I29" s="6">
        <v>44861</v>
      </c>
      <c r="J29">
        <v>2421.709228515625</v>
      </c>
      <c r="K29" s="6">
        <v>44865</v>
      </c>
      <c r="L29">
        <v>2452.184814453125</v>
      </c>
      <c r="M29" s="6">
        <v>44866</v>
      </c>
      <c r="N29">
        <v>2469.70263671875</v>
      </c>
      <c r="O29" s="6">
        <v>44871</v>
      </c>
      <c r="P29">
        <v>2439.264404296875</v>
      </c>
      <c r="Q29" s="5">
        <f t="shared" si="1"/>
        <v>-0.52968469238062554</v>
      </c>
    </row>
    <row r="30" spans="1:18" x14ac:dyDescent="0.3">
      <c r="A30" s="18"/>
      <c r="B30" s="14"/>
      <c r="C30" s="5">
        <v>2023</v>
      </c>
      <c r="D30" s="6">
        <v>45043</v>
      </c>
      <c r="E30" s="6">
        <v>45093</v>
      </c>
      <c r="F30" s="5" t="s">
        <v>43</v>
      </c>
      <c r="G30" s="5">
        <v>22</v>
      </c>
      <c r="H30" s="6">
        <v>45096</v>
      </c>
      <c r="I30" s="6">
        <v>45091</v>
      </c>
      <c r="J30">
        <v>2611.9248046875</v>
      </c>
      <c r="K30" s="6">
        <v>45093</v>
      </c>
      <c r="L30">
        <v>2628.281005859375</v>
      </c>
      <c r="M30" s="6">
        <v>45096</v>
      </c>
      <c r="N30">
        <v>2618.13330078125</v>
      </c>
      <c r="O30" s="6">
        <v>45101</v>
      </c>
      <c r="P30">
        <v>2577.494140625</v>
      </c>
      <c r="Q30" s="5">
        <f t="shared" si="1"/>
        <v>-1.9703969228834026</v>
      </c>
      <c r="R30">
        <f>AVERAGE(Q30:Q31)</f>
        <v>-0.13999555284603737</v>
      </c>
    </row>
    <row r="31" spans="1:18" x14ac:dyDescent="0.3">
      <c r="A31" s="18"/>
      <c r="B31" s="14"/>
      <c r="C31" s="5"/>
      <c r="D31" s="6">
        <v>45204</v>
      </c>
      <c r="E31" s="6">
        <v>45231</v>
      </c>
      <c r="F31" s="5" t="s">
        <v>71</v>
      </c>
      <c r="G31" s="5">
        <v>18</v>
      </c>
      <c r="H31" s="6">
        <v>45232</v>
      </c>
      <c r="I31" s="6">
        <v>45227</v>
      </c>
      <c r="J31">
        <v>2421.816162109375</v>
      </c>
      <c r="K31" s="6">
        <v>45231</v>
      </c>
      <c r="L31">
        <v>2412.25390625</v>
      </c>
      <c r="M31" s="6">
        <v>45232</v>
      </c>
      <c r="N31">
        <v>2444.2470703125</v>
      </c>
      <c r="O31" s="6">
        <v>45237</v>
      </c>
      <c r="P31">
        <v>2453.73193359375</v>
      </c>
      <c r="Q31" s="5">
        <f t="shared" si="1"/>
        <v>1.6904058171913279</v>
      </c>
    </row>
    <row r="32" spans="1:18" x14ac:dyDescent="0.3">
      <c r="A32" s="18"/>
      <c r="B32" s="14"/>
      <c r="C32" s="5">
        <v>2024</v>
      </c>
      <c r="D32" s="6">
        <v>45406</v>
      </c>
      <c r="E32" s="6">
        <v>45456</v>
      </c>
      <c r="F32" s="5" t="s">
        <v>71</v>
      </c>
      <c r="G32" s="5">
        <v>24</v>
      </c>
      <c r="H32" s="6">
        <v>45457</v>
      </c>
      <c r="I32" s="6">
        <v>45452</v>
      </c>
      <c r="J32">
        <v>2533.68994140625</v>
      </c>
      <c r="K32" s="6">
        <v>45456</v>
      </c>
      <c r="L32">
        <v>2444.836669921875</v>
      </c>
      <c r="M32" s="6">
        <v>45457</v>
      </c>
      <c r="N32">
        <v>2461.0634765625</v>
      </c>
      <c r="O32" s="6">
        <v>45462</v>
      </c>
      <c r="P32">
        <v>2438.48486328125</v>
      </c>
      <c r="Q32" s="5">
        <f t="shared" si="1"/>
        <v>-0.26048169239311764</v>
      </c>
      <c r="R32">
        <f>AVERAGE(Q32:Q34)</f>
        <v>-0.38924451418230183</v>
      </c>
    </row>
    <row r="33" spans="1:18" x14ac:dyDescent="0.3">
      <c r="A33" s="18"/>
      <c r="B33" s="14"/>
      <c r="C33" s="5"/>
      <c r="D33" s="6">
        <v>45575</v>
      </c>
      <c r="E33" s="6">
        <v>45601</v>
      </c>
      <c r="F33" s="5" t="s">
        <v>71</v>
      </c>
      <c r="G33" s="5">
        <v>19</v>
      </c>
      <c r="H33" s="6">
        <v>45602</v>
      </c>
      <c r="I33" s="6">
        <v>45597</v>
      </c>
      <c r="J33">
        <v>2518.37841796875</v>
      </c>
      <c r="K33" s="6">
        <v>45601</v>
      </c>
      <c r="L33">
        <v>2502.35009765625</v>
      </c>
      <c r="M33" s="6">
        <v>45602</v>
      </c>
      <c r="N33">
        <v>2500.699951171875</v>
      </c>
      <c r="O33" s="6">
        <v>45607</v>
      </c>
      <c r="P33">
        <v>2491.050048828125</v>
      </c>
      <c r="Q33" s="5">
        <f t="shared" si="1"/>
        <v>-0.45362592507689392</v>
      </c>
    </row>
    <row r="34" spans="1:18" x14ac:dyDescent="0.3">
      <c r="A34" s="18"/>
      <c r="B34" s="14"/>
      <c r="C34" s="5"/>
      <c r="D34" s="6">
        <v>45576</v>
      </c>
      <c r="E34" s="6">
        <v>45601</v>
      </c>
      <c r="F34" s="5" t="s">
        <v>107</v>
      </c>
      <c r="G34" s="5">
        <v>10</v>
      </c>
      <c r="H34" s="6">
        <v>45602</v>
      </c>
      <c r="I34" s="6">
        <v>45597</v>
      </c>
      <c r="J34">
        <v>2518.37841796875</v>
      </c>
      <c r="K34" s="6">
        <v>45601</v>
      </c>
      <c r="L34">
        <v>2502.35009765625</v>
      </c>
      <c r="M34" s="6">
        <v>45602</v>
      </c>
      <c r="N34">
        <v>2500.699951171875</v>
      </c>
      <c r="O34" s="6">
        <v>45607</v>
      </c>
      <c r="P34">
        <v>2491.050048828125</v>
      </c>
      <c r="Q34" s="5">
        <f t="shared" si="1"/>
        <v>-0.45362592507689392</v>
      </c>
    </row>
    <row r="35" spans="1:18" x14ac:dyDescent="0.3">
      <c r="A35" s="18"/>
      <c r="B35" s="14"/>
      <c r="C35" s="5"/>
      <c r="D35" s="6"/>
      <c r="E35" s="6"/>
      <c r="F35" s="5"/>
      <c r="G35" s="5"/>
      <c r="H35" s="6"/>
      <c r="I35" s="6"/>
      <c r="K35" s="6"/>
      <c r="L35" s="5"/>
      <c r="M35" s="6"/>
      <c r="N35" s="5"/>
      <c r="O35" s="6"/>
      <c r="P35" s="5"/>
      <c r="Q35" s="5"/>
    </row>
    <row r="36" spans="1:18" x14ac:dyDescent="0.3">
      <c r="A36" s="18"/>
      <c r="B36" s="14"/>
      <c r="C36" s="5"/>
      <c r="D36" s="6"/>
      <c r="E36" s="6"/>
      <c r="F36" s="5"/>
      <c r="G36" s="5"/>
      <c r="H36" s="6"/>
      <c r="I36" s="6"/>
      <c r="K36" s="6"/>
      <c r="L36" s="5"/>
      <c r="M36" s="6"/>
      <c r="N36" s="5"/>
      <c r="O36" s="6"/>
      <c r="P36" s="5"/>
      <c r="Q36" s="5"/>
    </row>
    <row r="37" spans="1:18" ht="15.6" x14ac:dyDescent="0.3">
      <c r="B37" s="15"/>
      <c r="Q37" s="5"/>
    </row>
    <row r="38" spans="1:18" x14ac:dyDescent="0.3">
      <c r="A38" s="18">
        <v>4</v>
      </c>
      <c r="B38" s="14" t="s">
        <v>128</v>
      </c>
      <c r="C38" s="5">
        <v>2020</v>
      </c>
      <c r="D38" s="6">
        <v>44011</v>
      </c>
      <c r="E38" s="6">
        <v>44048</v>
      </c>
      <c r="F38" s="5" t="s">
        <v>43</v>
      </c>
      <c r="G38" s="5">
        <v>10</v>
      </c>
      <c r="H38" s="6">
        <v>44049</v>
      </c>
      <c r="I38" s="6">
        <v>44043</v>
      </c>
      <c r="J38">
        <v>14.73624324798584</v>
      </c>
      <c r="K38" s="6">
        <v>44048</v>
      </c>
      <c r="L38">
        <v>15.92302799224854</v>
      </c>
      <c r="M38" s="6">
        <v>44049</v>
      </c>
      <c r="N38">
        <v>16.52767181396484</v>
      </c>
      <c r="O38" s="6">
        <v>44056</v>
      </c>
      <c r="P38">
        <v>17.188039779663089</v>
      </c>
      <c r="Q38" s="5">
        <f>(P38-L38)/P38*(100)</f>
        <v>7.3598374429602638</v>
      </c>
    </row>
    <row r="39" spans="1:18" x14ac:dyDescent="0.3">
      <c r="A39" s="18"/>
      <c r="B39" s="14"/>
      <c r="C39" s="5">
        <v>2021</v>
      </c>
      <c r="D39" s="6">
        <v>44321</v>
      </c>
      <c r="E39" s="6">
        <v>44363</v>
      </c>
      <c r="F39" s="5" t="s">
        <v>43</v>
      </c>
      <c r="G39" s="5">
        <v>25</v>
      </c>
      <c r="H39" s="6">
        <v>44364</v>
      </c>
      <c r="I39" s="6">
        <v>44358</v>
      </c>
      <c r="J39">
        <v>47.808296203613281</v>
      </c>
      <c r="K39" s="6">
        <v>44363</v>
      </c>
      <c r="L39">
        <v>47.139675140380859</v>
      </c>
      <c r="M39" s="6">
        <v>44364</v>
      </c>
      <c r="N39">
        <v>46.574245452880859</v>
      </c>
      <c r="O39" s="6">
        <v>44371</v>
      </c>
      <c r="P39">
        <v>46.935024261474609</v>
      </c>
      <c r="Q39" s="5">
        <f>(P39-L39)/P39*(100)</f>
        <v>-0.43603019733438669</v>
      </c>
    </row>
    <row r="40" spans="1:18" x14ac:dyDescent="0.3">
      <c r="A40" s="18"/>
      <c r="B40" s="14"/>
      <c r="C40" s="5">
        <v>2022</v>
      </c>
      <c r="D40" s="6">
        <v>44685</v>
      </c>
      <c r="E40" s="6">
        <v>44726</v>
      </c>
      <c r="F40" s="5" t="s">
        <v>43</v>
      </c>
      <c r="G40" s="5">
        <v>51</v>
      </c>
      <c r="H40" s="6">
        <v>44727</v>
      </c>
      <c r="I40" s="6">
        <v>44721</v>
      </c>
      <c r="J40">
        <v>43.196426391601563</v>
      </c>
      <c r="K40" s="6">
        <v>44726</v>
      </c>
      <c r="L40">
        <v>42.033912658691413</v>
      </c>
      <c r="M40" s="6">
        <v>44727</v>
      </c>
      <c r="N40">
        <v>42.674335479736328</v>
      </c>
      <c r="O40" s="6">
        <v>44734</v>
      </c>
      <c r="P40">
        <v>81.769920349121094</v>
      </c>
      <c r="Q40" s="5">
        <f>(P40-L40)/P40*(100)</f>
        <v>48.594895923555562</v>
      </c>
    </row>
    <row r="41" spans="1:18" x14ac:dyDescent="0.3">
      <c r="A41" s="18"/>
      <c r="B41" s="14"/>
      <c r="C41" s="5">
        <v>2023</v>
      </c>
      <c r="D41" s="6">
        <v>45048</v>
      </c>
      <c r="E41" s="6">
        <v>45098</v>
      </c>
      <c r="F41" s="5" t="s">
        <v>43</v>
      </c>
      <c r="G41" s="5">
        <v>3.6</v>
      </c>
      <c r="H41" s="6">
        <v>45099</v>
      </c>
      <c r="I41" s="6">
        <v>45092</v>
      </c>
      <c r="J41">
        <v>108.45384216308589</v>
      </c>
      <c r="K41" s="6">
        <v>45098</v>
      </c>
      <c r="L41">
        <v>108.12159729003911</v>
      </c>
      <c r="M41" s="6">
        <v>45099</v>
      </c>
      <c r="N41">
        <v>108.9057922363281</v>
      </c>
      <c r="O41" s="6">
        <v>45106</v>
      </c>
      <c r="P41">
        <v>108.5627059936523</v>
      </c>
      <c r="Q41" s="5">
        <f>(P41-L41)/P41*(100)</f>
        <v>0.40631697559103563</v>
      </c>
    </row>
    <row r="42" spans="1:18" x14ac:dyDescent="0.3">
      <c r="A42" s="18"/>
      <c r="B42" s="14"/>
      <c r="C42" s="5">
        <v>2024</v>
      </c>
      <c r="D42" s="6">
        <v>45441</v>
      </c>
      <c r="E42" s="6">
        <v>45463</v>
      </c>
      <c r="F42" s="5" t="s">
        <v>43</v>
      </c>
      <c r="G42" s="5">
        <v>3.6</v>
      </c>
      <c r="H42" s="6">
        <v>45464</v>
      </c>
      <c r="I42" s="6">
        <v>45457</v>
      </c>
      <c r="J42">
        <v>179.53282165527341</v>
      </c>
      <c r="K42" s="6">
        <v>45463</v>
      </c>
      <c r="L42">
        <v>178.68000793457031</v>
      </c>
      <c r="M42" s="6">
        <v>45464</v>
      </c>
      <c r="N42">
        <v>179.94000244140619</v>
      </c>
      <c r="O42" s="6">
        <v>45471</v>
      </c>
      <c r="P42">
        <v>172.55999755859381</v>
      </c>
      <c r="Q42" s="5">
        <f>(P42-L42)/P42*(100)</f>
        <v>-3.5465985527140602</v>
      </c>
    </row>
    <row r="43" spans="1:18" x14ac:dyDescent="0.3">
      <c r="A43" s="18"/>
      <c r="B43" s="14"/>
      <c r="C43" s="5"/>
      <c r="D43" s="6"/>
      <c r="E43" s="6"/>
      <c r="F43" s="5"/>
      <c r="G43" s="5"/>
      <c r="H43" s="6"/>
      <c r="I43" s="6"/>
      <c r="J43" s="5"/>
      <c r="K43" s="6"/>
      <c r="L43" s="5"/>
      <c r="M43" s="6"/>
      <c r="N43" s="5"/>
      <c r="O43" s="6"/>
      <c r="Q43" s="5"/>
    </row>
    <row r="44" spans="1:18" x14ac:dyDescent="0.3">
      <c r="A44" s="18"/>
      <c r="B44" s="14"/>
      <c r="C44" s="5"/>
      <c r="D44" s="6"/>
      <c r="E44" s="6"/>
      <c r="F44" s="5"/>
      <c r="G44" s="5"/>
      <c r="H44" s="6"/>
      <c r="I44" s="6"/>
      <c r="J44" s="5"/>
      <c r="K44" s="6"/>
      <c r="L44" s="5"/>
      <c r="M44" s="6"/>
      <c r="N44" s="5"/>
      <c r="O44" s="6"/>
      <c r="Q44" s="5"/>
    </row>
    <row r="45" spans="1:18" x14ac:dyDescent="0.3">
      <c r="A45" s="18"/>
      <c r="B45" s="14"/>
      <c r="C45" s="5"/>
      <c r="D45" s="6"/>
      <c r="E45" s="6"/>
      <c r="F45" s="5"/>
      <c r="G45" s="5"/>
      <c r="H45" s="6"/>
      <c r="I45" s="6"/>
      <c r="J45" s="5"/>
      <c r="K45" s="6"/>
      <c r="L45" s="5"/>
      <c r="M45" s="6"/>
      <c r="N45" s="5"/>
      <c r="O45" s="6"/>
      <c r="Q45" s="5"/>
    </row>
    <row r="46" spans="1:18" x14ac:dyDescent="0.3">
      <c r="A46" s="19">
        <v>5</v>
      </c>
      <c r="B46" s="16" t="s">
        <v>137</v>
      </c>
      <c r="C46" s="8">
        <v>2020</v>
      </c>
      <c r="D46" s="6">
        <v>43903</v>
      </c>
      <c r="E46" s="6">
        <v>43914</v>
      </c>
      <c r="F46" s="5" t="s">
        <v>71</v>
      </c>
      <c r="G46" s="5">
        <v>10</v>
      </c>
      <c r="H46" t="s">
        <v>129</v>
      </c>
      <c r="I46" s="7">
        <v>43907</v>
      </c>
      <c r="J46">
        <v>878.93634033203125</v>
      </c>
      <c r="K46" s="7">
        <v>43914</v>
      </c>
      <c r="L46">
        <v>659.43328857421875</v>
      </c>
      <c r="M46" s="7">
        <v>43915</v>
      </c>
      <c r="N46">
        <v>713.322509765625</v>
      </c>
      <c r="O46" s="7">
        <v>43922</v>
      </c>
      <c r="P46">
        <v>721.3336181640625</v>
      </c>
      <c r="Q46" s="5">
        <f t="shared" ref="Q46:Q53" si="2">(P46-L46)/P46*(100)</f>
        <v>8.5813731720133042</v>
      </c>
      <c r="R46">
        <f>AVERAGE(Q46:Q48)</f>
        <v>9.1876014872908964</v>
      </c>
    </row>
    <row r="47" spans="1:18" x14ac:dyDescent="0.3">
      <c r="D47" s="6">
        <v>43987</v>
      </c>
      <c r="E47" s="6">
        <v>44048</v>
      </c>
      <c r="F47" s="5" t="s">
        <v>43</v>
      </c>
      <c r="G47" s="5">
        <v>8</v>
      </c>
      <c r="H47" t="s">
        <v>130</v>
      </c>
      <c r="I47" s="7">
        <v>44041</v>
      </c>
      <c r="J47">
        <v>858.82818603515625</v>
      </c>
      <c r="K47" s="7">
        <v>44048</v>
      </c>
      <c r="L47">
        <v>869.89752197265625</v>
      </c>
      <c r="M47" s="7">
        <v>44049</v>
      </c>
      <c r="N47">
        <v>866.51483154296875</v>
      </c>
      <c r="O47" s="7">
        <v>44056</v>
      </c>
      <c r="P47">
        <v>930.928955078125</v>
      </c>
      <c r="Q47" s="5">
        <f t="shared" si="2"/>
        <v>6.5559710837812428</v>
      </c>
    </row>
    <row r="48" spans="1:18" x14ac:dyDescent="0.3">
      <c r="D48" s="6">
        <v>44127</v>
      </c>
      <c r="E48" s="6">
        <v>44139</v>
      </c>
      <c r="F48" s="5" t="s">
        <v>107</v>
      </c>
      <c r="G48" s="5">
        <v>18</v>
      </c>
      <c r="H48" t="s">
        <v>131</v>
      </c>
      <c r="I48" s="7">
        <v>44132</v>
      </c>
      <c r="J48">
        <v>923.55267333984375</v>
      </c>
      <c r="K48" s="7">
        <v>44139</v>
      </c>
      <c r="L48">
        <v>900.24456787109375</v>
      </c>
      <c r="M48" s="7">
        <v>44140</v>
      </c>
      <c r="N48">
        <v>917.7255859375</v>
      </c>
      <c r="O48" s="7">
        <v>44147</v>
      </c>
      <c r="P48">
        <v>1027.975219726562</v>
      </c>
      <c r="Q48" s="5">
        <f t="shared" si="2"/>
        <v>12.425460206078141</v>
      </c>
    </row>
    <row r="49" spans="1:18" x14ac:dyDescent="0.3">
      <c r="C49" s="8">
        <v>2021</v>
      </c>
      <c r="D49" s="6">
        <v>44330</v>
      </c>
      <c r="E49" s="6">
        <v>44405</v>
      </c>
      <c r="F49" s="5" t="s">
        <v>43</v>
      </c>
      <c r="G49" s="5">
        <v>18</v>
      </c>
      <c r="H49" t="s">
        <v>132</v>
      </c>
      <c r="I49" s="7">
        <v>44397</v>
      </c>
      <c r="J49">
        <v>1523.332397460938</v>
      </c>
      <c r="K49" s="7">
        <v>44405</v>
      </c>
      <c r="L49">
        <v>1544.304443359375</v>
      </c>
      <c r="M49" s="7">
        <v>44406</v>
      </c>
      <c r="N49">
        <v>1546.048095703125</v>
      </c>
      <c r="O49" s="7">
        <v>44413</v>
      </c>
      <c r="P49">
        <v>1576.465454101562</v>
      </c>
      <c r="Q49" s="5">
        <f t="shared" si="2"/>
        <v>2.040070758195955</v>
      </c>
      <c r="R49">
        <f>AVERAGE(Q49)</f>
        <v>2.040070758195955</v>
      </c>
    </row>
    <row r="50" spans="1:18" x14ac:dyDescent="0.3">
      <c r="C50" s="8">
        <v>2022</v>
      </c>
      <c r="D50" s="6">
        <v>44693</v>
      </c>
      <c r="E50" s="6">
        <v>44763</v>
      </c>
      <c r="F50" s="5" t="s">
        <v>43</v>
      </c>
      <c r="G50" s="5">
        <v>22</v>
      </c>
      <c r="H50" t="s">
        <v>133</v>
      </c>
      <c r="I50" s="7">
        <v>44756</v>
      </c>
      <c r="J50">
        <v>1594.628662109375</v>
      </c>
      <c r="K50" s="7">
        <v>44763</v>
      </c>
      <c r="L50">
        <v>1731.801025390625</v>
      </c>
      <c r="M50" s="7">
        <v>44764</v>
      </c>
      <c r="N50">
        <v>1734.351928710938</v>
      </c>
      <c r="O50" s="7">
        <v>44771</v>
      </c>
      <c r="P50">
        <v>1773.890625</v>
      </c>
      <c r="Q50" s="5">
        <f t="shared" si="2"/>
        <v>2.3727280034176292</v>
      </c>
      <c r="R50">
        <f>AVERAGE(Q50)</f>
        <v>2.3727280034176292</v>
      </c>
    </row>
    <row r="51" spans="1:18" x14ac:dyDescent="0.3">
      <c r="C51" s="8">
        <v>2023</v>
      </c>
      <c r="D51" s="6">
        <v>45056</v>
      </c>
      <c r="E51" s="6">
        <v>45140</v>
      </c>
      <c r="F51" s="5" t="s">
        <v>43</v>
      </c>
      <c r="G51" s="5">
        <v>24</v>
      </c>
      <c r="H51" t="s">
        <v>134</v>
      </c>
      <c r="I51" s="7">
        <v>45132</v>
      </c>
      <c r="J51">
        <v>2512.51708984375</v>
      </c>
      <c r="K51" s="7">
        <v>45139</v>
      </c>
      <c r="L51">
        <v>2639.89794921875</v>
      </c>
      <c r="M51" s="7">
        <v>45140</v>
      </c>
      <c r="N51">
        <v>2601.6982421875</v>
      </c>
      <c r="O51" s="7">
        <v>45147</v>
      </c>
      <c r="P51">
        <v>2630.918701171875</v>
      </c>
      <c r="Q51" s="5">
        <f t="shared" si="2"/>
        <v>-0.3412970550125865</v>
      </c>
      <c r="R51">
        <f>AVERAGE(Q51:Q52)</f>
        <v>0.23317434891444952</v>
      </c>
    </row>
    <row r="52" spans="1:18" x14ac:dyDescent="0.3">
      <c r="C52" s="8">
        <v>2024</v>
      </c>
      <c r="D52" s="6">
        <v>45127</v>
      </c>
      <c r="E52" s="6">
        <v>45140</v>
      </c>
      <c r="F52" s="5" t="s">
        <v>107</v>
      </c>
      <c r="G52" s="5">
        <v>6</v>
      </c>
      <c r="H52" t="s">
        <v>135</v>
      </c>
      <c r="I52" s="7">
        <v>45133</v>
      </c>
      <c r="J52">
        <v>2596.254638671875</v>
      </c>
      <c r="K52" s="7">
        <v>45140</v>
      </c>
      <c r="L52">
        <v>2601.6982421875</v>
      </c>
      <c r="M52" s="7">
        <v>45141</v>
      </c>
      <c r="N52">
        <v>2577.8359375</v>
      </c>
      <c r="O52" s="7">
        <v>45148</v>
      </c>
      <c r="P52">
        <v>2622.8818359375</v>
      </c>
      <c r="Q52" s="5">
        <f t="shared" si="2"/>
        <v>0.80764575284148554</v>
      </c>
    </row>
    <row r="53" spans="1:18" x14ac:dyDescent="0.3">
      <c r="D53" s="6">
        <v>45420</v>
      </c>
      <c r="E53" s="6">
        <v>45463</v>
      </c>
      <c r="F53" s="5" t="s">
        <v>43</v>
      </c>
      <c r="G53" s="5">
        <v>28</v>
      </c>
      <c r="H53" t="s">
        <v>136</v>
      </c>
      <c r="I53" s="7">
        <v>45455</v>
      </c>
      <c r="J53">
        <v>3601.9853515625</v>
      </c>
      <c r="K53" s="7">
        <v>45463</v>
      </c>
      <c r="L53">
        <v>3594.449951171875</v>
      </c>
      <c r="M53" s="7">
        <v>45464</v>
      </c>
      <c r="N53">
        <v>3535</v>
      </c>
      <c r="O53" s="7">
        <v>45471</v>
      </c>
      <c r="P53">
        <v>3548.449951171875</v>
      </c>
      <c r="Q53" s="5">
        <f t="shared" si="2"/>
        <v>-1.2963406736174623</v>
      </c>
      <c r="R53">
        <f>AVERAGE(Q53)</f>
        <v>-1.2963406736174623</v>
      </c>
    </row>
    <row r="54" spans="1:18" ht="15.6" x14ac:dyDescent="0.3">
      <c r="B54" s="15"/>
      <c r="Q54" s="5"/>
    </row>
    <row r="55" spans="1:18" x14ac:dyDescent="0.3">
      <c r="A55" s="18">
        <v>6</v>
      </c>
      <c r="B55" s="14" t="s">
        <v>138</v>
      </c>
      <c r="C55" s="5">
        <v>2020</v>
      </c>
      <c r="D55" s="6">
        <v>44005</v>
      </c>
      <c r="E55" s="6">
        <v>44034</v>
      </c>
      <c r="F55" s="5" t="s">
        <v>43</v>
      </c>
      <c r="G55" s="5">
        <v>1.5</v>
      </c>
      <c r="H55" s="6">
        <v>44035</v>
      </c>
      <c r="I55" s="6">
        <v>44028</v>
      </c>
      <c r="J55">
        <v>1658.083740234375</v>
      </c>
      <c r="K55" s="6">
        <v>44034</v>
      </c>
      <c r="L55">
        <v>1636.704956054688</v>
      </c>
      <c r="M55" s="6">
        <v>44035</v>
      </c>
      <c r="N55">
        <v>1669.11572265625</v>
      </c>
      <c r="O55" s="6">
        <v>44042</v>
      </c>
      <c r="P55">
        <v>1699.883911132812</v>
      </c>
      <c r="Q55" s="5">
        <f t="shared" ref="Q55:Q64" si="3">(P55-L55)/P55*(100)</f>
        <v>3.716662924118229</v>
      </c>
      <c r="R55">
        <f>AVERAGE(Q55:Q56)</f>
        <v>1.361294764215828</v>
      </c>
    </row>
    <row r="56" spans="1:18" x14ac:dyDescent="0.3">
      <c r="A56" s="18"/>
      <c r="B56" s="14"/>
      <c r="C56" s="5"/>
      <c r="D56" s="6">
        <v>44109</v>
      </c>
      <c r="E56" s="6">
        <v>44131</v>
      </c>
      <c r="F56" s="5" t="s">
        <v>71</v>
      </c>
      <c r="G56" s="5">
        <v>3.35</v>
      </c>
      <c r="H56" s="6">
        <v>44132</v>
      </c>
      <c r="I56" s="6">
        <v>44125</v>
      </c>
      <c r="J56">
        <v>2048.236083984375</v>
      </c>
      <c r="K56" s="6">
        <v>44131</v>
      </c>
      <c r="L56">
        <v>2123.152099609375</v>
      </c>
      <c r="M56" s="6">
        <v>44132</v>
      </c>
      <c r="N56">
        <v>2089.385986328125</v>
      </c>
      <c r="O56" s="6">
        <v>44139</v>
      </c>
      <c r="P56">
        <v>2102.254150390625</v>
      </c>
      <c r="Q56" s="5">
        <f t="shared" si="3"/>
        <v>-0.99407339568657294</v>
      </c>
    </row>
    <row r="57" spans="1:18" x14ac:dyDescent="0.3">
      <c r="A57" s="18"/>
      <c r="B57" s="14"/>
      <c r="C57" s="5">
        <v>2021</v>
      </c>
      <c r="D57" s="6">
        <v>44328</v>
      </c>
      <c r="E57" s="6">
        <v>44356</v>
      </c>
      <c r="F57" s="5" t="s">
        <v>43</v>
      </c>
      <c r="G57" s="5">
        <v>14.5</v>
      </c>
      <c r="H57" s="6">
        <v>44357</v>
      </c>
      <c r="I57" s="6">
        <v>44350</v>
      </c>
      <c r="J57">
        <v>2829.86962890625</v>
      </c>
      <c r="K57" s="6">
        <v>44356</v>
      </c>
      <c r="L57">
        <v>2847.913818359375</v>
      </c>
      <c r="M57" s="6">
        <v>44357</v>
      </c>
      <c r="N57">
        <v>2868.8671875</v>
      </c>
      <c r="O57" s="6">
        <v>44364</v>
      </c>
      <c r="P57">
        <v>2957.929443359375</v>
      </c>
      <c r="Q57" s="5">
        <f t="shared" si="3"/>
        <v>3.7193458162765785</v>
      </c>
      <c r="R57">
        <f>AVERAGE(Q57:Q58)</f>
        <v>2.0586537229336725</v>
      </c>
    </row>
    <row r="58" spans="1:18" x14ac:dyDescent="0.3">
      <c r="A58" s="18"/>
      <c r="B58" s="14"/>
      <c r="C58" s="5"/>
      <c r="D58" s="6">
        <v>44473</v>
      </c>
      <c r="E58" s="6">
        <v>44496</v>
      </c>
      <c r="F58" s="5" t="s">
        <v>71</v>
      </c>
      <c r="G58" s="5">
        <v>3.65</v>
      </c>
      <c r="H58" s="6">
        <v>44497</v>
      </c>
      <c r="I58" s="6">
        <v>44490</v>
      </c>
      <c r="J58">
        <v>2899.7861328125</v>
      </c>
      <c r="K58" s="6">
        <v>44496</v>
      </c>
      <c r="L58">
        <v>3008.926513671875</v>
      </c>
      <c r="M58" s="6">
        <v>44497</v>
      </c>
      <c r="N58">
        <v>3033.55517578125</v>
      </c>
      <c r="O58" s="6">
        <v>44504</v>
      </c>
      <c r="P58">
        <v>3020.94873046875</v>
      </c>
      <c r="Q58" s="5">
        <f t="shared" si="3"/>
        <v>0.3979616295907662</v>
      </c>
    </row>
    <row r="59" spans="1:18" x14ac:dyDescent="0.3">
      <c r="A59" s="18"/>
      <c r="B59" s="14"/>
      <c r="C59" s="5">
        <v>2022</v>
      </c>
      <c r="D59" s="6">
        <v>44691</v>
      </c>
      <c r="E59" s="6">
        <v>44720</v>
      </c>
      <c r="F59" s="5" t="s">
        <v>43</v>
      </c>
      <c r="G59" s="5">
        <v>15.5</v>
      </c>
      <c r="H59" s="6">
        <v>44721</v>
      </c>
      <c r="I59" s="6">
        <v>44714</v>
      </c>
      <c r="J59">
        <v>2810.24609375</v>
      </c>
      <c r="K59" s="6">
        <v>44720</v>
      </c>
      <c r="L59">
        <v>2633.37060546875</v>
      </c>
      <c r="M59" s="6">
        <v>44721</v>
      </c>
      <c r="N59">
        <v>2630.531494140625</v>
      </c>
      <c r="O59" s="6">
        <v>44728</v>
      </c>
      <c r="P59">
        <v>2580.20751953125</v>
      </c>
      <c r="Q59" s="5">
        <f t="shared" si="3"/>
        <v>-2.0604189986686889</v>
      </c>
      <c r="R59">
        <f>AVERAGE(Q59:Q60)</f>
        <v>1.0498883566839996</v>
      </c>
    </row>
    <row r="60" spans="1:18" x14ac:dyDescent="0.3">
      <c r="A60" s="18"/>
      <c r="B60" s="14"/>
      <c r="C60" s="5"/>
      <c r="D60" s="6">
        <v>44833</v>
      </c>
      <c r="E60" s="6">
        <v>44862</v>
      </c>
      <c r="F60" s="5" t="s">
        <v>71</v>
      </c>
      <c r="G60" s="5">
        <v>4.4000000000000004</v>
      </c>
      <c r="H60" s="6">
        <v>44865</v>
      </c>
      <c r="I60" s="6">
        <v>44858</v>
      </c>
      <c r="J60">
        <v>3020.294189453125</v>
      </c>
      <c r="K60" s="6">
        <v>44862</v>
      </c>
      <c r="L60">
        <v>2989.45361328125</v>
      </c>
      <c r="M60" s="6">
        <v>44865</v>
      </c>
      <c r="N60">
        <v>3047.00732421875</v>
      </c>
      <c r="O60" s="6">
        <v>44872</v>
      </c>
      <c r="P60">
        <v>3119.21923828125</v>
      </c>
      <c r="Q60" s="5">
        <f t="shared" si="3"/>
        <v>4.1601957120366881</v>
      </c>
    </row>
    <row r="61" spans="1:18" x14ac:dyDescent="0.3">
      <c r="A61" s="18"/>
      <c r="B61" s="14"/>
      <c r="C61" s="5">
        <v>2023</v>
      </c>
      <c r="D61" s="6">
        <v>45057</v>
      </c>
      <c r="E61" s="6">
        <v>45085</v>
      </c>
      <c r="F61" s="5" t="s">
        <v>43</v>
      </c>
      <c r="G61" s="5">
        <v>21.25</v>
      </c>
      <c r="H61" s="6">
        <v>45086</v>
      </c>
      <c r="I61" s="6">
        <v>45079</v>
      </c>
      <c r="J61">
        <v>3174.027099609375</v>
      </c>
      <c r="K61" s="6">
        <v>45085</v>
      </c>
      <c r="L61">
        <v>3149.515625</v>
      </c>
      <c r="M61" s="6">
        <v>45086</v>
      </c>
      <c r="N61">
        <v>3139.201171875</v>
      </c>
      <c r="O61" s="6">
        <v>45093</v>
      </c>
      <c r="P61">
        <v>3227.685791015625</v>
      </c>
      <c r="Q61" s="5">
        <f t="shared" si="3"/>
        <v>2.4218641800021041</v>
      </c>
      <c r="R61">
        <f>AVERAGE(Q61:Q62)</f>
        <v>3.5532385261503618</v>
      </c>
    </row>
    <row r="62" spans="1:18" x14ac:dyDescent="0.3">
      <c r="A62" s="18"/>
      <c r="B62" s="14"/>
      <c r="C62" s="5"/>
      <c r="D62" s="6">
        <v>45184</v>
      </c>
      <c r="E62" s="6">
        <v>45232</v>
      </c>
      <c r="F62" s="5" t="s">
        <v>71</v>
      </c>
      <c r="G62" s="5">
        <v>5.15</v>
      </c>
      <c r="H62" s="6">
        <v>45233</v>
      </c>
      <c r="I62" s="6">
        <v>45226</v>
      </c>
      <c r="J62">
        <v>2916.7314453125</v>
      </c>
      <c r="K62" s="6">
        <v>45232</v>
      </c>
      <c r="L62">
        <v>2916.97802734375</v>
      </c>
      <c r="M62" s="6">
        <v>45233</v>
      </c>
      <c r="N62">
        <v>2944.267333984375</v>
      </c>
      <c r="O62" s="6">
        <v>45240</v>
      </c>
      <c r="P62">
        <v>3060.34326171875</v>
      </c>
      <c r="Q62" s="5">
        <f t="shared" si="3"/>
        <v>4.6846128722986196</v>
      </c>
    </row>
    <row r="63" spans="1:18" x14ac:dyDescent="0.3">
      <c r="A63" s="18"/>
      <c r="B63" s="14"/>
      <c r="C63" s="5">
        <v>2024</v>
      </c>
      <c r="D63" s="6">
        <v>45421</v>
      </c>
      <c r="E63" s="6">
        <v>45453</v>
      </c>
      <c r="F63" s="5" t="s">
        <v>43</v>
      </c>
      <c r="G63" s="5">
        <v>28.15</v>
      </c>
      <c r="H63" s="6">
        <v>45454</v>
      </c>
      <c r="I63" s="6">
        <v>45447</v>
      </c>
      <c r="J63">
        <v>2872.041015625</v>
      </c>
      <c r="K63" s="6">
        <v>45453</v>
      </c>
      <c r="L63">
        <v>2904.421630859375</v>
      </c>
      <c r="M63" s="6">
        <v>45454</v>
      </c>
      <c r="N63">
        <v>2897.4833984375</v>
      </c>
      <c r="O63" s="6">
        <v>45461</v>
      </c>
      <c r="P63">
        <v>2916.600830078125</v>
      </c>
      <c r="Q63" s="5">
        <f t="shared" si="3"/>
        <v>0.41758197053052898</v>
      </c>
      <c r="R63">
        <f>AVERAGE(Q63:Q64)</f>
        <v>6.2160450858786825E-2</v>
      </c>
    </row>
    <row r="64" spans="1:18" x14ac:dyDescent="0.3">
      <c r="A64" s="18"/>
      <c r="B64" s="14"/>
      <c r="C64" s="5"/>
      <c r="D64" s="6">
        <v>45552</v>
      </c>
      <c r="E64" s="6">
        <v>45614</v>
      </c>
      <c r="F64" s="5" t="s">
        <v>71</v>
      </c>
      <c r="G64" s="5">
        <v>4.25</v>
      </c>
      <c r="H64" s="6">
        <v>45615</v>
      </c>
      <c r="I64" s="6">
        <v>45608</v>
      </c>
      <c r="J64">
        <v>2478.90087890625</v>
      </c>
      <c r="K64" s="6">
        <v>45614</v>
      </c>
      <c r="L64">
        <v>2479.449951171875</v>
      </c>
      <c r="M64" s="6">
        <v>45615</v>
      </c>
      <c r="N64">
        <v>2483.699951171875</v>
      </c>
      <c r="O64" s="6">
        <v>45622</v>
      </c>
      <c r="P64">
        <v>2472.199951171875</v>
      </c>
      <c r="Q64" s="5">
        <f t="shared" si="3"/>
        <v>-0.29326106881295533</v>
      </c>
    </row>
    <row r="65" spans="1:18" x14ac:dyDescent="0.3">
      <c r="A65" s="18"/>
      <c r="B65" s="14"/>
      <c r="C65" s="5"/>
      <c r="D65" s="6"/>
      <c r="E65" s="6"/>
      <c r="F65" s="5"/>
      <c r="G65" s="5"/>
      <c r="H65" s="6"/>
      <c r="I65" s="6"/>
      <c r="J65" s="5"/>
      <c r="K65" s="6"/>
      <c r="L65" s="5"/>
      <c r="M65" s="6"/>
      <c r="N65" s="5"/>
      <c r="O65" s="6"/>
      <c r="P65" s="5"/>
      <c r="Q65" s="5"/>
    </row>
    <row r="66" spans="1:18" x14ac:dyDescent="0.3">
      <c r="A66" s="18"/>
      <c r="B66" s="14"/>
      <c r="C66" s="5"/>
      <c r="D66" s="6"/>
      <c r="E66" s="6"/>
      <c r="F66" s="5"/>
      <c r="G66" s="5"/>
      <c r="H66" s="6"/>
      <c r="I66" s="6"/>
      <c r="J66" s="5"/>
      <c r="K66" s="6"/>
      <c r="L66" s="5"/>
      <c r="M66" s="6"/>
      <c r="N66" s="5"/>
      <c r="O66" s="6"/>
      <c r="P66" s="5"/>
      <c r="Q66" s="5"/>
    </row>
    <row r="67" spans="1:18" x14ac:dyDescent="0.3">
      <c r="A67" s="18">
        <v>7</v>
      </c>
      <c r="B67" s="14" t="s">
        <v>139</v>
      </c>
      <c r="C67" s="5">
        <v>2020</v>
      </c>
      <c r="D67" s="6">
        <v>44141</v>
      </c>
      <c r="E67" s="6">
        <v>44153</v>
      </c>
      <c r="F67" s="5" t="s">
        <v>71</v>
      </c>
      <c r="G67" s="5">
        <v>7.5</v>
      </c>
      <c r="H67" s="6">
        <v>44154</v>
      </c>
      <c r="I67" s="6">
        <v>44147</v>
      </c>
      <c r="J67">
        <v>90.860733032226563</v>
      </c>
      <c r="K67" s="6">
        <v>44153</v>
      </c>
      <c r="L67">
        <v>85.524650573730469</v>
      </c>
      <c r="M67" s="6">
        <v>44154</v>
      </c>
      <c r="N67">
        <v>79.418037414550781</v>
      </c>
      <c r="O67" s="6">
        <v>44161</v>
      </c>
      <c r="P67">
        <v>82.182090759277344</v>
      </c>
      <c r="Q67" s="5">
        <f t="shared" ref="Q67:Q80" si="4">(P67-L67)/P67*(100)</f>
        <v>-4.0672606203752384</v>
      </c>
      <c r="R67">
        <f>AVERAGE(Q67:Q68)</f>
        <v>-1.0194349755722933</v>
      </c>
    </row>
    <row r="68" spans="1:18" x14ac:dyDescent="0.3">
      <c r="A68" s="18"/>
      <c r="B68" s="14"/>
      <c r="C68" s="5"/>
      <c r="D68" s="6">
        <v>43887</v>
      </c>
      <c r="E68" s="6">
        <v>43908</v>
      </c>
      <c r="F68" s="5" t="s">
        <v>71</v>
      </c>
      <c r="G68" s="5">
        <v>12</v>
      </c>
      <c r="H68" s="6">
        <v>43909</v>
      </c>
      <c r="I68" s="6">
        <v>43902</v>
      </c>
      <c r="J68">
        <v>81.699989318847656</v>
      </c>
      <c r="K68" s="6">
        <v>43908</v>
      </c>
      <c r="L68">
        <v>82.439208984375</v>
      </c>
      <c r="M68" s="6">
        <v>43909</v>
      </c>
      <c r="N68">
        <v>83.326744079589844</v>
      </c>
      <c r="O68" s="6">
        <v>43916</v>
      </c>
      <c r="P68">
        <v>84.146018981933594</v>
      </c>
      <c r="Q68" s="5">
        <f t="shared" si="4"/>
        <v>2.0283906692306517</v>
      </c>
    </row>
    <row r="69" spans="1:18" x14ac:dyDescent="0.3">
      <c r="A69" s="18"/>
      <c r="B69" s="14"/>
      <c r="C69" s="5">
        <v>2021</v>
      </c>
      <c r="D69" s="6">
        <v>44250</v>
      </c>
      <c r="E69" s="6">
        <v>44267</v>
      </c>
      <c r="F69" s="5" t="s">
        <v>71</v>
      </c>
      <c r="G69" s="5">
        <v>5</v>
      </c>
      <c r="H69" s="6">
        <v>44270</v>
      </c>
      <c r="I69" s="6">
        <v>44263</v>
      </c>
      <c r="J69">
        <v>103.0575408935547</v>
      </c>
      <c r="K69" s="6">
        <v>44267</v>
      </c>
      <c r="L69">
        <v>102.75030517578119</v>
      </c>
      <c r="M69" s="6">
        <v>44270</v>
      </c>
      <c r="N69">
        <v>103.7389602661133</v>
      </c>
      <c r="O69" s="6">
        <v>44277</v>
      </c>
      <c r="P69">
        <v>96.253379821777344</v>
      </c>
      <c r="Q69" s="5">
        <f t="shared" si="4"/>
        <v>-6.7498152958717386</v>
      </c>
      <c r="R69">
        <f>AVERAGE(Q69:Q71)</f>
        <v>-0.65685038722135447</v>
      </c>
    </row>
    <row r="70" spans="1:18" x14ac:dyDescent="0.3">
      <c r="A70" s="18"/>
      <c r="B70" s="14"/>
      <c r="C70" s="5"/>
      <c r="D70" s="6">
        <v>44361</v>
      </c>
      <c r="E70" s="6">
        <v>44440</v>
      </c>
      <c r="F70" s="5" t="s">
        <v>43</v>
      </c>
      <c r="G70" s="5">
        <v>3.5</v>
      </c>
      <c r="H70" s="6">
        <v>44441</v>
      </c>
      <c r="I70" s="6">
        <v>44434</v>
      </c>
      <c r="J70">
        <v>97.842315673828125</v>
      </c>
      <c r="K70" s="6">
        <v>44440</v>
      </c>
      <c r="L70">
        <v>101.832275390625</v>
      </c>
      <c r="M70" s="6">
        <v>44441</v>
      </c>
      <c r="N70">
        <v>102.48365783691411</v>
      </c>
      <c r="O70" s="6">
        <v>44448</v>
      </c>
      <c r="P70">
        <v>106.5366668701172</v>
      </c>
      <c r="Q70" s="5">
        <f t="shared" si="4"/>
        <v>4.4157486973264328</v>
      </c>
    </row>
    <row r="71" spans="1:18" x14ac:dyDescent="0.3">
      <c r="A71" s="18"/>
      <c r="B71" s="14"/>
      <c r="C71" s="5"/>
      <c r="D71" s="6">
        <v>44523</v>
      </c>
      <c r="E71" s="6">
        <v>44533</v>
      </c>
      <c r="F71" s="5" t="s">
        <v>71</v>
      </c>
      <c r="G71" s="5">
        <v>9</v>
      </c>
      <c r="H71" s="6">
        <v>44536</v>
      </c>
      <c r="I71" s="6">
        <v>44529</v>
      </c>
      <c r="J71">
        <v>112.5800323486328</v>
      </c>
      <c r="K71" s="6">
        <v>44533</v>
      </c>
      <c r="L71">
        <v>115.6197967529297</v>
      </c>
      <c r="M71" s="6">
        <v>44536</v>
      </c>
      <c r="N71">
        <v>113.9324951171875</v>
      </c>
      <c r="O71" s="6">
        <v>44543</v>
      </c>
      <c r="P71">
        <v>116.0416259765625</v>
      </c>
      <c r="Q71" s="5">
        <f t="shared" si="4"/>
        <v>0.36351543688124227</v>
      </c>
    </row>
    <row r="72" spans="1:18" x14ac:dyDescent="0.3">
      <c r="A72" s="18"/>
      <c r="B72" s="14"/>
      <c r="C72" s="5">
        <v>2022</v>
      </c>
      <c r="D72" s="6">
        <v>44600</v>
      </c>
      <c r="E72" s="6">
        <v>44610</v>
      </c>
      <c r="F72" s="5" t="s">
        <v>71</v>
      </c>
      <c r="G72" s="5">
        <v>5</v>
      </c>
      <c r="H72" s="6">
        <v>44613</v>
      </c>
      <c r="I72" s="6">
        <v>44606</v>
      </c>
      <c r="J72">
        <v>125.6670303344727</v>
      </c>
      <c r="K72" s="6">
        <v>44610</v>
      </c>
      <c r="L72">
        <v>128.31304931640619</v>
      </c>
      <c r="M72" s="6">
        <v>44613</v>
      </c>
      <c r="N72">
        <v>127.4433975219727</v>
      </c>
      <c r="O72" s="6">
        <v>44620</v>
      </c>
      <c r="P72">
        <v>129.22222900390619</v>
      </c>
      <c r="Q72" s="5">
        <f t="shared" si="4"/>
        <v>0.70357839708253045</v>
      </c>
      <c r="R72">
        <f>AVERAGE(Q72:Q74)</f>
        <v>0.75446343747781441</v>
      </c>
    </row>
    <row r="73" spans="1:18" x14ac:dyDescent="0.3">
      <c r="A73" s="18"/>
      <c r="B73" s="14"/>
      <c r="C73" s="5"/>
      <c r="D73" s="6">
        <v>44706</v>
      </c>
      <c r="E73" s="6">
        <v>44783</v>
      </c>
      <c r="F73" s="5" t="s">
        <v>43</v>
      </c>
      <c r="G73" s="5">
        <v>3</v>
      </c>
      <c r="H73" s="6">
        <v>44784</v>
      </c>
      <c r="I73" s="6">
        <v>44777</v>
      </c>
      <c r="J73">
        <v>164.7988586425781</v>
      </c>
      <c r="K73" s="6">
        <v>44783</v>
      </c>
      <c r="L73">
        <v>173.81156921386719</v>
      </c>
      <c r="M73" s="6">
        <v>44784</v>
      </c>
      <c r="N73">
        <v>175.21427917480469</v>
      </c>
      <c r="O73" s="6">
        <v>44791</v>
      </c>
      <c r="P73">
        <v>178.6608581542969</v>
      </c>
      <c r="Q73" s="5">
        <f t="shared" si="4"/>
        <v>2.7142424986236908</v>
      </c>
    </row>
    <row r="74" spans="1:18" x14ac:dyDescent="0.3">
      <c r="A74" s="18"/>
      <c r="B74" s="14"/>
      <c r="C74" s="5"/>
      <c r="D74" s="6">
        <v>44869</v>
      </c>
      <c r="E74" s="6">
        <v>44879</v>
      </c>
      <c r="F74" s="5" t="s">
        <v>71</v>
      </c>
      <c r="G74" s="5">
        <v>15</v>
      </c>
      <c r="H74" s="6">
        <v>44880</v>
      </c>
      <c r="I74" s="6">
        <v>44873</v>
      </c>
      <c r="J74">
        <v>203.267822265625</v>
      </c>
      <c r="K74" s="6">
        <v>44879</v>
      </c>
      <c r="L74">
        <v>198.13800048828119</v>
      </c>
      <c r="M74" s="6">
        <v>44880</v>
      </c>
      <c r="N74">
        <v>198.0953369140625</v>
      </c>
      <c r="O74" s="6">
        <v>44887</v>
      </c>
      <c r="P74">
        <v>195.8767395019531</v>
      </c>
      <c r="Q74" s="5">
        <f t="shared" si="4"/>
        <v>-1.1544305832727777</v>
      </c>
    </row>
    <row r="75" spans="1:18" x14ac:dyDescent="0.3">
      <c r="A75" s="18"/>
      <c r="B75" s="14"/>
      <c r="C75" s="5">
        <v>2023</v>
      </c>
      <c r="D75" s="6">
        <v>44944</v>
      </c>
      <c r="E75" s="6">
        <v>44964</v>
      </c>
      <c r="F75" s="5" t="s">
        <v>71</v>
      </c>
      <c r="G75" s="5">
        <v>5.25</v>
      </c>
      <c r="H75" s="6">
        <v>44965</v>
      </c>
      <c r="I75" s="6">
        <v>44958</v>
      </c>
      <c r="J75">
        <v>186.78901672363281</v>
      </c>
      <c r="K75" s="6">
        <v>44964</v>
      </c>
      <c r="L75">
        <v>187.47166442871091</v>
      </c>
      <c r="M75" s="6">
        <v>44965</v>
      </c>
      <c r="N75">
        <v>188.38957214355469</v>
      </c>
      <c r="O75" s="6">
        <v>44972</v>
      </c>
      <c r="P75">
        <v>186.2477722167969</v>
      </c>
      <c r="Q75" s="5">
        <f t="shared" si="4"/>
        <v>-0.65713119536773068</v>
      </c>
      <c r="R75">
        <f>AVERAGE(Q75:Q77)</f>
        <v>0.18634484275438204</v>
      </c>
    </row>
    <row r="76" spans="1:18" x14ac:dyDescent="0.3">
      <c r="A76" s="18"/>
      <c r="B76" s="14"/>
      <c r="C76" s="5"/>
      <c r="D76" s="6">
        <v>45054</v>
      </c>
      <c r="E76" s="6">
        <v>45155</v>
      </c>
      <c r="F76" s="5" t="s">
        <v>43</v>
      </c>
      <c r="G76" s="5">
        <v>4</v>
      </c>
      <c r="H76" s="6">
        <v>45156</v>
      </c>
      <c r="I76" s="6">
        <v>45149</v>
      </c>
      <c r="J76">
        <v>205.3489990234375</v>
      </c>
      <c r="K76" s="6">
        <v>45155</v>
      </c>
      <c r="L76">
        <v>203.0760803222656</v>
      </c>
      <c r="M76" s="6">
        <v>45156</v>
      </c>
      <c r="N76">
        <v>202.31999206542969</v>
      </c>
      <c r="O76" s="6">
        <v>45163</v>
      </c>
      <c r="P76">
        <v>205.38880920410159</v>
      </c>
      <c r="Q76" s="5">
        <f t="shared" si="4"/>
        <v>1.1260247774929937</v>
      </c>
    </row>
    <row r="77" spans="1:18" x14ac:dyDescent="0.3">
      <c r="A77" s="18"/>
      <c r="B77" s="14"/>
      <c r="C77" s="5"/>
      <c r="D77" s="6">
        <v>45217</v>
      </c>
      <c r="E77" s="6">
        <v>45250</v>
      </c>
      <c r="F77" s="5" t="s">
        <v>71</v>
      </c>
      <c r="G77" s="5">
        <v>15.25</v>
      </c>
      <c r="H77" s="6">
        <v>45251</v>
      </c>
      <c r="I77" s="6">
        <v>45244</v>
      </c>
      <c r="J77">
        <v>307.593994140625</v>
      </c>
      <c r="K77" s="6">
        <v>45250</v>
      </c>
      <c r="L77">
        <v>309.32855224609381</v>
      </c>
      <c r="M77" s="6">
        <v>45251</v>
      </c>
      <c r="N77">
        <v>310.91009521484381</v>
      </c>
      <c r="O77" s="6">
        <v>45258</v>
      </c>
      <c r="P77">
        <v>309.60763549804688</v>
      </c>
      <c r="Q77" s="5">
        <f t="shared" si="4"/>
        <v>9.0140946137883191E-2</v>
      </c>
    </row>
    <row r="78" spans="1:18" x14ac:dyDescent="0.3">
      <c r="A78" s="18"/>
      <c r="B78" s="14"/>
      <c r="C78" s="5">
        <v>2024</v>
      </c>
      <c r="D78" s="6">
        <v>45321</v>
      </c>
      <c r="E78" s="6">
        <v>45341</v>
      </c>
      <c r="F78" s="5" t="s">
        <v>71</v>
      </c>
      <c r="G78" s="5">
        <v>5.25</v>
      </c>
      <c r="H78" s="6">
        <v>45342</v>
      </c>
      <c r="I78" s="6">
        <v>45335</v>
      </c>
      <c r="J78">
        <v>443.61898803710938</v>
      </c>
      <c r="K78" s="6">
        <v>45341</v>
      </c>
      <c r="L78">
        <v>428.87356567382813</v>
      </c>
      <c r="M78" s="6">
        <v>45342</v>
      </c>
      <c r="N78">
        <v>420.1690673828125</v>
      </c>
      <c r="O78" s="6">
        <v>45349</v>
      </c>
      <c r="P78">
        <v>417.72238159179688</v>
      </c>
      <c r="Q78" s="5">
        <f t="shared" si="4"/>
        <v>-2.6695203736840503</v>
      </c>
      <c r="R78">
        <f>AVERAGE(Q78:Q81)</f>
        <v>0.87061082251027344</v>
      </c>
    </row>
    <row r="79" spans="1:18" x14ac:dyDescent="0.3">
      <c r="A79" s="18"/>
      <c r="B79" s="14"/>
      <c r="C79" s="5"/>
      <c r="D79" s="6">
        <v>45414</v>
      </c>
      <c r="E79" s="6">
        <v>45518</v>
      </c>
      <c r="F79" s="5" t="s">
        <v>43</v>
      </c>
      <c r="G79" s="5">
        <v>5</v>
      </c>
      <c r="H79" s="6">
        <v>45520</v>
      </c>
      <c r="I79" s="6">
        <v>45513</v>
      </c>
      <c r="J79">
        <v>498.55673217773438</v>
      </c>
      <c r="K79" s="6">
        <v>45518</v>
      </c>
      <c r="L79">
        <v>474.93692016601563</v>
      </c>
      <c r="M79" s="6">
        <v>45520</v>
      </c>
      <c r="N79">
        <v>486.91250610351563</v>
      </c>
      <c r="O79" s="6">
        <v>45527</v>
      </c>
      <c r="P79">
        <v>505.82635498046881</v>
      </c>
      <c r="Q79" s="5">
        <f t="shared" si="4"/>
        <v>6.106727043838176</v>
      </c>
    </row>
    <row r="80" spans="1:18" x14ac:dyDescent="0.3">
      <c r="A80" s="18"/>
      <c r="B80" s="14"/>
      <c r="C80" s="5"/>
      <c r="D80" s="6">
        <v>45579</v>
      </c>
      <c r="E80" s="6">
        <v>45600</v>
      </c>
      <c r="F80" s="5" t="s">
        <v>71</v>
      </c>
      <c r="G80" s="5">
        <v>15.75</v>
      </c>
      <c r="H80" s="6">
        <v>45601</v>
      </c>
      <c r="I80" s="6">
        <v>45593</v>
      </c>
      <c r="J80">
        <v>429.64825439453119</v>
      </c>
      <c r="K80" s="6">
        <v>45600</v>
      </c>
      <c r="L80">
        <v>421.33187866210938</v>
      </c>
      <c r="M80" s="6">
        <v>45601</v>
      </c>
      <c r="N80">
        <v>428.57498168945313</v>
      </c>
      <c r="O80" s="6">
        <v>45608</v>
      </c>
      <c r="P80">
        <v>417.88278198242188</v>
      </c>
      <c r="Q80" s="5">
        <f t="shared" si="4"/>
        <v>-0.82537420262330541</v>
      </c>
    </row>
    <row r="81" spans="1:18" x14ac:dyDescent="0.3">
      <c r="A81" s="18"/>
      <c r="B81" s="14"/>
      <c r="C81" s="5"/>
      <c r="D81" s="6"/>
      <c r="E81" s="6"/>
      <c r="F81" s="5"/>
      <c r="G81" s="5"/>
      <c r="H81" s="6"/>
      <c r="I81" s="6"/>
      <c r="K81" s="6"/>
      <c r="M81" s="6"/>
      <c r="O81" s="6"/>
      <c r="Q81" s="5"/>
    </row>
    <row r="82" spans="1:18" ht="15.6" x14ac:dyDescent="0.3">
      <c r="B82" s="15"/>
      <c r="Q82" s="5"/>
    </row>
    <row r="83" spans="1:18" ht="15.6" x14ac:dyDescent="0.3">
      <c r="B83" s="15"/>
      <c r="Q83" s="5"/>
    </row>
    <row r="84" spans="1:18" ht="15.6" x14ac:dyDescent="0.3">
      <c r="B84" s="15"/>
      <c r="Q84" s="5"/>
    </row>
    <row r="85" spans="1:18" x14ac:dyDescent="0.3">
      <c r="A85" s="13"/>
      <c r="B85" s="17"/>
      <c r="C85" s="5"/>
      <c r="D85" s="6"/>
      <c r="E85" s="6"/>
      <c r="F85" s="5"/>
      <c r="G85" s="5"/>
      <c r="H85" s="6"/>
      <c r="I85" s="6"/>
      <c r="J85" s="5"/>
      <c r="K85" s="6"/>
      <c r="L85" s="5"/>
      <c r="M85" s="6"/>
      <c r="N85" s="5"/>
      <c r="O85" s="6"/>
      <c r="P85" s="5"/>
      <c r="Q85" s="5"/>
    </row>
    <row r="86" spans="1:18" x14ac:dyDescent="0.3">
      <c r="A86" s="18">
        <v>8</v>
      </c>
      <c r="B86" s="14" t="s">
        <v>140</v>
      </c>
      <c r="C86" s="5">
        <v>2020</v>
      </c>
      <c r="D86" s="6">
        <v>44119</v>
      </c>
      <c r="E86" s="6">
        <v>44132</v>
      </c>
      <c r="F86" s="5" t="s">
        <v>71</v>
      </c>
      <c r="G86" s="5">
        <v>135</v>
      </c>
      <c r="H86" s="6">
        <v>44133</v>
      </c>
      <c r="I86" s="6">
        <v>44128</v>
      </c>
      <c r="J86">
        <v>2565.571533203125</v>
      </c>
      <c r="K86" s="6">
        <v>44132</v>
      </c>
      <c r="L86">
        <v>2577.344970703125</v>
      </c>
      <c r="M86" s="6">
        <v>44133</v>
      </c>
      <c r="N86">
        <v>2590.70947265625</v>
      </c>
      <c r="O86" s="6">
        <v>44138</v>
      </c>
      <c r="P86">
        <v>2581.319580078125</v>
      </c>
      <c r="Q86" s="5">
        <f t="shared" ref="Q86:Q98" si="5">(P86-L86)/P86*(100)</f>
        <v>0.15397587364520382</v>
      </c>
      <c r="R86">
        <f>AVERAGE(Q86)</f>
        <v>0.15397587364520382</v>
      </c>
    </row>
    <row r="87" spans="1:18" x14ac:dyDescent="0.3">
      <c r="A87" s="18"/>
      <c r="B87" s="14"/>
      <c r="C87" s="5">
        <v>2021</v>
      </c>
      <c r="D87" s="6">
        <v>44243</v>
      </c>
      <c r="E87" s="6">
        <v>44314</v>
      </c>
      <c r="F87" s="5" t="s">
        <v>43</v>
      </c>
      <c r="G87" s="5">
        <v>65</v>
      </c>
      <c r="H87" s="6">
        <v>44315</v>
      </c>
      <c r="I87" s="6">
        <v>44310</v>
      </c>
      <c r="J87">
        <v>2417.173583984375</v>
      </c>
      <c r="K87" s="6">
        <v>44314</v>
      </c>
      <c r="L87">
        <v>2453.57763671875</v>
      </c>
      <c r="M87" s="6">
        <v>44315</v>
      </c>
      <c r="N87">
        <v>2427.40966796875</v>
      </c>
      <c r="O87" s="6">
        <v>44320</v>
      </c>
      <c r="P87">
        <v>2512.3447265625</v>
      </c>
      <c r="Q87" s="5">
        <f t="shared" si="5"/>
        <v>2.3391332098026894</v>
      </c>
      <c r="R87">
        <f>AVERAGE(Q87:Q89)</f>
        <v>1.098299457382317</v>
      </c>
    </row>
    <row r="88" spans="1:18" x14ac:dyDescent="0.3">
      <c r="A88" s="18"/>
      <c r="B88" s="14"/>
      <c r="C88" s="5">
        <v>2021</v>
      </c>
      <c r="D88" s="6">
        <v>44292</v>
      </c>
      <c r="E88" s="6">
        <v>44314</v>
      </c>
      <c r="F88" s="5" t="s">
        <v>71</v>
      </c>
      <c r="G88" s="5">
        <v>25</v>
      </c>
      <c r="H88" s="6">
        <v>44315</v>
      </c>
      <c r="I88" s="6">
        <v>44310</v>
      </c>
      <c r="J88">
        <v>2565.571533203125</v>
      </c>
      <c r="K88" s="6">
        <v>44314</v>
      </c>
      <c r="L88">
        <v>2577.344970703125</v>
      </c>
      <c r="M88" s="6">
        <v>44315</v>
      </c>
      <c r="N88">
        <v>2590.70947265625</v>
      </c>
      <c r="O88" s="6">
        <v>44320</v>
      </c>
      <c r="P88">
        <v>2581.319580078125</v>
      </c>
      <c r="Q88" s="5">
        <f t="shared" si="5"/>
        <v>0.15397587364520382</v>
      </c>
    </row>
    <row r="89" spans="1:18" x14ac:dyDescent="0.3">
      <c r="A89" s="18"/>
      <c r="B89" s="14"/>
      <c r="C89" s="5">
        <v>2021</v>
      </c>
      <c r="D89" s="6">
        <v>44476</v>
      </c>
      <c r="E89" s="6">
        <v>44494</v>
      </c>
      <c r="F89" s="5" t="s">
        <v>71</v>
      </c>
      <c r="G89" s="5">
        <v>110</v>
      </c>
      <c r="H89" s="6">
        <v>44495</v>
      </c>
      <c r="I89" s="6">
        <v>44490</v>
      </c>
      <c r="J89">
        <v>2359.65478515625</v>
      </c>
      <c r="K89" s="6">
        <v>44494</v>
      </c>
      <c r="L89">
        <v>2377.099365234375</v>
      </c>
      <c r="M89" s="6">
        <v>44495</v>
      </c>
      <c r="N89">
        <v>2355.18798828125</v>
      </c>
      <c r="O89" s="6">
        <v>44500</v>
      </c>
      <c r="P89">
        <v>2396.312744140625</v>
      </c>
      <c r="Q89" s="5">
        <f t="shared" si="5"/>
        <v>0.80178928869905819</v>
      </c>
    </row>
    <row r="90" spans="1:18" x14ac:dyDescent="0.3">
      <c r="A90" s="18"/>
      <c r="B90" s="14"/>
      <c r="C90" s="5">
        <v>2022</v>
      </c>
      <c r="D90" s="6">
        <v>44609</v>
      </c>
      <c r="E90" s="6">
        <v>44671</v>
      </c>
      <c r="F90" s="5" t="s">
        <v>43</v>
      </c>
      <c r="G90" s="5">
        <v>65</v>
      </c>
      <c r="H90" s="6">
        <v>44672</v>
      </c>
      <c r="I90" s="6">
        <v>44667</v>
      </c>
      <c r="J90">
        <v>1899.769897460938</v>
      </c>
      <c r="K90" s="6">
        <v>44671</v>
      </c>
      <c r="L90">
        <v>1998.123901367188</v>
      </c>
      <c r="M90" s="6">
        <v>44672</v>
      </c>
      <c r="N90">
        <v>2010.458129882812</v>
      </c>
      <c r="O90" s="6">
        <v>44677</v>
      </c>
      <c r="P90">
        <v>2062.385009765625</v>
      </c>
      <c r="Q90" s="5">
        <f t="shared" si="5"/>
        <v>3.1158638224266308</v>
      </c>
      <c r="R90">
        <f>AVERAGE(Q92)</f>
        <v>1.2868872330417644</v>
      </c>
    </row>
    <row r="91" spans="1:18" x14ac:dyDescent="0.3">
      <c r="A91" s="18"/>
      <c r="B91" s="14"/>
      <c r="C91" s="5">
        <v>2022</v>
      </c>
      <c r="D91" s="6">
        <v>44651</v>
      </c>
      <c r="E91" s="6">
        <v>44671</v>
      </c>
      <c r="F91" s="5" t="s">
        <v>71</v>
      </c>
      <c r="G91" s="5">
        <v>25</v>
      </c>
      <c r="H91" s="6">
        <v>44672</v>
      </c>
      <c r="I91" s="6">
        <v>44667</v>
      </c>
      <c r="J91">
        <v>1899.769897460938</v>
      </c>
      <c r="K91" s="6">
        <v>44671</v>
      </c>
      <c r="L91">
        <v>1998.123901367188</v>
      </c>
      <c r="M91" s="6">
        <v>44672</v>
      </c>
      <c r="N91">
        <v>2010.458129882812</v>
      </c>
      <c r="O91" s="6">
        <v>44677</v>
      </c>
      <c r="P91">
        <v>2062.385009765625</v>
      </c>
      <c r="Q91" s="5">
        <f t="shared" si="5"/>
        <v>3.1158638224266308</v>
      </c>
    </row>
    <row r="92" spans="1:18" x14ac:dyDescent="0.3">
      <c r="A92" s="18"/>
      <c r="B92" s="14"/>
      <c r="C92" s="5">
        <v>2022</v>
      </c>
      <c r="D92" s="6">
        <v>44844</v>
      </c>
      <c r="E92" s="6">
        <v>44864</v>
      </c>
      <c r="F92" s="5" t="s">
        <v>71</v>
      </c>
      <c r="G92" s="5">
        <v>120</v>
      </c>
      <c r="H92" s="6">
        <v>44865</v>
      </c>
      <c r="I92" s="6">
        <v>44860</v>
      </c>
      <c r="J92">
        <v>1967.800170898438</v>
      </c>
      <c r="K92" s="6">
        <v>44864</v>
      </c>
      <c r="L92">
        <v>1967.805053710938</v>
      </c>
      <c r="M92" s="6">
        <v>44865</v>
      </c>
      <c r="N92">
        <v>1987.417236328125</v>
      </c>
      <c r="O92" s="6">
        <v>44870</v>
      </c>
      <c r="P92">
        <v>1993.458618164062</v>
      </c>
      <c r="Q92" s="5">
        <f t="shared" si="5"/>
        <v>1.2868872330417644</v>
      </c>
    </row>
    <row r="93" spans="1:18" x14ac:dyDescent="0.3">
      <c r="A93" s="18"/>
      <c r="B93" s="14"/>
      <c r="C93" s="5">
        <v>2023</v>
      </c>
      <c r="D93" s="6">
        <v>44973</v>
      </c>
      <c r="E93" s="6">
        <v>45036</v>
      </c>
      <c r="F93" s="5" t="s">
        <v>43</v>
      </c>
      <c r="G93" s="5">
        <v>75</v>
      </c>
      <c r="H93" s="6">
        <v>45037</v>
      </c>
      <c r="I93" s="6">
        <v>45032</v>
      </c>
      <c r="J93">
        <v>1774.693481445312</v>
      </c>
      <c r="K93" s="6">
        <v>45036</v>
      </c>
      <c r="L93">
        <v>1767.240234375</v>
      </c>
      <c r="M93" s="6">
        <v>45037</v>
      </c>
      <c r="N93">
        <v>1766.0517578125</v>
      </c>
      <c r="O93" s="6">
        <v>45042</v>
      </c>
      <c r="P93">
        <v>1786.697875976562</v>
      </c>
      <c r="Q93" s="5">
        <f t="shared" si="5"/>
        <v>1.0890280815343227</v>
      </c>
      <c r="R93">
        <f>AVERAGE(Q93:Q95)</f>
        <v>1.4521520336821256</v>
      </c>
    </row>
    <row r="94" spans="1:18" x14ac:dyDescent="0.3">
      <c r="A94" s="18"/>
      <c r="B94" s="14"/>
      <c r="C94" s="5">
        <v>2023</v>
      </c>
      <c r="D94" s="6">
        <v>45028</v>
      </c>
      <c r="E94" s="6">
        <v>45036</v>
      </c>
      <c r="F94" s="5" t="s">
        <v>71</v>
      </c>
      <c r="G94" s="5">
        <v>27</v>
      </c>
      <c r="H94" s="6">
        <v>45037</v>
      </c>
      <c r="I94" s="6">
        <v>45032</v>
      </c>
      <c r="J94">
        <v>1774.693481445312</v>
      </c>
      <c r="K94" s="6">
        <v>45036</v>
      </c>
      <c r="L94">
        <v>1767.240234375</v>
      </c>
      <c r="M94" s="6">
        <v>45037</v>
      </c>
      <c r="N94">
        <v>1766.0517578125</v>
      </c>
      <c r="O94" s="6">
        <v>45042</v>
      </c>
      <c r="P94">
        <v>1786.697875976562</v>
      </c>
      <c r="Q94" s="5">
        <f t="shared" si="5"/>
        <v>1.0890280815343227</v>
      </c>
    </row>
    <row r="95" spans="1:18" x14ac:dyDescent="0.3">
      <c r="A95" s="18"/>
      <c r="B95" s="14"/>
      <c r="C95" s="5">
        <v>2023</v>
      </c>
      <c r="D95" s="6">
        <v>45202</v>
      </c>
      <c r="E95" s="6">
        <v>45230</v>
      </c>
      <c r="F95" s="5" t="s">
        <v>71</v>
      </c>
      <c r="G95" s="5">
        <v>140</v>
      </c>
      <c r="H95" s="6">
        <v>45231</v>
      </c>
      <c r="I95" s="6">
        <v>45226</v>
      </c>
      <c r="J95">
        <v>1845.902709960938</v>
      </c>
      <c r="K95" s="6">
        <v>45230</v>
      </c>
      <c r="L95">
        <v>1794.373779296875</v>
      </c>
      <c r="M95" s="6">
        <v>45231</v>
      </c>
      <c r="N95">
        <v>1855.326416015625</v>
      </c>
      <c r="O95" s="6">
        <v>45236</v>
      </c>
      <c r="P95">
        <v>1834.332885742188</v>
      </c>
      <c r="Q95" s="5">
        <f t="shared" si="5"/>
        <v>2.1783999379777317</v>
      </c>
    </row>
    <row r="96" spans="1:18" x14ac:dyDescent="0.3">
      <c r="A96" s="18"/>
      <c r="B96" s="14"/>
      <c r="C96" s="5">
        <v>2024</v>
      </c>
      <c r="D96" s="6">
        <v>45314</v>
      </c>
      <c r="E96" s="6">
        <v>45336</v>
      </c>
      <c r="F96" s="5" t="s">
        <v>71</v>
      </c>
      <c r="G96" s="5">
        <v>7</v>
      </c>
      <c r="H96" s="6">
        <v>45337</v>
      </c>
      <c r="I96" s="6">
        <v>45332</v>
      </c>
      <c r="J96">
        <v>1587.019165039062</v>
      </c>
      <c r="K96" s="6">
        <v>45336</v>
      </c>
      <c r="L96">
        <v>1587.792236328125</v>
      </c>
      <c r="M96" s="6">
        <v>45337</v>
      </c>
      <c r="N96">
        <v>1583.83349609375</v>
      </c>
      <c r="O96" s="6">
        <v>45342</v>
      </c>
      <c r="P96">
        <v>1588.060913085938</v>
      </c>
      <c r="Q96" s="5">
        <f t="shared" si="5"/>
        <v>1.6918542330398335E-2</v>
      </c>
      <c r="R96">
        <f>AVERAGE(Q96:Q98)</f>
        <v>-0.16956821260073771</v>
      </c>
    </row>
    <row r="97" spans="1:18" x14ac:dyDescent="0.3">
      <c r="C97" s="5">
        <v>2024</v>
      </c>
      <c r="D97" s="6">
        <v>45407</v>
      </c>
      <c r="E97" s="6">
        <v>45488</v>
      </c>
      <c r="F97" s="5" t="s">
        <v>43</v>
      </c>
      <c r="G97" s="5">
        <v>8.5</v>
      </c>
      <c r="H97" s="6">
        <v>45489</v>
      </c>
      <c r="I97" s="6">
        <v>45484</v>
      </c>
      <c r="J97">
        <v>1502.505981445312</v>
      </c>
      <c r="K97" s="6">
        <v>45488</v>
      </c>
      <c r="L97">
        <v>1621.235107421875</v>
      </c>
      <c r="M97" s="6">
        <v>45489</v>
      </c>
      <c r="N97">
        <v>1610.396240234375</v>
      </c>
      <c r="O97" s="6">
        <v>45494</v>
      </c>
      <c r="P97">
        <v>1612.486694335938</v>
      </c>
      <c r="Q97" s="5">
        <f t="shared" si="5"/>
        <v>-0.5425417224630098</v>
      </c>
    </row>
    <row r="98" spans="1:18" x14ac:dyDescent="0.3">
      <c r="A98" s="18"/>
      <c r="B98" s="14"/>
      <c r="C98" s="5">
        <v>2024</v>
      </c>
      <c r="D98" s="6">
        <v>45481</v>
      </c>
      <c r="E98" s="6">
        <v>45488</v>
      </c>
      <c r="F98" s="5" t="s">
        <v>71</v>
      </c>
      <c r="G98" s="5">
        <v>2.75</v>
      </c>
      <c r="H98" s="6">
        <v>45489</v>
      </c>
      <c r="I98" s="6">
        <v>45484</v>
      </c>
      <c r="J98">
        <v>1587.019165039062</v>
      </c>
      <c r="K98" s="6">
        <v>45488</v>
      </c>
      <c r="L98">
        <v>1587.792236328125</v>
      </c>
      <c r="M98" s="6">
        <v>45489</v>
      </c>
      <c r="N98">
        <v>1583.83349609375</v>
      </c>
      <c r="O98" s="6">
        <v>45494</v>
      </c>
      <c r="P98">
        <v>1588.060913085938</v>
      </c>
      <c r="Q98" s="5">
        <f t="shared" si="5"/>
        <v>1.6918542330398335E-2</v>
      </c>
    </row>
    <row r="99" spans="1:18" ht="15.6" x14ac:dyDescent="0.3">
      <c r="B99" s="15"/>
      <c r="Q99" s="5"/>
    </row>
    <row r="100" spans="1:18" ht="15.6" x14ac:dyDescent="0.3">
      <c r="B100" s="15"/>
      <c r="Q100" s="5"/>
    </row>
    <row r="101" spans="1:18" ht="15.6" x14ac:dyDescent="0.3">
      <c r="B101" s="15"/>
      <c r="Q101" s="5"/>
    </row>
    <row r="102" spans="1:18" x14ac:dyDescent="0.3">
      <c r="A102" s="18">
        <v>9</v>
      </c>
      <c r="B102" s="14" t="s">
        <v>141</v>
      </c>
      <c r="C102" s="5">
        <v>2024</v>
      </c>
      <c r="D102" s="6">
        <v>45400</v>
      </c>
      <c r="E102" s="6">
        <v>45456</v>
      </c>
      <c r="F102" s="5" t="s">
        <v>43</v>
      </c>
      <c r="G102" s="5">
        <v>80</v>
      </c>
      <c r="H102" s="6">
        <v>45457</v>
      </c>
      <c r="I102" s="6">
        <v>45450</v>
      </c>
      <c r="J102">
        <v>2519.922607421875</v>
      </c>
      <c r="K102" s="6">
        <v>45456</v>
      </c>
      <c r="L102">
        <v>2396.011474609375</v>
      </c>
      <c r="M102" s="6">
        <v>45457</v>
      </c>
      <c r="N102">
        <v>2413.9892578125</v>
      </c>
      <c r="O102" s="6">
        <v>45464</v>
      </c>
      <c r="P102">
        <v>2452.36572265625</v>
      </c>
      <c r="Q102" s="5">
        <f>(P102-L102)/P102*(100)</f>
        <v>2.2979544823288256</v>
      </c>
    </row>
    <row r="103" spans="1:18" x14ac:dyDescent="0.3">
      <c r="A103" s="18"/>
      <c r="B103" s="14"/>
      <c r="C103" s="5">
        <v>2023</v>
      </c>
      <c r="D103" s="6">
        <v>45041</v>
      </c>
      <c r="E103" s="6">
        <v>45106</v>
      </c>
      <c r="F103" s="5" t="s">
        <v>43</v>
      </c>
      <c r="G103" s="5">
        <v>140</v>
      </c>
      <c r="H103" s="6">
        <v>45107</v>
      </c>
      <c r="I103" s="6">
        <v>45100</v>
      </c>
      <c r="J103">
        <v>3743.8017578125</v>
      </c>
      <c r="K103" s="6">
        <v>45106</v>
      </c>
      <c r="L103">
        <v>3755.368408203125</v>
      </c>
      <c r="M103" s="6">
        <v>45107</v>
      </c>
      <c r="N103">
        <v>3782.31689453125</v>
      </c>
      <c r="O103" s="6">
        <v>45114</v>
      </c>
      <c r="P103">
        <v>3679.161865234375</v>
      </c>
      <c r="Q103" s="5">
        <f>(P103-L103)/P103*(100)</f>
        <v>-2.0713017192543495</v>
      </c>
    </row>
    <row r="104" spans="1:18" x14ac:dyDescent="0.3">
      <c r="A104" s="18"/>
      <c r="B104" s="14"/>
      <c r="C104" s="5">
        <v>2022</v>
      </c>
      <c r="D104" s="6">
        <v>44678</v>
      </c>
      <c r="E104" s="6">
        <v>44741</v>
      </c>
      <c r="F104" s="5" t="s">
        <v>43</v>
      </c>
      <c r="G104" s="5">
        <v>140</v>
      </c>
      <c r="H104" s="6">
        <v>44742</v>
      </c>
      <c r="I104" s="6">
        <v>44735</v>
      </c>
      <c r="J104">
        <v>3537.462890625</v>
      </c>
      <c r="K104" s="6">
        <v>44741</v>
      </c>
      <c r="L104">
        <v>3587.74169921875</v>
      </c>
      <c r="M104" s="6">
        <v>44742</v>
      </c>
      <c r="N104">
        <v>3567.57763671875</v>
      </c>
      <c r="O104" s="6">
        <v>44749</v>
      </c>
      <c r="P104">
        <v>3544.6220703125</v>
      </c>
      <c r="Q104" s="5">
        <f>(P104-L104)/P104*(100)</f>
        <v>-1.2164802918593942</v>
      </c>
    </row>
    <row r="105" spans="1:18" x14ac:dyDescent="0.3">
      <c r="A105" s="18"/>
      <c r="B105" s="14"/>
      <c r="C105" s="5">
        <v>2021</v>
      </c>
      <c r="D105" s="6">
        <v>44315</v>
      </c>
      <c r="E105" s="6">
        <v>44384</v>
      </c>
      <c r="F105" s="5" t="s">
        <v>43</v>
      </c>
      <c r="G105" s="5">
        <v>140</v>
      </c>
      <c r="H105" s="6">
        <v>44385</v>
      </c>
      <c r="I105" s="6">
        <v>44378</v>
      </c>
      <c r="J105">
        <v>4449.22119140625</v>
      </c>
      <c r="K105" s="6">
        <v>44384</v>
      </c>
      <c r="L105">
        <v>4539.40673828125</v>
      </c>
      <c r="M105" s="6">
        <v>44385</v>
      </c>
      <c r="N105">
        <v>4653.7275390625</v>
      </c>
      <c r="O105" s="6">
        <v>44392</v>
      </c>
      <c r="P105">
        <v>4850.62744140625</v>
      </c>
      <c r="Q105" s="5">
        <f>(P105-L105)/P105*(100)</f>
        <v>6.4160916682311457</v>
      </c>
    </row>
    <row r="106" spans="1:18" x14ac:dyDescent="0.3">
      <c r="A106" s="18"/>
      <c r="B106" s="14"/>
      <c r="C106" s="5">
        <v>2020</v>
      </c>
      <c r="D106" s="6">
        <v>43885</v>
      </c>
      <c r="E106" s="6">
        <v>43892</v>
      </c>
      <c r="F106" s="5" t="s">
        <v>71</v>
      </c>
      <c r="G106" s="5">
        <v>120</v>
      </c>
      <c r="H106" s="6">
        <v>43893</v>
      </c>
      <c r="I106" s="6">
        <v>43886</v>
      </c>
      <c r="J106">
        <v>9647.14453125</v>
      </c>
      <c r="K106" s="6">
        <v>43892</v>
      </c>
      <c r="L106">
        <v>9843.400390625</v>
      </c>
      <c r="M106" s="6">
        <v>43893</v>
      </c>
      <c r="N106">
        <v>9961.75</v>
      </c>
      <c r="O106" s="6">
        <v>43900</v>
      </c>
      <c r="P106">
        <v>9685.7998046875</v>
      </c>
      <c r="Q106" s="5">
        <f>(P106-L106)/P106*(100)</f>
        <v>-1.6271303259977381</v>
      </c>
    </row>
    <row r="107" spans="1:18" ht="15.6" x14ac:dyDescent="0.3">
      <c r="B107" s="15"/>
      <c r="Q107" s="5"/>
    </row>
    <row r="108" spans="1:18" ht="15.6" x14ac:dyDescent="0.3">
      <c r="B108" s="15"/>
      <c r="Q108" s="5"/>
    </row>
    <row r="109" spans="1:18" ht="15.6" x14ac:dyDescent="0.3">
      <c r="B109" s="15"/>
      <c r="Q109" s="5"/>
    </row>
    <row r="110" spans="1:18" x14ac:dyDescent="0.3">
      <c r="A110" s="19">
        <v>10</v>
      </c>
      <c r="B110" s="16" t="s">
        <v>18</v>
      </c>
      <c r="C110" s="8">
        <v>2020</v>
      </c>
      <c r="D110" s="6">
        <v>43951</v>
      </c>
      <c r="E110" s="6">
        <v>44035</v>
      </c>
      <c r="F110" s="5" t="s">
        <v>43</v>
      </c>
      <c r="G110" s="5">
        <v>5</v>
      </c>
      <c r="H110" t="s">
        <v>142</v>
      </c>
      <c r="I110" s="7">
        <v>44028</v>
      </c>
      <c r="J110">
        <v>518.1951904296875</v>
      </c>
      <c r="K110" s="7">
        <v>44035</v>
      </c>
      <c r="L110">
        <v>551.22784423828125</v>
      </c>
      <c r="M110" s="7">
        <v>44036</v>
      </c>
      <c r="N110">
        <v>568.78997802734375</v>
      </c>
      <c r="O110" s="7">
        <v>44043</v>
      </c>
      <c r="P110">
        <v>594.10931396484375</v>
      </c>
      <c r="Q110" s="5">
        <f t="shared" ref="Q110:Q119" si="6">(P110-L110)/P110*(100)</f>
        <v>7.2177743587941796</v>
      </c>
      <c r="R110">
        <f>AVERAGE(Q110:Q111)</f>
        <v>6.3639893520351301</v>
      </c>
    </row>
    <row r="111" spans="1:18" x14ac:dyDescent="0.3">
      <c r="D111" s="6">
        <v>44123</v>
      </c>
      <c r="E111" s="6">
        <v>44133</v>
      </c>
      <c r="F111" s="5" t="s">
        <v>107</v>
      </c>
      <c r="G111" s="5">
        <v>15</v>
      </c>
      <c r="H111" t="s">
        <v>143</v>
      </c>
      <c r="I111" s="7">
        <v>44126</v>
      </c>
      <c r="J111">
        <v>729.90069580078125</v>
      </c>
      <c r="K111" s="7">
        <v>44133</v>
      </c>
      <c r="L111">
        <v>714.28564453125</v>
      </c>
      <c r="M111" s="7">
        <v>44134</v>
      </c>
      <c r="N111">
        <v>722.32342529296875</v>
      </c>
      <c r="O111" s="7">
        <v>44141</v>
      </c>
      <c r="P111">
        <v>755.939453125</v>
      </c>
      <c r="Q111" s="5">
        <f t="shared" si="6"/>
        <v>5.5102043452760814</v>
      </c>
    </row>
    <row r="112" spans="1:18" x14ac:dyDescent="0.3">
      <c r="C112" s="8">
        <v>2021</v>
      </c>
      <c r="D112" s="6">
        <v>44312</v>
      </c>
      <c r="E112" s="6">
        <v>44400</v>
      </c>
      <c r="F112" s="5" t="s">
        <v>43</v>
      </c>
      <c r="G112" s="5">
        <v>15</v>
      </c>
      <c r="H112" t="s">
        <v>144</v>
      </c>
      <c r="I112" s="7">
        <v>44392</v>
      </c>
      <c r="J112">
        <v>988.01007080078125</v>
      </c>
      <c r="K112" s="7">
        <v>44400</v>
      </c>
      <c r="L112">
        <v>1017.776733398438</v>
      </c>
      <c r="M112" s="7">
        <v>44403</v>
      </c>
      <c r="N112">
        <v>1008.057739257812</v>
      </c>
      <c r="O112" s="7">
        <v>44410</v>
      </c>
      <c r="P112">
        <v>1089.497802734375</v>
      </c>
      <c r="Q112" s="5">
        <f t="shared" si="6"/>
        <v>6.5829475888739362</v>
      </c>
      <c r="R112">
        <f>AVERAGE(Q112:Q113)</f>
        <v>4.3214008012853053</v>
      </c>
    </row>
    <row r="113" spans="1:18" x14ac:dyDescent="0.3">
      <c r="D113" s="6">
        <v>44494</v>
      </c>
      <c r="E113" s="6">
        <v>44502</v>
      </c>
      <c r="F113" s="5" t="s">
        <v>107</v>
      </c>
      <c r="G113" s="5">
        <v>15</v>
      </c>
      <c r="H113" t="s">
        <v>145</v>
      </c>
      <c r="I113" s="7">
        <v>44495</v>
      </c>
      <c r="J113">
        <v>1406.799438476562</v>
      </c>
      <c r="K113" s="7">
        <v>44502</v>
      </c>
      <c r="L113">
        <v>1354.7275390625</v>
      </c>
      <c r="M113" s="7">
        <v>44503</v>
      </c>
      <c r="N113">
        <v>1361.952880859375</v>
      </c>
      <c r="O113" s="7">
        <v>44511</v>
      </c>
      <c r="P113">
        <v>1383.219848632812</v>
      </c>
      <c r="Q113" s="5">
        <f t="shared" si="6"/>
        <v>2.0598540136966745</v>
      </c>
    </row>
    <row r="114" spans="1:18" x14ac:dyDescent="0.3">
      <c r="C114" s="8">
        <v>2022</v>
      </c>
      <c r="D114" s="6">
        <v>44694</v>
      </c>
      <c r="E114" s="6">
        <v>44763</v>
      </c>
      <c r="F114" s="5" t="s">
        <v>146</v>
      </c>
      <c r="G114" s="5">
        <v>30</v>
      </c>
      <c r="H114" t="s">
        <v>133</v>
      </c>
      <c r="I114" s="7">
        <v>44756</v>
      </c>
      <c r="J114">
        <v>886.85296630859375</v>
      </c>
      <c r="K114" s="7">
        <v>44763</v>
      </c>
      <c r="L114">
        <v>952.2744140625</v>
      </c>
      <c r="M114" s="7">
        <v>44764</v>
      </c>
      <c r="N114">
        <v>948.53985595703125</v>
      </c>
      <c r="O114" s="7">
        <v>44771</v>
      </c>
      <c r="P114">
        <v>966.935302734375</v>
      </c>
      <c r="Q114" s="5">
        <f t="shared" si="6"/>
        <v>1.5162222984739306</v>
      </c>
      <c r="R114">
        <f>AVERAGE(Q114:Q115)</f>
        <v>2.1680625586444227</v>
      </c>
    </row>
    <row r="115" spans="1:18" x14ac:dyDescent="0.3">
      <c r="C115" s="8">
        <v>2022</v>
      </c>
      <c r="D115" s="6">
        <v>44859</v>
      </c>
      <c r="E115" s="6">
        <v>44874</v>
      </c>
      <c r="F115" s="5" t="s">
        <v>107</v>
      </c>
      <c r="G115" s="5">
        <v>18</v>
      </c>
      <c r="H115" t="s">
        <v>147</v>
      </c>
      <c r="I115" s="7">
        <v>44866</v>
      </c>
      <c r="J115">
        <v>987.45159912109375</v>
      </c>
      <c r="K115" s="7">
        <v>44874</v>
      </c>
      <c r="L115">
        <v>965.02825927734375</v>
      </c>
      <c r="M115" s="7">
        <v>44875</v>
      </c>
      <c r="N115">
        <v>957.898681640625</v>
      </c>
      <c r="O115" s="7">
        <v>44882</v>
      </c>
      <c r="P115">
        <v>993.03076171875</v>
      </c>
      <c r="Q115" s="5">
        <f t="shared" si="6"/>
        <v>2.8199028188149144</v>
      </c>
    </row>
    <row r="116" spans="1:18" x14ac:dyDescent="0.3">
      <c r="C116" s="8">
        <v>2023</v>
      </c>
      <c r="D116" s="6">
        <v>45043</v>
      </c>
      <c r="E116" s="6">
        <v>45128</v>
      </c>
      <c r="F116" s="5" t="s">
        <v>43</v>
      </c>
      <c r="G116" s="5">
        <v>32</v>
      </c>
      <c r="H116" t="s">
        <v>148</v>
      </c>
      <c r="I116" s="7">
        <v>45121</v>
      </c>
      <c r="J116">
        <v>1152.602416992188</v>
      </c>
      <c r="K116" s="7">
        <v>45128</v>
      </c>
      <c r="L116">
        <v>1150.512817382812</v>
      </c>
      <c r="M116" s="7">
        <v>45131</v>
      </c>
      <c r="N116">
        <v>1118.503295898438</v>
      </c>
      <c r="O116" s="7">
        <v>45138</v>
      </c>
      <c r="P116">
        <v>1073.882568359375</v>
      </c>
      <c r="Q116" s="5">
        <f t="shared" si="6"/>
        <v>-7.1358127304840204</v>
      </c>
      <c r="R116">
        <f>AVERAGE(Q116:Q117)</f>
        <v>-2.5728705223041568</v>
      </c>
    </row>
    <row r="117" spans="1:18" x14ac:dyDescent="0.3">
      <c r="D117" s="6">
        <v>45219</v>
      </c>
      <c r="E117" s="6">
        <v>45232</v>
      </c>
      <c r="F117" s="5" t="s">
        <v>71</v>
      </c>
      <c r="G117" s="5">
        <v>12</v>
      </c>
      <c r="H117" t="s">
        <v>149</v>
      </c>
      <c r="I117" s="7">
        <v>45225</v>
      </c>
      <c r="J117">
        <v>1073.834350585938</v>
      </c>
      <c r="K117" s="7">
        <v>45232</v>
      </c>
      <c r="L117">
        <v>1085.459716796875</v>
      </c>
      <c r="M117" s="7">
        <v>45233</v>
      </c>
      <c r="N117">
        <v>1102.585815429688</v>
      </c>
      <c r="O117" s="7">
        <v>45240</v>
      </c>
      <c r="P117">
        <v>1107.499755859375</v>
      </c>
      <c r="Q117" s="5">
        <f t="shared" si="6"/>
        <v>1.9900716858757068</v>
      </c>
    </row>
    <row r="118" spans="1:18" x14ac:dyDescent="0.3">
      <c r="C118" s="8">
        <v>2024</v>
      </c>
      <c r="D118" s="6">
        <v>45407</v>
      </c>
      <c r="E118" s="6">
        <v>45492</v>
      </c>
      <c r="F118" s="5" t="s">
        <v>43</v>
      </c>
      <c r="G118" s="5">
        <v>28</v>
      </c>
      <c r="H118" t="s">
        <v>150</v>
      </c>
      <c r="I118" s="7">
        <v>45484</v>
      </c>
      <c r="J118">
        <v>1421.266235351562</v>
      </c>
      <c r="K118" s="7">
        <v>45492</v>
      </c>
      <c r="L118">
        <v>1478.123168945312</v>
      </c>
      <c r="M118" s="7">
        <v>45495</v>
      </c>
      <c r="N118">
        <v>1482.236206054688</v>
      </c>
      <c r="O118" s="7">
        <v>45502</v>
      </c>
      <c r="P118">
        <v>1511.770874023438</v>
      </c>
      <c r="Q118" s="5">
        <f t="shared" si="6"/>
        <v>2.2257146010873767</v>
      </c>
      <c r="R118">
        <f>AVERAGE(Q118:Q119)</f>
        <v>3.2748090722603562</v>
      </c>
    </row>
    <row r="119" spans="1:18" x14ac:dyDescent="0.3">
      <c r="D119" s="6">
        <v>45586</v>
      </c>
      <c r="E119" s="6">
        <v>45596</v>
      </c>
      <c r="F119" s="5" t="s">
        <v>71</v>
      </c>
      <c r="G119" s="5">
        <v>15</v>
      </c>
      <c r="H119" t="s">
        <v>151</v>
      </c>
      <c r="I119" s="7">
        <v>45589</v>
      </c>
      <c r="J119">
        <v>1720.2978515625</v>
      </c>
      <c r="K119" s="7">
        <v>45596</v>
      </c>
      <c r="L119">
        <v>1608.650024414062</v>
      </c>
      <c r="M119" s="7">
        <v>45597</v>
      </c>
      <c r="N119">
        <v>1603.650024414062</v>
      </c>
      <c r="O119" s="7">
        <v>45604</v>
      </c>
      <c r="P119">
        <v>1681.349975585938</v>
      </c>
      <c r="Q119" s="5">
        <f t="shared" si="6"/>
        <v>4.3239035434333362</v>
      </c>
    </row>
    <row r="120" spans="1:18" x14ac:dyDescent="0.3">
      <c r="D120" s="6"/>
      <c r="E120" s="6"/>
      <c r="F120" s="5"/>
      <c r="G120" s="5"/>
      <c r="I120" s="7"/>
      <c r="K120" s="7"/>
      <c r="M120" s="7"/>
      <c r="O120" s="7"/>
      <c r="Q120" s="5"/>
    </row>
    <row r="121" spans="1:18" x14ac:dyDescent="0.3">
      <c r="D121" s="6"/>
      <c r="E121" s="6"/>
      <c r="F121" s="5"/>
      <c r="G121" s="5"/>
      <c r="I121" s="7"/>
      <c r="K121" s="7"/>
      <c r="M121" s="7"/>
      <c r="O121" s="7"/>
      <c r="Q121" s="5"/>
    </row>
    <row r="122" spans="1:18" x14ac:dyDescent="0.3">
      <c r="A122" s="18">
        <v>11</v>
      </c>
      <c r="B122" s="14" t="s">
        <v>152</v>
      </c>
      <c r="C122" s="5">
        <v>2020</v>
      </c>
      <c r="D122" s="6">
        <v>44008</v>
      </c>
      <c r="E122" s="6">
        <v>44015</v>
      </c>
      <c r="F122" s="5" t="s">
        <v>43</v>
      </c>
      <c r="G122" s="5">
        <v>10.15</v>
      </c>
      <c r="H122" s="6">
        <v>44018</v>
      </c>
      <c r="I122" s="6">
        <v>44011</v>
      </c>
      <c r="J122">
        <v>424.15496826171881</v>
      </c>
      <c r="K122" s="6">
        <v>44015</v>
      </c>
      <c r="L122">
        <v>411.79998779296881</v>
      </c>
      <c r="M122" s="6">
        <v>44018</v>
      </c>
      <c r="N122">
        <v>409.89999389648438</v>
      </c>
      <c r="O122" s="6">
        <v>44025</v>
      </c>
      <c r="P122">
        <v>408.60000610351563</v>
      </c>
      <c r="Q122" s="5">
        <f t="shared" ref="Q122:Q131" si="7">(P122-L122)/P122*(100)</f>
        <v>-0.78315752365468427</v>
      </c>
      <c r="R122">
        <f>AVERAGE(Q122)</f>
        <v>-0.78315752365468427</v>
      </c>
    </row>
    <row r="123" spans="1:18" x14ac:dyDescent="0.3">
      <c r="A123" s="18"/>
      <c r="B123" s="14"/>
      <c r="C123" s="5">
        <v>2021</v>
      </c>
      <c r="D123" s="6">
        <v>44238</v>
      </c>
      <c r="E123" s="6">
        <v>44246</v>
      </c>
      <c r="F123" s="5" t="s">
        <v>71</v>
      </c>
      <c r="G123" s="5">
        <v>5</v>
      </c>
      <c r="H123" s="6">
        <v>44249</v>
      </c>
      <c r="I123" s="6">
        <v>44242</v>
      </c>
      <c r="J123">
        <v>409.9918212890625</v>
      </c>
      <c r="K123" s="6">
        <v>44246</v>
      </c>
      <c r="L123">
        <v>416.279296875</v>
      </c>
      <c r="M123" s="6">
        <v>44249</v>
      </c>
      <c r="N123">
        <v>408.7481689453125</v>
      </c>
      <c r="O123" s="6">
        <v>44256</v>
      </c>
      <c r="P123">
        <v>432.32598876953119</v>
      </c>
      <c r="Q123" s="5">
        <f t="shared" si="7"/>
        <v>3.7117111419099831</v>
      </c>
      <c r="R123">
        <f>AVERAGE(Q123:Q124)</f>
        <v>-0.45514453763443208</v>
      </c>
    </row>
    <row r="124" spans="1:18" x14ac:dyDescent="0.3">
      <c r="A124" s="18"/>
      <c r="B124" s="14"/>
      <c r="C124" s="5">
        <v>2021</v>
      </c>
      <c r="D124" s="6">
        <v>44348</v>
      </c>
      <c r="E124" s="6">
        <v>44356</v>
      </c>
      <c r="F124" s="5" t="s">
        <v>43</v>
      </c>
      <c r="G124" s="5">
        <v>5.75</v>
      </c>
      <c r="H124" s="6">
        <v>44357</v>
      </c>
      <c r="I124" s="6">
        <v>44350</v>
      </c>
      <c r="J124">
        <v>419.54864501953119</v>
      </c>
      <c r="K124" s="6">
        <v>44356</v>
      </c>
      <c r="L124">
        <v>411.63623046875</v>
      </c>
      <c r="M124" s="6">
        <v>44357</v>
      </c>
      <c r="N124">
        <v>400.995849609375</v>
      </c>
      <c r="O124" s="6">
        <v>44364</v>
      </c>
      <c r="P124">
        <v>393.450927734375</v>
      </c>
      <c r="Q124" s="5">
        <f t="shared" si="7"/>
        <v>-4.6220002171788472</v>
      </c>
    </row>
    <row r="125" spans="1:18" x14ac:dyDescent="0.3">
      <c r="A125" s="18"/>
      <c r="B125" s="14"/>
      <c r="C125" s="5">
        <v>2022</v>
      </c>
      <c r="D125" s="6">
        <v>44595</v>
      </c>
      <c r="E125" s="6">
        <v>44603</v>
      </c>
      <c r="F125" s="5" t="s">
        <v>71</v>
      </c>
      <c r="G125" s="5">
        <v>5.25</v>
      </c>
      <c r="H125" s="6">
        <v>44606</v>
      </c>
      <c r="I125" s="6">
        <v>44599</v>
      </c>
      <c r="J125">
        <v>414.22872924804688</v>
      </c>
      <c r="K125" s="6">
        <v>44603</v>
      </c>
      <c r="L125">
        <v>421.69357299804688</v>
      </c>
      <c r="M125" s="6">
        <v>44606</v>
      </c>
      <c r="N125">
        <v>428.8909912109375</v>
      </c>
      <c r="O125" s="6">
        <v>44613</v>
      </c>
      <c r="P125">
        <v>422.69454956054688</v>
      </c>
      <c r="Q125" s="5">
        <f t="shared" si="7"/>
        <v>0.23680848582993611</v>
      </c>
      <c r="R125">
        <f>AVERAGE(Q125:Q126)</f>
        <v>0.23680848582993611</v>
      </c>
    </row>
    <row r="126" spans="1:18" x14ac:dyDescent="0.3">
      <c r="A126" s="18"/>
      <c r="B126" s="14"/>
      <c r="C126" s="5">
        <v>2022</v>
      </c>
      <c r="D126" s="6">
        <v>44699</v>
      </c>
      <c r="E126" s="6">
        <v>44706</v>
      </c>
      <c r="F126" s="5" t="s">
        <v>43</v>
      </c>
      <c r="G126" s="5">
        <v>6.25</v>
      </c>
      <c r="H126" s="6">
        <v>44707</v>
      </c>
      <c r="I126" s="6">
        <v>44700</v>
      </c>
      <c r="J126">
        <v>414.22872924804688</v>
      </c>
      <c r="K126" s="6">
        <v>44706</v>
      </c>
      <c r="L126">
        <v>421.69357299804688</v>
      </c>
      <c r="M126" s="6">
        <v>44707</v>
      </c>
      <c r="N126">
        <v>428.8909912109375</v>
      </c>
      <c r="O126" s="6">
        <v>44714</v>
      </c>
      <c r="P126">
        <v>422.69454956054688</v>
      </c>
      <c r="Q126" s="5">
        <f t="shared" si="7"/>
        <v>0.23680848582993611</v>
      </c>
    </row>
    <row r="127" spans="1:18" x14ac:dyDescent="0.3">
      <c r="A127" s="18"/>
      <c r="B127" s="14"/>
      <c r="C127" s="5">
        <v>2023</v>
      </c>
      <c r="D127" s="6">
        <v>44960</v>
      </c>
      <c r="E127" s="6">
        <v>44970</v>
      </c>
      <c r="F127" s="5" t="s">
        <v>71</v>
      </c>
      <c r="G127" s="5">
        <v>6</v>
      </c>
      <c r="H127" s="6">
        <v>44972</v>
      </c>
      <c r="I127" s="6">
        <v>44965</v>
      </c>
      <c r="J127">
        <v>343.27456665039063</v>
      </c>
      <c r="K127" s="6">
        <v>44970</v>
      </c>
      <c r="L127">
        <v>357.23297119140619</v>
      </c>
      <c r="M127" s="6">
        <v>44972</v>
      </c>
      <c r="N127">
        <v>358.87615966796881</v>
      </c>
      <c r="O127" s="6">
        <v>44979</v>
      </c>
      <c r="P127">
        <v>360.61325073242188</v>
      </c>
      <c r="Q127" s="5">
        <f t="shared" si="7"/>
        <v>0.9373697539261745</v>
      </c>
      <c r="R127">
        <f>AVERAGE(Q127:Q129)</f>
        <v>3.3572762953275527E-2</v>
      </c>
    </row>
    <row r="128" spans="1:18" x14ac:dyDescent="0.3">
      <c r="A128" s="18"/>
      <c r="B128" s="14"/>
      <c r="C128" s="5">
        <v>2023</v>
      </c>
      <c r="D128" s="6">
        <v>45064</v>
      </c>
      <c r="E128" s="6">
        <v>45075</v>
      </c>
      <c r="F128" s="5" t="s">
        <v>43</v>
      </c>
      <c r="G128" s="5">
        <v>6.75</v>
      </c>
      <c r="H128" s="6">
        <v>45076</v>
      </c>
      <c r="I128" s="6">
        <v>45069</v>
      </c>
      <c r="J128">
        <v>203.17889404296881</v>
      </c>
      <c r="K128" s="6">
        <v>45075</v>
      </c>
      <c r="L128">
        <v>205.2093200683594</v>
      </c>
      <c r="M128" s="6">
        <v>45076</v>
      </c>
      <c r="N128">
        <v>198.20945739746091</v>
      </c>
      <c r="O128" s="6">
        <v>45083</v>
      </c>
      <c r="P128">
        <v>200.42231750488281</v>
      </c>
      <c r="Q128" s="5">
        <f t="shared" si="7"/>
        <v>-2.3884578439524167</v>
      </c>
    </row>
    <row r="129" spans="1:18" x14ac:dyDescent="0.3">
      <c r="A129" s="18"/>
      <c r="B129" s="14"/>
      <c r="C129" s="5">
        <v>2023</v>
      </c>
      <c r="D129" s="6">
        <v>45065</v>
      </c>
      <c r="E129" s="6">
        <v>45075</v>
      </c>
      <c r="F129" s="5" t="s">
        <v>107</v>
      </c>
      <c r="G129" s="5">
        <v>2.75</v>
      </c>
      <c r="H129" s="6">
        <v>45076</v>
      </c>
      <c r="I129" s="6">
        <v>45069</v>
      </c>
      <c r="J129">
        <v>252.8988037109375</v>
      </c>
      <c r="K129" s="6">
        <v>45075</v>
      </c>
      <c r="L129">
        <v>246.305419921875</v>
      </c>
      <c r="M129" s="6">
        <v>45076</v>
      </c>
      <c r="N129">
        <v>246.53651428222659</v>
      </c>
      <c r="O129" s="6">
        <v>45083</v>
      </c>
      <c r="P129">
        <v>250.18785095214841</v>
      </c>
      <c r="Q129" s="5">
        <f t="shared" si="7"/>
        <v>1.5518063788860688</v>
      </c>
    </row>
    <row r="130" spans="1:18" x14ac:dyDescent="0.3">
      <c r="A130" s="18"/>
      <c r="B130" s="14"/>
      <c r="C130" s="5">
        <v>2024</v>
      </c>
      <c r="D130" s="6">
        <v>45320</v>
      </c>
      <c r="E130" s="6">
        <v>45329</v>
      </c>
      <c r="F130" s="5" t="s">
        <v>71</v>
      </c>
      <c r="G130" s="5">
        <v>6.25</v>
      </c>
      <c r="H130" s="6">
        <v>45330</v>
      </c>
      <c r="I130" s="6">
        <v>45323</v>
      </c>
      <c r="J130">
        <v>179.3001403808594</v>
      </c>
      <c r="K130" s="6">
        <v>45329</v>
      </c>
      <c r="L130">
        <v>182.5211181640625</v>
      </c>
      <c r="M130" s="6">
        <v>45330</v>
      </c>
      <c r="N130">
        <v>184.7722473144531</v>
      </c>
      <c r="O130" s="6">
        <v>45337</v>
      </c>
      <c r="P130">
        <v>182.78594970703119</v>
      </c>
      <c r="Q130" s="5">
        <f t="shared" si="7"/>
        <v>0.14488615968194732</v>
      </c>
      <c r="R130">
        <f>AVERAGE(Q130:Q131)</f>
        <v>-1.6690307525387331</v>
      </c>
    </row>
    <row r="131" spans="1:18" x14ac:dyDescent="0.3">
      <c r="A131" s="18"/>
      <c r="B131" s="14"/>
      <c r="C131" s="5">
        <v>2024</v>
      </c>
      <c r="D131" s="6">
        <v>45435</v>
      </c>
      <c r="E131" s="6">
        <v>45446</v>
      </c>
      <c r="F131" s="5" t="s">
        <v>43</v>
      </c>
      <c r="G131" s="5">
        <v>7.5</v>
      </c>
      <c r="H131" s="6">
        <v>45447</v>
      </c>
      <c r="I131" s="6">
        <v>45440</v>
      </c>
      <c r="J131">
        <v>182.70005798339841</v>
      </c>
      <c r="K131" s="6">
        <v>45446</v>
      </c>
      <c r="L131">
        <v>181.18977355957031</v>
      </c>
      <c r="M131" s="6">
        <v>45447</v>
      </c>
      <c r="N131">
        <v>177.8399658203125</v>
      </c>
      <c r="O131" s="6">
        <v>45454</v>
      </c>
      <c r="P131">
        <v>175.0914306640625</v>
      </c>
      <c r="Q131" s="5">
        <f t="shared" si="7"/>
        <v>-3.4829476647594135</v>
      </c>
    </row>
    <row r="132" spans="1:18" x14ac:dyDescent="0.3">
      <c r="C132" s="5"/>
      <c r="D132" s="6"/>
      <c r="E132" s="6"/>
      <c r="F132" s="5"/>
      <c r="G132" s="5"/>
      <c r="H132" s="6"/>
      <c r="I132" s="6"/>
      <c r="K132" s="6"/>
      <c r="M132" s="6"/>
      <c r="O132" s="6"/>
      <c r="Q132" s="5"/>
    </row>
    <row r="133" spans="1:18" ht="15.6" x14ac:dyDescent="0.3">
      <c r="B133" s="15"/>
      <c r="Q133" s="5"/>
    </row>
    <row r="134" spans="1:18" ht="15.6" x14ac:dyDescent="0.3">
      <c r="B134" s="15"/>
      <c r="Q134" s="5"/>
    </row>
    <row r="135" spans="1:18" ht="15.6" x14ac:dyDescent="0.3">
      <c r="B135" s="15"/>
      <c r="Q135" s="5"/>
    </row>
    <row r="136" spans="1:18" ht="43.2" x14ac:dyDescent="0.3">
      <c r="A136" s="18">
        <v>12</v>
      </c>
      <c r="B136" s="14" t="s">
        <v>153</v>
      </c>
      <c r="C136" s="5">
        <v>2020</v>
      </c>
      <c r="D136" s="6">
        <v>44172</v>
      </c>
      <c r="E136" s="6">
        <v>44181</v>
      </c>
      <c r="F136" s="5" t="s">
        <v>71</v>
      </c>
      <c r="G136" s="5">
        <v>5</v>
      </c>
      <c r="H136" s="6">
        <v>44182</v>
      </c>
      <c r="I136" s="6">
        <v>44175</v>
      </c>
      <c r="J136">
        <v>286.49945068359381</v>
      </c>
      <c r="K136" s="6">
        <v>44181</v>
      </c>
      <c r="L136">
        <v>277.89999389648438</v>
      </c>
      <c r="M136" s="6">
        <v>44182</v>
      </c>
      <c r="N136">
        <v>278.14999389648438</v>
      </c>
      <c r="O136" s="6">
        <v>44189</v>
      </c>
      <c r="P136">
        <v>257.04998779296881</v>
      </c>
      <c r="Q136" s="5">
        <f t="shared" ref="Q136:Q149" si="8">(P136-L136)/P136*(100)</f>
        <v>-8.1112651599534082</v>
      </c>
      <c r="R136">
        <f>AVERAGE(Q136)</f>
        <v>-8.1112651599534082</v>
      </c>
    </row>
    <row r="137" spans="1:18" x14ac:dyDescent="0.3">
      <c r="A137" s="18"/>
      <c r="B137" s="14"/>
      <c r="C137" s="5">
        <v>2021</v>
      </c>
      <c r="D137" s="6">
        <v>44250</v>
      </c>
      <c r="E137" s="6">
        <v>44260</v>
      </c>
      <c r="F137" s="5" t="s">
        <v>71</v>
      </c>
      <c r="G137" s="5">
        <v>4</v>
      </c>
      <c r="H137" s="6">
        <v>44263</v>
      </c>
      <c r="I137" s="6">
        <v>44256</v>
      </c>
      <c r="J137">
        <v>308.1707763671875</v>
      </c>
      <c r="K137" s="6">
        <v>44260</v>
      </c>
      <c r="L137">
        <v>309.87603759765619</v>
      </c>
      <c r="M137" s="6">
        <v>44263</v>
      </c>
      <c r="N137">
        <v>308.49224853515619</v>
      </c>
      <c r="O137" s="6">
        <v>44270</v>
      </c>
      <c r="P137">
        <v>311.40811157226563</v>
      </c>
      <c r="Q137" s="5">
        <f t="shared" si="8"/>
        <v>0.49198268050056798</v>
      </c>
      <c r="R137">
        <f>AVERAGE(Q137:Q140)</f>
        <v>2.5243159113020468</v>
      </c>
    </row>
    <row r="138" spans="1:18" x14ac:dyDescent="0.3">
      <c r="A138" s="18"/>
      <c r="B138" s="14"/>
      <c r="C138" s="5">
        <v>2021</v>
      </c>
      <c r="D138" s="6">
        <v>44364</v>
      </c>
      <c r="E138" s="6">
        <v>44446</v>
      </c>
      <c r="F138" s="5" t="s">
        <v>43</v>
      </c>
      <c r="G138" s="5">
        <v>3</v>
      </c>
      <c r="H138" s="6">
        <v>44447</v>
      </c>
      <c r="I138" s="6">
        <v>44440</v>
      </c>
      <c r="J138">
        <v>334.38055419921881</v>
      </c>
      <c r="K138" s="6">
        <v>44446</v>
      </c>
      <c r="L138">
        <v>322.30032348632813</v>
      </c>
      <c r="M138" s="6">
        <v>44447</v>
      </c>
      <c r="N138">
        <v>329.94979858398438</v>
      </c>
      <c r="O138" s="6">
        <v>44454</v>
      </c>
      <c r="P138">
        <v>328.04959106445313</v>
      </c>
      <c r="Q138" s="5">
        <f t="shared" si="8"/>
        <v>1.7525605075347954</v>
      </c>
    </row>
    <row r="139" spans="1:18" x14ac:dyDescent="0.3">
      <c r="A139" s="18"/>
      <c r="B139" s="14"/>
      <c r="C139" s="5">
        <v>2021</v>
      </c>
      <c r="D139" s="6">
        <v>44540</v>
      </c>
      <c r="E139" s="6">
        <v>44551</v>
      </c>
      <c r="F139" s="5" t="s">
        <v>71</v>
      </c>
      <c r="G139" s="5">
        <v>4</v>
      </c>
      <c r="H139" s="6">
        <v>44552</v>
      </c>
      <c r="I139" s="6">
        <v>44545</v>
      </c>
      <c r="J139">
        <v>196.88328552246091</v>
      </c>
      <c r="K139" s="6">
        <v>44551</v>
      </c>
      <c r="L139">
        <v>195.95085144042969</v>
      </c>
      <c r="M139" s="6">
        <v>44552</v>
      </c>
      <c r="N139">
        <v>196.94891357421881</v>
      </c>
      <c r="O139" s="6">
        <v>44559</v>
      </c>
      <c r="P139">
        <v>198.61231994628909</v>
      </c>
      <c r="Q139" s="5">
        <f t="shared" si="8"/>
        <v>1.3400319308385031</v>
      </c>
    </row>
    <row r="140" spans="1:18" x14ac:dyDescent="0.3">
      <c r="A140" s="18"/>
      <c r="B140" s="14"/>
      <c r="C140" s="5">
        <v>2021</v>
      </c>
      <c r="D140" s="6">
        <v>44541</v>
      </c>
      <c r="E140" s="6">
        <v>44551</v>
      </c>
      <c r="F140" s="5" t="s">
        <v>107</v>
      </c>
      <c r="G140" s="5">
        <v>3</v>
      </c>
      <c r="H140" s="6">
        <v>44552</v>
      </c>
      <c r="I140" s="6">
        <v>44545</v>
      </c>
      <c r="J140">
        <v>259.4935302734375</v>
      </c>
      <c r="K140" s="6">
        <v>44551</v>
      </c>
      <c r="L140">
        <v>260.11129760742188</v>
      </c>
      <c r="M140" s="6">
        <v>44552</v>
      </c>
      <c r="N140">
        <v>272.19155883789063</v>
      </c>
      <c r="O140" s="6">
        <v>44559</v>
      </c>
      <c r="P140">
        <v>278.23165893554688</v>
      </c>
      <c r="Q140" s="5">
        <f t="shared" si="8"/>
        <v>6.5126885263343208</v>
      </c>
    </row>
    <row r="141" spans="1:18" x14ac:dyDescent="0.3">
      <c r="A141" s="18"/>
      <c r="B141" s="14"/>
      <c r="C141" s="5">
        <v>2022</v>
      </c>
      <c r="D141" s="6">
        <v>44593</v>
      </c>
      <c r="E141" s="6">
        <v>44607</v>
      </c>
      <c r="F141" s="5" t="s">
        <v>71</v>
      </c>
      <c r="G141" s="5">
        <v>5.5</v>
      </c>
      <c r="H141" s="6">
        <v>44608</v>
      </c>
      <c r="I141" s="6">
        <v>44601</v>
      </c>
      <c r="J141">
        <v>170.59028625488281</v>
      </c>
      <c r="K141" s="6">
        <v>44607</v>
      </c>
      <c r="L141">
        <v>170.0758056640625</v>
      </c>
      <c r="M141" s="6">
        <v>44608</v>
      </c>
      <c r="N141">
        <v>168.88697814941409</v>
      </c>
      <c r="O141" s="6">
        <v>44615</v>
      </c>
      <c r="P141">
        <v>170.8450927734375</v>
      </c>
      <c r="Q141" s="5">
        <f t="shared" si="8"/>
        <v>0.45028340989294513</v>
      </c>
      <c r="R141">
        <f>AVERAGE(Q141:Q143)</f>
        <v>2.2102619840575382</v>
      </c>
    </row>
    <row r="142" spans="1:18" x14ac:dyDescent="0.3">
      <c r="A142" s="18"/>
      <c r="B142" s="14"/>
      <c r="C142" s="5">
        <v>2022</v>
      </c>
      <c r="D142" s="6">
        <v>44704</v>
      </c>
      <c r="E142" s="6">
        <v>44791</v>
      </c>
      <c r="F142" s="5" t="s">
        <v>43</v>
      </c>
      <c r="G142" s="5">
        <v>2.25</v>
      </c>
      <c r="H142" s="6">
        <v>44792</v>
      </c>
      <c r="I142" s="6">
        <v>44785</v>
      </c>
      <c r="J142">
        <v>143.97358703613281</v>
      </c>
      <c r="K142" s="6">
        <v>44791</v>
      </c>
      <c r="L142">
        <v>145.3138427734375</v>
      </c>
      <c r="M142" s="6">
        <v>44792</v>
      </c>
      <c r="N142">
        <v>145.4167175292969</v>
      </c>
      <c r="O142" s="6">
        <v>44799</v>
      </c>
      <c r="P142">
        <v>148.16044616699219</v>
      </c>
      <c r="Q142" s="5">
        <f t="shared" si="8"/>
        <v>1.9212978005926564</v>
      </c>
    </row>
    <row r="143" spans="1:18" x14ac:dyDescent="0.3">
      <c r="A143" s="18"/>
      <c r="B143" s="14"/>
      <c r="C143" s="5">
        <v>2022</v>
      </c>
      <c r="D143" s="6">
        <v>44861</v>
      </c>
      <c r="E143" s="6">
        <v>44876</v>
      </c>
      <c r="F143" s="5" t="s">
        <v>71</v>
      </c>
      <c r="G143" s="5">
        <v>5</v>
      </c>
      <c r="H143" s="6">
        <v>44879</v>
      </c>
      <c r="I143" s="6">
        <v>44872</v>
      </c>
      <c r="J143">
        <v>143.16291809082031</v>
      </c>
      <c r="K143" s="6">
        <v>44876</v>
      </c>
      <c r="L143">
        <v>140.08695983886719</v>
      </c>
      <c r="M143" s="6">
        <v>44879</v>
      </c>
      <c r="N143">
        <v>141.6282043457031</v>
      </c>
      <c r="O143" s="6">
        <v>44886</v>
      </c>
      <c r="P143">
        <v>146.31898498535159</v>
      </c>
      <c r="Q143" s="5">
        <f t="shared" si="8"/>
        <v>4.2592047416870127</v>
      </c>
    </row>
    <row r="144" spans="1:18" x14ac:dyDescent="0.3">
      <c r="A144" s="18"/>
      <c r="B144" s="14"/>
      <c r="C144" s="5">
        <v>2023</v>
      </c>
      <c r="D144" s="6">
        <v>44949</v>
      </c>
      <c r="E144" s="6">
        <v>44964</v>
      </c>
      <c r="F144" s="5" t="s">
        <v>71</v>
      </c>
      <c r="G144" s="5">
        <v>5</v>
      </c>
      <c r="H144" s="6">
        <v>44965</v>
      </c>
      <c r="I144" s="6">
        <v>44958</v>
      </c>
      <c r="J144">
        <v>147.79786682128909</v>
      </c>
      <c r="K144" s="6">
        <v>44964</v>
      </c>
      <c r="L144">
        <v>149.9365539550781</v>
      </c>
      <c r="M144" s="6">
        <v>44965</v>
      </c>
      <c r="N144">
        <v>149.3148498535156</v>
      </c>
      <c r="O144" s="6">
        <v>44972</v>
      </c>
      <c r="P144">
        <v>150.16563415527341</v>
      </c>
      <c r="Q144" s="5">
        <f t="shared" si="8"/>
        <v>0.15255168167068126</v>
      </c>
      <c r="R144">
        <f>AVERAGE(Q144:Q146)</f>
        <v>0.48883395148883185</v>
      </c>
    </row>
    <row r="145" spans="1:18" x14ac:dyDescent="0.3">
      <c r="A145" s="18"/>
      <c r="B145" s="14"/>
      <c r="C145" s="5">
        <v>2023</v>
      </c>
      <c r="D145" s="6">
        <v>45065</v>
      </c>
      <c r="E145" s="6">
        <v>45145</v>
      </c>
      <c r="F145" s="5" t="s">
        <v>43</v>
      </c>
      <c r="G145" s="5">
        <v>4.75</v>
      </c>
      <c r="H145" s="6">
        <v>45146</v>
      </c>
      <c r="I145" s="6">
        <v>45139</v>
      </c>
      <c r="J145">
        <v>131.03324890136719</v>
      </c>
      <c r="K145" s="6">
        <v>45145</v>
      </c>
      <c r="L145">
        <v>128.29020690917969</v>
      </c>
      <c r="M145" s="6">
        <v>45146</v>
      </c>
      <c r="N145">
        <v>127.2208709716797</v>
      </c>
      <c r="O145" s="6">
        <v>45153</v>
      </c>
      <c r="P145">
        <v>128.41984558105469</v>
      </c>
      <c r="Q145" s="5">
        <f t="shared" si="8"/>
        <v>0.10094909496926316</v>
      </c>
    </row>
    <row r="146" spans="1:18" x14ac:dyDescent="0.3">
      <c r="A146" s="18"/>
      <c r="B146" s="14"/>
      <c r="C146" s="5">
        <v>2023</v>
      </c>
      <c r="D146" s="6">
        <v>45224</v>
      </c>
      <c r="E146" s="6">
        <v>45245</v>
      </c>
      <c r="F146" s="5" t="s">
        <v>71</v>
      </c>
      <c r="G146" s="5">
        <v>4</v>
      </c>
      <c r="H146" s="6">
        <v>45246</v>
      </c>
      <c r="I146" s="6">
        <v>45239</v>
      </c>
      <c r="J146">
        <v>130.466552734375</v>
      </c>
      <c r="K146" s="6">
        <v>45245</v>
      </c>
      <c r="L146">
        <v>128.38481140136719</v>
      </c>
      <c r="M146" s="6">
        <v>45246</v>
      </c>
      <c r="N146">
        <v>127.09214782714839</v>
      </c>
      <c r="O146" s="6">
        <v>45253</v>
      </c>
      <c r="P146">
        <v>129.96124267578119</v>
      </c>
      <c r="Q146" s="5">
        <f t="shared" si="8"/>
        <v>1.2130010778265512</v>
      </c>
    </row>
    <row r="147" spans="1:18" x14ac:dyDescent="0.3">
      <c r="A147" s="18"/>
      <c r="B147" s="14"/>
      <c r="C147" s="5">
        <v>2024</v>
      </c>
      <c r="D147" s="6">
        <v>45320</v>
      </c>
      <c r="E147" s="6">
        <v>45336</v>
      </c>
      <c r="F147" s="5" t="s">
        <v>71</v>
      </c>
      <c r="G147" s="5">
        <v>4.5</v>
      </c>
      <c r="H147" s="6">
        <v>45337</v>
      </c>
      <c r="I147" s="6">
        <v>45330</v>
      </c>
      <c r="J147">
        <v>130.466552734375</v>
      </c>
      <c r="K147" s="6">
        <v>45336</v>
      </c>
      <c r="L147">
        <v>128.38481140136719</v>
      </c>
      <c r="M147" s="6">
        <v>45337</v>
      </c>
      <c r="N147">
        <v>127.09214782714839</v>
      </c>
      <c r="O147" s="6">
        <v>45344</v>
      </c>
      <c r="P147">
        <v>129.96124267578119</v>
      </c>
      <c r="Q147" s="5">
        <f t="shared" si="8"/>
        <v>1.2130010778265512</v>
      </c>
      <c r="R147">
        <f>AVERAGE(Q147:Q149)</f>
        <v>1.7275216521630814</v>
      </c>
    </row>
    <row r="148" spans="1:18" x14ac:dyDescent="0.3">
      <c r="A148" s="18"/>
      <c r="B148" s="14"/>
      <c r="C148" s="5">
        <v>2024</v>
      </c>
      <c r="D148" s="6">
        <v>45434</v>
      </c>
      <c r="E148" s="6">
        <v>45518</v>
      </c>
      <c r="F148" s="5" t="s">
        <v>43</v>
      </c>
      <c r="G148" s="5">
        <v>2.75</v>
      </c>
      <c r="H148" s="6">
        <v>45520</v>
      </c>
      <c r="I148" s="6">
        <v>45513</v>
      </c>
      <c r="J148">
        <v>107.1980743408203</v>
      </c>
      <c r="K148" s="6">
        <v>45518</v>
      </c>
      <c r="L148">
        <v>105.64093017578119</v>
      </c>
      <c r="M148" s="6">
        <v>45520</v>
      </c>
      <c r="N148">
        <v>107.41196441650391</v>
      </c>
      <c r="O148" s="6">
        <v>45527</v>
      </c>
      <c r="P148">
        <v>108.06446838378911</v>
      </c>
      <c r="Q148" s="5">
        <f t="shared" si="8"/>
        <v>2.2426781385725763</v>
      </c>
    </row>
    <row r="149" spans="1:18" x14ac:dyDescent="0.3">
      <c r="A149" s="18"/>
      <c r="B149" s="14"/>
      <c r="C149" s="5">
        <v>2024</v>
      </c>
      <c r="D149" s="6">
        <v>45594</v>
      </c>
      <c r="E149" s="6">
        <v>45609</v>
      </c>
      <c r="F149" s="5" t="s">
        <v>71</v>
      </c>
      <c r="G149" s="5">
        <v>4.5</v>
      </c>
      <c r="H149" s="6">
        <v>45610</v>
      </c>
      <c r="I149" s="6">
        <v>45603</v>
      </c>
      <c r="J149">
        <v>102.2984619140625</v>
      </c>
      <c r="K149" s="6">
        <v>45609</v>
      </c>
      <c r="L149">
        <v>99.038398742675781</v>
      </c>
      <c r="M149" s="6">
        <v>45610</v>
      </c>
      <c r="N149">
        <v>100.8245315551758</v>
      </c>
      <c r="O149" s="6">
        <v>45617</v>
      </c>
      <c r="P149">
        <v>100.7787322998047</v>
      </c>
      <c r="Q149" s="5">
        <f t="shared" si="8"/>
        <v>1.7268857400901172</v>
      </c>
    </row>
    <row r="150" spans="1:18" x14ac:dyDescent="0.3">
      <c r="C150" s="5"/>
      <c r="D150" s="6"/>
      <c r="E150" s="6"/>
      <c r="F150" s="5"/>
      <c r="G150" s="5"/>
      <c r="H150" s="6"/>
      <c r="I150" s="6"/>
      <c r="K150" s="6"/>
      <c r="M150" s="6"/>
      <c r="O150" s="6"/>
      <c r="Q150" s="5"/>
    </row>
    <row r="151" spans="1:18" x14ac:dyDescent="0.3">
      <c r="Q151" s="5"/>
    </row>
    <row r="152" spans="1:18" x14ac:dyDescent="0.3">
      <c r="Q152" s="5"/>
    </row>
    <row r="153" spans="1:18" x14ac:dyDescent="0.3">
      <c r="Q153" s="5"/>
    </row>
    <row r="154" spans="1:18" ht="43.2" x14ac:dyDescent="0.3">
      <c r="A154" s="18">
        <v>13</v>
      </c>
      <c r="B154" s="14" t="s">
        <v>154</v>
      </c>
      <c r="C154" s="5">
        <v>2020</v>
      </c>
      <c r="D154" s="6">
        <v>43867</v>
      </c>
      <c r="E154" s="6">
        <v>43878</v>
      </c>
      <c r="F154" s="5" t="s">
        <v>71</v>
      </c>
      <c r="G154" s="5">
        <v>3</v>
      </c>
      <c r="H154" s="6">
        <v>43878</v>
      </c>
      <c r="I154" s="6">
        <v>43871</v>
      </c>
      <c r="J154">
        <v>1554.076293945312</v>
      </c>
      <c r="K154" s="6">
        <v>43875</v>
      </c>
      <c r="L154">
        <v>1567.304321289062</v>
      </c>
      <c r="M154" s="6">
        <v>43878</v>
      </c>
      <c r="N154">
        <v>1567.85107421875</v>
      </c>
      <c r="O154" s="6">
        <v>43885</v>
      </c>
      <c r="P154">
        <v>1569.839111328125</v>
      </c>
      <c r="Q154" s="5">
        <f t="shared" ref="Q154:Q163" si="9">(P154-L154)/P154*(100)</f>
        <v>0.16146814159308695</v>
      </c>
      <c r="R154">
        <f>AVERAGE(Q154:Q155)</f>
        <v>1.0442982396958096</v>
      </c>
    </row>
    <row r="155" spans="1:18" x14ac:dyDescent="0.3">
      <c r="A155" s="18"/>
      <c r="B155" s="14"/>
      <c r="C155" s="5">
        <v>2020</v>
      </c>
      <c r="D155" s="6">
        <v>43978</v>
      </c>
      <c r="E155" s="6">
        <v>44062</v>
      </c>
      <c r="F155" s="5" t="s">
        <v>43</v>
      </c>
      <c r="G155" s="5">
        <v>1</v>
      </c>
      <c r="H155" s="6">
        <v>44062</v>
      </c>
      <c r="I155" s="6">
        <v>44055</v>
      </c>
      <c r="J155">
        <v>1395.755737304688</v>
      </c>
      <c r="K155" s="6">
        <v>44061</v>
      </c>
      <c r="L155">
        <v>1477.482177734375</v>
      </c>
      <c r="M155" s="6">
        <v>44062</v>
      </c>
      <c r="N155">
        <v>1520.783203125</v>
      </c>
      <c r="O155" s="6">
        <v>44069</v>
      </c>
      <c r="P155">
        <v>1506.5146484375</v>
      </c>
      <c r="Q155" s="5">
        <f t="shared" si="9"/>
        <v>1.9271283377985324</v>
      </c>
    </row>
    <row r="156" spans="1:18" x14ac:dyDescent="0.3">
      <c r="A156" s="18"/>
      <c r="B156" s="14"/>
      <c r="C156" s="5">
        <v>2021</v>
      </c>
      <c r="D156" s="6">
        <v>44225</v>
      </c>
      <c r="E156" s="6">
        <v>44236</v>
      </c>
      <c r="F156" s="5" t="s">
        <v>71</v>
      </c>
      <c r="G156" s="5">
        <v>5.5</v>
      </c>
      <c r="H156" s="6">
        <v>44236</v>
      </c>
      <c r="I156" s="6">
        <v>44229</v>
      </c>
      <c r="J156">
        <v>1077.158325195312</v>
      </c>
      <c r="K156" s="6">
        <v>44235</v>
      </c>
      <c r="L156">
        <v>1114.26953125</v>
      </c>
      <c r="M156" s="6">
        <v>44236</v>
      </c>
      <c r="N156">
        <v>1121.757446289062</v>
      </c>
      <c r="O156" s="6">
        <v>44243</v>
      </c>
      <c r="P156">
        <v>1118.506103515625</v>
      </c>
      <c r="Q156" s="5">
        <f t="shared" si="9"/>
        <v>0.3787705987753528</v>
      </c>
      <c r="R156">
        <f>AVERAGE(Q157)</f>
        <v>1.6104391448213411</v>
      </c>
    </row>
    <row r="157" spans="1:18" x14ac:dyDescent="0.3">
      <c r="A157" s="18"/>
      <c r="B157" s="14"/>
      <c r="C157" s="5">
        <v>2021</v>
      </c>
      <c r="D157" s="6">
        <v>44343</v>
      </c>
      <c r="E157" s="6">
        <v>44431</v>
      </c>
      <c r="F157" s="5" t="s">
        <v>43</v>
      </c>
      <c r="G157" s="5">
        <v>2</v>
      </c>
      <c r="H157" s="6">
        <v>44431</v>
      </c>
      <c r="I157" s="6">
        <v>44424</v>
      </c>
      <c r="J157">
        <v>1001.893127441406</v>
      </c>
      <c r="K157" s="6">
        <v>44428</v>
      </c>
      <c r="L157">
        <v>980.6986083984375</v>
      </c>
      <c r="M157" s="6">
        <v>44431</v>
      </c>
      <c r="N157">
        <v>994.54168701171875</v>
      </c>
      <c r="O157" s="6">
        <v>44438</v>
      </c>
      <c r="P157">
        <v>996.75067138671875</v>
      </c>
      <c r="Q157" s="5">
        <f t="shared" si="9"/>
        <v>1.6104391448213411</v>
      </c>
    </row>
    <row r="158" spans="1:18" x14ac:dyDescent="0.3">
      <c r="A158" s="18"/>
      <c r="B158" s="14"/>
      <c r="C158" s="5">
        <v>2022</v>
      </c>
      <c r="D158" s="6">
        <v>44592</v>
      </c>
      <c r="E158" s="6">
        <v>44601</v>
      </c>
      <c r="F158" s="5" t="s">
        <v>71</v>
      </c>
      <c r="G158" s="5">
        <v>7</v>
      </c>
      <c r="H158" s="6">
        <v>44601</v>
      </c>
      <c r="I158" s="6">
        <v>44594</v>
      </c>
      <c r="J158">
        <v>887.20947265625</v>
      </c>
      <c r="K158" s="6">
        <v>44600</v>
      </c>
      <c r="L158">
        <v>890.4146728515625</v>
      </c>
      <c r="M158" s="6">
        <v>44601</v>
      </c>
      <c r="N158">
        <v>878.331298828125</v>
      </c>
      <c r="O158" s="6">
        <v>44608</v>
      </c>
      <c r="P158">
        <v>858.5009765625</v>
      </c>
      <c r="Q158" s="5">
        <f t="shared" si="9"/>
        <v>-3.7173744888267044</v>
      </c>
      <c r="R158">
        <f>AVERAGE(Q158:Q159)</f>
        <v>-3.1450382533868413</v>
      </c>
    </row>
    <row r="159" spans="1:18" x14ac:dyDescent="0.3">
      <c r="A159" s="18"/>
      <c r="B159" s="14"/>
      <c r="C159" s="5">
        <v>2022</v>
      </c>
      <c r="D159" s="6">
        <v>44712</v>
      </c>
      <c r="E159" s="6">
        <v>44792</v>
      </c>
      <c r="F159" s="5" t="s">
        <v>43</v>
      </c>
      <c r="G159" s="5">
        <v>3</v>
      </c>
      <c r="H159" s="6">
        <v>44792</v>
      </c>
      <c r="I159" s="6">
        <v>44785</v>
      </c>
      <c r="J159">
        <v>861.4718017578125</v>
      </c>
      <c r="K159" s="6">
        <v>44791</v>
      </c>
      <c r="L159">
        <v>861.61639404296875</v>
      </c>
      <c r="M159" s="6">
        <v>44792</v>
      </c>
      <c r="N159">
        <v>860.98516845703125</v>
      </c>
      <c r="O159" s="6">
        <v>44799</v>
      </c>
      <c r="P159">
        <v>840.00555419921875</v>
      </c>
      <c r="Q159" s="5">
        <f t="shared" si="9"/>
        <v>-2.5727020179469782</v>
      </c>
    </row>
    <row r="160" spans="1:18" x14ac:dyDescent="0.3">
      <c r="A160" s="18"/>
      <c r="B160" s="14"/>
      <c r="C160" s="5">
        <v>2023</v>
      </c>
      <c r="D160" s="6">
        <v>44942</v>
      </c>
      <c r="E160" s="6">
        <v>44965</v>
      </c>
      <c r="F160" s="5" t="s">
        <v>71</v>
      </c>
      <c r="G160" s="5">
        <v>7.5</v>
      </c>
      <c r="H160" s="6">
        <v>44965</v>
      </c>
      <c r="I160" s="6">
        <v>44958</v>
      </c>
      <c r="J160">
        <v>752.4739990234375</v>
      </c>
      <c r="K160" s="6">
        <v>44964</v>
      </c>
      <c r="L160">
        <v>731.5693359375</v>
      </c>
      <c r="M160" s="6">
        <v>44965</v>
      </c>
      <c r="N160">
        <v>731.761962890625</v>
      </c>
      <c r="O160" s="6">
        <v>44972</v>
      </c>
      <c r="P160">
        <v>743.7596435546875</v>
      </c>
      <c r="Q160" s="5">
        <f t="shared" si="9"/>
        <v>1.6390117053038473</v>
      </c>
      <c r="R160">
        <f>AVERAGE(Q160:Q161)</f>
        <v>0.66006212409174614</v>
      </c>
    </row>
    <row r="161" spans="1:18" x14ac:dyDescent="0.3">
      <c r="A161" s="18"/>
      <c r="B161" s="14"/>
      <c r="C161" s="5">
        <v>2023</v>
      </c>
      <c r="D161" s="6">
        <v>45114</v>
      </c>
      <c r="E161" s="6">
        <v>45135</v>
      </c>
      <c r="F161" s="5" t="s">
        <v>43</v>
      </c>
      <c r="G161" s="5">
        <v>4</v>
      </c>
      <c r="H161" s="6">
        <v>45135</v>
      </c>
      <c r="I161" s="6">
        <v>45128</v>
      </c>
      <c r="J161">
        <v>601.697998046875</v>
      </c>
      <c r="K161" s="6">
        <v>45134</v>
      </c>
      <c r="L161">
        <v>604.69915771484375</v>
      </c>
      <c r="M161" s="6">
        <v>45135</v>
      </c>
      <c r="N161">
        <v>599.3648681640625</v>
      </c>
      <c r="O161" s="6">
        <v>45142</v>
      </c>
      <c r="P161">
        <v>602.7769775390625</v>
      </c>
      <c r="Q161" s="5">
        <f t="shared" si="9"/>
        <v>-0.31888745712035499</v>
      </c>
    </row>
    <row r="162" spans="1:18" x14ac:dyDescent="0.3">
      <c r="A162" s="18"/>
      <c r="B162" s="14"/>
      <c r="C162" s="5">
        <v>2024</v>
      </c>
      <c r="D162" s="6">
        <v>45306</v>
      </c>
      <c r="E162" s="6">
        <v>45331</v>
      </c>
      <c r="F162" s="5" t="s">
        <v>71</v>
      </c>
      <c r="G162" s="5">
        <v>8.5</v>
      </c>
      <c r="H162" s="6">
        <v>45331</v>
      </c>
      <c r="I162" s="6">
        <v>45324</v>
      </c>
      <c r="J162">
        <v>505.31170654296881</v>
      </c>
      <c r="K162" s="6">
        <v>45330</v>
      </c>
      <c r="L162">
        <v>500.223876953125</v>
      </c>
      <c r="M162" s="6">
        <v>45331</v>
      </c>
      <c r="N162">
        <v>500.60504150390619</v>
      </c>
      <c r="O162" s="6">
        <v>45338</v>
      </c>
      <c r="P162">
        <v>508.2750244140625</v>
      </c>
      <c r="Q162" s="5">
        <f t="shared" si="9"/>
        <v>1.5840139834175075</v>
      </c>
      <c r="R162">
        <f>AVERAGE(Q162:Q163)</f>
        <v>-0.51679383294285763</v>
      </c>
    </row>
    <row r="163" spans="1:18" x14ac:dyDescent="0.3">
      <c r="C163" s="5">
        <v>2024</v>
      </c>
      <c r="D163" s="6">
        <v>45434</v>
      </c>
      <c r="E163" s="6">
        <v>45485</v>
      </c>
      <c r="F163" s="5" t="s">
        <v>43</v>
      </c>
      <c r="G163" s="5">
        <v>5</v>
      </c>
      <c r="H163" s="6">
        <v>45485</v>
      </c>
      <c r="I163" s="6">
        <v>45478</v>
      </c>
      <c r="J163">
        <v>391.45684814453119</v>
      </c>
      <c r="K163" s="6">
        <v>45484</v>
      </c>
      <c r="L163">
        <v>395.18634033203119</v>
      </c>
      <c r="M163" s="6">
        <v>45485</v>
      </c>
      <c r="N163">
        <v>388.38674926757813</v>
      </c>
      <c r="O163" s="6">
        <v>45492</v>
      </c>
      <c r="P163">
        <v>385.10580444335938</v>
      </c>
      <c r="Q163" s="5">
        <f t="shared" si="9"/>
        <v>-2.6176016493032228</v>
      </c>
    </row>
    <row r="164" spans="1:18" x14ac:dyDescent="0.3">
      <c r="A164" s="18"/>
      <c r="B164" s="14"/>
      <c r="P164" s="5"/>
      <c r="Q164" s="5"/>
    </row>
    <row r="165" spans="1:18" x14ac:dyDescent="0.3">
      <c r="Q165" s="5"/>
    </row>
    <row r="166" spans="1:18" x14ac:dyDescent="0.3">
      <c r="Q166" s="5"/>
    </row>
    <row r="167" spans="1:18" x14ac:dyDescent="0.3">
      <c r="A167" s="18">
        <v>14</v>
      </c>
      <c r="B167" s="14" t="s">
        <v>155</v>
      </c>
      <c r="C167" s="5">
        <v>2020</v>
      </c>
      <c r="D167" s="6">
        <v>43858</v>
      </c>
      <c r="E167" s="6">
        <v>43873</v>
      </c>
      <c r="F167" s="5" t="s">
        <v>71</v>
      </c>
      <c r="G167" s="5">
        <v>11</v>
      </c>
      <c r="H167" s="6">
        <v>43872</v>
      </c>
      <c r="I167" s="6">
        <v>43865</v>
      </c>
      <c r="J167">
        <v>513.11968994140625</v>
      </c>
      <c r="K167" s="6">
        <v>43871</v>
      </c>
      <c r="L167">
        <v>514.92169189453125</v>
      </c>
      <c r="M167" s="6">
        <v>43872</v>
      </c>
      <c r="N167">
        <v>505.00897216796881</v>
      </c>
      <c r="O167" s="6">
        <v>43879</v>
      </c>
      <c r="P167">
        <v>499.0220947265625</v>
      </c>
      <c r="Q167" s="5">
        <f t="shared" ref="Q167:Q183" si="10">(P167-L167)/P167*(100)</f>
        <v>-3.1861509412085014</v>
      </c>
      <c r="R167">
        <f>AVERAGE(Q167:Q168)</f>
        <v>-3.043309651512434</v>
      </c>
    </row>
    <row r="168" spans="1:18" x14ac:dyDescent="0.3">
      <c r="A168" s="18"/>
      <c r="B168" s="14"/>
      <c r="C168" s="5">
        <v>2020</v>
      </c>
      <c r="D168" s="6">
        <v>44138</v>
      </c>
      <c r="E168" s="6">
        <v>44151</v>
      </c>
      <c r="F168" s="5" t="s">
        <v>71</v>
      </c>
      <c r="G168" s="5">
        <v>6</v>
      </c>
      <c r="H168" s="6">
        <v>44148</v>
      </c>
      <c r="I168" s="6">
        <v>44141</v>
      </c>
      <c r="J168">
        <v>591.612060546875</v>
      </c>
      <c r="K168" s="6">
        <v>44147</v>
      </c>
      <c r="L168">
        <v>564.98681640625</v>
      </c>
      <c r="M168" s="6">
        <v>44148</v>
      </c>
      <c r="N168">
        <v>571.65899658203125</v>
      </c>
      <c r="O168" s="6">
        <v>44155</v>
      </c>
      <c r="P168">
        <v>549.06146240234375</v>
      </c>
      <c r="Q168" s="5">
        <f t="shared" si="10"/>
        <v>-2.9004683618163671</v>
      </c>
    </row>
    <row r="169" spans="1:18" x14ac:dyDescent="0.3">
      <c r="A169" s="18"/>
      <c r="B169" s="14"/>
      <c r="C169" s="5">
        <v>2021</v>
      </c>
      <c r="D169" s="6">
        <v>44258</v>
      </c>
      <c r="E169" s="6">
        <v>44274</v>
      </c>
      <c r="F169" s="5" t="s">
        <v>71</v>
      </c>
      <c r="G169" s="5">
        <v>5</v>
      </c>
      <c r="H169" s="6">
        <v>44273</v>
      </c>
      <c r="I169" s="6">
        <v>44266</v>
      </c>
      <c r="J169">
        <v>489.55209350585938</v>
      </c>
      <c r="K169" s="6">
        <v>44272</v>
      </c>
      <c r="L169">
        <v>503.31320190429688</v>
      </c>
      <c r="M169" s="6">
        <v>44273</v>
      </c>
      <c r="N169">
        <v>508.686767578125</v>
      </c>
      <c r="O169" s="6">
        <v>44280</v>
      </c>
      <c r="P169">
        <v>544.412841796875</v>
      </c>
      <c r="Q169" s="5">
        <f t="shared" si="10"/>
        <v>7.5493516569017203</v>
      </c>
      <c r="R169">
        <f>AVERAGE(Q169:Q172)</f>
        <v>5.8281311577657284</v>
      </c>
    </row>
    <row r="170" spans="1:18" x14ac:dyDescent="0.3">
      <c r="A170" s="18"/>
      <c r="B170" s="14"/>
      <c r="C170" s="5">
        <v>2021</v>
      </c>
      <c r="D170" s="6">
        <v>44413</v>
      </c>
      <c r="E170" s="6">
        <v>44456</v>
      </c>
      <c r="F170" s="5" t="s">
        <v>43</v>
      </c>
      <c r="G170" s="5">
        <v>1.71</v>
      </c>
      <c r="H170" s="6">
        <v>44455</v>
      </c>
      <c r="I170" s="6">
        <v>44448</v>
      </c>
      <c r="J170">
        <v>291.302734375</v>
      </c>
      <c r="K170" s="6">
        <v>44454</v>
      </c>
      <c r="L170">
        <v>305.8585205078125</v>
      </c>
      <c r="M170" s="6">
        <v>44455</v>
      </c>
      <c r="N170">
        <v>316.58535766601563</v>
      </c>
      <c r="O170" s="6">
        <v>44462</v>
      </c>
      <c r="P170">
        <v>322.56582641601563</v>
      </c>
      <c r="Q170" s="5">
        <f t="shared" si="10"/>
        <v>5.1795027681126964</v>
      </c>
    </row>
    <row r="171" spans="1:18" x14ac:dyDescent="0.3">
      <c r="A171" s="18"/>
      <c r="B171" s="14"/>
      <c r="C171" s="5">
        <v>2021</v>
      </c>
      <c r="D171" s="6">
        <v>44414</v>
      </c>
      <c r="E171" s="6">
        <v>44422</v>
      </c>
      <c r="F171" s="5" t="s">
        <v>71</v>
      </c>
      <c r="G171" s="5">
        <v>2</v>
      </c>
      <c r="H171" s="6">
        <v>44421</v>
      </c>
      <c r="I171" s="6">
        <v>44414</v>
      </c>
      <c r="J171">
        <v>436.76443481445313</v>
      </c>
      <c r="K171" s="6">
        <v>44420</v>
      </c>
      <c r="L171">
        <v>422.99984741210938</v>
      </c>
      <c r="M171" s="6">
        <v>44421</v>
      </c>
      <c r="N171">
        <v>432.49359130859381</v>
      </c>
      <c r="O171" s="6">
        <v>44428</v>
      </c>
      <c r="P171">
        <v>444.76837158203119</v>
      </c>
      <c r="Q171" s="5">
        <f t="shared" si="10"/>
        <v>4.8943507589111297</v>
      </c>
    </row>
    <row r="172" spans="1:18" x14ac:dyDescent="0.3">
      <c r="A172" s="18"/>
      <c r="B172" s="14"/>
      <c r="C172" s="5">
        <v>2021</v>
      </c>
      <c r="D172" s="6">
        <v>44498</v>
      </c>
      <c r="E172" s="6">
        <v>44512</v>
      </c>
      <c r="F172" s="5" t="s">
        <v>71</v>
      </c>
      <c r="G172" s="5">
        <v>2.5</v>
      </c>
      <c r="H172" s="6">
        <v>44511</v>
      </c>
      <c r="I172" s="6">
        <v>44504</v>
      </c>
      <c r="J172">
        <v>201.84246826171881</v>
      </c>
      <c r="K172" s="6">
        <v>44510</v>
      </c>
      <c r="L172">
        <v>207.8185119628906</v>
      </c>
      <c r="M172" s="6">
        <v>44511</v>
      </c>
      <c r="N172">
        <v>208.61671447753909</v>
      </c>
      <c r="O172" s="6">
        <v>44518</v>
      </c>
      <c r="P172">
        <v>220.355224609375</v>
      </c>
      <c r="Q172" s="5">
        <f t="shared" si="10"/>
        <v>5.68931944713737</v>
      </c>
    </row>
    <row r="173" spans="1:18" x14ac:dyDescent="0.3">
      <c r="A173" s="18"/>
      <c r="B173" s="14"/>
      <c r="C173" s="5">
        <v>2022</v>
      </c>
      <c r="D173" s="6">
        <v>44596</v>
      </c>
      <c r="E173" s="6">
        <v>44608</v>
      </c>
      <c r="F173" s="5" t="s">
        <v>71</v>
      </c>
      <c r="G173" s="5">
        <v>6</v>
      </c>
      <c r="H173" s="6">
        <v>44607</v>
      </c>
      <c r="I173" s="6">
        <v>44600</v>
      </c>
      <c r="J173">
        <v>149.66471862792969</v>
      </c>
      <c r="K173" s="6">
        <v>44606</v>
      </c>
      <c r="L173">
        <v>149.12342834472659</v>
      </c>
      <c r="M173" s="6">
        <v>44607</v>
      </c>
      <c r="N173">
        <v>148.5212097167969</v>
      </c>
      <c r="O173" s="6">
        <v>44614</v>
      </c>
      <c r="P173">
        <v>150.4205627441406</v>
      </c>
      <c r="Q173" s="5">
        <f t="shared" si="10"/>
        <v>0.86233848334976626</v>
      </c>
      <c r="R173">
        <f>AVERAGE(Q173:Q175)</f>
        <v>-0.60115732677848144</v>
      </c>
    </row>
    <row r="174" spans="1:18" x14ac:dyDescent="0.3">
      <c r="A174" s="18"/>
      <c r="B174" s="14"/>
      <c r="C174" s="5">
        <v>2022</v>
      </c>
      <c r="D174" s="6">
        <v>44694</v>
      </c>
      <c r="E174" s="6">
        <v>44755</v>
      </c>
      <c r="F174" s="5" t="s">
        <v>43</v>
      </c>
      <c r="G174" s="5">
        <v>4.8</v>
      </c>
      <c r="H174" s="6">
        <v>44754</v>
      </c>
      <c r="I174" s="6">
        <v>44747</v>
      </c>
      <c r="J174">
        <v>104.24790191650391</v>
      </c>
      <c r="K174" s="6">
        <v>44753</v>
      </c>
      <c r="L174">
        <v>106.09144592285161</v>
      </c>
      <c r="M174" s="6">
        <v>44754</v>
      </c>
      <c r="N174">
        <v>105.8208084106445</v>
      </c>
      <c r="O174" s="6">
        <v>44761</v>
      </c>
      <c r="P174">
        <v>102.4377822875977</v>
      </c>
      <c r="Q174" s="5">
        <f t="shared" si="10"/>
        <v>-3.5667148913826696</v>
      </c>
    </row>
    <row r="175" spans="1:18" x14ac:dyDescent="0.3">
      <c r="A175" s="18"/>
      <c r="B175" s="14"/>
      <c r="C175" s="5">
        <v>2022</v>
      </c>
      <c r="D175" s="6">
        <v>44861</v>
      </c>
      <c r="E175" s="6">
        <v>44874</v>
      </c>
      <c r="F175" s="5" t="s">
        <v>71</v>
      </c>
      <c r="G175" s="5">
        <v>5</v>
      </c>
      <c r="H175" s="6">
        <v>44872</v>
      </c>
      <c r="I175" s="6">
        <v>44865</v>
      </c>
      <c r="J175">
        <v>86.408432006835938</v>
      </c>
      <c r="K175" s="6">
        <v>44869</v>
      </c>
      <c r="L175">
        <v>86.909828186035156</v>
      </c>
      <c r="M175" s="6">
        <v>44872</v>
      </c>
      <c r="N175">
        <v>89.148429870605469</v>
      </c>
      <c r="O175" s="6">
        <v>44879</v>
      </c>
      <c r="P175">
        <v>87.699920654296875</v>
      </c>
      <c r="Q175" s="5">
        <f t="shared" si="10"/>
        <v>0.90090442769745882</v>
      </c>
    </row>
    <row r="176" spans="1:18" x14ac:dyDescent="0.3">
      <c r="A176" s="18"/>
      <c r="B176" s="14"/>
      <c r="C176" s="5">
        <v>2023</v>
      </c>
      <c r="D176" s="6">
        <v>44956</v>
      </c>
      <c r="E176" s="6">
        <v>44970</v>
      </c>
      <c r="F176" s="5" t="s">
        <v>71</v>
      </c>
      <c r="G176" s="5">
        <v>3.25</v>
      </c>
      <c r="H176" s="6">
        <v>44966</v>
      </c>
      <c r="I176" s="6">
        <v>44959</v>
      </c>
      <c r="J176">
        <v>78.450897216796875</v>
      </c>
      <c r="K176" s="6">
        <v>44965</v>
      </c>
      <c r="L176">
        <v>78.782928466796875</v>
      </c>
      <c r="M176" s="6">
        <v>44966</v>
      </c>
      <c r="N176">
        <v>77.81146240234375</v>
      </c>
      <c r="O176" s="6">
        <v>44973</v>
      </c>
      <c r="P176">
        <v>76.213241577148438</v>
      </c>
      <c r="Q176" s="5">
        <f t="shared" si="10"/>
        <v>-3.3717065912322055</v>
      </c>
      <c r="R176">
        <f>AVERAGE(Q176:Q179)</f>
        <v>-4.4502271034386958</v>
      </c>
    </row>
    <row r="177" spans="1:18" x14ac:dyDescent="0.3">
      <c r="A177" s="18"/>
      <c r="B177" s="14"/>
      <c r="C177" s="5">
        <v>2023</v>
      </c>
      <c r="D177" s="6">
        <v>45103</v>
      </c>
      <c r="E177" s="6">
        <v>45124</v>
      </c>
      <c r="F177" s="5" t="s">
        <v>43</v>
      </c>
      <c r="G177" s="5">
        <v>4.3499999999999996</v>
      </c>
      <c r="H177" s="6">
        <v>45121</v>
      </c>
      <c r="I177" s="6">
        <v>45114</v>
      </c>
      <c r="J177">
        <v>81.216743469238281</v>
      </c>
      <c r="K177" s="6">
        <v>45120</v>
      </c>
      <c r="L177">
        <v>77.122756958007813</v>
      </c>
      <c r="M177" s="6">
        <v>45121</v>
      </c>
      <c r="N177">
        <v>78.118858337402344</v>
      </c>
      <c r="O177" s="6">
        <v>45128</v>
      </c>
      <c r="P177">
        <v>76.217208862304688</v>
      </c>
      <c r="Q177" s="5">
        <f t="shared" si="10"/>
        <v>-1.1881150060731083</v>
      </c>
    </row>
    <row r="178" spans="1:18" x14ac:dyDescent="0.3">
      <c r="A178" s="18"/>
      <c r="B178" s="14"/>
      <c r="C178" s="5">
        <v>2023</v>
      </c>
      <c r="D178" s="6">
        <v>45133</v>
      </c>
      <c r="E178" s="6">
        <v>45154</v>
      </c>
      <c r="F178" s="5" t="s">
        <v>71</v>
      </c>
      <c r="G178" s="5">
        <v>3</v>
      </c>
      <c r="H178" s="6">
        <v>45152</v>
      </c>
      <c r="I178" s="6">
        <v>45145</v>
      </c>
      <c r="J178">
        <v>86.960182189941406</v>
      </c>
      <c r="K178" s="6">
        <v>45149</v>
      </c>
      <c r="L178">
        <v>87.328903198242188</v>
      </c>
      <c r="M178" s="6">
        <v>45152</v>
      </c>
      <c r="N178">
        <v>86.377487182617188</v>
      </c>
      <c r="O178" s="6">
        <v>45159</v>
      </c>
      <c r="P178">
        <v>80.726631164550781</v>
      </c>
      <c r="Q178" s="5">
        <f t="shared" si="10"/>
        <v>-8.1785551291413743</v>
      </c>
    </row>
    <row r="179" spans="1:18" x14ac:dyDescent="0.3">
      <c r="A179" s="18"/>
      <c r="B179" s="14"/>
      <c r="C179" s="5">
        <v>2023</v>
      </c>
      <c r="D179" s="6">
        <v>45231</v>
      </c>
      <c r="E179" s="6">
        <v>45245</v>
      </c>
      <c r="F179" s="5" t="s">
        <v>71</v>
      </c>
      <c r="G179" s="5">
        <v>3.5</v>
      </c>
      <c r="H179" s="6">
        <v>45243</v>
      </c>
      <c r="I179" s="6">
        <v>45236</v>
      </c>
      <c r="J179">
        <v>88.28326416015625</v>
      </c>
      <c r="K179" s="6">
        <v>45240</v>
      </c>
      <c r="L179">
        <v>90.528213500976563</v>
      </c>
      <c r="M179" s="6">
        <v>45243</v>
      </c>
      <c r="N179">
        <v>88.661933898925781</v>
      </c>
      <c r="O179" s="6">
        <v>45250</v>
      </c>
      <c r="P179">
        <v>86.166030883789063</v>
      </c>
      <c r="Q179" s="5">
        <f t="shared" si="10"/>
        <v>-5.0625316873080948</v>
      </c>
    </row>
    <row r="180" spans="1:18" x14ac:dyDescent="0.3">
      <c r="A180" s="18"/>
      <c r="B180" s="14"/>
      <c r="C180" s="5">
        <v>2024</v>
      </c>
      <c r="D180" s="6">
        <v>45366</v>
      </c>
      <c r="E180" s="6">
        <v>45383</v>
      </c>
      <c r="F180" s="5" t="s">
        <v>71</v>
      </c>
      <c r="G180" s="5">
        <v>4.5</v>
      </c>
      <c r="H180" s="6">
        <v>45379</v>
      </c>
      <c r="I180" s="6">
        <v>45372</v>
      </c>
      <c r="J180">
        <v>86.643203735351563</v>
      </c>
      <c r="K180" s="6">
        <v>45378</v>
      </c>
      <c r="L180">
        <v>83.624961853027344</v>
      </c>
      <c r="M180" s="6">
        <v>45379</v>
      </c>
      <c r="N180">
        <v>82.41827392578125</v>
      </c>
      <c r="O180" s="6">
        <v>45386</v>
      </c>
      <c r="P180">
        <v>83.091781616210938</v>
      </c>
      <c r="Q180" s="5">
        <f t="shared" si="10"/>
        <v>-0.64167626020957114</v>
      </c>
      <c r="R180">
        <f>AVERAGE(Q180:Q183)</f>
        <v>-1.1202876964444382</v>
      </c>
    </row>
    <row r="181" spans="1:18" x14ac:dyDescent="0.3">
      <c r="C181" s="5">
        <v>2024</v>
      </c>
      <c r="D181" s="6">
        <v>45412</v>
      </c>
      <c r="E181" s="6">
        <v>45474</v>
      </c>
      <c r="F181" s="5" t="s">
        <v>43</v>
      </c>
      <c r="G181" s="5">
        <v>5</v>
      </c>
      <c r="H181" s="6">
        <v>45471</v>
      </c>
      <c r="I181" s="6">
        <v>45464</v>
      </c>
      <c r="J181">
        <v>80.885444641113281</v>
      </c>
      <c r="K181" s="6">
        <v>45470</v>
      </c>
      <c r="L181">
        <v>80.938995361328125</v>
      </c>
      <c r="M181" s="6">
        <v>45471</v>
      </c>
      <c r="N181">
        <v>78.225334167480469</v>
      </c>
      <c r="O181" s="6">
        <v>45478</v>
      </c>
      <c r="P181">
        <v>77.283866882324219</v>
      </c>
      <c r="Q181" s="5">
        <f t="shared" si="10"/>
        <v>-4.7294844661038562</v>
      </c>
    </row>
    <row r="182" spans="1:18" x14ac:dyDescent="0.3">
      <c r="A182" s="18"/>
      <c r="B182" s="14"/>
      <c r="C182" s="5">
        <v>2024</v>
      </c>
      <c r="D182" s="6">
        <v>45502</v>
      </c>
      <c r="E182" s="6">
        <v>45516</v>
      </c>
      <c r="F182" s="5" t="s">
        <v>71</v>
      </c>
      <c r="G182" s="5">
        <v>3.5</v>
      </c>
      <c r="H182" s="6">
        <v>45513</v>
      </c>
      <c r="I182" s="6">
        <v>45506</v>
      </c>
      <c r="J182">
        <v>54.983177185058587</v>
      </c>
      <c r="K182" s="6">
        <v>45512</v>
      </c>
      <c r="L182">
        <v>60.295921325683587</v>
      </c>
      <c r="M182" s="6">
        <v>45513</v>
      </c>
      <c r="N182">
        <v>61.795307159423828</v>
      </c>
      <c r="O182" s="6">
        <v>45520</v>
      </c>
      <c r="P182">
        <v>62.277233123779297</v>
      </c>
      <c r="Q182" s="5">
        <f t="shared" si="10"/>
        <v>3.1814383823985057</v>
      </c>
    </row>
    <row r="183" spans="1:18" x14ac:dyDescent="0.3">
      <c r="C183" s="5">
        <v>2024</v>
      </c>
      <c r="D183" s="6">
        <v>45593</v>
      </c>
      <c r="E183" s="6">
        <v>45607</v>
      </c>
      <c r="F183" s="5" t="s">
        <v>71</v>
      </c>
      <c r="G183" s="5">
        <v>4</v>
      </c>
      <c r="H183" s="6">
        <v>45604</v>
      </c>
      <c r="I183" s="6">
        <v>45597</v>
      </c>
      <c r="J183">
        <v>72.081710815429688</v>
      </c>
      <c r="K183" s="6">
        <v>45603</v>
      </c>
      <c r="L183">
        <v>72.624565124511719</v>
      </c>
      <c r="M183" s="6">
        <v>45604</v>
      </c>
      <c r="N183">
        <v>72.141593933105469</v>
      </c>
      <c r="O183" s="6">
        <v>45611</v>
      </c>
      <c r="P183">
        <v>70.997703552246094</v>
      </c>
      <c r="Q183" s="5">
        <f t="shared" si="10"/>
        <v>-2.2914284418628315</v>
      </c>
    </row>
    <row r="184" spans="1:18" x14ac:dyDescent="0.3">
      <c r="A184" s="18"/>
      <c r="B184" s="14"/>
      <c r="P184" s="5"/>
      <c r="Q184" s="5"/>
    </row>
    <row r="185" spans="1:18" x14ac:dyDescent="0.3">
      <c r="A185" s="18"/>
      <c r="B185" s="14"/>
      <c r="P185" s="5"/>
      <c r="Q185" s="5"/>
    </row>
    <row r="186" spans="1:18" x14ac:dyDescent="0.3">
      <c r="A186" s="18"/>
      <c r="B186" s="14"/>
      <c r="Q186" s="5"/>
    </row>
    <row r="187" spans="1:18" x14ac:dyDescent="0.3">
      <c r="A187" s="18">
        <v>15</v>
      </c>
      <c r="B187" s="14" t="s">
        <v>156</v>
      </c>
      <c r="C187" s="5">
        <v>2020</v>
      </c>
      <c r="D187" s="6">
        <v>43973</v>
      </c>
      <c r="E187" s="6">
        <v>44019</v>
      </c>
      <c r="F187" s="5" t="s">
        <v>43</v>
      </c>
      <c r="G187" s="5">
        <v>2</v>
      </c>
      <c r="H187" s="6">
        <v>44018</v>
      </c>
      <c r="I187" s="6">
        <v>44011</v>
      </c>
      <c r="J187">
        <v>937.00994873046875</v>
      </c>
      <c r="K187" s="6">
        <v>44015</v>
      </c>
      <c r="L187">
        <v>931.9000244140625</v>
      </c>
      <c r="M187" s="6">
        <v>44018</v>
      </c>
      <c r="N187">
        <v>935.29998779296875</v>
      </c>
      <c r="O187" s="6">
        <v>44025</v>
      </c>
      <c r="P187">
        <v>934.4000244140625</v>
      </c>
      <c r="Q187" s="5">
        <f>(P187-L187)/P187*(100)</f>
        <v>0.26755136287241471</v>
      </c>
    </row>
    <row r="188" spans="1:18" x14ac:dyDescent="0.3">
      <c r="C188" s="5">
        <v>2021</v>
      </c>
      <c r="D188" s="6">
        <v>44337</v>
      </c>
      <c r="E188" s="6">
        <v>44383</v>
      </c>
      <c r="F188" s="5" t="s">
        <v>43</v>
      </c>
      <c r="G188" s="5">
        <v>6.5</v>
      </c>
      <c r="H188" s="6">
        <v>44382</v>
      </c>
      <c r="I188" s="6">
        <v>44375</v>
      </c>
      <c r="J188">
        <v>786.0555419921875</v>
      </c>
      <c r="K188" s="6">
        <v>44379</v>
      </c>
      <c r="L188">
        <v>800.92596435546875</v>
      </c>
      <c r="M188" s="6">
        <v>44382</v>
      </c>
      <c r="N188">
        <v>791.20220947265625</v>
      </c>
      <c r="O188" s="6">
        <v>44389</v>
      </c>
      <c r="P188">
        <v>798.59423828125</v>
      </c>
      <c r="Q188" s="5">
        <f>(P188-L188)/P188*(100)</f>
        <v>-0.2919788250961009</v>
      </c>
    </row>
    <row r="189" spans="1:18" x14ac:dyDescent="0.3">
      <c r="A189" s="18"/>
      <c r="B189" s="14"/>
      <c r="C189" s="5">
        <v>2022</v>
      </c>
      <c r="D189" s="6">
        <v>44708</v>
      </c>
      <c r="E189" s="6">
        <v>44747</v>
      </c>
      <c r="F189" s="5" t="s">
        <v>43</v>
      </c>
      <c r="G189" s="5">
        <v>17.350000000000001</v>
      </c>
      <c r="H189" s="6">
        <v>44746</v>
      </c>
      <c r="I189" s="6">
        <v>44739</v>
      </c>
      <c r="J189">
        <v>552.115234375</v>
      </c>
      <c r="K189" s="6">
        <v>44743</v>
      </c>
      <c r="L189">
        <v>554.798828125</v>
      </c>
      <c r="M189" s="6">
        <v>44746</v>
      </c>
      <c r="N189">
        <v>544.918212890625</v>
      </c>
      <c r="O189" s="6">
        <v>44753</v>
      </c>
      <c r="P189">
        <v>559.4427490234375</v>
      </c>
      <c r="Q189" s="5">
        <f>(P189-L189)/P189*(100)</f>
        <v>0.83009761169376517</v>
      </c>
    </row>
    <row r="190" spans="1:18" x14ac:dyDescent="0.3">
      <c r="A190" s="18"/>
      <c r="B190" s="14"/>
      <c r="C190" s="5">
        <v>2023</v>
      </c>
      <c r="D190" s="6">
        <v>45068</v>
      </c>
      <c r="E190" s="6">
        <v>45119</v>
      </c>
      <c r="F190" s="5" t="s">
        <v>43</v>
      </c>
      <c r="G190" s="5">
        <v>3.4</v>
      </c>
      <c r="H190" s="6">
        <v>45118</v>
      </c>
      <c r="I190" s="6">
        <v>45111</v>
      </c>
      <c r="J190">
        <v>649.13720703125</v>
      </c>
      <c r="K190" s="6">
        <v>45117</v>
      </c>
      <c r="L190">
        <v>637.17767333984375</v>
      </c>
      <c r="M190" s="6">
        <v>45118</v>
      </c>
      <c r="N190">
        <v>644.79730224609375</v>
      </c>
      <c r="O190" s="6">
        <v>45125</v>
      </c>
      <c r="P190">
        <v>653.231689453125</v>
      </c>
      <c r="Q190" s="5">
        <f>(P190-L190)/P190*(100)</f>
        <v>2.4576297158396301</v>
      </c>
    </row>
    <row r="191" spans="1:18" x14ac:dyDescent="0.3">
      <c r="C191" s="5">
        <v>2024</v>
      </c>
      <c r="D191" s="6">
        <v>45433</v>
      </c>
      <c r="E191" s="6">
        <v>45483</v>
      </c>
      <c r="F191" s="5" t="s">
        <v>43</v>
      </c>
      <c r="G191" s="5">
        <v>7.3</v>
      </c>
      <c r="H191" s="6">
        <v>45482</v>
      </c>
      <c r="I191" s="6">
        <v>45475</v>
      </c>
      <c r="J191">
        <v>177.95906066894531</v>
      </c>
      <c r="K191" s="6">
        <v>45481</v>
      </c>
      <c r="L191">
        <v>177.4942932128906</v>
      </c>
      <c r="M191" s="6">
        <v>45482</v>
      </c>
      <c r="N191">
        <v>182.0032958984375</v>
      </c>
      <c r="O191" s="6">
        <v>45489</v>
      </c>
      <c r="P191">
        <v>183.4744873046875</v>
      </c>
      <c r="Q191" s="5">
        <f>(P191-L191)/P191*(100)</f>
        <v>3.2594145265907599</v>
      </c>
    </row>
  </sheetData>
  <sortState xmlns:xlrd2="http://schemas.microsoft.com/office/spreadsheetml/2017/richdata2" ref="A187:Q191">
    <sortCondition ref="D187:D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7BCB-5A17-4ECB-9581-B67BD90FDA87}">
  <dimension ref="A1:O149"/>
  <sheetViews>
    <sheetView tabSelected="1" zoomScale="83" workbookViewId="0">
      <selection activeCell="G10" sqref="G10"/>
    </sheetView>
  </sheetViews>
  <sheetFormatPr defaultColWidth="25.44140625" defaultRowHeight="15.6" x14ac:dyDescent="0.3"/>
  <cols>
    <col min="1" max="1" width="10.21875" style="17" customWidth="1"/>
    <col min="2" max="2" width="25.44140625" style="15"/>
    <col min="3" max="3" width="13.88671875" style="20" customWidth="1"/>
    <col min="8" max="8" width="31.77734375" customWidth="1"/>
    <col min="10" max="10" width="57.5546875" style="26" bestFit="1" customWidth="1"/>
    <col min="13" max="13" width="57.5546875" style="26" bestFit="1" customWidth="1"/>
  </cols>
  <sheetData>
    <row r="1" spans="1:15" s="24" customForma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/>
      <c r="J1" s="22" t="s">
        <v>8</v>
      </c>
      <c r="K1" s="22"/>
      <c r="L1" s="21"/>
      <c r="M1" s="22" t="s">
        <v>9</v>
      </c>
      <c r="N1" s="22"/>
      <c r="O1" s="23"/>
    </row>
    <row r="2" spans="1:15" x14ac:dyDescent="0.3">
      <c r="A2" s="17">
        <v>1</v>
      </c>
      <c r="B2" s="15" t="s">
        <v>10</v>
      </c>
      <c r="C2" s="20">
        <v>2020</v>
      </c>
      <c r="F2">
        <v>75.09</v>
      </c>
      <c r="G2">
        <v>15.35</v>
      </c>
      <c r="J2" s="25" t="s">
        <v>157</v>
      </c>
      <c r="K2">
        <f>CORREL(H3:H6,D3:D6)</f>
        <v>0.47511399015100236</v>
      </c>
      <c r="M2" s="25" t="s">
        <v>157</v>
      </c>
      <c r="N2">
        <f>CORREL(H3:H146,D3:D146)</f>
        <v>3.524367530424901E-2</v>
      </c>
    </row>
    <row r="3" spans="1:15" x14ac:dyDescent="0.3">
      <c r="C3" s="20">
        <v>2021</v>
      </c>
      <c r="D3">
        <v>0.44</v>
      </c>
      <c r="E3">
        <v>11.54</v>
      </c>
      <c r="F3">
        <v>100</v>
      </c>
      <c r="G3">
        <v>15.27</v>
      </c>
      <c r="H3">
        <v>-1.448</v>
      </c>
      <c r="J3" s="25" t="s">
        <v>158</v>
      </c>
      <c r="K3">
        <f>CORREL(H3:H6,E3:E6)</f>
        <v>0.31911230759981485</v>
      </c>
      <c r="M3" s="25" t="s">
        <v>158</v>
      </c>
      <c r="N3">
        <f>CORREL(H3:H146,E3:E146)</f>
        <v>-3.1301613158888006E-2</v>
      </c>
    </row>
    <row r="4" spans="1:15" x14ac:dyDescent="0.3">
      <c r="C4" s="20">
        <v>2022</v>
      </c>
      <c r="D4">
        <v>1.06</v>
      </c>
      <c r="E4">
        <v>23.28</v>
      </c>
      <c r="F4">
        <v>100</v>
      </c>
      <c r="G4">
        <v>15.39</v>
      </c>
      <c r="H4">
        <v>-1.4570000000000001</v>
      </c>
      <c r="J4" s="25" t="s">
        <v>159</v>
      </c>
      <c r="K4">
        <f>CORREL(H3:H6,F3:F6)</f>
        <v>-0.70396827205635759</v>
      </c>
      <c r="M4" s="25" t="s">
        <v>159</v>
      </c>
      <c r="N4">
        <f>CORREL(H3:H146,F3:F146)</f>
        <v>3.0334161372797964E-2</v>
      </c>
    </row>
    <row r="5" spans="1:15" x14ac:dyDescent="0.3">
      <c r="C5" s="20">
        <v>2023</v>
      </c>
      <c r="D5">
        <v>1.18</v>
      </c>
      <c r="E5">
        <v>24.07</v>
      </c>
      <c r="F5">
        <v>80.489999999999995</v>
      </c>
      <c r="G5">
        <v>15.74</v>
      </c>
      <c r="H5">
        <v>-0.60099999999999998</v>
      </c>
      <c r="J5" s="25" t="s">
        <v>160</v>
      </c>
      <c r="K5">
        <f>CORREL(D3:D6,E3:E6)</f>
        <v>0.98487076995871392</v>
      </c>
      <c r="M5" s="25" t="s">
        <v>160</v>
      </c>
      <c r="N5">
        <f>CORREL(D3:D146,E3:E146)</f>
        <v>6.1748842904855751E-2</v>
      </c>
    </row>
    <row r="6" spans="1:15" x14ac:dyDescent="0.3">
      <c r="C6" s="20">
        <v>2024</v>
      </c>
      <c r="D6">
        <v>1.07</v>
      </c>
      <c r="E6">
        <v>21</v>
      </c>
      <c r="F6">
        <v>86.17</v>
      </c>
      <c r="G6">
        <v>13.81</v>
      </c>
      <c r="H6">
        <v>0.72</v>
      </c>
      <c r="J6" s="25" t="s">
        <v>161</v>
      </c>
      <c r="K6">
        <f>CORREL(G3:G6,H3:H6)</f>
        <v>-0.8062123269107494</v>
      </c>
      <c r="M6" s="25" t="s">
        <v>161</v>
      </c>
      <c r="N6">
        <f>CORREL(H3:H146,G3:G146)</f>
        <v>3.5543609471110592E-2</v>
      </c>
    </row>
    <row r="7" spans="1:15" x14ac:dyDescent="0.3">
      <c r="J7" s="25" t="s">
        <v>162</v>
      </c>
      <c r="K7">
        <f>CORREL(G3:G6,D3:D6)</f>
        <v>-7.5403433798816283E-2</v>
      </c>
      <c r="M7" s="25" t="s">
        <v>162</v>
      </c>
      <c r="N7">
        <f>CORREL(H:H,D:D)</f>
        <v>3.524367530424901E-2</v>
      </c>
    </row>
    <row r="8" spans="1:15" x14ac:dyDescent="0.3">
      <c r="J8" s="25" t="s">
        <v>163</v>
      </c>
      <c r="K8">
        <f>CORREL(G3:G6,E3:E6)</f>
        <v>5.577170106832665E-2</v>
      </c>
      <c r="M8" s="25" t="s">
        <v>163</v>
      </c>
      <c r="N8">
        <f>CORREL(G:G,E:E)</f>
        <v>0.14858285995495937</v>
      </c>
    </row>
    <row r="9" spans="1:15" x14ac:dyDescent="0.3">
      <c r="J9" s="25" t="s">
        <v>164</v>
      </c>
      <c r="K9">
        <f>CORREL(G3:G6,F3:F6)</f>
        <v>0.14901540893130175</v>
      </c>
      <c r="M9" s="25" t="s">
        <v>164</v>
      </c>
      <c r="N9">
        <f>CORREL(G:G,F:F)</f>
        <v>-0.16275630445425096</v>
      </c>
    </row>
    <row r="10" spans="1:15" x14ac:dyDescent="0.3">
      <c r="J10" s="25"/>
    </row>
    <row r="11" spans="1:15" x14ac:dyDescent="0.3">
      <c r="J11" s="25"/>
    </row>
    <row r="12" spans="1:15" x14ac:dyDescent="0.3">
      <c r="A12" s="17">
        <v>2</v>
      </c>
      <c r="B12" s="15" t="s">
        <v>11</v>
      </c>
      <c r="C12" s="20">
        <v>2020</v>
      </c>
      <c r="D12">
        <v>1.72</v>
      </c>
      <c r="E12">
        <v>61.46</v>
      </c>
      <c r="F12">
        <v>38.53</v>
      </c>
      <c r="G12">
        <v>25.62</v>
      </c>
      <c r="H12">
        <v>-1.6208</v>
      </c>
      <c r="J12" s="25" t="s">
        <v>157</v>
      </c>
      <c r="K12">
        <f>CORREL(H12:H16,D12:D16)</f>
        <v>6.119222176557438E-2</v>
      </c>
    </row>
    <row r="13" spans="1:15" x14ac:dyDescent="0.3">
      <c r="C13" s="20">
        <v>2021</v>
      </c>
      <c r="D13">
        <v>1.58</v>
      </c>
      <c r="E13">
        <v>50.74</v>
      </c>
      <c r="F13">
        <v>49.25</v>
      </c>
      <c r="G13">
        <v>27.52</v>
      </c>
      <c r="H13">
        <v>-0.90228399999999997</v>
      </c>
      <c r="J13" s="25" t="s">
        <v>158</v>
      </c>
      <c r="K13">
        <f>CORREL(H12:H16,E12:E16)</f>
        <v>0.29341380708160364</v>
      </c>
    </row>
    <row r="14" spans="1:15" x14ac:dyDescent="0.3">
      <c r="C14" s="20">
        <v>2022</v>
      </c>
      <c r="D14">
        <v>2.2799999999999998</v>
      </c>
      <c r="E14">
        <v>59.8</v>
      </c>
      <c r="F14">
        <v>40.19</v>
      </c>
      <c r="G14">
        <v>29.39</v>
      </c>
      <c r="H14">
        <v>2.367</v>
      </c>
      <c r="J14" s="25" t="s">
        <v>159</v>
      </c>
      <c r="K14">
        <f>CORREL(H12:H16,F12:F16)</f>
        <v>-0.29274062090076852</v>
      </c>
    </row>
    <row r="15" spans="1:15" x14ac:dyDescent="0.3">
      <c r="C15" s="20">
        <v>2023</v>
      </c>
      <c r="D15">
        <v>2.33</v>
      </c>
      <c r="E15">
        <v>58.77</v>
      </c>
      <c r="F15">
        <v>41.22</v>
      </c>
      <c r="G15">
        <v>32.32</v>
      </c>
      <c r="H15">
        <v>-1</v>
      </c>
      <c r="J15" s="25" t="s">
        <v>160</v>
      </c>
      <c r="K15">
        <f>CORREL(D12:D16,E12:E16)</f>
        <v>9.9895357733093992E-2</v>
      </c>
    </row>
    <row r="16" spans="1:15" x14ac:dyDescent="0.3">
      <c r="C16" s="20">
        <v>2024</v>
      </c>
      <c r="D16">
        <v>2.67</v>
      </c>
      <c r="E16">
        <v>54.07</v>
      </c>
      <c r="F16">
        <v>45.9</v>
      </c>
      <c r="G16">
        <v>32.46</v>
      </c>
      <c r="H16">
        <v>-1.998</v>
      </c>
      <c r="J16" s="25" t="s">
        <v>161</v>
      </c>
      <c r="K16">
        <f>CORREL(G12:G16,H12:H16)</f>
        <v>-5.0110491910665911E-2</v>
      </c>
    </row>
    <row r="17" spans="1:11" x14ac:dyDescent="0.3">
      <c r="J17" s="25" t="s">
        <v>162</v>
      </c>
      <c r="K17">
        <f>CORREL(G12:G16,D12:D16)</f>
        <v>0.88947837802430174</v>
      </c>
    </row>
    <row r="18" spans="1:11" x14ac:dyDescent="0.3">
      <c r="J18" s="25" t="s">
        <v>163</v>
      </c>
      <c r="K18">
        <f>CORREL(G12:G16,E12:E16)</f>
        <v>-0.16809792018290806</v>
      </c>
    </row>
    <row r="19" spans="1:11" x14ac:dyDescent="0.3">
      <c r="J19" s="25" t="s">
        <v>164</v>
      </c>
      <c r="K19">
        <f>CORREL(G12:G16,F12:F16)</f>
        <v>0.16708899557077961</v>
      </c>
    </row>
    <row r="20" spans="1:11" x14ac:dyDescent="0.3">
      <c r="J20" s="25"/>
    </row>
    <row r="21" spans="1:11" x14ac:dyDescent="0.3">
      <c r="J21" s="25"/>
    </row>
    <row r="22" spans="1:11" x14ac:dyDescent="0.3">
      <c r="A22" s="17">
        <v>3</v>
      </c>
      <c r="B22" s="15" t="s">
        <v>12</v>
      </c>
      <c r="C22" s="20">
        <v>2020</v>
      </c>
      <c r="D22">
        <v>1.57</v>
      </c>
      <c r="E22">
        <v>77.11</v>
      </c>
      <c r="F22">
        <v>22.89</v>
      </c>
      <c r="G22">
        <v>83.89</v>
      </c>
      <c r="H22">
        <v>-0.58699999999999997</v>
      </c>
      <c r="J22" s="25" t="s">
        <v>157</v>
      </c>
      <c r="K22">
        <f>CORREL(H22:H26,D22:D26)</f>
        <v>-0.90730526413919044</v>
      </c>
    </row>
    <row r="23" spans="1:11" x14ac:dyDescent="0.3">
      <c r="C23" s="20">
        <v>2021</v>
      </c>
      <c r="D23">
        <v>1.36</v>
      </c>
      <c r="E23">
        <v>110.77</v>
      </c>
      <c r="F23">
        <v>-10.77</v>
      </c>
      <c r="G23">
        <v>16.760000000000002</v>
      </c>
      <c r="H23">
        <v>1.6890000000000001</v>
      </c>
      <c r="J23" s="25" t="s">
        <v>158</v>
      </c>
      <c r="K23">
        <f>CORREL(H22:H26,E22:E26)</f>
        <v>-0.118696157399671</v>
      </c>
    </row>
    <row r="24" spans="1:11" x14ac:dyDescent="0.3">
      <c r="C24" s="20">
        <v>2022</v>
      </c>
      <c r="D24">
        <v>1.41</v>
      </c>
      <c r="E24">
        <v>85.26</v>
      </c>
      <c r="F24">
        <v>14.74</v>
      </c>
      <c r="G24">
        <v>18.079999999999998</v>
      </c>
      <c r="H24">
        <v>0.73399999999999999</v>
      </c>
      <c r="J24" s="25" t="s">
        <v>159</v>
      </c>
      <c r="K24">
        <f>CORREL(H22:H26,F22:F26)</f>
        <v>0.1186961573996709</v>
      </c>
    </row>
    <row r="25" spans="1:11" x14ac:dyDescent="0.3">
      <c r="C25" s="20">
        <v>2023</v>
      </c>
      <c r="D25">
        <v>1.5</v>
      </c>
      <c r="E25">
        <v>84.91</v>
      </c>
      <c r="F25">
        <v>15.09</v>
      </c>
      <c r="G25">
        <v>19.829999999999998</v>
      </c>
      <c r="H25">
        <v>-0.1399</v>
      </c>
      <c r="J25" s="25" t="s">
        <v>160</v>
      </c>
      <c r="K25">
        <f>CORREL(D22:D26,E22:E26)</f>
        <v>-0.24382870114485464</v>
      </c>
    </row>
    <row r="26" spans="1:11" x14ac:dyDescent="0.3">
      <c r="C26" s="20">
        <v>2024</v>
      </c>
      <c r="D26">
        <v>1.85</v>
      </c>
      <c r="E26">
        <v>92.92</v>
      </c>
      <c r="F26">
        <v>7.08</v>
      </c>
      <c r="G26">
        <v>19.84</v>
      </c>
      <c r="H26">
        <v>-3892</v>
      </c>
      <c r="J26" s="25" t="s">
        <v>161</v>
      </c>
      <c r="K26">
        <f>CORREL(G22:G26,H22:H26)</f>
        <v>0.22621356600667919</v>
      </c>
    </row>
    <row r="27" spans="1:11" x14ac:dyDescent="0.3">
      <c r="J27" s="25" t="s">
        <v>162</v>
      </c>
      <c r="K27">
        <f>CORREL(G22:G26,D22:D26)</f>
        <v>0.12566015339115247</v>
      </c>
    </row>
    <row r="28" spans="1:11" x14ac:dyDescent="0.3">
      <c r="J28" s="25" t="s">
        <v>163</v>
      </c>
      <c r="K28">
        <f>CORREL(G22:G26,E22:E26)</f>
        <v>-0.59728204593739465</v>
      </c>
    </row>
    <row r="29" spans="1:11" x14ac:dyDescent="0.3">
      <c r="J29" s="25" t="s">
        <v>164</v>
      </c>
      <c r="K29">
        <f>CORREL(G22:G26,F22:F26)</f>
        <v>0.59728204593739453</v>
      </c>
    </row>
    <row r="30" spans="1:11" x14ac:dyDescent="0.3">
      <c r="J30" s="25"/>
    </row>
    <row r="31" spans="1:11" x14ac:dyDescent="0.3">
      <c r="J31" s="25"/>
    </row>
    <row r="32" spans="1:11" x14ac:dyDescent="0.3">
      <c r="A32" s="17">
        <v>4</v>
      </c>
      <c r="B32" s="15" t="s">
        <v>13</v>
      </c>
      <c r="C32" s="20">
        <v>2020</v>
      </c>
      <c r="D32">
        <v>5.6</v>
      </c>
      <c r="E32">
        <v>22.08</v>
      </c>
      <c r="F32">
        <v>77.92</v>
      </c>
      <c r="G32">
        <v>9.0399999999999991</v>
      </c>
      <c r="H32">
        <v>9.18</v>
      </c>
      <c r="J32" s="25" t="s">
        <v>157</v>
      </c>
      <c r="K32">
        <f>CORREL(H32:H36,D32:D36)</f>
        <v>0.7707329934910121</v>
      </c>
    </row>
    <row r="33" spans="1:11" x14ac:dyDescent="0.3">
      <c r="C33" s="20">
        <v>2021</v>
      </c>
      <c r="D33">
        <v>2.19</v>
      </c>
      <c r="E33">
        <v>6.7</v>
      </c>
      <c r="F33">
        <v>93.3</v>
      </c>
      <c r="G33">
        <v>18.079999999999998</v>
      </c>
      <c r="H33">
        <v>2.04</v>
      </c>
      <c r="J33" s="25" t="s">
        <v>158</v>
      </c>
      <c r="K33">
        <f>CORREL(H32:H36,E32:E36)</f>
        <v>-0.53011844936058405</v>
      </c>
    </row>
    <row r="34" spans="1:11" x14ac:dyDescent="0.3">
      <c r="C34" s="20">
        <v>2022</v>
      </c>
      <c r="D34">
        <v>5.12</v>
      </c>
      <c r="E34">
        <v>9.1</v>
      </c>
      <c r="F34">
        <v>90.9</v>
      </c>
      <c r="G34">
        <v>26.31</v>
      </c>
      <c r="H34">
        <v>2.3719999999999999</v>
      </c>
      <c r="J34" s="25" t="s">
        <v>159</v>
      </c>
      <c r="K34">
        <f>CORREL(H32:H36,F32:F36)</f>
        <v>0.53011844936058405</v>
      </c>
    </row>
    <row r="35" spans="1:11" x14ac:dyDescent="0.3">
      <c r="C35" s="20">
        <v>2023</v>
      </c>
      <c r="D35">
        <v>3.16</v>
      </c>
      <c r="E35">
        <v>40.22</v>
      </c>
      <c r="F35">
        <v>59.78</v>
      </c>
      <c r="G35">
        <v>11.49</v>
      </c>
      <c r="H35">
        <v>0.2331</v>
      </c>
      <c r="J35" s="25" t="s">
        <v>160</v>
      </c>
      <c r="K35">
        <f>CORREL(D32:D36,E32:E36)</f>
        <v>-0.44770349946560439</v>
      </c>
    </row>
    <row r="36" spans="1:11" x14ac:dyDescent="0.3">
      <c r="C36" s="20">
        <v>2024</v>
      </c>
      <c r="D36">
        <v>2.33</v>
      </c>
      <c r="E36">
        <v>91.81</v>
      </c>
      <c r="F36">
        <v>8.19</v>
      </c>
      <c r="G36">
        <v>3.49</v>
      </c>
      <c r="H36">
        <v>-1.296</v>
      </c>
      <c r="J36" s="25" t="s">
        <v>161</v>
      </c>
      <c r="K36">
        <f>CORREL(G32:G36,H32:H36)</f>
        <v>6.386645919219508E-2</v>
      </c>
    </row>
    <row r="37" spans="1:11" x14ac:dyDescent="0.3">
      <c r="J37" s="25" t="s">
        <v>162</v>
      </c>
      <c r="K37">
        <f>CORREL(G32:G36,D32:D36)</f>
        <v>0.31576455143590598</v>
      </c>
    </row>
    <row r="38" spans="1:11" x14ac:dyDescent="0.3">
      <c r="J38" s="25" t="s">
        <v>163</v>
      </c>
      <c r="K38">
        <f>CORREL(G32:G36,E32:E36)</f>
        <v>-0.7989839155755194</v>
      </c>
    </row>
    <row r="39" spans="1:11" x14ac:dyDescent="0.3">
      <c r="J39" s="25" t="s">
        <v>164</v>
      </c>
      <c r="K39">
        <f>CORREL(G32:G36,F32:F36)</f>
        <v>0.79898391557551951</v>
      </c>
    </row>
    <row r="40" spans="1:11" x14ac:dyDescent="0.3">
      <c r="J40" s="25"/>
    </row>
    <row r="41" spans="1:11" x14ac:dyDescent="0.3">
      <c r="J41" s="25"/>
    </row>
    <row r="42" spans="1:11" x14ac:dyDescent="0.3">
      <c r="A42" s="17">
        <v>5</v>
      </c>
      <c r="B42" s="15" t="s">
        <v>14</v>
      </c>
      <c r="C42" s="20">
        <v>2020</v>
      </c>
      <c r="D42">
        <v>2.8</v>
      </c>
      <c r="E42">
        <v>21.01</v>
      </c>
      <c r="F42">
        <v>78.989999999999995</v>
      </c>
      <c r="G42">
        <v>12.8</v>
      </c>
      <c r="H42">
        <v>1.361</v>
      </c>
      <c r="J42" s="25" t="s">
        <v>157</v>
      </c>
      <c r="K42">
        <f>CORREL(H42:H46,D42:D46)</f>
        <v>0.12449610005380962</v>
      </c>
    </row>
    <row r="43" spans="1:11" x14ac:dyDescent="0.3">
      <c r="C43" s="20">
        <v>2021</v>
      </c>
      <c r="D43">
        <v>0.95</v>
      </c>
      <c r="E43">
        <v>22.29</v>
      </c>
      <c r="F43">
        <v>77.709999999999994</v>
      </c>
      <c r="G43">
        <v>18.760000000000002</v>
      </c>
      <c r="H43">
        <v>2.0579999999999998</v>
      </c>
      <c r="J43" s="25" t="s">
        <v>158</v>
      </c>
      <c r="K43">
        <f>CORREL(H42:H46,E42:E46)</f>
        <v>0.80675982370183064</v>
      </c>
    </row>
    <row r="44" spans="1:11" x14ac:dyDescent="0.3">
      <c r="C44" s="20">
        <v>2022</v>
      </c>
      <c r="D44">
        <v>1.05</v>
      </c>
      <c r="E44">
        <v>32.08</v>
      </c>
      <c r="F44">
        <v>67.92</v>
      </c>
      <c r="G44">
        <v>11.74</v>
      </c>
      <c r="H44">
        <v>1.0489999999999999</v>
      </c>
      <c r="J44" s="25" t="s">
        <v>159</v>
      </c>
      <c r="K44">
        <f>CORREL(H42:H46,F42:F46)</f>
        <v>-0.80675982370183075</v>
      </c>
    </row>
    <row r="45" spans="1:11" x14ac:dyDescent="0.3">
      <c r="C45" s="20">
        <v>2023</v>
      </c>
      <c r="D45">
        <v>1.36</v>
      </c>
      <c r="E45">
        <v>39.380000000000003</v>
      </c>
      <c r="F45">
        <v>60.62</v>
      </c>
      <c r="G45">
        <v>10.97</v>
      </c>
      <c r="H45">
        <v>3.5531999999999999</v>
      </c>
      <c r="J45" s="25" t="s">
        <v>160</v>
      </c>
      <c r="K45">
        <f>CORREL(D42:D46,E42:E46)</f>
        <v>6.4854064489479404E-2</v>
      </c>
    </row>
    <row r="46" spans="1:11" x14ac:dyDescent="0.3">
      <c r="C46" s="20">
        <v>2024</v>
      </c>
      <c r="D46">
        <v>0.78</v>
      </c>
      <c r="E46">
        <v>9.06</v>
      </c>
      <c r="F46">
        <v>90.94</v>
      </c>
      <c r="G46">
        <v>14.44</v>
      </c>
      <c r="H46">
        <v>6.2100000000000002E-2</v>
      </c>
      <c r="J46" s="25" t="s">
        <v>161</v>
      </c>
      <c r="K46">
        <f>CORREL(G42:G46,H42:H46)</f>
        <v>-0.17808585394932192</v>
      </c>
    </row>
    <row r="47" spans="1:11" x14ac:dyDescent="0.3">
      <c r="J47" s="25" t="s">
        <v>162</v>
      </c>
      <c r="K47">
        <f>CORREL(G42:G46,D42:D46)</f>
        <v>-0.31645569470238771</v>
      </c>
    </row>
    <row r="48" spans="1:11" x14ac:dyDescent="0.3">
      <c r="J48" s="25" t="s">
        <v>163</v>
      </c>
      <c r="K48">
        <f>CORREL(G42:G46,E42:E46)</f>
        <v>-0.52482119650202741</v>
      </c>
    </row>
    <row r="49" spans="1:11" x14ac:dyDescent="0.3">
      <c r="J49" s="25" t="s">
        <v>164</v>
      </c>
      <c r="K49">
        <f>CORREL(G42:G46,F42:F46)</f>
        <v>0.5248211965020273</v>
      </c>
    </row>
    <row r="50" spans="1:11" x14ac:dyDescent="0.3">
      <c r="J50" s="25"/>
    </row>
    <row r="51" spans="1:11" x14ac:dyDescent="0.3">
      <c r="J51" s="25"/>
    </row>
    <row r="52" spans="1:11" x14ac:dyDescent="0.3">
      <c r="A52" s="17">
        <v>6</v>
      </c>
      <c r="B52" s="15" t="s">
        <v>15</v>
      </c>
      <c r="C52" s="20">
        <v>2020</v>
      </c>
      <c r="D52">
        <v>1.41</v>
      </c>
      <c r="E52">
        <v>65.59</v>
      </c>
      <c r="F52">
        <v>34.409999999999997</v>
      </c>
      <c r="G52">
        <v>28.07</v>
      </c>
      <c r="H52">
        <v>-1.0189999999999999</v>
      </c>
      <c r="J52" s="25" t="s">
        <v>157</v>
      </c>
      <c r="K52">
        <f>CORREL(H52:H56,D52:D56)</f>
        <v>0.84707340749560656</v>
      </c>
    </row>
    <row r="53" spans="1:11" x14ac:dyDescent="0.3">
      <c r="C53" s="20">
        <v>2021</v>
      </c>
      <c r="D53">
        <v>1.53</v>
      </c>
      <c r="E53">
        <v>15.24</v>
      </c>
      <c r="F53">
        <v>84.76</v>
      </c>
      <c r="G53">
        <v>25.24</v>
      </c>
      <c r="H53">
        <v>-0.65600000000000003</v>
      </c>
      <c r="J53" s="25" t="s">
        <v>158</v>
      </c>
      <c r="K53">
        <f>CORREL(H52:H56,E52:E56)</f>
        <v>0.13979136210906587</v>
      </c>
    </row>
    <row r="54" spans="1:11" x14ac:dyDescent="0.3">
      <c r="C54" s="20">
        <v>2022</v>
      </c>
      <c r="D54">
        <v>1.59</v>
      </c>
      <c r="E54">
        <v>55.53</v>
      </c>
      <c r="F54">
        <v>44.47</v>
      </c>
      <c r="G54">
        <v>23.48</v>
      </c>
      <c r="H54">
        <v>0.754</v>
      </c>
      <c r="J54" s="25" t="s">
        <v>159</v>
      </c>
      <c r="K54">
        <f>CORREL(H52:H56,F52:F56)</f>
        <v>-0.13979136210906595</v>
      </c>
    </row>
    <row r="55" spans="1:11" x14ac:dyDescent="0.3">
      <c r="C55" s="20">
        <v>2023</v>
      </c>
      <c r="D55">
        <v>1.58</v>
      </c>
      <c r="E55">
        <v>46.55</v>
      </c>
      <c r="F55">
        <v>53.45</v>
      </c>
      <c r="G55">
        <v>26.3</v>
      </c>
      <c r="H55">
        <v>0.186</v>
      </c>
      <c r="J55" s="25" t="s">
        <v>160</v>
      </c>
      <c r="K55">
        <f>CORREL(D52:D56,E52:E56)</f>
        <v>-0.30276353310074383</v>
      </c>
    </row>
    <row r="56" spans="1:11" x14ac:dyDescent="0.3">
      <c r="C56" s="20">
        <v>2024</v>
      </c>
      <c r="D56">
        <v>1.57</v>
      </c>
      <c r="E56">
        <v>47.58</v>
      </c>
      <c r="F56">
        <v>52.42</v>
      </c>
      <c r="G56">
        <v>28.88</v>
      </c>
      <c r="H56">
        <v>0.87060000000000004</v>
      </c>
      <c r="J56" s="25" t="s">
        <v>161</v>
      </c>
      <c r="K56">
        <f>CORREL(G52:G56,H52:H56)</f>
        <v>-0.13727258623739316</v>
      </c>
    </row>
    <row r="57" spans="1:11" x14ac:dyDescent="0.3">
      <c r="J57" s="25" t="s">
        <v>162</v>
      </c>
      <c r="K57">
        <f>CORREL(G52:G56,D52:D56)</f>
        <v>-0.43782766228298603</v>
      </c>
    </row>
    <row r="58" spans="1:11" x14ac:dyDescent="0.3">
      <c r="J58" s="25" t="s">
        <v>163</v>
      </c>
      <c r="K58">
        <f>CORREL(G52:G56,E52:E56)</f>
        <v>0.2714734146276816</v>
      </c>
    </row>
    <row r="59" spans="1:11" x14ac:dyDescent="0.3">
      <c r="J59" s="25" t="s">
        <v>164</v>
      </c>
      <c r="K59">
        <f>CORREL(G52:G56,F52:F56)</f>
        <v>-0.27147341462768154</v>
      </c>
    </row>
    <row r="60" spans="1:11" x14ac:dyDescent="0.3">
      <c r="J60" s="25"/>
    </row>
    <row r="61" spans="1:11" x14ac:dyDescent="0.3">
      <c r="J61" s="25"/>
    </row>
    <row r="62" spans="1:11" x14ac:dyDescent="0.3">
      <c r="A62" s="17">
        <v>7</v>
      </c>
      <c r="B62" s="15" t="s">
        <v>21</v>
      </c>
      <c r="C62" s="20">
        <v>2020</v>
      </c>
      <c r="D62" s="4">
        <v>9.5000000000000001E-2</v>
      </c>
      <c r="E62" s="3">
        <v>44.24</v>
      </c>
      <c r="F62" s="3">
        <v>55.76</v>
      </c>
      <c r="G62" s="3">
        <v>51.97</v>
      </c>
      <c r="H62" s="3">
        <v>0.15390000000000001</v>
      </c>
      <c r="J62" s="25" t="s">
        <v>157</v>
      </c>
      <c r="K62">
        <f>CORREL(H62:H66,D62:D66)</f>
        <v>0.67143653837147443</v>
      </c>
    </row>
    <row r="63" spans="1:11" x14ac:dyDescent="0.3">
      <c r="C63" s="20">
        <v>2021</v>
      </c>
      <c r="D63" s="4">
        <v>8.1000000000000003E-2</v>
      </c>
      <c r="E63" s="3">
        <v>60.65</v>
      </c>
      <c r="F63" s="3">
        <v>39.35</v>
      </c>
      <c r="G63" s="3">
        <v>34.770000000000003</v>
      </c>
      <c r="H63" s="3">
        <v>1.0980000000000001</v>
      </c>
      <c r="J63" s="25" t="s">
        <v>158</v>
      </c>
      <c r="K63">
        <f>CORREL(H62:H66,E62:E66)</f>
        <v>0.82080814156175053</v>
      </c>
    </row>
    <row r="64" spans="1:11" x14ac:dyDescent="0.3">
      <c r="C64" s="20">
        <v>2022</v>
      </c>
      <c r="D64" s="4">
        <v>0.10299999999999999</v>
      </c>
      <c r="E64" s="3">
        <v>62.13</v>
      </c>
      <c r="F64" s="3">
        <v>37.869999999999997</v>
      </c>
      <c r="G64" s="3">
        <v>40.229999999999997</v>
      </c>
      <c r="H64">
        <v>1.2867999999999999</v>
      </c>
      <c r="J64" s="25" t="s">
        <v>159</v>
      </c>
      <c r="K64">
        <f>CORREL(H62:H66,F62:F66)</f>
        <v>-0.82080814156175053</v>
      </c>
    </row>
    <row r="65" spans="1:11" x14ac:dyDescent="0.3">
      <c r="C65" s="20">
        <v>2023</v>
      </c>
      <c r="D65" s="4">
        <v>0.108</v>
      </c>
      <c r="E65" s="3">
        <v>50.87</v>
      </c>
      <c r="F65" s="3">
        <v>49.13</v>
      </c>
      <c r="G65" s="3">
        <v>49.2</v>
      </c>
      <c r="H65" s="3">
        <v>1.4520999999999999</v>
      </c>
      <c r="J65" s="25" t="s">
        <v>160</v>
      </c>
      <c r="K65">
        <f>CORREL(D62:D66,E62:E66)</f>
        <v>0.33159210597941274</v>
      </c>
    </row>
    <row r="66" spans="1:11" x14ac:dyDescent="0.3">
      <c r="C66" s="20">
        <v>2024</v>
      </c>
      <c r="D66" s="4">
        <v>7.3999999999999996E-2</v>
      </c>
      <c r="E66" s="3">
        <v>40.36</v>
      </c>
      <c r="F66" s="3">
        <v>59.64</v>
      </c>
      <c r="G66" s="3">
        <v>45.21</v>
      </c>
      <c r="H66" s="3">
        <v>-0.16950000000000001</v>
      </c>
      <c r="J66" s="25" t="s">
        <v>161</v>
      </c>
      <c r="K66">
        <f>CORREL(G62:G66,H62:H66)</f>
        <v>-0.3726637100054831</v>
      </c>
    </row>
    <row r="67" spans="1:11" x14ac:dyDescent="0.3">
      <c r="D67" s="4"/>
      <c r="E67" s="3"/>
      <c r="F67" s="3"/>
      <c r="G67" s="3"/>
      <c r="J67" s="25" t="s">
        <v>162</v>
      </c>
      <c r="K67">
        <f>CORREL(G62:G66,D62:D66)</f>
        <v>0.36424000174684945</v>
      </c>
    </row>
    <row r="68" spans="1:11" x14ac:dyDescent="0.3">
      <c r="D68" s="4"/>
      <c r="E68" s="3"/>
      <c r="F68" s="3"/>
      <c r="G68" s="3"/>
      <c r="J68" s="25" t="s">
        <v>163</v>
      </c>
      <c r="K68">
        <f>CORREL(G62:G66,E62:E66)</f>
        <v>-0.74597783087619307</v>
      </c>
    </row>
    <row r="69" spans="1:11" x14ac:dyDescent="0.3">
      <c r="D69" s="4"/>
      <c r="E69" s="3"/>
      <c r="F69" s="3"/>
      <c r="G69" s="3"/>
      <c r="J69" s="25" t="s">
        <v>164</v>
      </c>
      <c r="K69">
        <f>CORREL(G62:G66,F62:F66)</f>
        <v>0.74597783087619307</v>
      </c>
    </row>
    <row r="70" spans="1:11" x14ac:dyDescent="0.3">
      <c r="D70" s="4"/>
      <c r="E70" s="3"/>
      <c r="F70" s="3"/>
      <c r="G70" s="3"/>
      <c r="J70" s="25"/>
    </row>
    <row r="71" spans="1:11" x14ac:dyDescent="0.3">
      <c r="D71" s="4"/>
      <c r="E71" s="3"/>
      <c r="F71" s="3"/>
      <c r="G71" s="3"/>
      <c r="J71" s="25"/>
    </row>
    <row r="72" spans="1:11" x14ac:dyDescent="0.3">
      <c r="A72" s="17">
        <v>8</v>
      </c>
      <c r="B72" s="15" t="s">
        <v>16</v>
      </c>
      <c r="C72" s="20">
        <v>2020</v>
      </c>
      <c r="D72" s="2">
        <v>1.07</v>
      </c>
      <c r="E72" s="2">
        <v>90.74</v>
      </c>
      <c r="F72" s="1">
        <v>9.26</v>
      </c>
      <c r="G72" s="1">
        <v>103.12</v>
      </c>
      <c r="H72">
        <v>0.153</v>
      </c>
      <c r="J72" s="25" t="s">
        <v>157</v>
      </c>
      <c r="K72">
        <f>CORREL(H72:H76,D72:D76)</f>
        <v>0.43679340395976196</v>
      </c>
    </row>
    <row r="73" spans="1:11" x14ac:dyDescent="0.3">
      <c r="C73" s="20">
        <v>2021</v>
      </c>
      <c r="D73" s="2">
        <v>1.01</v>
      </c>
      <c r="E73" s="2">
        <v>89.9</v>
      </c>
      <c r="F73" s="1">
        <v>10.1</v>
      </c>
      <c r="G73" s="1">
        <v>102.89</v>
      </c>
      <c r="H73">
        <v>3.04</v>
      </c>
      <c r="J73" s="25" t="s">
        <v>158</v>
      </c>
      <c r="K73">
        <f>CORREL(H72:H76,E72:E76)</f>
        <v>3.3590240984335051E-2</v>
      </c>
    </row>
    <row r="74" spans="1:11" x14ac:dyDescent="0.3">
      <c r="C74" s="20">
        <v>2022</v>
      </c>
      <c r="D74" s="2">
        <v>1.07</v>
      </c>
      <c r="E74" s="2">
        <v>84.69</v>
      </c>
      <c r="F74" s="1">
        <v>15.31</v>
      </c>
      <c r="G74" s="1">
        <v>97.2</v>
      </c>
      <c r="H74">
        <v>2.5099999999999998</v>
      </c>
      <c r="J74" s="25" t="s">
        <v>159</v>
      </c>
      <c r="K74">
        <f>CORREL(H72:H76,F72:F76)</f>
        <v>-0.30970454193693359</v>
      </c>
    </row>
    <row r="75" spans="1:11" x14ac:dyDescent="0.3">
      <c r="C75" s="20">
        <v>2023</v>
      </c>
      <c r="D75" s="2">
        <v>0.91</v>
      </c>
      <c r="E75" s="2">
        <v>0</v>
      </c>
      <c r="F75" s="1">
        <v>0</v>
      </c>
      <c r="G75" s="1">
        <v>96.95</v>
      </c>
      <c r="H75">
        <v>1.48</v>
      </c>
      <c r="J75" s="25" t="s">
        <v>160</v>
      </c>
      <c r="K75">
        <f>CORREL(D72:D76,E72:E76)</f>
        <v>0.49356322015167398</v>
      </c>
    </row>
    <row r="76" spans="1:11" x14ac:dyDescent="0.3">
      <c r="C76" s="20">
        <v>2024</v>
      </c>
      <c r="D76" s="2">
        <v>0.84</v>
      </c>
      <c r="E76" s="2">
        <v>76.48</v>
      </c>
      <c r="F76" s="1">
        <v>23.52</v>
      </c>
      <c r="G76" s="1">
        <v>117.71</v>
      </c>
      <c r="H76">
        <v>-0.17100000000000001</v>
      </c>
      <c r="J76" s="25" t="s">
        <v>161</v>
      </c>
      <c r="K76">
        <f>CORREL(G72:G76,H72:H76)</f>
        <v>-0.63794031657380268</v>
      </c>
    </row>
    <row r="77" spans="1:11" x14ac:dyDescent="0.3">
      <c r="D77" s="2"/>
      <c r="E77" s="2"/>
      <c r="F77" s="1"/>
      <c r="G77" s="1"/>
      <c r="J77" s="25" t="s">
        <v>162</v>
      </c>
      <c r="K77">
        <f>CORREL(G72:G76,D72:D76)</f>
        <v>-0.62451920460660593</v>
      </c>
    </row>
    <row r="78" spans="1:11" x14ac:dyDescent="0.3">
      <c r="D78" s="2"/>
      <c r="E78" s="2"/>
      <c r="F78" s="1"/>
      <c r="G78" s="1"/>
      <c r="J78" s="25" t="s">
        <v>163</v>
      </c>
      <c r="K78">
        <f>CORREL(G72:G76,E72:E76)</f>
        <v>0.3362442792009761</v>
      </c>
    </row>
    <row r="79" spans="1:11" x14ac:dyDescent="0.3">
      <c r="D79" s="2"/>
      <c r="E79" s="2"/>
      <c r="F79" s="1"/>
      <c r="G79" s="1"/>
      <c r="J79" s="25" t="s">
        <v>164</v>
      </c>
      <c r="K79">
        <f>CORREL(G72:G76,F72:F76)</f>
        <v>0.76770278647833334</v>
      </c>
    </row>
    <row r="80" spans="1:11" x14ac:dyDescent="0.3">
      <c r="D80" s="2"/>
      <c r="E80" s="2"/>
      <c r="F80" s="1"/>
      <c r="G80" s="1"/>
      <c r="J80" s="25"/>
    </row>
    <row r="81" spans="1:11" x14ac:dyDescent="0.3">
      <c r="D81" s="2"/>
      <c r="E81" s="2"/>
      <c r="F81" s="1"/>
      <c r="G81" s="1"/>
      <c r="J81" s="25"/>
    </row>
    <row r="82" spans="1:11" x14ac:dyDescent="0.3">
      <c r="A82" s="17">
        <v>9</v>
      </c>
      <c r="B82" s="15" t="s">
        <v>17</v>
      </c>
      <c r="C82" s="20">
        <v>2020</v>
      </c>
      <c r="D82">
        <v>6.45</v>
      </c>
      <c r="E82">
        <v>102.12</v>
      </c>
      <c r="F82">
        <v>-2.12</v>
      </c>
      <c r="G82">
        <v>25.59</v>
      </c>
      <c r="H82">
        <v>2.29</v>
      </c>
      <c r="J82" s="25" t="s">
        <v>157</v>
      </c>
      <c r="K82">
        <f>CORREL(H82:H86,D82:D86)</f>
        <v>-1.3982227894908831E-2</v>
      </c>
    </row>
    <row r="83" spans="1:11" x14ac:dyDescent="0.3">
      <c r="C83" s="20">
        <v>2021</v>
      </c>
      <c r="D83">
        <v>3.34</v>
      </c>
      <c r="E83">
        <v>0</v>
      </c>
      <c r="F83">
        <v>0</v>
      </c>
      <c r="G83">
        <v>18.07</v>
      </c>
      <c r="H83">
        <v>-2.0699999999999998</v>
      </c>
      <c r="J83" s="25" t="s">
        <v>158</v>
      </c>
      <c r="K83">
        <f>CORREL(H82:H86,E82:E86)</f>
        <v>0.48296033291237123</v>
      </c>
    </row>
    <row r="84" spans="1:11" x14ac:dyDescent="0.3">
      <c r="C84" s="20">
        <v>2022</v>
      </c>
      <c r="D84">
        <v>3.62</v>
      </c>
      <c r="E84">
        <v>80.709999999999994</v>
      </c>
      <c r="F84">
        <v>19.29</v>
      </c>
      <c r="G84">
        <v>18.809999999999999</v>
      </c>
      <c r="H84">
        <v>-1.21</v>
      </c>
      <c r="J84" s="25" t="s">
        <v>159</v>
      </c>
      <c r="K84">
        <f>CORREL(H82:H86,F82:F86)</f>
        <v>0.35708267554937906</v>
      </c>
    </row>
    <row r="85" spans="1:11" x14ac:dyDescent="0.3">
      <c r="C85" s="20">
        <v>2023</v>
      </c>
      <c r="D85">
        <v>2.97</v>
      </c>
      <c r="E85">
        <v>71.98</v>
      </c>
      <c r="F85">
        <v>28.02</v>
      </c>
      <c r="G85">
        <v>22.13</v>
      </c>
      <c r="H85">
        <v>6.41</v>
      </c>
      <c r="J85" s="25" t="s">
        <v>160</v>
      </c>
      <c r="K85">
        <f>CORREL(D82:D86,E82:E86)</f>
        <v>0.4792745878177016</v>
      </c>
    </row>
    <row r="86" spans="1:11" x14ac:dyDescent="0.3">
      <c r="C86" s="20">
        <v>2024</v>
      </c>
      <c r="D86">
        <v>0.81</v>
      </c>
      <c r="E86">
        <v>52.96</v>
      </c>
      <c r="F86">
        <v>47.04</v>
      </c>
      <c r="G86">
        <v>30.08</v>
      </c>
      <c r="H86">
        <v>1.62</v>
      </c>
      <c r="J86" s="25" t="s">
        <v>161</v>
      </c>
      <c r="K86">
        <f>CORREL(G82:G86,H82:H86)</f>
        <v>0.41280535438216681</v>
      </c>
    </row>
    <row r="87" spans="1:11" x14ac:dyDescent="0.3">
      <c r="J87" s="25" t="s">
        <v>162</v>
      </c>
      <c r="K87">
        <f>CORREL(G82:G86,D82:D86)</f>
        <v>-0.26570973761117384</v>
      </c>
    </row>
    <row r="88" spans="1:11" x14ac:dyDescent="0.3">
      <c r="J88" s="25" t="s">
        <v>163</v>
      </c>
      <c r="K88">
        <f>CORREL(G82:G86,E82:E86)</f>
        <v>0.33492313022071696</v>
      </c>
    </row>
    <row r="89" spans="1:11" x14ac:dyDescent="0.3">
      <c r="J89" s="25" t="s">
        <v>164</v>
      </c>
      <c r="K89">
        <f>CORREL(G82:G86,F82:F86)</f>
        <v>0.55960058811709334</v>
      </c>
    </row>
    <row r="90" spans="1:11" x14ac:dyDescent="0.3">
      <c r="J90" s="25"/>
    </row>
    <row r="91" spans="1:11" x14ac:dyDescent="0.3">
      <c r="J91" s="25"/>
    </row>
    <row r="92" spans="1:11" x14ac:dyDescent="0.3">
      <c r="A92" s="17">
        <v>10</v>
      </c>
      <c r="B92" s="15" t="s">
        <v>18</v>
      </c>
      <c r="C92" s="20">
        <v>2020</v>
      </c>
      <c r="D92" s="2">
        <v>3.08</v>
      </c>
      <c r="E92" s="2">
        <v>61.8</v>
      </c>
      <c r="F92" s="1">
        <v>38.22</v>
      </c>
      <c r="G92" s="1">
        <v>18.48</v>
      </c>
      <c r="H92">
        <v>6.3630000000000004</v>
      </c>
      <c r="J92" s="25" t="s">
        <v>157</v>
      </c>
      <c r="K92">
        <f>CORREL(H92:H96,D92:D96)</f>
        <v>-0.48835429570216338</v>
      </c>
    </row>
    <row r="93" spans="1:11" x14ac:dyDescent="0.3">
      <c r="C93" s="20">
        <v>2021</v>
      </c>
      <c r="D93" s="2">
        <v>1.68</v>
      </c>
      <c r="E93" s="2">
        <v>39.72</v>
      </c>
      <c r="F93" s="1">
        <v>60.28</v>
      </c>
      <c r="G93" s="1">
        <v>17.809999999999999</v>
      </c>
      <c r="H93">
        <v>4.3209999999999997</v>
      </c>
      <c r="J93" s="25" t="s">
        <v>158</v>
      </c>
      <c r="K93">
        <f>CORREL(H92:H96,E92:E96)</f>
        <v>-0.19054042388414608</v>
      </c>
    </row>
    <row r="94" spans="1:11" x14ac:dyDescent="0.3">
      <c r="C94" s="20">
        <v>2022</v>
      </c>
      <c r="D94" s="2">
        <v>3.25</v>
      </c>
      <c r="E94" s="2">
        <v>71.52</v>
      </c>
      <c r="F94" s="1">
        <v>28.48</v>
      </c>
      <c r="G94" s="1">
        <v>20.7</v>
      </c>
      <c r="H94">
        <v>2.1680000000000001</v>
      </c>
      <c r="J94" s="25" t="s">
        <v>159</v>
      </c>
      <c r="K94">
        <f>CORREL(H92:H96,F92:F96)</f>
        <v>0.19064455404556443</v>
      </c>
    </row>
    <row r="95" spans="1:11" x14ac:dyDescent="0.3">
      <c r="C95" s="20">
        <v>2023</v>
      </c>
      <c r="D95" s="2">
        <v>3.46</v>
      </c>
      <c r="E95" s="2">
        <v>88.24</v>
      </c>
      <c r="F95" s="1">
        <v>11.76</v>
      </c>
      <c r="G95" s="1">
        <v>17.3</v>
      </c>
      <c r="H95">
        <v>-2.5024999999999999</v>
      </c>
      <c r="J95" s="25" t="s">
        <v>160</v>
      </c>
      <c r="K95">
        <f>CORREL(D92:D96,E92:E96)</f>
        <v>0.12694315008678042</v>
      </c>
    </row>
    <row r="96" spans="1:11" x14ac:dyDescent="0.3">
      <c r="C96" s="20">
        <v>2024</v>
      </c>
      <c r="D96" s="2">
        <v>2.52</v>
      </c>
      <c r="E96" s="2">
        <v>166.12</v>
      </c>
      <c r="F96" s="1">
        <v>-66.12</v>
      </c>
      <c r="G96" s="1">
        <v>8.84</v>
      </c>
      <c r="H96">
        <v>3.27</v>
      </c>
      <c r="J96" s="25" t="s">
        <v>161</v>
      </c>
      <c r="K96">
        <f>CORREL(G92:G96,H92:H96)</f>
        <v>-2.3333624803205374E-2</v>
      </c>
    </row>
    <row r="97" spans="1:11" x14ac:dyDescent="0.3">
      <c r="D97" s="2"/>
      <c r="E97" s="2"/>
      <c r="F97" s="1"/>
      <c r="G97" s="1"/>
      <c r="J97" s="25" t="s">
        <v>162</v>
      </c>
      <c r="K97">
        <f>CORREL(G92:G96,D92:D96)</f>
        <v>0.28079001288666694</v>
      </c>
    </row>
    <row r="98" spans="1:11" x14ac:dyDescent="0.3">
      <c r="D98" s="2"/>
      <c r="E98" s="2"/>
      <c r="F98" s="1"/>
      <c r="G98" s="1"/>
      <c r="J98" s="25" t="s">
        <v>163</v>
      </c>
      <c r="K98">
        <f>CORREL(G92:G96,E92:E96)</f>
        <v>-0.88864613466560638</v>
      </c>
    </row>
    <row r="99" spans="1:11" x14ac:dyDescent="0.3">
      <c r="D99" s="2"/>
      <c r="E99" s="2"/>
      <c r="F99" s="1"/>
      <c r="G99" s="1"/>
      <c r="J99" s="25" t="s">
        <v>164</v>
      </c>
      <c r="K99">
        <f>CORREL(G92:G96,F92:F96)</f>
        <v>0.88864334994407501</v>
      </c>
    </row>
    <row r="100" spans="1:11" x14ac:dyDescent="0.3">
      <c r="D100" s="2"/>
      <c r="E100" s="2"/>
      <c r="F100" s="1"/>
      <c r="G100" s="1"/>
      <c r="J100" s="25"/>
    </row>
    <row r="101" spans="1:11" x14ac:dyDescent="0.3">
      <c r="D101" s="2"/>
      <c r="E101" s="2"/>
      <c r="F101" s="1"/>
      <c r="G101" s="1"/>
      <c r="J101" s="25"/>
    </row>
    <row r="102" spans="1:11" x14ac:dyDescent="0.3">
      <c r="A102" s="17">
        <v>11</v>
      </c>
      <c r="B102" s="15" t="s">
        <v>19</v>
      </c>
      <c r="C102" s="20">
        <v>2020</v>
      </c>
      <c r="D102">
        <v>4.8899999999999997</v>
      </c>
      <c r="E102">
        <v>46.56</v>
      </c>
      <c r="F102">
        <v>53.44</v>
      </c>
      <c r="G102">
        <v>23.63</v>
      </c>
      <c r="H102">
        <v>-0.78300000000000003</v>
      </c>
      <c r="J102" s="25" t="s">
        <v>157</v>
      </c>
      <c r="K102">
        <f>CORREL(H102:H106,D102:D106)</f>
        <v>0.20945377457608569</v>
      </c>
    </row>
    <row r="103" spans="1:11" x14ac:dyDescent="0.3">
      <c r="C103" s="20">
        <v>2021</v>
      </c>
      <c r="D103">
        <v>7.02</v>
      </c>
      <c r="E103">
        <v>47.21</v>
      </c>
      <c r="F103">
        <v>52.79</v>
      </c>
      <c r="G103">
        <v>22.08</v>
      </c>
      <c r="H103">
        <v>-0.45500000000000002</v>
      </c>
      <c r="J103" s="25" t="s">
        <v>158</v>
      </c>
      <c r="K103">
        <f>CORREL(H102:H106,E102:E106)</f>
        <v>0.24895174049118399</v>
      </c>
    </row>
    <row r="104" spans="1:11" x14ac:dyDescent="0.3">
      <c r="C104" s="20">
        <v>2022</v>
      </c>
      <c r="D104">
        <v>4.7300000000000004</v>
      </c>
      <c r="E104">
        <v>42.96</v>
      </c>
      <c r="F104">
        <v>57.04</v>
      </c>
      <c r="G104">
        <v>24.52</v>
      </c>
      <c r="H104">
        <v>0.23680000000000001</v>
      </c>
      <c r="J104" s="25" t="s">
        <v>159</v>
      </c>
      <c r="K104">
        <f>CORREL(H102:H106,F102:F106)</f>
        <v>-0.24895174049118399</v>
      </c>
    </row>
    <row r="105" spans="1:11" x14ac:dyDescent="0.3">
      <c r="C105" s="20">
        <v>2023</v>
      </c>
      <c r="D105">
        <v>3.17</v>
      </c>
      <c r="E105">
        <v>39.71</v>
      </c>
      <c r="F105">
        <v>60.29</v>
      </c>
      <c r="G105">
        <v>27.74</v>
      </c>
      <c r="H105">
        <v>3.3500000000000002E-2</v>
      </c>
      <c r="J105" s="25" t="s">
        <v>160</v>
      </c>
      <c r="K105">
        <f>CORREL(D102:D106,E102:E106)</f>
        <v>0.89488596263731712</v>
      </c>
    </row>
    <row r="106" spans="1:11" x14ac:dyDescent="0.3">
      <c r="C106" s="20">
        <v>2024</v>
      </c>
      <c r="D106">
        <v>3.2</v>
      </c>
      <c r="E106">
        <v>38.19</v>
      </c>
      <c r="F106">
        <v>61.81</v>
      </c>
      <c r="G106">
        <v>28.27</v>
      </c>
      <c r="H106">
        <v>-1.669</v>
      </c>
      <c r="J106" s="25" t="s">
        <v>161</v>
      </c>
      <c r="K106">
        <f>CORREL(G102:G106,H102:H106)</f>
        <v>-0.30110206558764224</v>
      </c>
    </row>
    <row r="107" spans="1:11" x14ac:dyDescent="0.3">
      <c r="J107" s="25" t="s">
        <v>162</v>
      </c>
      <c r="K107">
        <f>CORREL(G102:G106,D102:D106)</f>
        <v>-0.95057653337396564</v>
      </c>
    </row>
    <row r="108" spans="1:11" x14ac:dyDescent="0.3">
      <c r="J108" s="25" t="s">
        <v>163</v>
      </c>
      <c r="K108">
        <f>CORREL(G102:G106,E102:E106)</f>
        <v>-0.97580985990839109</v>
      </c>
    </row>
    <row r="109" spans="1:11" x14ac:dyDescent="0.3">
      <c r="J109" s="25" t="s">
        <v>164</v>
      </c>
      <c r="K109">
        <f>CORREL(G102:G106,F102:F106)</f>
        <v>0.97580985990839109</v>
      </c>
    </row>
    <row r="110" spans="1:11" x14ac:dyDescent="0.3">
      <c r="J110" s="25"/>
    </row>
    <row r="111" spans="1:11" x14ac:dyDescent="0.3">
      <c r="J111" s="25"/>
    </row>
    <row r="112" spans="1:11" x14ac:dyDescent="0.3">
      <c r="A112" s="17">
        <v>12</v>
      </c>
      <c r="B112" s="15" t="s">
        <v>20</v>
      </c>
      <c r="C112" s="20">
        <v>2020</v>
      </c>
      <c r="D112" s="3">
        <v>4.9000000000000004</v>
      </c>
      <c r="E112" s="3">
        <v>28.19</v>
      </c>
      <c r="F112" s="3">
        <v>71.81</v>
      </c>
      <c r="G112" s="3">
        <v>17.09</v>
      </c>
      <c r="H112" s="3">
        <v>-8.11</v>
      </c>
      <c r="J112" s="25" t="s">
        <v>157</v>
      </c>
      <c r="K112">
        <f>CORREL(H112:H116,D112:D116)</f>
        <v>0.46279844645979235</v>
      </c>
    </row>
    <row r="113" spans="1:11" x14ac:dyDescent="0.3">
      <c r="C113" s="20">
        <v>2021</v>
      </c>
      <c r="D113" s="3">
        <v>6.08</v>
      </c>
      <c r="E113" s="3">
        <v>56.67</v>
      </c>
      <c r="F113" s="3">
        <v>43.33</v>
      </c>
      <c r="G113" s="3">
        <v>17.21</v>
      </c>
      <c r="H113" s="3">
        <v>2.5099999999999998</v>
      </c>
      <c r="J113" s="25" t="s">
        <v>158</v>
      </c>
      <c r="K113">
        <f>CORREL(H112:H116,E112:E116)</f>
        <v>0.97646801213073231</v>
      </c>
    </row>
    <row r="114" spans="1:11" x14ac:dyDescent="0.3">
      <c r="C114" s="20">
        <v>2022</v>
      </c>
      <c r="D114" s="3">
        <v>6.5</v>
      </c>
      <c r="E114" s="3">
        <v>51.82</v>
      </c>
      <c r="F114" s="3">
        <v>48.18</v>
      </c>
      <c r="G114" s="3">
        <v>22.06</v>
      </c>
      <c r="H114" s="3">
        <v>2.21</v>
      </c>
      <c r="J114" s="25" t="s">
        <v>159</v>
      </c>
      <c r="K114">
        <f>CORREL(H112:H116,F112:F116)</f>
        <v>-0.97646801213073231</v>
      </c>
    </row>
    <row r="115" spans="1:11" x14ac:dyDescent="0.3">
      <c r="C115" s="20">
        <v>2023</v>
      </c>
      <c r="D115" s="3">
        <v>5.49</v>
      </c>
      <c r="E115" s="3">
        <v>45.24</v>
      </c>
      <c r="F115" s="3">
        <v>54.76</v>
      </c>
      <c r="G115" s="3">
        <v>18.57</v>
      </c>
      <c r="H115" s="3">
        <v>0.48799999999999999</v>
      </c>
      <c r="J115" s="25" t="s">
        <v>160</v>
      </c>
      <c r="K115">
        <f>CORREL(D112:D116,E112:E116)</f>
        <v>0.49572538298331786</v>
      </c>
    </row>
    <row r="116" spans="1:11" x14ac:dyDescent="0.3">
      <c r="C116" s="20">
        <v>2024</v>
      </c>
      <c r="D116" s="3">
        <v>4.5</v>
      </c>
      <c r="E116" s="3">
        <v>50.76</v>
      </c>
      <c r="F116" s="3">
        <v>49.24</v>
      </c>
      <c r="G116" s="3">
        <v>17.87</v>
      </c>
      <c r="H116" s="3">
        <v>1.7270000000000001</v>
      </c>
      <c r="J116" s="25" t="s">
        <v>161</v>
      </c>
      <c r="K116">
        <f>CORREL(G112:G116,H112:H116)</f>
        <v>0.41274742969597411</v>
      </c>
    </row>
    <row r="117" spans="1:11" x14ac:dyDescent="0.3">
      <c r="D117" s="3"/>
      <c r="E117" s="3"/>
      <c r="F117" s="3"/>
      <c r="G117" s="3"/>
      <c r="J117" s="25" t="s">
        <v>162</v>
      </c>
      <c r="K117">
        <f>CORREL(G112:G116,D112:D116)</f>
        <v>0.63896515752323935</v>
      </c>
    </row>
    <row r="118" spans="1:11" x14ac:dyDescent="0.3">
      <c r="D118" s="3"/>
      <c r="E118" s="3"/>
      <c r="F118" s="3"/>
      <c r="G118" s="3"/>
      <c r="J118" s="25" t="s">
        <v>163</v>
      </c>
      <c r="K118">
        <f>CORREL(G112:G116,E112:E116)</f>
        <v>0.31995444330758865</v>
      </c>
    </row>
    <row r="119" spans="1:11" x14ac:dyDescent="0.3">
      <c r="D119" s="3"/>
      <c r="E119" s="3"/>
      <c r="F119" s="3"/>
      <c r="G119" s="3"/>
      <c r="J119" s="25" t="s">
        <v>164</v>
      </c>
      <c r="K119">
        <f>CORREL(G112:G116,F112:F116)</f>
        <v>-0.31995444330758871</v>
      </c>
    </row>
    <row r="120" spans="1:11" x14ac:dyDescent="0.3">
      <c r="D120" s="3"/>
      <c r="E120" s="3"/>
      <c r="F120" s="3"/>
      <c r="G120" s="3"/>
      <c r="J120" s="25"/>
    </row>
    <row r="121" spans="1:11" x14ac:dyDescent="0.3">
      <c r="D121" s="3"/>
      <c r="E121" s="3"/>
      <c r="F121" s="3"/>
      <c r="G121" s="3"/>
      <c r="J121" s="25"/>
    </row>
    <row r="122" spans="1:11" x14ac:dyDescent="0.3">
      <c r="A122" s="17">
        <v>13</v>
      </c>
      <c r="B122" s="15" t="s">
        <v>22</v>
      </c>
      <c r="C122" s="20">
        <v>2020</v>
      </c>
      <c r="D122">
        <v>0.68</v>
      </c>
      <c r="E122">
        <v>42.94</v>
      </c>
      <c r="F122">
        <v>57.06</v>
      </c>
      <c r="G122">
        <v>13.16</v>
      </c>
      <c r="H122">
        <v>1.02</v>
      </c>
      <c r="J122" s="25" t="s">
        <v>157</v>
      </c>
      <c r="K122">
        <f>CORREL(H122:H126,D122:D126)</f>
        <v>-0.46930502184702538</v>
      </c>
    </row>
    <row r="123" spans="1:11" x14ac:dyDescent="0.3">
      <c r="C123" s="20">
        <v>2021</v>
      </c>
      <c r="D123">
        <v>0.89</v>
      </c>
      <c r="E123">
        <v>72.86</v>
      </c>
      <c r="F123">
        <v>27.14</v>
      </c>
      <c r="G123">
        <v>8.5399999999999991</v>
      </c>
      <c r="H123">
        <v>1.61</v>
      </c>
      <c r="J123" s="25" t="s">
        <v>158</v>
      </c>
      <c r="K123">
        <f>CORREL(H122:H126,E122:E126)</f>
        <v>0.90430633350733292</v>
      </c>
    </row>
    <row r="124" spans="1:11" x14ac:dyDescent="0.3">
      <c r="C124" s="20">
        <v>2022</v>
      </c>
      <c r="D124">
        <v>1</v>
      </c>
      <c r="E124">
        <v>-2159.12</v>
      </c>
      <c r="F124">
        <v>2259.12</v>
      </c>
      <c r="G124">
        <v>-0.4</v>
      </c>
      <c r="H124">
        <v>-3.145</v>
      </c>
      <c r="J124" s="25" t="s">
        <v>159</v>
      </c>
      <c r="K124">
        <f>CORREL(H122:H126,F122:F126)</f>
        <v>-0.90430633350733292</v>
      </c>
    </row>
    <row r="125" spans="1:11" x14ac:dyDescent="0.3">
      <c r="C125" s="20">
        <v>2023</v>
      </c>
      <c r="D125">
        <v>0.91</v>
      </c>
      <c r="E125">
        <v>149</v>
      </c>
      <c r="F125">
        <v>-49</v>
      </c>
      <c r="G125">
        <v>7.11</v>
      </c>
      <c r="H125">
        <v>0.66</v>
      </c>
      <c r="J125" s="25" t="s">
        <v>160</v>
      </c>
      <c r="K125">
        <f>CORREL(D122:D126,E122:E126)</f>
        <v>-0.64379589309148566</v>
      </c>
    </row>
    <row r="126" spans="1:11" x14ac:dyDescent="0.3">
      <c r="C126" s="20">
        <v>2024</v>
      </c>
      <c r="D126">
        <v>0.72</v>
      </c>
      <c r="E126">
        <v>101.39</v>
      </c>
      <c r="F126">
        <v>-1.39</v>
      </c>
      <c r="G126">
        <v>12.06</v>
      </c>
      <c r="H126">
        <v>-0.51600000000000001</v>
      </c>
      <c r="J126" s="25" t="s">
        <v>161</v>
      </c>
      <c r="K126">
        <f>CORREL(G122:G126,H122:H126)</f>
        <v>0.74098064684093867</v>
      </c>
    </row>
    <row r="127" spans="1:11" x14ac:dyDescent="0.3">
      <c r="J127" s="25" t="s">
        <v>162</v>
      </c>
      <c r="K127">
        <f>CORREL(G122:G126,D122:D126)</f>
        <v>-0.93031825126121326</v>
      </c>
    </row>
    <row r="128" spans="1:11" x14ac:dyDescent="0.3">
      <c r="J128" s="25" t="s">
        <v>163</v>
      </c>
      <c r="K128">
        <f>CORREL(G122:G126,E122:E126)</f>
        <v>0.87340680091390221</v>
      </c>
    </row>
    <row r="129" spans="1:11" x14ac:dyDescent="0.3">
      <c r="J129" s="25" t="s">
        <v>164</v>
      </c>
      <c r="K129">
        <f>CORREL(G122:G126,F122:F126)</f>
        <v>-0.87340680091390221</v>
      </c>
    </row>
    <row r="130" spans="1:11" x14ac:dyDescent="0.3">
      <c r="J130" s="25"/>
    </row>
    <row r="131" spans="1:11" x14ac:dyDescent="0.3">
      <c r="J131" s="25"/>
    </row>
    <row r="132" spans="1:11" x14ac:dyDescent="0.3">
      <c r="A132" s="17">
        <v>14</v>
      </c>
      <c r="B132" s="15" t="s">
        <v>23</v>
      </c>
      <c r="C132" s="20">
        <v>2020</v>
      </c>
      <c r="D132">
        <v>12.7</v>
      </c>
      <c r="E132">
        <v>44.46</v>
      </c>
      <c r="F132">
        <v>55.54</v>
      </c>
      <c r="G132">
        <v>13.92</v>
      </c>
      <c r="H132">
        <v>-3.04</v>
      </c>
      <c r="J132" s="25" t="s">
        <v>157</v>
      </c>
      <c r="K132">
        <f>CORREL(H132:H136,D132:D136)</f>
        <v>0.16022771891610441</v>
      </c>
    </row>
    <row r="133" spans="1:11" x14ac:dyDescent="0.3">
      <c r="C133" s="20">
        <v>2021</v>
      </c>
      <c r="D133">
        <v>8.3800000000000008</v>
      </c>
      <c r="E133">
        <v>25.98</v>
      </c>
      <c r="F133">
        <v>74.02</v>
      </c>
      <c r="G133">
        <v>19.5</v>
      </c>
      <c r="H133">
        <v>5.82</v>
      </c>
      <c r="J133" s="25" t="s">
        <v>158</v>
      </c>
      <c r="K133">
        <f>CORREL(H132:H136,E132:E136)</f>
        <v>-0.41638583627204068</v>
      </c>
    </row>
    <row r="134" spans="1:11" x14ac:dyDescent="0.3">
      <c r="C134" s="20">
        <v>2022</v>
      </c>
      <c r="D134">
        <v>11.24</v>
      </c>
      <c r="E134">
        <v>24</v>
      </c>
      <c r="F134">
        <v>76</v>
      </c>
      <c r="G134">
        <v>19.920000000000002</v>
      </c>
      <c r="H134">
        <v>-0.60099999999999998</v>
      </c>
      <c r="J134" s="25" t="s">
        <v>159</v>
      </c>
      <c r="K134">
        <f>CORREL(H132:H136,F132:F136)</f>
        <v>0.41638583627204051</v>
      </c>
    </row>
    <row r="135" spans="1:11" x14ac:dyDescent="0.3">
      <c r="C135" s="20">
        <v>2023</v>
      </c>
      <c r="D135">
        <v>3.42</v>
      </c>
      <c r="E135">
        <v>28.22</v>
      </c>
      <c r="F135">
        <v>71.78</v>
      </c>
      <c r="G135">
        <v>19.36</v>
      </c>
      <c r="H135">
        <v>-4.45</v>
      </c>
      <c r="J135" s="25" t="s">
        <v>160</v>
      </c>
      <c r="K135">
        <f>CORREL(D132:D136,E132:E136)</f>
        <v>0.43168949727955597</v>
      </c>
    </row>
    <row r="136" spans="1:11" x14ac:dyDescent="0.3">
      <c r="C136" s="20">
        <v>2024</v>
      </c>
      <c r="D136">
        <v>3.4</v>
      </c>
      <c r="E136">
        <v>28.83</v>
      </c>
      <c r="F136">
        <v>71.17</v>
      </c>
      <c r="G136">
        <v>20.54</v>
      </c>
      <c r="H136">
        <v>-1.1200000000000001</v>
      </c>
      <c r="J136" s="25" t="s">
        <v>161</v>
      </c>
      <c r="K136">
        <f>CORREL(G132:G136,H132:H136)</f>
        <v>0.31376601176141189</v>
      </c>
    </row>
    <row r="137" spans="1:11" x14ac:dyDescent="0.3">
      <c r="J137" s="25" t="s">
        <v>162</v>
      </c>
      <c r="K137">
        <f>CORREL(G132:G136,D132:D136)</f>
        <v>-0.64128703172608836</v>
      </c>
    </row>
    <row r="138" spans="1:11" x14ac:dyDescent="0.3">
      <c r="J138" s="25" t="s">
        <v>163</v>
      </c>
      <c r="K138">
        <f>CORREL(G132:G136,E132:E136)</f>
        <v>-0.94862688122653693</v>
      </c>
    </row>
    <row r="139" spans="1:11" x14ac:dyDescent="0.3">
      <c r="J139" s="25" t="s">
        <v>164</v>
      </c>
      <c r="K139">
        <f>CORREL(G132:G136,F132:F136)</f>
        <v>0.94862688122653671</v>
      </c>
    </row>
    <row r="140" spans="1:11" x14ac:dyDescent="0.3">
      <c r="J140" s="25"/>
    </row>
    <row r="141" spans="1:11" x14ac:dyDescent="0.3">
      <c r="J141" s="25"/>
    </row>
    <row r="142" spans="1:11" x14ac:dyDescent="0.3">
      <c r="A142" s="17">
        <v>15</v>
      </c>
      <c r="B142" s="15" t="s">
        <v>24</v>
      </c>
      <c r="C142" s="20">
        <v>2020</v>
      </c>
      <c r="D142">
        <v>1.03</v>
      </c>
      <c r="E142">
        <v>22.49</v>
      </c>
      <c r="F142">
        <v>77.510000000000005</v>
      </c>
      <c r="G142">
        <v>13.79</v>
      </c>
      <c r="H142">
        <v>0.26700000000000002</v>
      </c>
      <c r="J142" s="25" t="s">
        <v>157</v>
      </c>
      <c r="K142">
        <f>CORREL(H142:H146,D142:D146)</f>
        <v>-0.40289596507760894</v>
      </c>
    </row>
    <row r="143" spans="1:11" x14ac:dyDescent="0.3">
      <c r="C143" s="20">
        <v>2021</v>
      </c>
      <c r="D143">
        <v>0.99</v>
      </c>
      <c r="E143">
        <v>5.75</v>
      </c>
      <c r="F143">
        <v>94.25</v>
      </c>
      <c r="G143">
        <v>17.86</v>
      </c>
      <c r="H143">
        <v>-0.29189999999999999</v>
      </c>
      <c r="J143" s="25" t="s">
        <v>158</v>
      </c>
      <c r="K143">
        <f>CORREL(H142:H146,E142:E146)</f>
        <v>0.40738608554086492</v>
      </c>
    </row>
    <row r="144" spans="1:11" x14ac:dyDescent="0.3">
      <c r="C144" s="20">
        <v>2022</v>
      </c>
      <c r="D144">
        <v>2.2599999999999998</v>
      </c>
      <c r="E144">
        <v>9.4</v>
      </c>
      <c r="F144">
        <v>90.6</v>
      </c>
      <c r="G144">
        <v>26.3</v>
      </c>
      <c r="H144">
        <v>0.83</v>
      </c>
      <c r="J144" s="25" t="s">
        <v>159</v>
      </c>
      <c r="K144">
        <f>CORREL(H142:H146,F142:F146)</f>
        <v>-0.40738608554086481</v>
      </c>
    </row>
    <row r="145" spans="3:11" x14ac:dyDescent="0.3">
      <c r="C145" s="20">
        <v>2023</v>
      </c>
      <c r="D145">
        <v>0.39</v>
      </c>
      <c r="E145">
        <v>84.95</v>
      </c>
      <c r="F145">
        <v>15.05</v>
      </c>
      <c r="G145">
        <v>7.75</v>
      </c>
      <c r="H145">
        <v>2.4569999999999999</v>
      </c>
      <c r="J145" s="25" t="s">
        <v>160</v>
      </c>
      <c r="K145">
        <f>CORREL(D142:D146,E142:E146)</f>
        <v>-0.58205318634610637</v>
      </c>
    </row>
    <row r="146" spans="3:11" x14ac:dyDescent="0.3">
      <c r="C146" s="20">
        <v>2024</v>
      </c>
      <c r="D146">
        <v>0.81</v>
      </c>
      <c r="E146">
        <v>10.220000000000001</v>
      </c>
      <c r="F146">
        <v>89.78</v>
      </c>
      <c r="G146">
        <v>10.68</v>
      </c>
      <c r="H146">
        <v>3.25</v>
      </c>
      <c r="J146" s="25" t="s">
        <v>161</v>
      </c>
      <c r="K146">
        <f>CORREL(G142:G146,H142:H146)</f>
        <v>-0.58869144982193555</v>
      </c>
    </row>
    <row r="147" spans="3:11" x14ac:dyDescent="0.3">
      <c r="J147" s="25" t="s">
        <v>162</v>
      </c>
      <c r="K147">
        <f>CORREL(G142:G146,D142:D146)</f>
        <v>0.95693123146113457</v>
      </c>
    </row>
    <row r="148" spans="3:11" x14ac:dyDescent="0.3">
      <c r="J148" s="25" t="s">
        <v>163</v>
      </c>
      <c r="K148">
        <f>CORREL(G142:G146,E142:E146)</f>
        <v>-0.62675425437681354</v>
      </c>
    </row>
    <row r="149" spans="3:11" x14ac:dyDescent="0.3">
      <c r="J149" s="25" t="s">
        <v>164</v>
      </c>
      <c r="K149">
        <f>CORREL(G142:G146,F142:F146)</f>
        <v>0.62675425437681365</v>
      </c>
    </row>
  </sheetData>
  <mergeCells count="2"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Prices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Salih</dc:creator>
  <cp:lastModifiedBy>Mohammed Salih</cp:lastModifiedBy>
  <dcterms:created xsi:type="dcterms:W3CDTF">2025-04-05T04:39:34Z</dcterms:created>
  <dcterms:modified xsi:type="dcterms:W3CDTF">2025-04-10T06:47:37Z</dcterms:modified>
</cp:coreProperties>
</file>