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thesis/data extraction /extraction /raw data /kern2015phys/"/>
    </mc:Choice>
  </mc:AlternateContent>
  <xr:revisionPtr revIDLastSave="0" documentId="13_ncr:1_{9C2B8073-A4DF-6049-9BA9-9A21A92C582B}" xr6:coauthVersionLast="45" xr6:coauthVersionMax="45" xr10:uidLastSave="{00000000-0000-0000-0000-000000000000}"/>
  <bookViews>
    <workbookView xWindow="28800" yWindow="-11000" windowWidth="24000" windowHeight="15620" activeTab="1" xr2:uid="{573338BA-93A5-2E4D-AF78-30D22262602C}"/>
  </bookViews>
  <sheets>
    <sheet name="raw" sheetId="1" r:id="rId1"/>
    <sheet name="metafor calculations" sheetId="3" r:id="rId2"/>
    <sheet name="cleaned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4" i="3" l="1"/>
  <c r="R13" i="3"/>
  <c r="R12" i="3"/>
  <c r="R11" i="3"/>
  <c r="P13" i="3"/>
  <c r="P14" i="3"/>
  <c r="P12" i="3"/>
  <c r="P11" i="3"/>
  <c r="E21" i="1" l="1"/>
  <c r="E20" i="1"/>
  <c r="F20" i="1" s="1"/>
  <c r="E18" i="1"/>
  <c r="E17" i="1"/>
  <c r="E15" i="1"/>
  <c r="E14" i="1"/>
  <c r="E12" i="1"/>
  <c r="E11" i="1"/>
  <c r="F11" i="1" s="1"/>
  <c r="E9" i="1"/>
  <c r="E8" i="1"/>
  <c r="F8" i="1" s="1"/>
  <c r="E6" i="1"/>
  <c r="E5" i="1"/>
  <c r="F5" i="1" s="1"/>
  <c r="E3" i="1"/>
  <c r="F2" i="1" s="1"/>
  <c r="E2" i="1"/>
  <c r="F14" i="1" l="1"/>
  <c r="F17" i="1"/>
</calcChain>
</file>

<file path=xl/sharedStrings.xml><?xml version="1.0" encoding="utf-8"?>
<sst xmlns="http://schemas.openxmlformats.org/spreadsheetml/2006/main" count="148" uniqueCount="30">
  <si>
    <t>x</t>
  </si>
  <si>
    <t>y</t>
  </si>
  <si>
    <t>type</t>
  </si>
  <si>
    <t>raw</t>
  </si>
  <si>
    <t>error</t>
  </si>
  <si>
    <t>peronii</t>
  </si>
  <si>
    <t>tasmaniensis</t>
  </si>
  <si>
    <t>ornatum</t>
  </si>
  <si>
    <t>species</t>
  </si>
  <si>
    <t>abs_error</t>
  </si>
  <si>
    <t>avg_error</t>
  </si>
  <si>
    <t>source</t>
  </si>
  <si>
    <t>figure 5a</t>
  </si>
  <si>
    <t>figure 5b</t>
  </si>
  <si>
    <t>figure 5c</t>
  </si>
  <si>
    <t xml:space="preserve">kern_2015plasticity </t>
  </si>
  <si>
    <t>figure 1</t>
  </si>
  <si>
    <t>18-28</t>
  </si>
  <si>
    <t xml:space="preserve">survival </t>
  </si>
  <si>
    <t>percent</t>
  </si>
  <si>
    <t>Limnodynastes</t>
  </si>
  <si>
    <t>UV exposure</t>
  </si>
  <si>
    <t>UV absence</t>
  </si>
  <si>
    <t>n</t>
  </si>
  <si>
    <t>UV presence</t>
  </si>
  <si>
    <t>figure 2</t>
  </si>
  <si>
    <t>CT max</t>
  </si>
  <si>
    <t>C</t>
  </si>
  <si>
    <t>avg constant</t>
  </si>
  <si>
    <t>avg constant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</si>
</sst>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E5D74-9D69-164C-88C9-F8386987400A}">
  <dimension ref="A1:F22"/>
  <sheetViews>
    <sheetView workbookViewId="0">
      <selection activeCell="D26" sqref="D2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10</v>
      </c>
    </row>
    <row r="2" spans="1:6" x14ac:dyDescent="0.2">
      <c r="A2">
        <v>1.0588235294117601</v>
      </c>
      <c r="B2">
        <v>39.721402927368104</v>
      </c>
      <c r="C2" t="s">
        <v>3</v>
      </c>
      <c r="D2" t="s">
        <v>5</v>
      </c>
      <c r="E2">
        <f>ABS(B2-B3)</f>
        <v>7.5117370891994995E-2</v>
      </c>
      <c r="F2">
        <f>AVERAGE(E2:E3)</f>
        <v>7.5117370891998547E-2</v>
      </c>
    </row>
    <row r="3" spans="1:6" x14ac:dyDescent="0.2">
      <c r="A3">
        <v>1.0588235294117601</v>
      </c>
      <c r="B3">
        <v>39.796520298260099</v>
      </c>
      <c r="C3" t="s">
        <v>4</v>
      </c>
      <c r="D3" t="s">
        <v>5</v>
      </c>
      <c r="E3">
        <f>ABS(B2-B4)</f>
        <v>7.51173708920021E-2</v>
      </c>
    </row>
    <row r="4" spans="1:6" x14ac:dyDescent="0.2">
      <c r="A4">
        <v>1.0588235294117601</v>
      </c>
      <c r="B4">
        <v>39.646285556476101</v>
      </c>
      <c r="C4" t="s">
        <v>4</v>
      </c>
      <c r="D4" t="s">
        <v>5</v>
      </c>
    </row>
    <row r="5" spans="1:6" x14ac:dyDescent="0.2">
      <c r="A5">
        <v>1.99411764705882</v>
      </c>
      <c r="B5">
        <v>40.514995857497901</v>
      </c>
      <c r="C5" t="s">
        <v>3</v>
      </c>
      <c r="D5" t="s">
        <v>5</v>
      </c>
      <c r="E5">
        <f>ABS(B5-B6)</f>
        <v>0.18735156034239964</v>
      </c>
      <c r="F5">
        <f>AVERAGE(E5:E6)</f>
        <v>0.16901408450705091</v>
      </c>
    </row>
    <row r="6" spans="1:6" x14ac:dyDescent="0.2">
      <c r="A6">
        <v>2</v>
      </c>
      <c r="B6">
        <v>40.702347417840301</v>
      </c>
      <c r="C6" t="s">
        <v>4</v>
      </c>
      <c r="D6" t="s">
        <v>5</v>
      </c>
      <c r="E6">
        <f>ABS(B5-B7)</f>
        <v>0.15067660867170218</v>
      </c>
    </row>
    <row r="7" spans="1:6" x14ac:dyDescent="0.2">
      <c r="A7">
        <v>2</v>
      </c>
      <c r="B7">
        <v>40.364319248826199</v>
      </c>
      <c r="C7" t="s">
        <v>4</v>
      </c>
      <c r="D7" t="s">
        <v>5</v>
      </c>
    </row>
    <row r="8" spans="1:6" x14ac:dyDescent="0.2">
      <c r="A8">
        <v>0.993670886075949</v>
      </c>
      <c r="B8">
        <v>40.488262910798099</v>
      </c>
      <c r="C8" t="s">
        <v>3</v>
      </c>
      <c r="D8" t="s">
        <v>6</v>
      </c>
      <c r="E8">
        <f>ABS(B8-B9)</f>
        <v>0.11267605633800315</v>
      </c>
      <c r="F8">
        <f>AVERAGE(E8:E9)</f>
        <v>0.11267605633804934</v>
      </c>
    </row>
    <row r="9" spans="1:6" x14ac:dyDescent="0.2">
      <c r="A9">
        <v>0.993670886075949</v>
      </c>
      <c r="B9">
        <v>40.600938967136102</v>
      </c>
      <c r="C9" t="s">
        <v>4</v>
      </c>
      <c r="D9" t="s">
        <v>6</v>
      </c>
      <c r="E9">
        <f>ABS(B8-B10)</f>
        <v>0.11267605633809552</v>
      </c>
    </row>
    <row r="10" spans="1:6" x14ac:dyDescent="0.2">
      <c r="A10">
        <v>0.993670886075949</v>
      </c>
      <c r="B10">
        <v>40.375586854460003</v>
      </c>
      <c r="C10" t="s">
        <v>4</v>
      </c>
      <c r="D10" t="s">
        <v>6</v>
      </c>
    </row>
    <row r="11" spans="1:6" x14ac:dyDescent="0.2">
      <c r="A11">
        <v>2</v>
      </c>
      <c r="B11">
        <v>41.577227075533301</v>
      </c>
      <c r="C11" t="s">
        <v>3</v>
      </c>
      <c r="D11" t="s">
        <v>6</v>
      </c>
      <c r="E11">
        <f>ABS(B11-B12)</f>
        <v>0.11267605633809552</v>
      </c>
      <c r="F11">
        <f>AVERAGE(E11:E12)</f>
        <v>9.389671361504881E-2</v>
      </c>
    </row>
    <row r="12" spans="1:6" x14ac:dyDescent="0.2">
      <c r="A12">
        <v>2</v>
      </c>
      <c r="B12">
        <v>41.689903131871397</v>
      </c>
      <c r="C12" t="s">
        <v>4</v>
      </c>
      <c r="D12" t="s">
        <v>6</v>
      </c>
      <c r="E12">
        <f>ABS(B11-B13)</f>
        <v>7.51173708920021E-2</v>
      </c>
    </row>
    <row r="13" spans="1:6" x14ac:dyDescent="0.2">
      <c r="A13">
        <v>2</v>
      </c>
      <c r="B13">
        <v>41.502109704641299</v>
      </c>
      <c r="C13" t="s">
        <v>4</v>
      </c>
      <c r="D13" t="s">
        <v>6</v>
      </c>
    </row>
    <row r="14" spans="1:6" x14ac:dyDescent="0.2">
      <c r="A14">
        <v>1.0067639729441</v>
      </c>
      <c r="B14">
        <v>41.735849056603698</v>
      </c>
      <c r="C14" t="s">
        <v>3</v>
      </c>
      <c r="D14" t="s">
        <v>7</v>
      </c>
      <c r="E14">
        <f>ABS(B14-B15)</f>
        <v>0.15094339622640263</v>
      </c>
      <c r="F14">
        <f>AVERAGE(E14:E15)</f>
        <v>0.15094339622639907</v>
      </c>
    </row>
    <row r="15" spans="1:6" x14ac:dyDescent="0.2">
      <c r="A15">
        <v>1.00694197223211</v>
      </c>
      <c r="B15">
        <v>41.8867924528301</v>
      </c>
      <c r="C15" t="s">
        <v>4</v>
      </c>
      <c r="D15" t="s">
        <v>7</v>
      </c>
      <c r="E15">
        <f>ABS(B14-B16)</f>
        <v>0.15094339622639552</v>
      </c>
    </row>
    <row r="16" spans="1:6" x14ac:dyDescent="0.2">
      <c r="A16">
        <v>1.0065859736561</v>
      </c>
      <c r="B16">
        <v>41.584905660377302</v>
      </c>
      <c r="C16" t="s">
        <v>4</v>
      </c>
      <c r="D16" t="s">
        <v>7</v>
      </c>
    </row>
    <row r="17" spans="1:6" x14ac:dyDescent="0.2">
      <c r="A17">
        <v>1.9987095051619801</v>
      </c>
      <c r="B17">
        <v>42.905660377358402</v>
      </c>
      <c r="C17" t="s">
        <v>3</v>
      </c>
      <c r="D17" t="s">
        <v>7</v>
      </c>
      <c r="E17">
        <f>ABS(B17-B18)</f>
        <v>0.150943396226495</v>
      </c>
      <c r="F17">
        <f>AVERAGE(E17:E18)</f>
        <v>0.1320754716981476</v>
      </c>
    </row>
    <row r="18" spans="1:6" x14ac:dyDescent="0.2">
      <c r="A18">
        <v>1.9988875044499801</v>
      </c>
      <c r="B18">
        <v>43.056603773584897</v>
      </c>
      <c r="C18" t="s">
        <v>4</v>
      </c>
      <c r="D18" t="s">
        <v>7</v>
      </c>
      <c r="E18">
        <f>ABS(B17-B19)</f>
        <v>0.11320754716980019</v>
      </c>
    </row>
    <row r="19" spans="1:6" x14ac:dyDescent="0.2">
      <c r="A19">
        <v>2.00800996796012</v>
      </c>
      <c r="B19">
        <v>42.792452830188601</v>
      </c>
      <c r="C19" t="s">
        <v>4</v>
      </c>
      <c r="D19" t="s">
        <v>7</v>
      </c>
    </row>
    <row r="20" spans="1:6" x14ac:dyDescent="0.2">
      <c r="A20">
        <v>2.9992435030259901</v>
      </c>
      <c r="B20">
        <v>43.358490566037702</v>
      </c>
      <c r="C20" t="s">
        <v>3</v>
      </c>
      <c r="D20" t="s">
        <v>7</v>
      </c>
      <c r="E20">
        <f>ABS(B20-B21)</f>
        <v>0.15094339622639552</v>
      </c>
      <c r="F20">
        <f>AVERAGE(E20:E21)</f>
        <v>0.13207547169809786</v>
      </c>
    </row>
    <row r="21" spans="1:6" x14ac:dyDescent="0.2">
      <c r="A21">
        <v>2.9994215023139899</v>
      </c>
      <c r="B21">
        <v>43.509433962264097</v>
      </c>
      <c r="C21" t="s">
        <v>4</v>
      </c>
      <c r="D21" t="s">
        <v>7</v>
      </c>
      <c r="E21">
        <f>ABS(B20-B22)</f>
        <v>0.11320754716980019</v>
      </c>
    </row>
    <row r="22" spans="1:6" x14ac:dyDescent="0.2">
      <c r="A22">
        <v>2.9991100035599798</v>
      </c>
      <c r="B22">
        <v>43.245283018867902</v>
      </c>
      <c r="C22" t="s">
        <v>4</v>
      </c>
      <c r="D2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D48F2-C7C4-994B-8EF0-CEE10DCC08A2}">
  <dimension ref="A1:AL15"/>
  <sheetViews>
    <sheetView tabSelected="1" topLeftCell="H1" workbookViewId="0">
      <selection activeCell="M22" sqref="M22"/>
    </sheetView>
  </sheetViews>
  <sheetFormatPr baseColWidth="10" defaultRowHeight="16" x14ac:dyDescent="0.2"/>
  <sheetData>
    <row r="1" spans="1:38" x14ac:dyDescent="0.2">
      <c r="A1" s="1">
        <v>1</v>
      </c>
      <c r="B1" s="1">
        <v>1</v>
      </c>
      <c r="C1" s="1" t="s">
        <v>15</v>
      </c>
      <c r="D1" s="1" t="s">
        <v>16</v>
      </c>
      <c r="E1" s="1">
        <v>1</v>
      </c>
      <c r="F1" s="1">
        <v>1</v>
      </c>
      <c r="G1" s="1">
        <v>1</v>
      </c>
      <c r="H1" s="1"/>
      <c r="I1" s="1">
        <v>18</v>
      </c>
      <c r="J1" s="1">
        <v>18</v>
      </c>
      <c r="K1" s="1">
        <v>28</v>
      </c>
      <c r="L1" s="1" t="s">
        <v>17</v>
      </c>
      <c r="M1" s="1">
        <v>24</v>
      </c>
      <c r="N1" s="1" t="s">
        <v>18</v>
      </c>
      <c r="O1" s="1" t="s">
        <v>19</v>
      </c>
      <c r="P1" s="1">
        <v>92.111959299999995</v>
      </c>
      <c r="Q1" s="1">
        <v>83.460559799999999</v>
      </c>
      <c r="R1" s="1">
        <v>2.1628498700000001</v>
      </c>
      <c r="S1" s="1">
        <v>6.3613231600000004</v>
      </c>
      <c r="T1" s="1">
        <v>12</v>
      </c>
      <c r="U1" s="1">
        <v>12</v>
      </c>
      <c r="V1" s="1">
        <v>1</v>
      </c>
      <c r="W1" s="1"/>
      <c r="X1" s="1">
        <v>0</v>
      </c>
      <c r="Y1" s="1"/>
      <c r="Z1" s="1" t="s">
        <v>20</v>
      </c>
      <c r="AA1" s="1" t="s">
        <v>5</v>
      </c>
      <c r="AB1" s="1">
        <v>1</v>
      </c>
      <c r="AC1" s="1">
        <v>1</v>
      </c>
      <c r="AD1" s="1">
        <v>2</v>
      </c>
      <c r="AE1" s="1" t="s">
        <v>21</v>
      </c>
      <c r="AF1" s="1" t="s">
        <v>22</v>
      </c>
      <c r="AG1" s="1"/>
      <c r="AH1" s="1"/>
      <c r="AI1" s="1"/>
      <c r="AJ1" s="1"/>
      <c r="AK1" s="1"/>
      <c r="AL1" s="1" t="s">
        <v>23</v>
      </c>
    </row>
    <row r="2" spans="1:38" x14ac:dyDescent="0.2">
      <c r="A2" s="1">
        <v>1</v>
      </c>
      <c r="B2" s="1">
        <v>1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/>
      <c r="I2" s="1">
        <v>18</v>
      </c>
      <c r="J2" s="1">
        <v>18</v>
      </c>
      <c r="K2" s="1">
        <v>28</v>
      </c>
      <c r="L2" s="1" t="s">
        <v>17</v>
      </c>
      <c r="M2" s="1">
        <v>24</v>
      </c>
      <c r="N2" s="1" t="s">
        <v>18</v>
      </c>
      <c r="O2" s="1" t="s">
        <v>19</v>
      </c>
      <c r="P2" s="1">
        <v>89.312977099999998</v>
      </c>
      <c r="Q2" s="1">
        <v>80.916030500000005</v>
      </c>
      <c r="R2" s="1">
        <v>5.97964377</v>
      </c>
      <c r="S2" s="1">
        <v>6.9974554700000002</v>
      </c>
      <c r="T2" s="1">
        <v>12</v>
      </c>
      <c r="U2" s="1">
        <v>12</v>
      </c>
      <c r="V2" s="1">
        <v>1</v>
      </c>
      <c r="W2" s="1"/>
      <c r="X2" s="1">
        <v>0</v>
      </c>
      <c r="Y2" s="1"/>
      <c r="Z2" s="1" t="s">
        <v>20</v>
      </c>
      <c r="AA2" s="1" t="s">
        <v>5</v>
      </c>
      <c r="AB2" s="1">
        <v>1</v>
      </c>
      <c r="AC2" s="1">
        <v>1</v>
      </c>
      <c r="AD2" s="1">
        <v>2</v>
      </c>
      <c r="AE2" s="1" t="s">
        <v>21</v>
      </c>
      <c r="AF2" s="1" t="s">
        <v>24</v>
      </c>
      <c r="AG2" s="1"/>
      <c r="AH2" s="1"/>
      <c r="AI2" s="1"/>
      <c r="AJ2" s="1"/>
      <c r="AK2" s="1"/>
      <c r="AL2" s="1" t="s">
        <v>23</v>
      </c>
    </row>
    <row r="3" spans="1:38" x14ac:dyDescent="0.2">
      <c r="A3" s="1">
        <v>1</v>
      </c>
      <c r="B3" s="1">
        <v>1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/>
      <c r="I3" s="1">
        <v>28</v>
      </c>
      <c r="J3" s="1">
        <v>18</v>
      </c>
      <c r="K3" s="1">
        <v>28</v>
      </c>
      <c r="L3" s="1" t="s">
        <v>17</v>
      </c>
      <c r="M3" s="1">
        <v>24</v>
      </c>
      <c r="N3" s="1" t="s">
        <v>18</v>
      </c>
      <c r="O3" s="1" t="s">
        <v>19</v>
      </c>
      <c r="P3" s="1">
        <v>80.916030500000005</v>
      </c>
      <c r="Q3" s="1">
        <v>83.460559799999999</v>
      </c>
      <c r="R3" s="1">
        <v>4.0712468199999998</v>
      </c>
      <c r="S3" s="1">
        <v>6.3613231600000004</v>
      </c>
      <c r="T3" s="1">
        <v>12</v>
      </c>
      <c r="U3" s="1">
        <v>12</v>
      </c>
      <c r="V3" s="1">
        <v>1</v>
      </c>
      <c r="W3" s="1"/>
      <c r="X3" s="1">
        <v>0</v>
      </c>
      <c r="Y3" s="1"/>
      <c r="Z3" s="1" t="s">
        <v>20</v>
      </c>
      <c r="AA3" s="1" t="s">
        <v>5</v>
      </c>
      <c r="AB3" s="1">
        <v>1</v>
      </c>
      <c r="AC3" s="1">
        <v>1</v>
      </c>
      <c r="AD3" s="1">
        <v>2</v>
      </c>
      <c r="AE3" s="1" t="s">
        <v>21</v>
      </c>
      <c r="AF3" s="1" t="s">
        <v>22</v>
      </c>
      <c r="AG3" s="1"/>
      <c r="AH3" s="1"/>
      <c r="AI3" s="1"/>
      <c r="AJ3" s="1"/>
      <c r="AK3" s="1"/>
      <c r="AL3" s="1" t="s">
        <v>23</v>
      </c>
    </row>
    <row r="4" spans="1:38" x14ac:dyDescent="0.2">
      <c r="A4" s="1">
        <v>1</v>
      </c>
      <c r="B4" s="1">
        <v>1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/>
      <c r="I4" s="1">
        <v>28</v>
      </c>
      <c r="J4" s="1">
        <v>18</v>
      </c>
      <c r="K4" s="1">
        <v>28</v>
      </c>
      <c r="L4" s="1" t="s">
        <v>17</v>
      </c>
      <c r="M4" s="1">
        <v>24</v>
      </c>
      <c r="N4" s="1" t="s">
        <v>18</v>
      </c>
      <c r="O4" s="1" t="s">
        <v>19</v>
      </c>
      <c r="P4" s="1">
        <v>67.684478400000003</v>
      </c>
      <c r="Q4" s="1">
        <v>80.916030500000005</v>
      </c>
      <c r="R4" s="1">
        <v>6.9974554700000002</v>
      </c>
      <c r="S4" s="1">
        <v>6.9974554700000002</v>
      </c>
      <c r="T4" s="1">
        <v>12</v>
      </c>
      <c r="U4" s="1">
        <v>12</v>
      </c>
      <c r="V4" s="1">
        <v>1</v>
      </c>
      <c r="W4" s="1"/>
      <c r="X4" s="1">
        <v>0</v>
      </c>
      <c r="Y4" s="1"/>
      <c r="Z4" s="1" t="s">
        <v>20</v>
      </c>
      <c r="AA4" s="1" t="s">
        <v>5</v>
      </c>
      <c r="AB4" s="1">
        <v>1</v>
      </c>
      <c r="AC4" s="1">
        <v>1</v>
      </c>
      <c r="AD4" s="1">
        <v>2</v>
      </c>
      <c r="AE4" s="1" t="s">
        <v>21</v>
      </c>
      <c r="AF4" s="1" t="s">
        <v>24</v>
      </c>
      <c r="AG4" s="1"/>
      <c r="AH4" s="1"/>
      <c r="AI4" s="1"/>
      <c r="AJ4" s="1"/>
      <c r="AK4" s="1"/>
      <c r="AL4" s="1" t="s">
        <v>23</v>
      </c>
    </row>
    <row r="5" spans="1:38" x14ac:dyDescent="0.2">
      <c r="A5" s="1">
        <v>2</v>
      </c>
      <c r="B5" s="1">
        <v>2</v>
      </c>
      <c r="C5" s="1" t="s">
        <v>15</v>
      </c>
      <c r="D5" s="1" t="s">
        <v>25</v>
      </c>
      <c r="E5" s="1">
        <v>0</v>
      </c>
      <c r="F5" s="1">
        <v>1</v>
      </c>
      <c r="G5" s="1">
        <v>1</v>
      </c>
      <c r="H5" s="1"/>
      <c r="I5" s="1">
        <v>18</v>
      </c>
      <c r="J5" s="1">
        <v>18</v>
      </c>
      <c r="K5" s="1">
        <v>28</v>
      </c>
      <c r="L5" s="1" t="s">
        <v>17</v>
      </c>
      <c r="M5" s="1">
        <v>24</v>
      </c>
      <c r="N5" s="1" t="s">
        <v>26</v>
      </c>
      <c r="O5" s="1" t="s">
        <v>27</v>
      </c>
      <c r="P5" s="1">
        <v>38.477183500000002</v>
      </c>
      <c r="Q5" s="1">
        <v>40.2934226</v>
      </c>
      <c r="R5" s="1">
        <v>0.12356979</v>
      </c>
      <c r="S5" s="1">
        <v>6.8649890000000005E-2</v>
      </c>
      <c r="T5" s="1">
        <v>12</v>
      </c>
      <c r="U5" s="1">
        <v>12</v>
      </c>
      <c r="V5" s="1">
        <v>1</v>
      </c>
      <c r="W5" s="1"/>
      <c r="X5" s="1">
        <v>0</v>
      </c>
      <c r="Y5" s="1"/>
      <c r="Z5" s="1" t="s">
        <v>20</v>
      </c>
      <c r="AA5" s="1" t="s">
        <v>5</v>
      </c>
      <c r="AB5" s="1">
        <v>1</v>
      </c>
      <c r="AC5" s="1">
        <v>1</v>
      </c>
      <c r="AD5" s="1">
        <v>2</v>
      </c>
      <c r="AE5" s="1" t="s">
        <v>21</v>
      </c>
      <c r="AF5" s="1" t="s">
        <v>22</v>
      </c>
      <c r="AG5" s="1"/>
      <c r="AH5" s="1"/>
      <c r="AI5" s="1"/>
      <c r="AJ5" s="1"/>
      <c r="AK5" s="1"/>
      <c r="AL5" s="1" t="s">
        <v>23</v>
      </c>
    </row>
    <row r="6" spans="1:38" x14ac:dyDescent="0.2">
      <c r="A6" s="1">
        <v>2</v>
      </c>
      <c r="B6" s="1">
        <v>2</v>
      </c>
      <c r="C6" s="1" t="s">
        <v>15</v>
      </c>
      <c r="D6" s="1" t="s">
        <v>25</v>
      </c>
      <c r="E6" s="1">
        <v>0</v>
      </c>
      <c r="F6" s="1">
        <v>1</v>
      </c>
      <c r="G6" s="1">
        <v>1</v>
      </c>
      <c r="H6" s="1"/>
      <c r="I6" s="1">
        <v>18</v>
      </c>
      <c r="J6" s="1">
        <v>18</v>
      </c>
      <c r="K6" s="1">
        <v>28</v>
      </c>
      <c r="L6" s="1" t="s">
        <v>17</v>
      </c>
      <c r="M6" s="1">
        <v>24</v>
      </c>
      <c r="N6" s="1" t="s">
        <v>26</v>
      </c>
      <c r="O6" s="1" t="s">
        <v>27</v>
      </c>
      <c r="P6" s="1">
        <v>38.899696400000003</v>
      </c>
      <c r="Q6" s="1">
        <v>40.432164800000002</v>
      </c>
      <c r="R6" s="1">
        <v>0.16933638000000001</v>
      </c>
      <c r="S6" s="1">
        <v>0.11442537999999999</v>
      </c>
      <c r="T6" s="1">
        <v>12</v>
      </c>
      <c r="U6" s="1">
        <v>12</v>
      </c>
      <c r="V6" s="1">
        <v>1</v>
      </c>
      <c r="W6" s="1"/>
      <c r="X6" s="1">
        <v>0</v>
      </c>
      <c r="Y6" s="1"/>
      <c r="Z6" s="1" t="s">
        <v>20</v>
      </c>
      <c r="AA6" s="1" t="s">
        <v>5</v>
      </c>
      <c r="AB6" s="1">
        <v>1</v>
      </c>
      <c r="AC6" s="1">
        <v>1</v>
      </c>
      <c r="AD6" s="1">
        <v>2</v>
      </c>
      <c r="AE6" s="1" t="s">
        <v>21</v>
      </c>
      <c r="AF6" s="1" t="s">
        <v>24</v>
      </c>
      <c r="AG6" s="1"/>
      <c r="AH6" s="1"/>
      <c r="AI6" s="1"/>
      <c r="AJ6" s="1"/>
      <c r="AK6" s="1"/>
      <c r="AL6" s="1" t="s">
        <v>23</v>
      </c>
    </row>
    <row r="7" spans="1:38" x14ac:dyDescent="0.2">
      <c r="A7" s="1">
        <v>2</v>
      </c>
      <c r="B7" s="1">
        <v>2</v>
      </c>
      <c r="C7" s="1" t="s">
        <v>15</v>
      </c>
      <c r="D7" s="1" t="s">
        <v>25</v>
      </c>
      <c r="E7" s="1">
        <v>0</v>
      </c>
      <c r="F7" s="1">
        <v>1</v>
      </c>
      <c r="G7" s="1">
        <v>1</v>
      </c>
      <c r="H7" s="1"/>
      <c r="I7" s="1">
        <v>28</v>
      </c>
      <c r="J7" s="1">
        <v>18</v>
      </c>
      <c r="K7" s="1">
        <v>28</v>
      </c>
      <c r="L7" s="1" t="s">
        <v>17</v>
      </c>
      <c r="M7" s="1">
        <v>24</v>
      </c>
      <c r="N7" s="1" t="s">
        <v>26</v>
      </c>
      <c r="O7" s="1" t="s">
        <v>27</v>
      </c>
      <c r="P7" s="1">
        <v>41.285845299999998</v>
      </c>
      <c r="Q7" s="1">
        <v>40.2934226</v>
      </c>
      <c r="R7" s="1">
        <v>0.14645309000000001</v>
      </c>
      <c r="S7" s="1">
        <v>6.8649890000000005E-2</v>
      </c>
      <c r="T7" s="1">
        <v>12</v>
      </c>
      <c r="U7" s="1">
        <v>12</v>
      </c>
      <c r="V7" s="1">
        <v>1</v>
      </c>
      <c r="W7" s="1"/>
      <c r="X7" s="1">
        <v>0</v>
      </c>
      <c r="Y7" s="1"/>
      <c r="Z7" s="1" t="s">
        <v>20</v>
      </c>
      <c r="AA7" s="1" t="s">
        <v>5</v>
      </c>
      <c r="AB7" s="1">
        <v>1</v>
      </c>
      <c r="AC7" s="1">
        <v>1</v>
      </c>
      <c r="AD7" s="1">
        <v>2</v>
      </c>
      <c r="AE7" s="1" t="s">
        <v>21</v>
      </c>
      <c r="AF7" s="1" t="s">
        <v>22</v>
      </c>
      <c r="AG7" s="1"/>
      <c r="AH7" s="1"/>
      <c r="AI7" s="1"/>
      <c r="AJ7" s="1"/>
      <c r="AK7" s="1"/>
      <c r="AL7" s="1" t="s">
        <v>23</v>
      </c>
    </row>
    <row r="8" spans="1:38" x14ac:dyDescent="0.2">
      <c r="A8" s="1">
        <v>2</v>
      </c>
      <c r="B8" s="1">
        <v>2</v>
      </c>
      <c r="C8" s="1" t="s">
        <v>15</v>
      </c>
      <c r="D8" s="1" t="s">
        <v>25</v>
      </c>
      <c r="E8" s="1">
        <v>0</v>
      </c>
      <c r="F8" s="1">
        <v>1</v>
      </c>
      <c r="G8" s="1">
        <v>1</v>
      </c>
      <c r="H8" s="1"/>
      <c r="I8" s="1">
        <v>28</v>
      </c>
      <c r="J8" s="1">
        <v>18</v>
      </c>
      <c r="K8" s="1">
        <v>28</v>
      </c>
      <c r="L8" s="1" t="s">
        <v>17</v>
      </c>
      <c r="M8" s="1">
        <v>24</v>
      </c>
      <c r="N8" s="1" t="s">
        <v>26</v>
      </c>
      <c r="O8" s="1" t="s">
        <v>27</v>
      </c>
      <c r="P8" s="1">
        <v>40.994399399999999</v>
      </c>
      <c r="Q8" s="1">
        <v>40.432164800000002</v>
      </c>
      <c r="R8" s="1">
        <v>9.1533180000000006E-2</v>
      </c>
      <c r="S8" s="1">
        <v>0.11442537999999999</v>
      </c>
      <c r="T8" s="1">
        <v>12</v>
      </c>
      <c r="U8" s="1">
        <v>12</v>
      </c>
      <c r="V8" s="1">
        <v>1</v>
      </c>
      <c r="W8" s="1"/>
      <c r="X8" s="1">
        <v>0</v>
      </c>
      <c r="Y8" s="1"/>
      <c r="Z8" s="1" t="s">
        <v>20</v>
      </c>
      <c r="AA8" s="1" t="s">
        <v>5</v>
      </c>
      <c r="AB8" s="1">
        <v>1</v>
      </c>
      <c r="AC8" s="1">
        <v>1</v>
      </c>
      <c r="AD8" s="1">
        <v>2</v>
      </c>
      <c r="AE8" s="1" t="s">
        <v>21</v>
      </c>
      <c r="AF8" s="1" t="s">
        <v>24</v>
      </c>
      <c r="AG8" s="1"/>
      <c r="AH8" s="1"/>
      <c r="AI8" s="1"/>
      <c r="AJ8" s="1"/>
      <c r="AK8" s="1"/>
      <c r="AL8" s="1" t="s">
        <v>23</v>
      </c>
    </row>
    <row r="10" spans="1:38" x14ac:dyDescent="0.2">
      <c r="P10" s="2" t="s">
        <v>28</v>
      </c>
      <c r="Q10" s="2"/>
      <c r="R10" s="2" t="s">
        <v>29</v>
      </c>
      <c r="S10" s="2"/>
    </row>
    <row r="11" spans="1:38" x14ac:dyDescent="0.2">
      <c r="P11" s="2">
        <f>AVERAGE(P3,P1)</f>
        <v>86.5139949</v>
      </c>
      <c r="Q11" s="2">
        <v>83.460559799999999</v>
      </c>
      <c r="R11" s="2">
        <f>AVERAGE(R1,R3)</f>
        <v>3.1170483449999997</v>
      </c>
      <c r="S11" s="2"/>
    </row>
    <row r="12" spans="1:38" x14ac:dyDescent="0.2">
      <c r="P12" s="2">
        <f>AVERAGE(P2-P4)</f>
        <v>21.628498699999994</v>
      </c>
      <c r="Q12" s="2">
        <v>80.916030500000005</v>
      </c>
      <c r="R12" s="2">
        <f>AVERAGE(R2,R4)</f>
        <v>6.4885496200000006</v>
      </c>
      <c r="S12" s="2"/>
    </row>
    <row r="13" spans="1:38" x14ac:dyDescent="0.2">
      <c r="P13" s="2">
        <f>AVERAGE(P5,P7)</f>
        <v>39.8815144</v>
      </c>
      <c r="Q13" s="2">
        <v>40.2934226</v>
      </c>
      <c r="R13" s="2">
        <f>AVERAGE(R5,R7)</f>
        <v>0.13501144000000001</v>
      </c>
      <c r="S13" s="2"/>
    </row>
    <row r="14" spans="1:38" x14ac:dyDescent="0.2">
      <c r="P14" s="2">
        <f>AVERAGE(P6,P8)</f>
        <v>39.947047900000001</v>
      </c>
      <c r="Q14" s="2">
        <v>40.432164800000002</v>
      </c>
      <c r="R14" s="2">
        <f>AVERAGE(R6,R8)</f>
        <v>0.13043478</v>
      </c>
      <c r="S14" s="2"/>
    </row>
    <row r="15" spans="1:38" x14ac:dyDescent="0.2">
      <c r="P15" s="2"/>
      <c r="Q15" s="2"/>
      <c r="R15" s="2"/>
      <c r="S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C678-4B82-8B40-A3B2-0CEA52DCF886}">
  <dimension ref="A1:D8"/>
  <sheetViews>
    <sheetView workbookViewId="0">
      <selection activeCell="B2" sqref="B2:B8"/>
    </sheetView>
  </sheetViews>
  <sheetFormatPr baseColWidth="10" defaultRowHeight="16" x14ac:dyDescent="0.2"/>
  <sheetData>
    <row r="1" spans="1:4" x14ac:dyDescent="0.2">
      <c r="A1" t="s">
        <v>1</v>
      </c>
      <c r="B1" t="s">
        <v>8</v>
      </c>
      <c r="C1" t="s">
        <v>10</v>
      </c>
      <c r="D1" t="s">
        <v>11</v>
      </c>
    </row>
    <row r="2" spans="1:4" x14ac:dyDescent="0.2">
      <c r="A2">
        <v>39.721402927368104</v>
      </c>
      <c r="B2" t="s">
        <v>5</v>
      </c>
      <c r="C2">
        <v>7.5117370891998547E-2</v>
      </c>
      <c r="D2" t="s">
        <v>12</v>
      </c>
    </row>
    <row r="3" spans="1:4" x14ac:dyDescent="0.2">
      <c r="A3">
        <v>40.514995857497901</v>
      </c>
      <c r="B3" t="s">
        <v>5</v>
      </c>
      <c r="C3">
        <v>0.16901408450705091</v>
      </c>
      <c r="D3" t="s">
        <v>12</v>
      </c>
    </row>
    <row r="4" spans="1:4" x14ac:dyDescent="0.2">
      <c r="A4">
        <v>40.488262910798099</v>
      </c>
      <c r="B4" t="s">
        <v>6</v>
      </c>
      <c r="C4">
        <v>0.11267605633804934</v>
      </c>
      <c r="D4" t="s">
        <v>13</v>
      </c>
    </row>
    <row r="5" spans="1:4" x14ac:dyDescent="0.2">
      <c r="A5">
        <v>41.577227075533301</v>
      </c>
      <c r="B5" t="s">
        <v>6</v>
      </c>
      <c r="C5">
        <v>9.389671361504881E-2</v>
      </c>
      <c r="D5" t="s">
        <v>13</v>
      </c>
    </row>
    <row r="6" spans="1:4" x14ac:dyDescent="0.2">
      <c r="A6">
        <v>41.735849056603698</v>
      </c>
      <c r="B6" t="s">
        <v>7</v>
      </c>
      <c r="C6">
        <v>0.15094339622639907</v>
      </c>
      <c r="D6" t="s">
        <v>14</v>
      </c>
    </row>
    <row r="7" spans="1:4" x14ac:dyDescent="0.2">
      <c r="A7">
        <v>42.905660377358402</v>
      </c>
      <c r="B7" t="s">
        <v>7</v>
      </c>
      <c r="C7">
        <v>0.1320754716981476</v>
      </c>
      <c r="D7" t="s">
        <v>14</v>
      </c>
    </row>
    <row r="8" spans="1:4" x14ac:dyDescent="0.2">
      <c r="A8">
        <v>43.358490566037702</v>
      </c>
      <c r="B8" t="s">
        <v>7</v>
      </c>
      <c r="C8">
        <v>0.13207547169809786</v>
      </c>
      <c r="D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metafor calculations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2021-02-04T03:53:36Z</dcterms:created>
  <dcterms:modified xsi:type="dcterms:W3CDTF">2021-02-05T17:17:56Z</dcterms:modified>
</cp:coreProperties>
</file>