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lein/thesis/"/>
    </mc:Choice>
  </mc:AlternateContent>
  <xr:revisionPtr revIDLastSave="0" documentId="13_ncr:1_{BEED5A8C-8BE2-9D4F-AB63-E896A30321A7}" xr6:coauthVersionLast="45" xr6:coauthVersionMax="45" xr10:uidLastSave="{00000000-0000-0000-0000-000000000000}"/>
  <bookViews>
    <workbookView xWindow="29400" yWindow="-12700" windowWidth="29860" windowHeight="19900" activeTab="2" xr2:uid="{6B2FBAD2-E2A2-1D4E-A297-051C3E152749}"/>
  </bookViews>
  <sheets>
    <sheet name="metadata" sheetId="1" r:id="rId1"/>
    <sheet name="extracted data" sheetId="2" r:id="rId2"/>
    <sheet name="raw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8" i="4" l="1"/>
  <c r="F3" i="4"/>
  <c r="G4" i="4" s="1"/>
  <c r="F4" i="4"/>
  <c r="F6" i="4"/>
  <c r="F7" i="4"/>
  <c r="F9" i="4"/>
  <c r="F10" i="4"/>
  <c r="G10" i="4"/>
  <c r="F12" i="4"/>
  <c r="G13" i="4" s="1"/>
  <c r="F13" i="4"/>
  <c r="F15" i="4"/>
  <c r="F16" i="4"/>
  <c r="F18" i="4"/>
  <c r="F19" i="4"/>
  <c r="F21" i="4"/>
  <c r="F22" i="4"/>
  <c r="G22" i="4" s="1"/>
  <c r="F24" i="4"/>
  <c r="F25" i="4"/>
  <c r="G25" i="4"/>
  <c r="F27" i="4"/>
  <c r="G28" i="4" s="1"/>
  <c r="F28" i="4"/>
  <c r="F30" i="4"/>
  <c r="F31" i="4"/>
  <c r="F33" i="4"/>
  <c r="G34" i="4" s="1"/>
  <c r="F34" i="4"/>
  <c r="F36" i="4"/>
  <c r="F37" i="4"/>
  <c r="G37" i="4" s="1"/>
  <c r="F39" i="4"/>
  <c r="F40" i="4"/>
  <c r="F42" i="4"/>
  <c r="G43" i="4" s="1"/>
  <c r="F43" i="4"/>
  <c r="F45" i="4"/>
  <c r="F46" i="4"/>
  <c r="G46" i="4" s="1"/>
  <c r="L11" i="2"/>
  <c r="K11" i="2"/>
  <c r="M11" i="2" s="1"/>
  <c r="L10" i="2"/>
  <c r="K10" i="2"/>
  <c r="M10" i="2" s="1"/>
  <c r="L9" i="2"/>
  <c r="K9" i="2"/>
  <c r="M9" i="2" s="1"/>
  <c r="L8" i="2"/>
  <c r="K8" i="2"/>
  <c r="M8" i="2" s="1"/>
  <c r="L7" i="2"/>
  <c r="K7" i="2"/>
  <c r="M7" i="2" s="1"/>
  <c r="L6" i="2"/>
  <c r="K6" i="2"/>
  <c r="M6" i="2" s="1"/>
  <c r="L5" i="2"/>
  <c r="K5" i="2"/>
  <c r="M5" i="2" s="1"/>
  <c r="L4" i="2"/>
  <c r="K4" i="2"/>
  <c r="M4" i="2" s="1"/>
  <c r="K3" i="2"/>
  <c r="L3" i="2"/>
  <c r="M3" i="2" s="1"/>
  <c r="M2" i="2"/>
  <c r="L2" i="2"/>
  <c r="K2" i="2"/>
  <c r="G31" i="4" l="1"/>
  <c r="G40" i="4"/>
  <c r="G19" i="4"/>
  <c r="G16" i="4"/>
  <c r="G7" i="4"/>
</calcChain>
</file>

<file path=xl/sharedStrings.xml><?xml version="1.0" encoding="utf-8"?>
<sst xmlns="http://schemas.openxmlformats.org/spreadsheetml/2006/main" count="288" uniqueCount="66">
  <si>
    <t>Study ID</t>
  </si>
  <si>
    <t>org_level</t>
  </si>
  <si>
    <t>flux_pattern</t>
  </si>
  <si>
    <t>control (y/n)</t>
  </si>
  <si>
    <t>temperature range</t>
  </si>
  <si>
    <t>khelifa_2019</t>
  </si>
  <si>
    <t>diurnal</t>
  </si>
  <si>
    <t>other notes</t>
  </si>
  <si>
    <t>y</t>
  </si>
  <si>
    <t>18, 18 plus 3, plus 8</t>
  </si>
  <si>
    <t>figure of interest</t>
  </si>
  <si>
    <t>fig 2</t>
  </si>
  <si>
    <t>questions</t>
  </si>
  <si>
    <t xml:space="preserve">they only have an effect size treatment but no thermal performance curve for flux treatments </t>
  </si>
  <si>
    <t>number of species</t>
  </si>
  <si>
    <t>community</t>
  </si>
  <si>
    <t>descamps-julien_2005</t>
  </si>
  <si>
    <t>number of time points</t>
  </si>
  <si>
    <t>secondary org level</t>
  </si>
  <si>
    <t xml:space="preserve">population </t>
  </si>
  <si>
    <t>fig 3</t>
  </si>
  <si>
    <t>?</t>
  </si>
  <si>
    <t>kingsolver</t>
  </si>
  <si>
    <t>population</t>
  </si>
  <si>
    <t>petchey_2002</t>
  </si>
  <si>
    <t>individual</t>
  </si>
  <si>
    <t xml:space="preserve">not entirely sure about their fluctuation pattern calculation </t>
  </si>
  <si>
    <t>30, 30 plus 5 or 10</t>
  </si>
  <si>
    <t xml:space="preserve">red, white </t>
  </si>
  <si>
    <t>fig 3a</t>
  </si>
  <si>
    <t>looked at increasingly diverse communities biomass in response to variability patterns, unsure about x axis of figure 3a</t>
  </si>
  <si>
    <t>2-8</t>
  </si>
  <si>
    <t>12-31</t>
  </si>
  <si>
    <t xml:space="preserve">diurnal </t>
  </si>
  <si>
    <t>27-35</t>
  </si>
  <si>
    <t>joshu_1996</t>
  </si>
  <si>
    <t>table 1</t>
  </si>
  <si>
    <t>study_id</t>
  </si>
  <si>
    <t>fluctuation_pattern</t>
  </si>
  <si>
    <t>var_response</t>
  </si>
  <si>
    <t>control_response</t>
  </si>
  <si>
    <t>delta_amplitude</t>
  </si>
  <si>
    <t>developmental rate</t>
  </si>
  <si>
    <t xml:space="preserve">species </t>
  </si>
  <si>
    <t xml:space="preserve">Sepsis thoracia </t>
  </si>
  <si>
    <t>resp</t>
  </si>
  <si>
    <t>error</t>
  </si>
  <si>
    <t xml:space="preserve">Sepsis cynipsea </t>
  </si>
  <si>
    <t>Sepsis punctum</t>
  </si>
  <si>
    <t>Sepsis neocynipsea</t>
  </si>
  <si>
    <t>Sepsis fulgens</t>
  </si>
  <si>
    <t>var_resp_sd</t>
  </si>
  <si>
    <t>control_rep_sd</t>
  </si>
  <si>
    <t xml:space="preserve">avg sd </t>
  </si>
  <si>
    <t>var_name</t>
  </si>
  <si>
    <t>diff_mean</t>
  </si>
  <si>
    <t>pool_sd</t>
  </si>
  <si>
    <t>cohen_d</t>
  </si>
  <si>
    <t>study</t>
  </si>
  <si>
    <t xml:space="preserve">raw values </t>
  </si>
  <si>
    <t xml:space="preserve">tag </t>
  </si>
  <si>
    <t xml:space="preserve">amplirude </t>
  </si>
  <si>
    <t xml:space="preserve">raw sd </t>
  </si>
  <si>
    <t>species richness</t>
  </si>
  <si>
    <t xml:space="preserve">total biomass </t>
  </si>
  <si>
    <t>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</si>
</sst>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quotePrefix="1" applyNumberFormat="1"/>
    <xf numFmtId="17" fontId="0" fillId="0" borderId="0" xfId="0" quotePrefix="1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1C700-81C2-F347-BE0C-CC0B6BAD4FC9}">
  <dimension ref="A1:K8"/>
  <sheetViews>
    <sheetView workbookViewId="0">
      <selection activeCell="H13" sqref="H13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18</v>
      </c>
      <c r="D1" t="s">
        <v>2</v>
      </c>
      <c r="E1" t="s">
        <v>3</v>
      </c>
      <c r="F1" t="s">
        <v>4</v>
      </c>
      <c r="G1" t="s">
        <v>10</v>
      </c>
      <c r="H1" t="s">
        <v>14</v>
      </c>
      <c r="I1" t="s">
        <v>17</v>
      </c>
      <c r="J1" t="s">
        <v>7</v>
      </c>
      <c r="K1" t="s">
        <v>12</v>
      </c>
    </row>
    <row r="2" spans="1:11" x14ac:dyDescent="0.2">
      <c r="A2" t="s">
        <v>5</v>
      </c>
      <c r="B2" t="s">
        <v>23</v>
      </c>
      <c r="D2" t="s">
        <v>6</v>
      </c>
      <c r="E2" t="s">
        <v>8</v>
      </c>
      <c r="F2" t="s">
        <v>9</v>
      </c>
      <c r="G2" t="s">
        <v>11</v>
      </c>
      <c r="H2">
        <v>5</v>
      </c>
      <c r="I2">
        <v>1</v>
      </c>
      <c r="K2" t="s">
        <v>13</v>
      </c>
    </row>
    <row r="3" spans="1:11" x14ac:dyDescent="0.2">
      <c r="A3" t="s">
        <v>16</v>
      </c>
      <c r="B3" t="s">
        <v>15</v>
      </c>
      <c r="C3" t="s">
        <v>19</v>
      </c>
      <c r="D3" t="s">
        <v>6</v>
      </c>
      <c r="E3" t="s">
        <v>8</v>
      </c>
      <c r="F3" t="s">
        <v>21</v>
      </c>
      <c r="G3" t="s">
        <v>20</v>
      </c>
      <c r="H3">
        <v>2</v>
      </c>
      <c r="I3">
        <v>15</v>
      </c>
      <c r="K3" t="s">
        <v>26</v>
      </c>
    </row>
    <row r="4" spans="1:11" x14ac:dyDescent="0.2">
      <c r="A4" t="s">
        <v>22</v>
      </c>
      <c r="B4" t="s">
        <v>23</v>
      </c>
      <c r="D4" t="s">
        <v>6</v>
      </c>
      <c r="E4" t="s">
        <v>8</v>
      </c>
      <c r="F4" t="s">
        <v>27</v>
      </c>
      <c r="G4" t="s">
        <v>11</v>
      </c>
      <c r="H4">
        <v>1</v>
      </c>
      <c r="I4">
        <v>4</v>
      </c>
    </row>
    <row r="5" spans="1:11" ht="18" customHeight="1" x14ac:dyDescent="0.2">
      <c r="A5" t="s">
        <v>24</v>
      </c>
      <c r="B5" t="s">
        <v>15</v>
      </c>
      <c r="D5" t="s">
        <v>28</v>
      </c>
      <c r="E5" t="s">
        <v>8</v>
      </c>
      <c r="F5" s="2" t="s">
        <v>32</v>
      </c>
      <c r="G5" t="s">
        <v>29</v>
      </c>
      <c r="H5" s="1" t="s">
        <v>31</v>
      </c>
      <c r="J5" t="s">
        <v>30</v>
      </c>
    </row>
    <row r="6" spans="1:11" ht="17" customHeight="1" x14ac:dyDescent="0.2">
      <c r="A6" t="s">
        <v>35</v>
      </c>
      <c r="B6" t="s">
        <v>25</v>
      </c>
      <c r="D6" t="s">
        <v>33</v>
      </c>
      <c r="E6" t="s">
        <v>8</v>
      </c>
      <c r="F6" t="s">
        <v>34</v>
      </c>
      <c r="G6" t="s">
        <v>36</v>
      </c>
      <c r="H6">
        <v>1</v>
      </c>
    </row>
    <row r="8" spans="1:11" ht="17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480A0-0136-0540-B554-28E04E6181A2}">
  <dimension ref="A1:M12"/>
  <sheetViews>
    <sheetView workbookViewId="0">
      <selection activeCell="A2" sqref="A2"/>
    </sheetView>
  </sheetViews>
  <sheetFormatPr baseColWidth="10" defaultRowHeight="16" x14ac:dyDescent="0.2"/>
  <sheetData>
    <row r="1" spans="1:13" x14ac:dyDescent="0.2">
      <c r="A1" t="s">
        <v>37</v>
      </c>
      <c r="B1" t="s">
        <v>1</v>
      </c>
      <c r="C1" t="s">
        <v>43</v>
      </c>
      <c r="D1" t="s">
        <v>38</v>
      </c>
      <c r="E1" t="s">
        <v>41</v>
      </c>
      <c r="F1" t="s">
        <v>54</v>
      </c>
      <c r="G1" t="s">
        <v>39</v>
      </c>
      <c r="H1" t="s">
        <v>51</v>
      </c>
      <c r="I1" t="s">
        <v>40</v>
      </c>
      <c r="J1" t="s">
        <v>52</v>
      </c>
      <c r="K1" t="s">
        <v>55</v>
      </c>
      <c r="L1" t="s">
        <v>56</v>
      </c>
      <c r="M1" t="s">
        <v>57</v>
      </c>
    </row>
    <row r="2" spans="1:13" x14ac:dyDescent="0.2">
      <c r="A2" t="s">
        <v>5</v>
      </c>
      <c r="B2" t="s">
        <v>23</v>
      </c>
      <c r="C2" t="s">
        <v>44</v>
      </c>
      <c r="D2" t="s">
        <v>33</v>
      </c>
      <c r="E2">
        <v>3</v>
      </c>
      <c r="F2" t="s">
        <v>42</v>
      </c>
      <c r="G2">
        <v>0.64488188976377903</v>
      </c>
      <c r="H2">
        <v>1.2992125984252034E-2</v>
      </c>
      <c r="I2">
        <v>0.60944881889763702</v>
      </c>
      <c r="J2">
        <v>1.8110236220472531E-2</v>
      </c>
      <c r="K2">
        <f>G2-I2</f>
        <v>3.5433070866142002E-2</v>
      </c>
      <c r="L2">
        <f>SQRT((H2)^2 + (J2)^2/2)</f>
        <v>1.8242413918430161E-2</v>
      </c>
      <c r="M2">
        <f>K2/L2</f>
        <v>1.9423455154881812</v>
      </c>
    </row>
    <row r="3" spans="1:13" x14ac:dyDescent="0.2">
      <c r="A3" t="s">
        <v>5</v>
      </c>
      <c r="B3" t="s">
        <v>23</v>
      </c>
      <c r="C3" t="s">
        <v>44</v>
      </c>
      <c r="D3" t="s">
        <v>33</v>
      </c>
      <c r="E3">
        <v>8</v>
      </c>
      <c r="F3" t="s">
        <v>42</v>
      </c>
      <c r="G3">
        <v>0.70314960629921197</v>
      </c>
      <c r="H3">
        <v>2.0472440944881987E-2</v>
      </c>
      <c r="I3">
        <v>0.60944881889763702</v>
      </c>
      <c r="J3">
        <v>1.8110236220472531E-2</v>
      </c>
      <c r="K3">
        <f>G3-I3</f>
        <v>9.3700787401574948E-2</v>
      </c>
      <c r="L3">
        <f>SQRT((H3)^2 + (J3)^2/2)</f>
        <v>2.4147694842827919E-2</v>
      </c>
      <c r="M3">
        <f>K3/L3</f>
        <v>3.8803201718198337</v>
      </c>
    </row>
    <row r="4" spans="1:13" x14ac:dyDescent="0.2">
      <c r="A4" t="s">
        <v>5</v>
      </c>
      <c r="B4" t="s">
        <v>23</v>
      </c>
      <c r="C4" t="s">
        <v>47</v>
      </c>
      <c r="D4" t="s">
        <v>33</v>
      </c>
      <c r="E4">
        <v>3</v>
      </c>
      <c r="F4" t="s">
        <v>42</v>
      </c>
      <c r="G4">
        <v>0.61338582677165299</v>
      </c>
      <c r="H4">
        <v>1.2204724409448475E-2</v>
      </c>
      <c r="I4">
        <v>0.59448818897637801</v>
      </c>
      <c r="J4">
        <v>2.4015748031496031E-2</v>
      </c>
      <c r="K4">
        <f>G4-I4</f>
        <v>1.889763779527498E-2</v>
      </c>
      <c r="L4">
        <f>SQRT((H4)^2 + (J4)^2/2)</f>
        <v>2.0912517176723135E-2</v>
      </c>
      <c r="M4">
        <f>K4/L4</f>
        <v>0.90365199155982834</v>
      </c>
    </row>
    <row r="5" spans="1:13" x14ac:dyDescent="0.2">
      <c r="A5" t="s">
        <v>5</v>
      </c>
      <c r="B5" t="s">
        <v>23</v>
      </c>
      <c r="C5" t="s">
        <v>47</v>
      </c>
      <c r="D5" t="s">
        <v>33</v>
      </c>
      <c r="E5">
        <v>8</v>
      </c>
      <c r="F5" t="s">
        <v>42</v>
      </c>
      <c r="G5">
        <v>0.67874015748031402</v>
      </c>
      <c r="H5">
        <v>1.6535433070866024E-2</v>
      </c>
      <c r="I5">
        <v>0.59448818897637801</v>
      </c>
      <c r="J5">
        <v>2.4015748031496031E-2</v>
      </c>
      <c r="K5">
        <f>G5-I5</f>
        <v>8.4251968503936014E-2</v>
      </c>
      <c r="L5">
        <f>SQRT((H5)^2 + (J5)^2/2)</f>
        <v>2.3702291526290078E-2</v>
      </c>
      <c r="M5">
        <f>K5/L5</f>
        <v>3.5545916904483907</v>
      </c>
    </row>
    <row r="6" spans="1:13" x14ac:dyDescent="0.2">
      <c r="A6" t="s">
        <v>5</v>
      </c>
      <c r="B6" t="s">
        <v>23</v>
      </c>
      <c r="C6" t="s">
        <v>48</v>
      </c>
      <c r="D6" t="s">
        <v>33</v>
      </c>
      <c r="E6">
        <v>3</v>
      </c>
      <c r="F6" t="s">
        <v>42</v>
      </c>
      <c r="G6">
        <v>0.52992125984251903</v>
      </c>
      <c r="H6">
        <v>9.4488188976374898E-3</v>
      </c>
      <c r="I6">
        <v>0.50314960629921202</v>
      </c>
      <c r="J6">
        <v>8.6614173228350133E-3</v>
      </c>
      <c r="K6">
        <f>G6-I6</f>
        <v>2.6771653543307017E-2</v>
      </c>
      <c r="L6">
        <f>SQRT((H6)^2 + (J6)^2/2)</f>
        <v>1.1260117831555075E-2</v>
      </c>
      <c r="M6">
        <f>K6/L6</f>
        <v>2.3775642443352414</v>
      </c>
    </row>
    <row r="7" spans="1:13" x14ac:dyDescent="0.2">
      <c r="A7" t="s">
        <v>5</v>
      </c>
      <c r="B7" t="s">
        <v>23</v>
      </c>
      <c r="C7" t="s">
        <v>48</v>
      </c>
      <c r="D7" t="s">
        <v>33</v>
      </c>
      <c r="E7">
        <v>8</v>
      </c>
      <c r="F7" t="s">
        <v>42</v>
      </c>
      <c r="G7">
        <v>0.56850393700787405</v>
      </c>
      <c r="H7">
        <v>1.7322834645669472E-2</v>
      </c>
      <c r="I7">
        <v>0.50314960629921202</v>
      </c>
      <c r="J7">
        <v>8.6614173228350133E-3</v>
      </c>
      <c r="K7">
        <f>G7-I7</f>
        <v>6.5354330708662034E-2</v>
      </c>
      <c r="L7">
        <f>SQRT((H7)^2 + (J7)^2/2)</f>
        <v>1.8373640770989286E-2</v>
      </c>
      <c r="M7">
        <f>K7/L7</f>
        <v>3.5569613841504957</v>
      </c>
    </row>
    <row r="8" spans="1:13" x14ac:dyDescent="0.2">
      <c r="A8" t="s">
        <v>5</v>
      </c>
      <c r="B8" t="s">
        <v>23</v>
      </c>
      <c r="C8" t="s">
        <v>49</v>
      </c>
      <c r="D8" t="s">
        <v>33</v>
      </c>
      <c r="E8">
        <v>3</v>
      </c>
      <c r="F8" t="s">
        <v>42</v>
      </c>
      <c r="G8">
        <v>0.50866141732283399</v>
      </c>
      <c r="H8">
        <v>1.4566929133858014E-2</v>
      </c>
      <c r="I8">
        <v>0.49448818900000002</v>
      </c>
      <c r="J8">
        <v>9.4488188976374898E-3</v>
      </c>
      <c r="K8">
        <f t="shared" ref="K8:K9" si="0">G8-I8</f>
        <v>1.4173228322833964E-2</v>
      </c>
      <c r="L8">
        <f t="shared" ref="L8:L9" si="1">SQRT((H8)^2 + (J8)^2/2)</f>
        <v>1.6026088533108041E-2</v>
      </c>
      <c r="M8">
        <f t="shared" ref="M8:M9" si="2">K8/L8</f>
        <v>0.88438475137297023</v>
      </c>
    </row>
    <row r="9" spans="1:13" x14ac:dyDescent="0.2">
      <c r="A9" t="s">
        <v>5</v>
      </c>
      <c r="B9" t="s">
        <v>23</v>
      </c>
      <c r="C9" t="s">
        <v>49</v>
      </c>
      <c r="D9" t="s">
        <v>33</v>
      </c>
      <c r="E9">
        <v>8</v>
      </c>
      <c r="F9" t="s">
        <v>42</v>
      </c>
      <c r="G9">
        <v>0.54409448800000004</v>
      </c>
      <c r="H9">
        <v>9.0551181102364597E-3</v>
      </c>
      <c r="I9">
        <v>0.49448818900000002</v>
      </c>
      <c r="J9">
        <v>9.4488188976374898E-3</v>
      </c>
      <c r="K9">
        <f t="shared" si="0"/>
        <v>4.960629900000002E-2</v>
      </c>
      <c r="L9">
        <f t="shared" si="1"/>
        <v>1.1253233014139004E-2</v>
      </c>
      <c r="M9">
        <f t="shared" si="2"/>
        <v>4.4081819809180809</v>
      </c>
    </row>
    <row r="10" spans="1:13" x14ac:dyDescent="0.2">
      <c r="A10" t="s">
        <v>5</v>
      </c>
      <c r="B10" t="s">
        <v>23</v>
      </c>
      <c r="C10" t="s">
        <v>50</v>
      </c>
      <c r="D10" t="s">
        <v>33</v>
      </c>
      <c r="E10">
        <v>3</v>
      </c>
      <c r="F10" t="s">
        <v>42</v>
      </c>
      <c r="G10">
        <v>0.47165354330708598</v>
      </c>
      <c r="H10">
        <v>9.4488188976375176E-3</v>
      </c>
      <c r="I10">
        <v>0.45905511811023603</v>
      </c>
      <c r="J10">
        <v>1.3385826771653481E-2</v>
      </c>
      <c r="K10">
        <f t="shared" ref="K10:K11" si="3">G10-I10</f>
        <v>1.2598425196849949E-2</v>
      </c>
      <c r="L10">
        <f t="shared" ref="L10:L11" si="4">SQRT((H10)^2 + (J10)^2/2)</f>
        <v>1.337424232398641E-2</v>
      </c>
      <c r="M10">
        <f t="shared" ref="M10:M11" si="5">K10/L10</f>
        <v>0.9419916950551247</v>
      </c>
    </row>
    <row r="11" spans="1:13" x14ac:dyDescent="0.2">
      <c r="A11" t="s">
        <v>5</v>
      </c>
      <c r="B11" t="s">
        <v>23</v>
      </c>
      <c r="C11" t="s">
        <v>50</v>
      </c>
      <c r="D11" t="s">
        <v>33</v>
      </c>
      <c r="E11">
        <v>8</v>
      </c>
      <c r="F11" t="s">
        <v>42</v>
      </c>
      <c r="G11">
        <v>0.50866141732283399</v>
      </c>
      <c r="H11">
        <v>1.1811023622047501E-2</v>
      </c>
      <c r="I11">
        <v>0.45905511811023603</v>
      </c>
      <c r="J11">
        <v>1.3385826771653481E-2</v>
      </c>
      <c r="K11">
        <f t="shared" si="3"/>
        <v>4.960629921259796E-2</v>
      </c>
      <c r="L11">
        <f t="shared" si="4"/>
        <v>1.5135734477749059E-2</v>
      </c>
      <c r="M11">
        <f t="shared" si="5"/>
        <v>3.2774292708109969</v>
      </c>
    </row>
    <row r="12" spans="1:13" x14ac:dyDescent="0.2">
      <c r="A12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2BD7-78C6-A14F-B1FE-3923DD697B13}">
  <dimension ref="A1:H65"/>
  <sheetViews>
    <sheetView tabSelected="1" workbookViewId="0">
      <pane ySplit="1" topLeftCell="A34" activePane="bottomLeft" state="frozen"/>
      <selection pane="bottomLeft" activeCell="B50" sqref="B50:B65"/>
    </sheetView>
  </sheetViews>
  <sheetFormatPr baseColWidth="10" defaultRowHeight="16" x14ac:dyDescent="0.2"/>
  <sheetData>
    <row r="1" spans="1:7" ht="17" customHeight="1" x14ac:dyDescent="0.2">
      <c r="A1" t="s">
        <v>58</v>
      </c>
      <c r="B1" t="s">
        <v>43</v>
      </c>
      <c r="C1" t="s">
        <v>59</v>
      </c>
      <c r="D1" t="s">
        <v>60</v>
      </c>
      <c r="E1" t="s">
        <v>61</v>
      </c>
      <c r="F1" t="s">
        <v>62</v>
      </c>
      <c r="G1" t="s">
        <v>53</v>
      </c>
    </row>
    <row r="2" spans="1:7" x14ac:dyDescent="0.2">
      <c r="A2" t="s">
        <v>5</v>
      </c>
      <c r="B2" t="s">
        <v>44</v>
      </c>
      <c r="C2">
        <v>0.70314960629921197</v>
      </c>
      <c r="D2" t="s">
        <v>45</v>
      </c>
      <c r="E2">
        <v>8</v>
      </c>
    </row>
    <row r="3" spans="1:7" x14ac:dyDescent="0.2">
      <c r="A3" t="s">
        <v>5</v>
      </c>
      <c r="B3" t="s">
        <v>44</v>
      </c>
      <c r="C3">
        <v>0.72440944881889702</v>
      </c>
      <c r="D3" t="s">
        <v>46</v>
      </c>
      <c r="E3">
        <v>8</v>
      </c>
      <c r="F3">
        <f>ABS(C2-C3)</f>
        <v>2.1259842519685046E-2</v>
      </c>
    </row>
    <row r="4" spans="1:7" x14ac:dyDescent="0.2">
      <c r="A4" t="s">
        <v>5</v>
      </c>
      <c r="B4" t="s">
        <v>44</v>
      </c>
      <c r="C4">
        <v>0.68346456692913304</v>
      </c>
      <c r="D4" t="s">
        <v>46</v>
      </c>
      <c r="E4">
        <v>8</v>
      </c>
      <c r="F4">
        <f>ABS(C2-C4)</f>
        <v>1.9685039370078927E-2</v>
      </c>
      <c r="G4">
        <f>AVERAGE(F3:F4)</f>
        <v>2.0472440944881987E-2</v>
      </c>
    </row>
    <row r="5" spans="1:7" x14ac:dyDescent="0.2">
      <c r="A5" t="s">
        <v>5</v>
      </c>
      <c r="B5" t="s">
        <v>44</v>
      </c>
      <c r="C5">
        <v>0.64488188976377903</v>
      </c>
      <c r="D5" t="s">
        <v>45</v>
      </c>
      <c r="E5">
        <v>3</v>
      </c>
    </row>
    <row r="6" spans="1:7" x14ac:dyDescent="0.2">
      <c r="A6" t="s">
        <v>5</v>
      </c>
      <c r="B6" t="s">
        <v>44</v>
      </c>
      <c r="C6">
        <v>0.65826771653543303</v>
      </c>
      <c r="D6" t="s">
        <v>46</v>
      </c>
      <c r="E6">
        <v>3</v>
      </c>
      <c r="F6">
        <f>ABS(C5-C6)</f>
        <v>1.3385826771654008E-2</v>
      </c>
    </row>
    <row r="7" spans="1:7" x14ac:dyDescent="0.2">
      <c r="A7" t="s">
        <v>5</v>
      </c>
      <c r="B7" t="s">
        <v>44</v>
      </c>
      <c r="C7">
        <v>0.63228346456692897</v>
      </c>
      <c r="D7" t="s">
        <v>46</v>
      </c>
      <c r="E7">
        <v>3</v>
      </c>
      <c r="F7">
        <f>AVERAGE(C5-C7)</f>
        <v>1.259842519685006E-2</v>
      </c>
      <c r="G7">
        <f>AVERAGE(F6:F7)</f>
        <v>1.2992125984252034E-2</v>
      </c>
    </row>
    <row r="8" spans="1:7" x14ac:dyDescent="0.2">
      <c r="A8" t="s">
        <v>5</v>
      </c>
      <c r="B8" t="s">
        <v>44</v>
      </c>
      <c r="C8">
        <v>0.60944881889763702</v>
      </c>
      <c r="D8" t="s">
        <v>45</v>
      </c>
      <c r="E8">
        <v>0</v>
      </c>
    </row>
    <row r="9" spans="1:7" x14ac:dyDescent="0.2">
      <c r="A9" t="s">
        <v>5</v>
      </c>
      <c r="B9" t="s">
        <v>44</v>
      </c>
      <c r="C9">
        <v>0.62755905511811005</v>
      </c>
      <c r="D9" t="s">
        <v>46</v>
      </c>
      <c r="E9">
        <v>0</v>
      </c>
      <c r="F9">
        <f>ABS(C8-C9)</f>
        <v>1.811023622047303E-2</v>
      </c>
    </row>
    <row r="10" spans="1:7" x14ac:dyDescent="0.2">
      <c r="A10" t="s">
        <v>5</v>
      </c>
      <c r="B10" t="s">
        <v>44</v>
      </c>
      <c r="C10">
        <v>0.59133858267716499</v>
      </c>
      <c r="D10" t="s">
        <v>46</v>
      </c>
      <c r="E10">
        <v>0</v>
      </c>
      <c r="F10">
        <f>AVERAGE(C8-C10)</f>
        <v>1.8110236220472031E-2</v>
      </c>
      <c r="G10">
        <f>AVERAGE(F9:F10)</f>
        <v>1.8110236220472531E-2</v>
      </c>
    </row>
    <row r="11" spans="1:7" x14ac:dyDescent="0.2">
      <c r="A11" t="s">
        <v>5</v>
      </c>
      <c r="B11" t="s">
        <v>47</v>
      </c>
      <c r="C11">
        <v>0.67874015748031402</v>
      </c>
      <c r="D11" t="s">
        <v>45</v>
      </c>
      <c r="E11">
        <v>8</v>
      </c>
    </row>
    <row r="12" spans="1:7" x14ac:dyDescent="0.2">
      <c r="A12" t="s">
        <v>5</v>
      </c>
      <c r="B12" t="s">
        <v>47</v>
      </c>
      <c r="C12">
        <v>0.69606299212598399</v>
      </c>
      <c r="D12" t="s">
        <v>46</v>
      </c>
      <c r="E12">
        <v>8</v>
      </c>
      <c r="F12">
        <f>ABS(C11-C12)</f>
        <v>1.7322834645669971E-2</v>
      </c>
    </row>
    <row r="13" spans="1:7" x14ac:dyDescent="0.2">
      <c r="A13" t="s">
        <v>5</v>
      </c>
      <c r="B13" t="s">
        <v>47</v>
      </c>
      <c r="C13">
        <v>0.66299212598425195</v>
      </c>
      <c r="D13" t="s">
        <v>46</v>
      </c>
      <c r="E13">
        <v>8</v>
      </c>
      <c r="F13">
        <f>ABS(C11-C13)</f>
        <v>1.5748031496062076E-2</v>
      </c>
      <c r="G13">
        <f>AVERAGE(F12:F13)</f>
        <v>1.6535433070866024E-2</v>
      </c>
    </row>
    <row r="14" spans="1:7" x14ac:dyDescent="0.2">
      <c r="A14" t="s">
        <v>5</v>
      </c>
      <c r="B14" t="s">
        <v>47</v>
      </c>
      <c r="C14">
        <v>0.61338582677165299</v>
      </c>
      <c r="D14" t="s">
        <v>45</v>
      </c>
      <c r="E14">
        <v>3</v>
      </c>
    </row>
    <row r="15" spans="1:7" x14ac:dyDescent="0.2">
      <c r="A15" t="s">
        <v>5</v>
      </c>
      <c r="B15" t="s">
        <v>47</v>
      </c>
      <c r="C15">
        <v>0.62519685039369999</v>
      </c>
      <c r="D15" t="s">
        <v>46</v>
      </c>
      <c r="E15">
        <v>3</v>
      </c>
      <c r="F15">
        <f>ABS(C14-C15)</f>
        <v>1.1811023622047001E-2</v>
      </c>
    </row>
    <row r="16" spans="1:7" x14ac:dyDescent="0.2">
      <c r="A16" t="s">
        <v>5</v>
      </c>
      <c r="B16" t="s">
        <v>47</v>
      </c>
      <c r="C16">
        <v>0.60078740157480304</v>
      </c>
      <c r="D16" t="s">
        <v>46</v>
      </c>
      <c r="E16">
        <v>3</v>
      </c>
      <c r="F16">
        <f>ABS(C14-C16)</f>
        <v>1.2598425196849949E-2</v>
      </c>
      <c r="G16">
        <f>AVERAGE(F15:F16)</f>
        <v>1.2204724409448475E-2</v>
      </c>
    </row>
    <row r="17" spans="1:7" x14ac:dyDescent="0.2">
      <c r="A17" t="s">
        <v>5</v>
      </c>
      <c r="B17" t="s">
        <v>47</v>
      </c>
      <c r="C17">
        <v>0.59448818897637801</v>
      </c>
      <c r="D17" t="s">
        <v>45</v>
      </c>
      <c r="E17">
        <v>0</v>
      </c>
    </row>
    <row r="18" spans="1:7" x14ac:dyDescent="0.2">
      <c r="A18" t="s">
        <v>5</v>
      </c>
      <c r="B18" t="s">
        <v>47</v>
      </c>
      <c r="C18">
        <v>0.61811023622047201</v>
      </c>
      <c r="D18" t="s">
        <v>46</v>
      </c>
      <c r="E18">
        <v>0</v>
      </c>
      <c r="F18">
        <f>ABS(C17-C18)</f>
        <v>2.3622047244094002E-2</v>
      </c>
    </row>
    <row r="19" spans="1:7" x14ac:dyDescent="0.2">
      <c r="A19" t="s">
        <v>5</v>
      </c>
      <c r="B19" t="s">
        <v>47</v>
      </c>
      <c r="C19">
        <v>0.57007874015747995</v>
      </c>
      <c r="D19" t="s">
        <v>46</v>
      </c>
      <c r="E19">
        <v>0</v>
      </c>
      <c r="F19">
        <f>ABS(C17-C19)</f>
        <v>2.4409448818898061E-2</v>
      </c>
      <c r="G19">
        <f>AVERAGE(F18:F19)</f>
        <v>2.4015748031496031E-2</v>
      </c>
    </row>
    <row r="20" spans="1:7" x14ac:dyDescent="0.2">
      <c r="A20" t="s">
        <v>5</v>
      </c>
      <c r="B20" t="s">
        <v>48</v>
      </c>
      <c r="C20">
        <v>0.56850393700787405</v>
      </c>
      <c r="D20" t="s">
        <v>45</v>
      </c>
      <c r="E20">
        <v>8</v>
      </c>
    </row>
    <row r="21" spans="1:7" x14ac:dyDescent="0.2">
      <c r="A21" t="s">
        <v>5</v>
      </c>
      <c r="B21" t="s">
        <v>48</v>
      </c>
      <c r="C21">
        <v>0.55039370078740102</v>
      </c>
      <c r="D21" t="s">
        <v>46</v>
      </c>
      <c r="E21">
        <v>8</v>
      </c>
      <c r="F21">
        <f>ABS(C20-C21)</f>
        <v>1.811023622047303E-2</v>
      </c>
    </row>
    <row r="22" spans="1:7" x14ac:dyDescent="0.2">
      <c r="A22" t="s">
        <v>5</v>
      </c>
      <c r="B22" t="s">
        <v>48</v>
      </c>
      <c r="C22">
        <v>0.58503937007873996</v>
      </c>
      <c r="D22" t="s">
        <v>46</v>
      </c>
      <c r="E22">
        <v>8</v>
      </c>
      <c r="F22">
        <f>ABS(C20-C22)</f>
        <v>1.6535433070865913E-2</v>
      </c>
      <c r="G22">
        <f>AVERAGE(F21:F22)</f>
        <v>1.7322834645669472E-2</v>
      </c>
    </row>
    <row r="23" spans="1:7" x14ac:dyDescent="0.2">
      <c r="A23" t="s">
        <v>5</v>
      </c>
      <c r="B23" t="s">
        <v>48</v>
      </c>
      <c r="C23">
        <v>0.52992125984251903</v>
      </c>
      <c r="D23" t="s">
        <v>45</v>
      </c>
      <c r="E23">
        <v>3</v>
      </c>
    </row>
    <row r="24" spans="1:7" x14ac:dyDescent="0.2">
      <c r="A24" t="s">
        <v>5</v>
      </c>
      <c r="B24" t="s">
        <v>48</v>
      </c>
      <c r="C24">
        <v>0.53937007874015697</v>
      </c>
      <c r="D24" t="s">
        <v>46</v>
      </c>
      <c r="E24">
        <v>3</v>
      </c>
      <c r="F24">
        <f>ABS(C23-C24)</f>
        <v>9.4488188976379339E-3</v>
      </c>
    </row>
    <row r="25" spans="1:7" x14ac:dyDescent="0.2">
      <c r="A25" t="s">
        <v>5</v>
      </c>
      <c r="B25" t="s">
        <v>48</v>
      </c>
      <c r="C25">
        <v>0.52047244094488199</v>
      </c>
      <c r="D25" t="s">
        <v>46</v>
      </c>
      <c r="E25">
        <v>3</v>
      </c>
      <c r="F25">
        <f>ABS(C23-C25)</f>
        <v>9.4488188976370457E-3</v>
      </c>
      <c r="G25">
        <f>AVERAGE(F24:F25)</f>
        <v>9.4488188976374898E-3</v>
      </c>
    </row>
    <row r="26" spans="1:7" x14ac:dyDescent="0.2">
      <c r="A26" t="s">
        <v>5</v>
      </c>
      <c r="B26" t="s">
        <v>48</v>
      </c>
      <c r="C26">
        <v>0.50314960629921202</v>
      </c>
      <c r="D26" t="s">
        <v>45</v>
      </c>
      <c r="E26">
        <v>0</v>
      </c>
    </row>
    <row r="27" spans="1:7" x14ac:dyDescent="0.2">
      <c r="A27" t="s">
        <v>5</v>
      </c>
      <c r="B27" t="s">
        <v>48</v>
      </c>
      <c r="C27">
        <v>0.51102362204724405</v>
      </c>
      <c r="D27" t="s">
        <v>46</v>
      </c>
      <c r="E27">
        <v>0</v>
      </c>
      <c r="F27">
        <f>ABS(C26-C27)</f>
        <v>7.8740157480320372E-3</v>
      </c>
      <c r="G27" s="3"/>
    </row>
    <row r="28" spans="1:7" x14ac:dyDescent="0.2">
      <c r="A28" t="s">
        <v>5</v>
      </c>
      <c r="B28" t="s">
        <v>48</v>
      </c>
      <c r="C28">
        <v>0.49370078740157403</v>
      </c>
      <c r="D28" t="s">
        <v>46</v>
      </c>
      <c r="E28">
        <v>0</v>
      </c>
      <c r="F28">
        <f>ABS(C26-C28)</f>
        <v>9.4488188976379894E-3</v>
      </c>
      <c r="G28">
        <f>AVERAGE(F27:F28)</f>
        <v>8.6614173228350133E-3</v>
      </c>
    </row>
    <row r="29" spans="1:7" x14ac:dyDescent="0.2">
      <c r="A29" t="s">
        <v>5</v>
      </c>
      <c r="B29" t="s">
        <v>49</v>
      </c>
      <c r="C29">
        <v>0.54409448818897599</v>
      </c>
      <c r="D29" t="s">
        <v>45</v>
      </c>
      <c r="E29">
        <v>8</v>
      </c>
    </row>
    <row r="30" spans="1:7" x14ac:dyDescent="0.2">
      <c r="A30" t="s">
        <v>5</v>
      </c>
      <c r="B30" t="s">
        <v>49</v>
      </c>
      <c r="C30">
        <v>0.55275590551181097</v>
      </c>
      <c r="D30" t="s">
        <v>46</v>
      </c>
      <c r="E30">
        <v>8</v>
      </c>
      <c r="F30">
        <f>ABS(C29-C30)</f>
        <v>8.6614173228349856E-3</v>
      </c>
      <c r="G30" s="3"/>
    </row>
    <row r="31" spans="1:7" x14ac:dyDescent="0.2">
      <c r="A31" t="s">
        <v>5</v>
      </c>
      <c r="B31" t="s">
        <v>49</v>
      </c>
      <c r="C31">
        <v>0.53464566929133805</v>
      </c>
      <c r="D31" t="s">
        <v>46</v>
      </c>
      <c r="E31">
        <v>8</v>
      </c>
      <c r="F31">
        <f>ABS(C29-C31)</f>
        <v>9.4488188976379339E-3</v>
      </c>
      <c r="G31">
        <f>AVERAGE(F30:F31)</f>
        <v>9.0551181102364597E-3</v>
      </c>
    </row>
    <row r="32" spans="1:7" x14ac:dyDescent="0.2">
      <c r="A32" t="s">
        <v>5</v>
      </c>
      <c r="B32" t="s">
        <v>49</v>
      </c>
      <c r="C32">
        <v>0.50866141732283399</v>
      </c>
      <c r="D32" t="s">
        <v>45</v>
      </c>
      <c r="E32">
        <v>3</v>
      </c>
    </row>
    <row r="33" spans="1:8" x14ac:dyDescent="0.2">
      <c r="A33" t="s">
        <v>5</v>
      </c>
      <c r="B33" t="s">
        <v>49</v>
      </c>
      <c r="C33">
        <v>0.523622047244094</v>
      </c>
      <c r="D33" t="s">
        <v>46</v>
      </c>
      <c r="E33">
        <v>3</v>
      </c>
      <c r="F33">
        <f>ABS(C32-C33)</f>
        <v>1.4960629921260016E-2</v>
      </c>
      <c r="G33" s="3"/>
    </row>
    <row r="34" spans="1:8" x14ac:dyDescent="0.2">
      <c r="A34" t="s">
        <v>5</v>
      </c>
      <c r="B34" t="s">
        <v>49</v>
      </c>
      <c r="C34">
        <v>0.49448818897637797</v>
      </c>
      <c r="D34" t="s">
        <v>46</v>
      </c>
      <c r="E34">
        <v>3</v>
      </c>
      <c r="F34">
        <f>ABS(C32-C34)</f>
        <v>1.4173228346456013E-2</v>
      </c>
      <c r="G34">
        <f>AVERAGE(F33:F34)</f>
        <v>1.4566929133858014E-2</v>
      </c>
    </row>
    <row r="35" spans="1:8" x14ac:dyDescent="0.2">
      <c r="A35" t="s">
        <v>5</v>
      </c>
      <c r="B35" t="s">
        <v>49</v>
      </c>
      <c r="C35">
        <v>0.49448818897637797</v>
      </c>
      <c r="D35" t="s">
        <v>45</v>
      </c>
      <c r="E35">
        <v>0</v>
      </c>
    </row>
    <row r="36" spans="1:8" x14ac:dyDescent="0.2">
      <c r="A36" t="s">
        <v>5</v>
      </c>
      <c r="B36" t="s">
        <v>49</v>
      </c>
      <c r="C36">
        <v>0.50393700787401496</v>
      </c>
      <c r="D36" t="s">
        <v>46</v>
      </c>
      <c r="E36">
        <v>0</v>
      </c>
      <c r="F36">
        <f>ABS(C35-C36)</f>
        <v>9.4488188976369902E-3</v>
      </c>
      <c r="G36" s="3"/>
    </row>
    <row r="37" spans="1:8" x14ac:dyDescent="0.2">
      <c r="A37" t="s">
        <v>5</v>
      </c>
      <c r="B37" t="s">
        <v>49</v>
      </c>
      <c r="C37">
        <v>0.48503937007873998</v>
      </c>
      <c r="D37" t="s">
        <v>46</v>
      </c>
      <c r="E37">
        <v>0</v>
      </c>
      <c r="F37">
        <f>ABS(C35-C37)</f>
        <v>9.4488188976379894E-3</v>
      </c>
      <c r="G37">
        <f>AVERAGE(F36:F37)</f>
        <v>9.4488188976374898E-3</v>
      </c>
    </row>
    <row r="38" spans="1:8" x14ac:dyDescent="0.2">
      <c r="A38" t="s">
        <v>5</v>
      </c>
      <c r="B38" t="s">
        <v>50</v>
      </c>
      <c r="C38">
        <v>0.50866141732283399</v>
      </c>
      <c r="D38" t="s">
        <v>45</v>
      </c>
      <c r="E38">
        <v>8</v>
      </c>
    </row>
    <row r="39" spans="1:8" x14ac:dyDescent="0.2">
      <c r="A39" t="s">
        <v>5</v>
      </c>
      <c r="B39" t="s">
        <v>50</v>
      </c>
      <c r="C39">
        <v>0.52047244094488199</v>
      </c>
      <c r="D39" t="s">
        <v>46</v>
      </c>
      <c r="E39">
        <v>8</v>
      </c>
      <c r="F39">
        <f>ABS(C38-C39)</f>
        <v>1.1811023622048E-2</v>
      </c>
      <c r="G39" s="3"/>
    </row>
    <row r="40" spans="1:8" x14ac:dyDescent="0.2">
      <c r="A40" t="s">
        <v>5</v>
      </c>
      <c r="B40" t="s">
        <v>50</v>
      </c>
      <c r="C40">
        <v>0.49685039370078699</v>
      </c>
      <c r="D40" t="s">
        <v>46</v>
      </c>
      <c r="E40">
        <v>8</v>
      </c>
      <c r="F40">
        <f>ABS(C38-C40)</f>
        <v>1.1811023622047001E-2</v>
      </c>
      <c r="G40">
        <f>AVERAGE(F39:F40)</f>
        <v>1.1811023622047501E-2</v>
      </c>
    </row>
    <row r="41" spans="1:8" x14ac:dyDescent="0.2">
      <c r="A41" t="s">
        <v>5</v>
      </c>
      <c r="B41" t="s">
        <v>50</v>
      </c>
      <c r="C41">
        <v>0.47165354330708598</v>
      </c>
      <c r="D41" t="s">
        <v>45</v>
      </c>
      <c r="E41">
        <v>3</v>
      </c>
    </row>
    <row r="42" spans="1:8" x14ac:dyDescent="0.2">
      <c r="A42" t="s">
        <v>5</v>
      </c>
      <c r="B42" t="s">
        <v>50</v>
      </c>
      <c r="C42">
        <v>0.48188976377952703</v>
      </c>
      <c r="D42" t="s">
        <v>46</v>
      </c>
      <c r="E42">
        <v>3</v>
      </c>
      <c r="F42">
        <f>ABS(C41-C42)</f>
        <v>1.0236220472441049E-2</v>
      </c>
      <c r="G42" s="3"/>
    </row>
    <row r="43" spans="1:8" x14ac:dyDescent="0.2">
      <c r="A43" t="s">
        <v>5</v>
      </c>
      <c r="B43" t="s">
        <v>50</v>
      </c>
      <c r="C43">
        <v>0.46299212598425199</v>
      </c>
      <c r="D43" t="s">
        <v>46</v>
      </c>
      <c r="E43">
        <v>3</v>
      </c>
      <c r="F43">
        <f>ABS(C41-C43)</f>
        <v>8.6614173228339864E-3</v>
      </c>
      <c r="G43">
        <f>AVERAGE(F42:F43)</f>
        <v>9.4488188976375176E-3</v>
      </c>
    </row>
    <row r="44" spans="1:8" x14ac:dyDescent="0.2">
      <c r="A44" t="s">
        <v>5</v>
      </c>
      <c r="B44" t="s">
        <v>50</v>
      </c>
      <c r="C44">
        <v>0.45905511811023603</v>
      </c>
      <c r="D44" t="s">
        <v>45</v>
      </c>
      <c r="E44">
        <v>0</v>
      </c>
    </row>
    <row r="45" spans="1:8" x14ac:dyDescent="0.2">
      <c r="A45" t="s">
        <v>5</v>
      </c>
      <c r="B45" t="s">
        <v>50</v>
      </c>
      <c r="C45">
        <v>0.47244094488188898</v>
      </c>
      <c r="D45" t="s">
        <v>46</v>
      </c>
      <c r="E45">
        <v>0</v>
      </c>
      <c r="F45">
        <f>ABS(C44-C45)</f>
        <v>1.3385826771652953E-2</v>
      </c>
      <c r="G45" s="3"/>
    </row>
    <row r="46" spans="1:8" ht="17" customHeight="1" x14ac:dyDescent="0.2">
      <c r="A46" t="s">
        <v>5</v>
      </c>
      <c r="B46" t="s">
        <v>50</v>
      </c>
      <c r="C46">
        <v>0.44566929133858202</v>
      </c>
      <c r="D46" t="s">
        <v>46</v>
      </c>
      <c r="E46">
        <v>0</v>
      </c>
      <c r="F46">
        <f>ABS(C44-C46)</f>
        <v>1.3385826771654008E-2</v>
      </c>
      <c r="G46">
        <f>AVERAGE(F45:F46)</f>
        <v>1.3385826771653481E-2</v>
      </c>
    </row>
    <row r="47" spans="1:8" ht="17" customHeight="1" x14ac:dyDescent="0.2"/>
    <row r="48" spans="1:8" ht="17" customHeight="1" x14ac:dyDescent="0.2">
      <c r="C48" t="s">
        <v>63</v>
      </c>
      <c r="E48" t="s">
        <v>64</v>
      </c>
      <c r="H48">
        <f>AVERAGE(E49:E66)</f>
        <v>0.50781931372177469</v>
      </c>
    </row>
    <row r="49" spans="2:5" x14ac:dyDescent="0.2">
      <c r="B49" t="s">
        <v>65</v>
      </c>
      <c r="C49">
        <v>0.98027886181942203</v>
      </c>
      <c r="D49" t="s">
        <v>45</v>
      </c>
      <c r="E49">
        <v>0.25522127079149698</v>
      </c>
    </row>
    <row r="50" spans="2:5" x14ac:dyDescent="0.2">
      <c r="B50" t="s">
        <v>65</v>
      </c>
      <c r="C50">
        <v>1.48549804872503</v>
      </c>
      <c r="D50" t="s">
        <v>45</v>
      </c>
      <c r="E50">
        <v>0.39369861326866901</v>
      </c>
    </row>
    <row r="51" spans="2:5" x14ac:dyDescent="0.2">
      <c r="B51" t="s">
        <v>65</v>
      </c>
      <c r="C51">
        <v>1.4778255598075201</v>
      </c>
      <c r="D51" t="s">
        <v>45</v>
      </c>
      <c r="E51">
        <v>0.42280633122418798</v>
      </c>
    </row>
    <row r="52" spans="2:5" x14ac:dyDescent="0.2">
      <c r="B52" t="s">
        <v>65</v>
      </c>
      <c r="C52">
        <v>1.4845034668283199</v>
      </c>
      <c r="D52" t="s">
        <v>45</v>
      </c>
      <c r="E52">
        <v>0.46163850263327399</v>
      </c>
    </row>
    <row r="53" spans="2:5" x14ac:dyDescent="0.2">
      <c r="B53" t="s">
        <v>65</v>
      </c>
      <c r="C53">
        <v>1.99276323267533</v>
      </c>
      <c r="D53" t="s">
        <v>45</v>
      </c>
      <c r="E53">
        <v>0.39241389762437001</v>
      </c>
    </row>
    <row r="54" spans="2:5" x14ac:dyDescent="0.2">
      <c r="B54" t="s">
        <v>65</v>
      </c>
      <c r="C54">
        <v>1.4986833630129199</v>
      </c>
      <c r="D54" t="s">
        <v>45</v>
      </c>
      <c r="E54">
        <v>-1.19902057363692E-2</v>
      </c>
    </row>
    <row r="55" spans="2:5" x14ac:dyDescent="0.2">
      <c r="B55" t="s">
        <v>65</v>
      </c>
      <c r="C55">
        <v>2.0053802144507999</v>
      </c>
      <c r="D55" t="s">
        <v>45</v>
      </c>
      <c r="E55">
        <v>2.55478725419622E-2</v>
      </c>
    </row>
    <row r="56" spans="2:5" x14ac:dyDescent="0.2">
      <c r="B56" t="s">
        <v>65</v>
      </c>
      <c r="C56">
        <v>1.9991853900655401</v>
      </c>
      <c r="D56" t="s">
        <v>45</v>
      </c>
      <c r="E56">
        <v>-4.6283673701359801E-2</v>
      </c>
    </row>
    <row r="57" spans="2:5" x14ac:dyDescent="0.2">
      <c r="B57" t="s">
        <v>65</v>
      </c>
      <c r="C57">
        <v>3.50197021937635</v>
      </c>
      <c r="D57" t="s">
        <v>45</v>
      </c>
      <c r="E57">
        <v>0.25848463607774702</v>
      </c>
    </row>
    <row r="58" spans="2:5" x14ac:dyDescent="0.2">
      <c r="B58" t="s">
        <v>65</v>
      </c>
      <c r="C58">
        <v>1.9900920698670099</v>
      </c>
      <c r="D58" t="s">
        <v>45</v>
      </c>
      <c r="E58">
        <v>1.0698810290607299</v>
      </c>
    </row>
    <row r="59" spans="2:5" x14ac:dyDescent="0.2">
      <c r="B59" t="s">
        <v>65</v>
      </c>
      <c r="C59">
        <v>3.9985223354677299</v>
      </c>
      <c r="D59" t="s">
        <v>45</v>
      </c>
      <c r="E59">
        <v>0.49400958587504201</v>
      </c>
    </row>
    <row r="60" spans="2:5" x14ac:dyDescent="0.2">
      <c r="B60" t="s">
        <v>65</v>
      </c>
      <c r="C60">
        <v>4.98958057060584</v>
      </c>
      <c r="D60" t="s">
        <v>45</v>
      </c>
      <c r="E60">
        <v>0.60982154359110297</v>
      </c>
    </row>
    <row r="61" spans="2:5" x14ac:dyDescent="0.2">
      <c r="B61" t="s">
        <v>65</v>
      </c>
      <c r="C61">
        <v>5.5030405789413797</v>
      </c>
      <c r="D61" t="s">
        <v>45</v>
      </c>
      <c r="E61">
        <v>0.68036837419012597</v>
      </c>
    </row>
    <row r="62" spans="2:5" x14ac:dyDescent="0.2">
      <c r="B62" t="s">
        <v>65</v>
      </c>
      <c r="C62">
        <v>6.0020081082105099</v>
      </c>
      <c r="D62" t="s">
        <v>45</v>
      </c>
      <c r="E62">
        <v>0.75089644981623904</v>
      </c>
    </row>
    <row r="63" spans="2:5" x14ac:dyDescent="0.2">
      <c r="B63" t="s">
        <v>65</v>
      </c>
      <c r="C63">
        <v>6.00087144318569</v>
      </c>
      <c r="D63" t="s">
        <v>45</v>
      </c>
      <c r="E63">
        <v>0.82854203766150103</v>
      </c>
    </row>
    <row r="64" spans="2:5" x14ac:dyDescent="0.2">
      <c r="B64" t="s">
        <v>65</v>
      </c>
      <c r="C64">
        <v>5.9845603000795604</v>
      </c>
      <c r="D64" t="s">
        <v>45</v>
      </c>
      <c r="E64">
        <v>0.95275622324101095</v>
      </c>
    </row>
    <row r="65" spans="2:5" x14ac:dyDescent="0.2">
      <c r="B65" t="s">
        <v>65</v>
      </c>
      <c r="C65">
        <v>4.9897226537339403</v>
      </c>
      <c r="D65" t="s">
        <v>45</v>
      </c>
      <c r="E65">
        <v>1.0951158451104399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extracted data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2020-09-23T17:09:07Z</dcterms:created>
  <dcterms:modified xsi:type="dcterms:W3CDTF">2020-09-28T14:12:53Z</dcterms:modified>
</cp:coreProperties>
</file>