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ms/Documents/_VortexDeep/VD_AI_Automation_Excel/_VDAIA_MAIN_v2/"/>
    </mc:Choice>
  </mc:AlternateContent>
  <xr:revisionPtr revIDLastSave="0" documentId="13_ncr:1_{3ECAD88C-DB2C-1C4B-8B5F-BD733ACAFFBD}" xr6:coauthVersionLast="47" xr6:coauthVersionMax="47" xr10:uidLastSave="{00000000-0000-0000-0000-000000000000}"/>
  <bookViews>
    <workbookView xWindow="9640" yWindow="820" windowWidth="24340" windowHeight="20160" tabRatio="500" xr2:uid="{00000000-000D-0000-FFFF-FFFF00000000}"/>
  </bookViews>
  <sheets>
    <sheet name="START HERE" sheetId="1" r:id="rId1"/>
    <sheet name="Client Pre-Interview EN" sheetId="2" r:id="rId2"/>
    <sheet name="CPI DE" sheetId="3" r:id="rId3"/>
    <sheet name="Interview Script EN" sheetId="4" r:id="rId4"/>
    <sheet name="IS DE" sheetId="5" r:id="rId5"/>
    <sheet name="Quick Diagnostic" sheetId="6" r:id="rId6"/>
    <sheet name="Phase1 Master" sheetId="7" r:id="rId7"/>
    <sheet name="Field Guide" sheetId="8" r:id="rId8"/>
    <sheet name="Product Flags" sheetId="9" r:id="rId9"/>
    <sheet name="Example Rows" sheetId="10" r:id="rId10"/>
    <sheet name="Internal Package Logic" sheetId="11" r:id="rId11"/>
    <sheet name="Automation Methods" sheetId="12" r:id="rId12"/>
    <sheet name="Package Decision Helper"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S67" i="7" l="1"/>
  <c r="S66" i="7"/>
  <c r="S65" i="7"/>
  <c r="S64" i="7"/>
  <c r="S63" i="7"/>
  <c r="S62" i="7"/>
  <c r="S61" i="7"/>
  <c r="S60" i="7"/>
  <c r="S59" i="7"/>
  <c r="S58" i="7"/>
  <c r="S57" i="7"/>
  <c r="S56" i="7"/>
  <c r="S55" i="7"/>
  <c r="S54" i="7"/>
  <c r="S53" i="7"/>
  <c r="S52" i="7"/>
  <c r="S51" i="7"/>
  <c r="S50" i="7"/>
  <c r="S49" i="7"/>
  <c r="S48" i="7"/>
  <c r="S47" i="7"/>
  <c r="S46" i="7"/>
  <c r="S45" i="7"/>
  <c r="S44" i="7"/>
  <c r="S43" i="7"/>
  <c r="S42" i="7"/>
  <c r="S41" i="7"/>
  <c r="S40" i="7"/>
  <c r="S39" i="7"/>
  <c r="S38" i="7"/>
  <c r="S37" i="7"/>
  <c r="S36" i="7"/>
  <c r="S35" i="7"/>
  <c r="S34" i="7"/>
  <c r="S33" i="7"/>
  <c r="S32" i="7"/>
  <c r="S31" i="7"/>
  <c r="S30" i="7"/>
  <c r="S29" i="7"/>
  <c r="S28" i="7"/>
  <c r="S27" i="7"/>
  <c r="S26" i="7"/>
  <c r="S25" i="7"/>
  <c r="S24" i="7"/>
  <c r="S23" i="7"/>
  <c r="E54" i="1" s="1"/>
  <c r="S22" i="7"/>
  <c r="S21" i="7"/>
  <c r="S20" i="7"/>
  <c r="S19" i="7"/>
  <c r="S18" i="7"/>
  <c r="S17" i="7"/>
  <c r="S16" i="7"/>
  <c r="S15" i="7"/>
  <c r="S14" i="7"/>
  <c r="S13" i="7"/>
  <c r="S12" i="7"/>
  <c r="S11" i="7"/>
  <c r="S10" i="7"/>
  <c r="S9" i="7"/>
  <c r="S8" i="7"/>
  <c r="S7" i="7"/>
  <c r="S6" i="7"/>
  <c r="S5" i="7"/>
  <c r="S4" i="7"/>
  <c r="S3" i="7"/>
  <c r="S2" i="7"/>
  <c r="C25" i="6"/>
  <c r="C24" i="6"/>
  <c r="C23" i="6"/>
  <c r="C22" i="6"/>
  <c r="C21" i="6"/>
  <c r="C20" i="6"/>
  <c r="C19" i="6"/>
  <c r="E57" i="1"/>
  <c r="E56" i="1" l="1"/>
  <c r="E52" i="1"/>
  <c r="E53" i="1"/>
  <c r="E55" i="1"/>
</calcChain>
</file>

<file path=xl/sharedStrings.xml><?xml version="1.0" encoding="utf-8"?>
<sst xmlns="http://schemas.openxmlformats.org/spreadsheetml/2006/main" count="1219" uniqueCount="920">
  <si>
    <t>AI Automation Managed Services - Phase 1 Discovery Master</t>
  </si>
  <si>
    <t>Purpose</t>
  </si>
  <si>
    <t>Use this workbook as one broad master template for first client discovery. It covers the full Phase 1 scope, but clearly marks which columns are filled live during the interview and which are completed later by the PM.</t>
  </si>
  <si>
    <t>Step</t>
  </si>
  <si>
    <t>What to do</t>
  </si>
  <si>
    <t>Where</t>
  </si>
  <si>
    <t>Colour</t>
  </si>
  <si>
    <t>Meaning</t>
  </si>
  <si>
    <t>When to edit</t>
  </si>
  <si>
    <t>1</t>
  </si>
  <si>
    <t>Before the interview: read the fixed grey guidance columns and choose which rows are relevant for the client.</t>
  </si>
  <si>
    <t>Phase1 Master</t>
  </si>
  <si>
    <t>Grey</t>
  </si>
  <si>
    <t>Fixed/reference guidance</t>
  </si>
  <si>
    <t>Normally do not edit</t>
  </si>
  <si>
    <t>2</t>
  </si>
  <si>
    <t>During the interview: fill only the green columns first. Do not over-design the solution yet.</t>
  </si>
  <si>
    <t>Client Answer / Notes, Initial Risk Level, Initial MVP Relevance, Open Questions</t>
  </si>
  <si>
    <t>Green</t>
  </si>
  <si>
    <t>Live interview input</t>
  </si>
  <si>
    <t>Fill during client call</t>
  </si>
  <si>
    <t>3</t>
  </si>
  <si>
    <t>After the interview: complete the blue PM analysis columns.</t>
  </si>
  <si>
    <t>PM Interpretation, Output / Decision, Final Product Flag, Final MVP Relevance, Required Action / Next Step</t>
  </si>
  <si>
    <t>Blue</t>
  </si>
  <si>
    <t>PM analysis / decision</t>
  </si>
  <si>
    <t>Fill after interview</t>
  </si>
  <si>
    <t>4</t>
  </si>
  <si>
    <t>Use the yellow optional column only when you already see a clear product configuration flag.</t>
  </si>
  <si>
    <t>Draft Product Flag</t>
  </si>
  <si>
    <t>Yellow</t>
  </si>
  <si>
    <t>Optional early configuration flag</t>
  </si>
  <si>
    <t>Fill if already clear</t>
  </si>
  <si>
    <t>5</t>
  </si>
  <si>
    <t>Use Example Rows if you are unsure how answers should look.</t>
  </si>
  <si>
    <t>Example Rows</t>
  </si>
  <si>
    <t>MVP = Minimum Viable Product: the smallest useful and safe first automation version that solves the main problem without building the full future system.</t>
  </si>
  <si>
    <t>Internal package logic added</t>
  </si>
  <si>
    <t>Use the package logic only internally during Phase 1. Do not treat Basic/Pro/Managed/Agentic as final offers during discovery.
During the interview, collect facts first. After the interview, use Package Decision Helper to fill Internal Package Indication and Automation Method Candidate in Phase1 Master.
Package direction should support MVP definition, risk boundaries, and solution architecture. It can be Basic, Pro, Managed, Agentic, Mixed, Later, or Not applicable.</t>
  </si>
  <si>
    <t>We planned this PM flow:</t>
  </si>
  <si>
    <t>We now have:</t>
  </si>
  <si>
    <t>Phase 1 — Discovery / Analysis</t>
  </si>
  <si>
    <t>Understand client needs, channels, risks, pain points, possible package direction.</t>
  </si>
  <si>
    <t>Client needs, risks, flags, internal package direction.</t>
  </si>
  <si>
    <t>Phase 2 — Scope Definition / MVP Design</t>
  </si>
  <si>
    <t>Phase 2 — Scope / MVP Design</t>
  </si>
  <si>
    <t>Convert discovery answers into a clear first project scope.</t>
  </si>
  <si>
    <t>What to build now, later, or exclude.</t>
  </si>
  <si>
    <t>Phase 3 — Solution Blueprint</t>
  </si>
  <si>
    <t>Design workflow logic, tools, data fields, routing, approvals, security.</t>
  </si>
  <si>
    <t>Workflow, tools, data, routing, approvals, security.</t>
  </si>
  <si>
    <t>Phase 4 — MVP Build</t>
  </si>
  <si>
    <t>Build the first safe automation version.</t>
  </si>
  <si>
    <t>Build backlog, modules, prompts, credentials, audit/error setup.</t>
  </si>
  <si>
    <t>Phase 5 — Testing / Validation</t>
  </si>
  <si>
    <t>Test real cases, edge cases, errors, wrong classifications, approvals.</t>
  </si>
  <si>
    <t>Test cases, AI validation, escalation, defects, Go/No-Go.</t>
  </si>
  <si>
    <t>Phase 6 — Go-live / Managed Service</t>
  </si>
  <si>
    <t>Launch, monitor, maintain, improve, report.</t>
  </si>
  <si>
    <t>Launch, monitoring, operations, monthly review, improvements.</t>
  </si>
  <si>
    <t>This gives you a complete reusable framework:</t>
  </si>
  <si>
    <t>client interview → scope → blueprint → build → test → launch/manage</t>
  </si>
  <si>
    <t>The next logical step would be to create one short Master Overview / Index Excel or PDF that links all six phases and explains when to use each file.</t>
  </si>
  <si>
    <t>NEW IN v3 — Streamlined Discovery Flow</t>
  </si>
  <si>
    <t>Sheet</t>
  </si>
  <si>
    <t>Use when</t>
  </si>
  <si>
    <t>What you get</t>
  </si>
  <si>
    <t>0 — Before the call</t>
  </si>
  <si>
    <t>Client Pre-Interview</t>
  </si>
  <si>
    <t>Send to client 2–3 days before the discovery call.</t>
  </si>
  <si>
    <t>Easy facts pre-filled: channels, tools, volumes, sensitive data, success picture.</t>
  </si>
  <si>
    <t>1 — During the call</t>
  </si>
  <si>
    <t>Interview Script</t>
  </si>
  <si>
    <t>Use on the live call instead of Phase1 Master.</t>
  </si>
  <si>
    <t>~20 questions, conversational order, with branch/skip cues. Faster, less fatigue.</t>
  </si>
  <si>
    <t>2 — Right after the call</t>
  </si>
  <si>
    <t>Quick Diagnostic</t>
  </si>
  <si>
    <t>Fill 9 inputs based on interview answers.</t>
  </si>
  <si>
    <t>Auto-suggested package direction, MVP scope hint, approval rule, risk caution.</t>
  </si>
  <si>
    <t>3 — Consolidation</t>
  </si>
  <si>
    <t>Transfer all answers, complete the PM (blue) and Package (pink) columns.</t>
  </si>
  <si>
    <t>Canonical record for the project. Drives Phase 2 scope.</t>
  </si>
  <si>
    <t>Discovery Progress (auto-computed from Phase1 Master)</t>
  </si>
  <si>
    <t>Status</t>
  </si>
  <si>
    <t>Count</t>
  </si>
  <si>
    <t>Empty</t>
  </si>
  <si>
    <t>No live answer yet — row not yet covered in interview.</t>
  </si>
  <si>
    <t>Live partial</t>
  </si>
  <si>
    <t>Some live fields missing (Client Answer / Risk / MVP).</t>
  </si>
  <si>
    <t>Live OK - PM pending</t>
  </si>
  <si>
    <t>Live edit done; PM analysis not started.</t>
  </si>
  <si>
    <t>PM partial</t>
  </si>
  <si>
    <t>PM analysis started but missing fields.</t>
  </si>
  <si>
    <t>Complete</t>
  </si>
  <si>
    <t>All required live + PM fields filled.</t>
  </si>
  <si>
    <t>TOTAL rows</t>
  </si>
  <si>
    <t>Total rows in Phase1 Master.</t>
  </si>
  <si>
    <t>Tip: open Phase1 Master, sort or filter by column S 'Completeness Status' to see which rows still need attention. Aim for all rows to be 'Complete' or marked 'Not applicable' before moving to Phase 2.</t>
  </si>
  <si>
    <t>Pre-Interview Questionnaire — for the Client</t>
  </si>
  <si>
    <t>Please answer in your own words — short bullet points are fine. There are no wrong answers. We use this to come prepared, so the call can focus on the harder questions rather than basic facts. Takes about 10 minutes.</t>
  </si>
  <si>
    <t>#</t>
  </si>
  <si>
    <t>Question</t>
  </si>
  <si>
    <t>Hint / Examples (read if unsure)</t>
  </si>
  <si>
    <t>Your Answer</t>
  </si>
  <si>
    <t>Business basics — What does your business do, and who are your typical clients?</t>
  </si>
  <si>
    <t>1–2 sentences. E.g., 'Solo therapist, private clients, mostly adults in Zurich.'</t>
  </si>
  <si>
    <t>Main pain — What is the main problem or repetitive task you want help with?</t>
  </si>
  <si>
    <t>What eats your time today? E.g., 'Replying to the same booking and price questions every day.'</t>
  </si>
  <si>
    <t>Success picture — What would 'success' look like 3 months after we go live?</t>
  </si>
  <si>
    <t>E.g., 'Faster replies, no missed bookings, less admin in the evening, daily summary by email.'</t>
  </si>
  <si>
    <t>Channels — Where do client messages arrive today?</t>
  </si>
  <si>
    <t>Tick all that apply: Email/Gmail, Instagram DM, Facebook Messenger, WhatsApp, Website form, Phone/SMS, LinkedIn, Other.</t>
  </si>
  <si>
    <t>Volume — Roughly how many client messages per week, total?</t>
  </si>
  <si>
    <t>Pick one: under 20  /  20–100  /  100–500  /  more than 500.</t>
  </si>
  <si>
    <t>Common types — What types of messages do you get most often?</t>
  </si>
  <si>
    <t>E.g., new booking, price questions, cancellations/reschedules, complaints, general questions, spam.</t>
  </si>
  <si>
    <t>Document tasks — Do you handle repetitive document tasks regularly?</t>
  </si>
  <si>
    <t>E.g., extracting data from supplier invoices, summarising contracts, processing application forms, categorising receipts. If yes, roughly how many per week?</t>
  </si>
  <si>
    <t>Content production — Do you create or manage content regularly?</t>
  </si>
  <si>
    <t>E.g., writing social media posts, sending email newsletters, publishing blog articles. On which platforms? How often?</t>
  </si>
  <si>
    <t>Internal operations — Are there internal process steps that take up time?</t>
  </si>
  <si>
    <t>E.g., routing requests for sign-off, assigning tasks to team members, onboarding new staff or clients, sending project status updates. Which step takes the longest?</t>
  </si>
  <si>
    <t>Sensitive content — Do messages ever contain sensitive personal information (health, legal, financial, emotional)?</t>
  </si>
  <si>
    <t>Yes / Sometimes / No. If yes, briefly describe the type.</t>
  </si>
  <si>
    <t>Human-only tasks — Which tasks should ALWAYS stay human, never automated?</t>
  </si>
  <si>
    <t>E.g., therapy advice, complaints, urgent emotional cases, legal questions.</t>
  </si>
  <si>
    <t>AI comfort level — How comfortable are you with AI replying to clients?</t>
  </si>
  <si>
    <t>Pick one: (a) Never auto-send — I want to approve every reply.  (b) Auto-send only safe replies (e.g., price list, booking link).  (c) Auto-send most replies, escalate only edge cases.</t>
  </si>
  <si>
    <t>Tools you use today — Which tools are you already using?</t>
  </si>
  <si>
    <t>E.g., Gmail / Outlook, Google Calendar / Outlook Calendar, Calendly, Notion, Airtable, HubSpot, spreadsheet, paper notebook, none.</t>
  </si>
  <si>
    <t>Languages — Which languages do clients write in?</t>
  </si>
  <si>
    <t>E.g., German + English; sometimes Polish.</t>
  </si>
  <si>
    <t>Anything else — Anything we should know before the call?</t>
  </si>
  <si>
    <t>Privacy rules, deadlines, previous bad experiences with automation, anything sensitive.</t>
  </si>
  <si>
    <t>Tip: send this as a Google Doc, PDF, or just copy/paste the questions into an email. If a client cannot answer a question, leave it blank — we will cover it on the call.</t>
  </si>
  <si>
    <t>Vorab-Fragebogen — für den Kunden</t>
  </si>
  <si>
    <t>Bitte beantworten Sie die Fragen in eigenen Worten — kurze Stichpunkte reichen. Es gibt keine falschen Antworten. Wir nutzen diese Informationen zur Vorbereitung, damit wir uns im Gespräch auf die wichtigen Themen konzentrieren können. Dauert etwa 10 Minuten.</t>
  </si>
  <si>
    <t>Frage</t>
  </si>
  <si>
    <t>Hinweis / Beispiel (lesen falls unklar)</t>
  </si>
  <si>
    <t>Ihre Antwort</t>
  </si>
  <si>
    <t>Geschäftsgrundlagen — Was macht Ihr Unternehmen, und wer sind Ihre typischen Kunden?</t>
  </si>
  <si>
    <t>1–2 Sätze. Z.B. 'Selbstständige Therapeutin, Privatkunden, hauptsächlich Erwachsene in Zürich.'</t>
  </si>
  <si>
    <t>Hauptproblem — Was ist das grösste Problem oder die wiederkehrende Aufgabe, bei der Sie Unterstützung möchten?</t>
  </si>
  <si>
    <t>Was kostet Sie heute am meisten Zeit? Z.B. 'Täglich die gleichen Fragen zu Buchungen und Preisen beantworten.'</t>
  </si>
  <si>
    <t>Erfolgsbild — Wie würde 'Erfolg' für Sie 3 Monate nach dem Go-live aussehen?</t>
  </si>
  <si>
    <t>Z.B. 'Schnellere Antworten, keine verpassten Buchungen, weniger Administration am Abend, tägliche Zusammenfassung per E-Mail.'</t>
  </si>
  <si>
    <t>Kanäle — Wo kommen heute die Kundennachrichten an?</t>
  </si>
  <si>
    <t>Alles Zutreffende ankreuzen: E-Mail/Gmail, Instagram DM, Facebook Messenger, WhatsApp, Webformular, Telefon/SMS, LinkedIn, Anderes.</t>
  </si>
  <si>
    <t>Volumen — Wie viele Kundennachrichten erhalten Sie ungefähr pro Woche, insgesamt?</t>
  </si>
  <si>
    <t>Eines auswählen: unter 20  /  20–100  /  100–500  /  mehr als 500.</t>
  </si>
  <si>
    <t>Häufige Typen — Welche Arten von Nachrichten erhalten Sie am häufigsten?</t>
  </si>
  <si>
    <t>Z.B. neue Buchungen, Preisfragen, Stornierungen/Umbuchungen, Reklamationen, allgemeine Fragen, Spam.</t>
  </si>
  <si>
    <t>Dokumentaufgaben — Bearbeiten Sie regelmässig wiederkehrende Dokumentaufgaben?</t>
  </si>
  <si>
    <t>Z.B. Daten aus Lieferantenrechnungen extrahieren, Verträge zusammenfassen, Antragsformulare verarbeiten, Belege kategorisieren. Falls ja, ungefähr wie viele pro Woche?</t>
  </si>
  <si>
    <t>Inhaltserstellung — Erstellen oder verwalten Sie regelmässig Inhalte?</t>
  </si>
  <si>
    <t>Z.B. Instagram-Posts verfassen, E-Mail-Newsletter versenden, Blogartikel schreiben. Auf welchen Plattformen? Wie oft?</t>
  </si>
  <si>
    <t>Interne Abläufe — Gibt es interne Prozessschritte, die regelmässig Zeit kosten?</t>
  </si>
  <si>
    <t>Z.B. Freigaben einholen, Aufgaben an Teammitglieder zuweisen, neue Mitarbeitende oder Kunden einführen, Projektstatus kommunizieren. Welcher Schritt dauert am längsten?</t>
  </si>
  <si>
    <t>Sensible Inhalte — Enthalten Nachrichten manchmal sensible persönliche Informationen (Gesundheit, Recht, Finanzen, Emotionen)?</t>
  </si>
  <si>
    <t>Ja / Manchmal / Nein. Falls ja, bitte kurz die Art beschreiben.</t>
  </si>
  <si>
    <t>Aufgaben nur für Menschen — Welche Aufgaben sollen IMMER von Menschen erledigt werden, niemals automatisiert?</t>
  </si>
  <si>
    <t>Z.B. Therapieberatung, Reklamationen, dringende emotionale Fälle, Rechtsfragen.</t>
  </si>
  <si>
    <t>Komfortniveau mit AI — Wie wohl fühlen Sie sich damit, wenn AI auf Kunden antwortet?</t>
  </si>
  <si>
    <t>Eines auswählen: (a) Nie automatisch senden — ich möchte jede Antwort freigeben.  (b) Nur sichere Antworten automatisch senden (z.B. Preisliste, Buchungslink).  (c) Die meisten Antworten automatisch senden, nur Ausnahmefälle eskalieren.</t>
  </si>
  <si>
    <t>Aktuelle Tools — Welche Tools nutzen Sie heute bereits?</t>
  </si>
  <si>
    <t>Z.B. Gmail / Outlook, Google Calendar / Outlook Calendar, Calendly, Notion, Airtable, HubSpot, Tabelle, Papier-Notizbuch, keine.</t>
  </si>
  <si>
    <t>Sprachen — In welchen Sprachen schreiben Ihre Kunden?</t>
  </si>
  <si>
    <t>Z.B. Deutsch + Englisch; manchmal Französisch oder Italienisch.</t>
  </si>
  <si>
    <t>Sonstiges — Gibt es etwas, das wir vor dem Gespräch wissen sollten?</t>
  </si>
  <si>
    <t>Datenschutzregeln, Fristen, frühere schlechte Erfahrungen mit Automatisierung, sensible Themen.</t>
  </si>
  <si>
    <t>Tipp: Senden Sie diesen Fragebogen als Google Doc, PDF oder kopieren Sie die Fragen einfach in eine E-Mail. Wenn der Kunde eine Frage nicht beantworten kann, einfach leer lassen — wir besprechen das dann im Gespräch.</t>
  </si>
  <si>
    <t>Interview Script — Conversational Flow</t>
  </si>
  <si>
    <t>Use this on the live call instead of Phase1 Master. Same questions, but ordered as a real conversation, with branching cues. After the call, copy answers into Phase1 Master and use Quick Diagnostic to point to package direction.</t>
  </si>
  <si>
    <t>Block (talk track)</t>
  </si>
  <si>
    <t>Core Question (always ask)</t>
  </si>
  <si>
    <t>Branch / Skip Rule</t>
  </si>
  <si>
    <t>Quick Notes (LIVE)</t>
  </si>
  <si>
    <t>Open Questions (LIVE)</t>
  </si>
  <si>
    <t>Warm-up</t>
  </si>
  <si>
    <t>Quick recap: did the pre-interview questionnaire feel clear? Anything we should add up front?</t>
  </si>
  <si>
    <t>Business &amp; success</t>
  </si>
  <si>
    <t>Walk me through the main pain point and what 'success in 3 months' looks like for you.</t>
  </si>
  <si>
    <t>If client struggles to define success → ask for one concrete daily/weekly outcome (e.g., 'no missed booking before noon').</t>
  </si>
  <si>
    <t>Which tasks should stay human-owned and never be automated?</t>
  </si>
  <si>
    <t>Always ask. Note exact wording — this becomes the guardrail list.</t>
  </si>
  <si>
    <t>Channels &amp; volume</t>
  </si>
  <si>
    <t>Confirm the channels: which one carries the highest volume? Which is the most business-critical (revenue)?</t>
  </si>
  <si>
    <t>Volume ≠ value. If they differ, MVP should follow the critical channel first.</t>
  </si>
  <si>
    <t>Who owns each account (Gmail, Instagram, etc.)? Are credentials shared?</t>
  </si>
  <si>
    <t>If passwords are shared → flag security task in Required Action.</t>
  </si>
  <si>
    <t>Current workflow</t>
  </si>
  <si>
    <t>Walk me through what happens today from message arrival → reply.</t>
  </si>
  <si>
    <t>Listen for 'check phone twice a day' or 'I forget on weekends' — these are MVP triggers.</t>
  </si>
  <si>
    <t>Where are messages or leads recorded today — any CRM, spreadsheet, notebook?</t>
  </si>
  <si>
    <t>If no CRM → simple Notion/Airtable likely needed. If full CRM exists → integration scope.</t>
  </si>
  <si>
    <t>Operations Mapping</t>
  </si>
  <si>
    <t>Apart from incoming messages — does the client also deal with any of these: processing documents regularly, creating content, managing internal approvals or workflows, tracking finance or admin tasks?</t>
  </si>
  <si>
    <t>Branching question. For each YES → follow up with the relevant step below. If all NO → skip steps 9–11 and continue from step 12.</t>
  </si>
  <si>
    <t>Documents: walk me through the flow — what arrives, what needs to happen to it, and where does the result go?</t>
  </si>
  <si>
    <t>Skip if step 8 = No for documents. Capture: document type, volume, source, action needed, destination.</t>
  </si>
  <si>
    <t>Content: what do you create regularly, on which platforms, and where is the biggest bottleneck — drafting, scheduling, repurposing, or approval?</t>
  </si>
  <si>
    <t>Skip if step 8 = No for content. Capture: content types, platforms, current time cost, any existing approval step.</t>
  </si>
  <si>
    <t>Internal ops: which process causes the most manual work — approvals, task assignment, onboarding, or something else?</t>
  </si>
  <si>
    <t>Skip if step 8 = No for internal ops / finance. Capture: process name, who routes it, how delays happen, tools used.</t>
  </si>
  <si>
    <t>Message types</t>
  </si>
  <si>
    <t>What are the most common categories? Which are high-value leads vs spam/noise?</t>
  </si>
  <si>
    <t>Goal: get a draft taxonomy (5–7 categories max for MVP).</t>
  </si>
  <si>
    <t>Sensitive cases</t>
  </si>
  <si>
    <t>Can messages contain sensitive personal data (health, legal, finance, emotional)?</t>
  </si>
  <si>
    <t>If YES → ask: what must AI never answer directly? What are urgent keywords? Who is notified? Skip the next two only if NO and confirmed.</t>
  </si>
  <si>
    <t>What should happen when AI is unsure, or when an urgent message arrives?</t>
  </si>
  <si>
    <t>Capture: fallback folder, escalation channel (SMS/email), approved fallback text.</t>
  </si>
  <si>
    <t>Automation boundary</t>
  </si>
  <si>
    <t>What is acceptable: AI classifies? AI drafts? AI auto-sends? Auto-moves/archives?</t>
  </si>
  <si>
    <t>Capture each as Yes / No / Safe categories only. This is the single biggest package driver.</t>
  </si>
  <si>
    <t>Booking (only if relevant)</t>
  </si>
  <si>
    <t>How are appointments booked today? Is there an existing booking tool?</t>
  </si>
  <si>
    <t>SKIP if business doesn't book appointments. If yes → ask: 'propose slots' or 'just send booking link'?</t>
  </si>
  <si>
    <t>Tools &amp; access</t>
  </si>
  <si>
    <t>Are API/OAuth permissions available for the channels and tools we'd touch?</t>
  </si>
  <si>
    <t>Instagram and WhatsApp need extra checks. Note as Open Question if unsure.</t>
  </si>
  <si>
    <t>Risk &amp; compliance</t>
  </si>
  <si>
    <t>What is the worst-case consequence if automation gets something wrong?</t>
  </si>
  <si>
    <t>Pick one: minor (delayed reply) / medium (lost lead) / high (legal, trust, health damage). Drives approval rules.</t>
  </si>
  <si>
    <t>Reporting</t>
  </si>
  <si>
    <t>Do you want a daily/weekly summary? What KPIs matter to you?</t>
  </si>
  <si>
    <t>If yes → Managed direction likely. Capture recipient and time.</t>
  </si>
  <si>
    <t>Tone &amp; language</t>
  </si>
  <si>
    <t>What tone should replies have? Any phrases or claims to avoid?</t>
  </si>
  <si>
    <t>Quick: short, warm, professional. Capture banned phrases for prompt guardrails.</t>
  </si>
  <si>
    <t>MVP framing</t>
  </si>
  <si>
    <t>If we could only solve ONE problem in version 1, which would have the biggest impact?</t>
  </si>
  <si>
    <t>Force prioritization. Anchor for Phase 2 scope.</t>
  </si>
  <si>
    <t>What should we explicitly EXCLUDE from version 1?</t>
  </si>
  <si>
    <t>Equally important as inclusions. Captures auto-send=false, no autonomous booking, etc.</t>
  </si>
  <si>
    <t>Wrap-up</t>
  </si>
  <si>
    <t>Any concerns, hesitations, or past automation experiences (good or bad)?</t>
  </si>
  <si>
    <t>Often surfaces hidden trust/risk concerns that change package direction.</t>
  </si>
  <si>
    <t>Confirm: who is the decision-maker, what's the timeline, what blocks us from starting?</t>
  </si>
  <si>
    <t>Note in Required Action / Next Step.</t>
  </si>
  <si>
    <t>Pacing: ~40–55 min for the 24 steps. Operations Mapping (steps 8–11) can be skipped in full if the client’s primary need is communication intake only. After the call: (1) transfer notes to Phase1 Master, (2) fill Quick Diagnostic to get package direction, (3) finalize Output / Decision columns.</t>
  </si>
  <si>
    <t>Interview-Leitfaden — Gesprächsablauf</t>
  </si>
  <si>
    <t>Verwenden Sie diesen Leitfaden im Live-Gespräch anstelle des Phase1 Master. Gleiche Fragen, aber als echtes Gespräch geordnet, mit Verzweigungshinweisen. Nach dem Gespräch: Antworten in Phase1 Master übertragen und Quick Diagnostic für die Paketrichtung nutzen.</t>
  </si>
  <si>
    <t>Schritt</t>
  </si>
  <si>
    <t>Block (Gesprächsführung)</t>
  </si>
  <si>
    <t>Kernfrage (immer stellen)</t>
  </si>
  <si>
    <t>Verzweigung / Skip-Regel</t>
  </si>
  <si>
    <t>Schnellnotizen (LIVE)</t>
  </si>
  <si>
    <t>Offene Fragen (LIVE)</t>
  </si>
  <si>
    <t>Aufwärmen</t>
  </si>
  <si>
    <t>Kurzer Rückblick: War der Vorab-Fragebogen verständlich? Gibt es etwas, das wir vorab ergänzen sollten?</t>
  </si>
  <si>
    <t>Geschäft &amp; Erfolg</t>
  </si>
  <si>
    <t>Erzählen Sie mir vom Hauptproblem und wie 'Erfolg in 3 Monaten' für Sie aussieht.</t>
  </si>
  <si>
    <t>Wenn der Kunde Mühe hat, Erfolg zu definieren → nach einem konkreten täglichen/wöchentlichen Ergebnis fragen (z.B. 'keine verpasste Buchung vor Mittag').</t>
  </si>
  <si>
    <t>Welche Aufgaben sollen menschlich bleiben und niemals automatisiert werden?</t>
  </si>
  <si>
    <t>Immer fragen. Exakten Wortlaut notieren — das wird zur Guardrail-Liste.</t>
  </si>
  <si>
    <t>Kanäle &amp; Volumen</t>
  </si>
  <si>
    <t>Bestätigen Sie die Kanäle: Welcher hat das höchste Volumen? Welcher ist geschäftskritisch (Umsatz)?</t>
  </si>
  <si>
    <t>Volumen ≠ Wert. Wenn unterschiedlich, sollte das MVP zuerst dem kritischen Kanal folgen.</t>
  </si>
  <si>
    <t>Wer besitzt jedes Konto (Gmail, Instagram usw.)? Werden Zugangsdaten geteilt?</t>
  </si>
  <si>
    <t>Falls Passwörter geteilt werden → Sicherheitsaufgabe in Required Action markieren.</t>
  </si>
  <si>
    <t>Aktueller Workflow</t>
  </si>
  <si>
    <t>Beschreiben Sie mir den heutigen Ablauf von Nachrichteneingang bis Antwort.</t>
  </si>
  <si>
    <t>Achten Sie auf 'schaue zweimal täglich aufs Telefon' oder 'am Wochenende vergesse ich' — das sind MVP-Auslöser.</t>
  </si>
  <si>
    <t>Wo werden Nachrichten oder Leads heute erfasst — gibt es ein CRM, eine Tabelle, ein Notizbuch?</t>
  </si>
  <si>
    <t>Kein CRM → einfaches Notion/Airtable wahrscheinlich nötig. Vollständiges CRM → Integrations-Scope.</t>
  </si>
  <si>
    <t>Operatives Mapping</t>
  </si>
  <si>
    <t>Abgesehen von eingehenden Nachrichten — trifft eines davon zu: regelmässige Dokumentverarbeitung, Inhaltserstellung, interne Freigaben oder Finanzverwaltung?</t>
  </si>
  <si>
    <t>Verzweigungsfrage. Für jedes JA → passendem Schritt folgen. Wenn alles Nein → Schritte 9–11 überspringen und ab Schritt 12 weitermachen.</t>
  </si>
  <si>
    <t>Dokumente: beschreiben Sie den Ablauf — was kommt an, was muss damit passieren, und wo geht das Ergebnis hin?</t>
  </si>
  <si>
    <t>Überspringen wenn Schritt 8 = Nein für Dokumente. Erfassen: Dokumenttyp, Volumen, Quelle, benötigte Aktion, Zielort.</t>
  </si>
  <si>
    <t>Inhalte: was erstellen Sie regelmässig, auf welchen Plattformen, und wo ist der grösste Engpass — Verfassen, Einplanen, Wiederverwenden oder Freigabe?</t>
  </si>
  <si>
    <t>Überspringen wenn Schritt 8 = Nein für Inhalte. Erfassen: Inhaltstypen, Plattformen, aktueller Zeitaufwand, bestehender Freigabeschritt.</t>
  </si>
  <si>
    <t>Interne Abläufe: welcher Prozess verursacht die meiste manuelle Arbeit — Freigaben, Aufgabenzuweisung, Onboarding oder etwas anderes?</t>
  </si>
  <si>
    <t>Überspringen wenn Schritt 8 = Nein für interne Abläufe / Finanzen. Erfassen: Prozessname, wer weiterleitet, wie Verzögerungen entstehen, verwendete Tools.</t>
  </si>
  <si>
    <t>Nachrichtentypen</t>
  </si>
  <si>
    <t>Was sind die häufigsten Kategorien? Welche sind wertvolle Leads vs. Spam/Rauschen?</t>
  </si>
  <si>
    <t>Ziel: eine Taxonomie skizzieren (max. 5–7 Kategorien fürs MVP).</t>
  </si>
  <si>
    <t>Sensible Fälle</t>
  </si>
  <si>
    <t>Können Nachrichten sensible persönliche Daten enthalten (Gesundheit, Recht, Finanzen, Emotionen)?</t>
  </si>
  <si>
    <t>Wenn JA → fragen: Was darf AI niemals direkt beantworten? Was sind dringende Keywords? Wer wird benachrichtigt? Die nächsten beiden überspringen nur wenn NEIN und bestätigt.</t>
  </si>
  <si>
    <t>Was soll passieren, wenn AI unsicher ist, oder wenn eine dringende Nachricht eintrifft?</t>
  </si>
  <si>
    <t>Erfassen: Fallback-Ordner, Eskalationskanal (SMS/E-Mail), genehmigter Fallback-Text.</t>
  </si>
  <si>
    <t>Automatisierungsgrenze</t>
  </si>
  <si>
    <t>Was ist akzeptabel: AI klassifiziert? AI entwirft? AI sendet automatisch? Automatisch verschieben/archivieren?</t>
  </si>
  <si>
    <t>Jeweils erfassen als Ja / Nein / Nur sichere Kategorien. Das ist der grösste Paket-Treiber.</t>
  </si>
  <si>
    <t>Buchung (nur falls relevant)</t>
  </si>
  <si>
    <t>Wie werden Termine heute gebucht? Gibt es ein bestehendes Buchungstool?</t>
  </si>
  <si>
    <t>ÜBERSPRINGEN wenn das Geschäft keine Termine bucht. Falls ja → fragen: 'Slots vorschlagen' oder 'nur Buchungslink senden'?</t>
  </si>
  <si>
    <t>Tools &amp; Zugriff</t>
  </si>
  <si>
    <t>Sind API-/OAuth-Berechtigungen für die Kanäle und Tools verfügbar, mit denen wir arbeiten würden?</t>
  </si>
  <si>
    <t>Instagram und WhatsApp brauchen zusätzliche Prüfung. Falls unsicher als Offene Frage notieren.</t>
  </si>
  <si>
    <t>Risiko &amp; Compliance</t>
  </si>
  <si>
    <t>Was ist die schlimmste Konsequenz, wenn die Automatisierung etwas falsch macht?</t>
  </si>
  <si>
    <t>Eines auswählen: gering (verzögerte Antwort) / mittel (verlorener Lead) / hoch (rechtlich, Vertrauen, Gesundheitsschaden). Bestimmt die Freigaberegeln.</t>
  </si>
  <si>
    <t>Möchten Sie eine tägliche/wöchentliche Zusammenfassung? Welche KPIs sind für Sie wichtig?</t>
  </si>
  <si>
    <t>Falls ja → Managed-Richtung wahrscheinlich. Empfänger und Zeit erfassen.</t>
  </si>
  <si>
    <t>Tonalität &amp; Sprache</t>
  </si>
  <si>
    <t>Welchen Ton sollen Antworten haben? Gibt es Formulierungen oder Aussagen, die vermieden werden sollen?</t>
  </si>
  <si>
    <t>Schnell: kurz, warm, professionell. Verbotene Phrasen für Prompt-Guardrails erfassen.</t>
  </si>
  <si>
    <t>MVP-Rahmen</t>
  </si>
  <si>
    <t>Wenn wir in Version 1 nur EIN Problem lösen könnten — welches hätte die grösste Wirkung?</t>
  </si>
  <si>
    <t>Priorisierung erzwingen. Anker für Phase 2 Scope.</t>
  </si>
  <si>
    <t>Was sollten wir explizit AUSSCHLIESSEN aus Version 1?</t>
  </si>
  <si>
    <t>Genauso wichtig wie Einschlüsse. Erfasst auto-send=false, keine autonome Buchung usw.</t>
  </si>
  <si>
    <t>Abschluss</t>
  </si>
  <si>
    <t>Gibt es Bedenken, Zögern oder frühere Automatisierungserfahrungen (gute oder schlechte)?</t>
  </si>
  <si>
    <t>Bringt oft versteckte Vertrauens-/Risikobedenken zum Vorschein, die die Paketrichtung ändern.</t>
  </si>
  <si>
    <t>Bestätigen: Wer ist die entscheidungsbefugte Person, was ist der Zeitplan, was hält uns vom Start ab?</t>
  </si>
  <si>
    <t>In Required Action / Next Step notieren.</t>
  </si>
  <si>
    <t>Tempo: ~40–55 Min. für die 24 Schritte. Operatives Mapping (Schritte 8–11) kann vollständig übersprungen werden, wenn der primäre Bedarf des Kunden reine Kommunikationsautomatisierung ist. Nach dem Gespräch: (1) Notizen in Phase1 Master übertragen, (2) Quick Diagnostic ausfüllen für die Paketrichtung, (3) Output- / Decision-Spalten finalisieren.</t>
  </si>
  <si>
    <t>Quick Diagnostic — Inputs → Suggested Package Direction</t>
  </si>
  <si>
    <t>Fill the 10 yellow inputs after the interview. Start with Q0 to set the primary automation type — this shapes the O2 scope hint. Formulas in the blue cells below suggest a package direction, MVP scope hints, and key cautions. This is decision support, not a final answer — PM judgment still required.</t>
  </si>
  <si>
    <t>INPUTS</t>
  </si>
  <si>
    <t>Allowed values</t>
  </si>
  <si>
    <t>Answer</t>
  </si>
  <si>
    <t>Q0</t>
  </si>
  <si>
    <t>Q0. Primary automation type (select dominant process)</t>
  </si>
  <si>
    <t>Communication &amp; Intake  /  Lead &amp; Sales Pipeline  /  Document &amp; Data Processing  /  Content &amp; Marketing  /  Internal Operations &amp; Approvals  /  Reporting &amp; Analytics  /  Finance &amp; Admin  /  Scheduling &amp; Booking  /  Customer Support &amp; After-Sales  /  E-commerce &amp; Fulfilment  /  Mixed</t>
  </si>
  <si>
    <t>Communication &amp; Intake</t>
  </si>
  <si>
    <t>Q1</t>
  </si>
  <si>
    <t>Q1. Volume of incoming messages per week</t>
  </si>
  <si>
    <t>Low (&lt;20)  /  Medium (20-100)  /  High (100-500)  /  Very High (500+)</t>
  </si>
  <si>
    <t>Medium</t>
  </si>
  <si>
    <t>Q2</t>
  </si>
  <si>
    <t>Q2. Number of distinct channels (Gmail, IG, WhatsApp, form...)</t>
  </si>
  <si>
    <t>1  /  2-3  /  4+</t>
  </si>
  <si>
    <t>2-3</t>
  </si>
  <si>
    <t>Q3</t>
  </si>
  <si>
    <t>Q3. Sensitive personal data involved?</t>
  </si>
  <si>
    <t>Yes  /  Sometimes  /  No</t>
  </si>
  <si>
    <t>No</t>
  </si>
  <si>
    <t>Q4</t>
  </si>
  <si>
    <t>Q4. Wants AI to DRAFT replies (human approves)?</t>
  </si>
  <si>
    <t>Yes  /  No</t>
  </si>
  <si>
    <t>Yes</t>
  </si>
  <si>
    <t>Q5</t>
  </si>
  <si>
    <t>Q5. Wants AI to AUTO-SEND replies (no human)?</t>
  </si>
  <si>
    <t>No  /  Safe categories only  /  Yes</t>
  </si>
  <si>
    <t>Q6</t>
  </si>
  <si>
    <t>Q6. Calendar / booking actions desired?</t>
  </si>
  <si>
    <t>None  /  Read-only  /  Propose slots  /  Auto-book</t>
  </si>
  <si>
    <t>None</t>
  </si>
  <si>
    <t>Q7</t>
  </si>
  <si>
    <t>Q7. Wants ongoing monitoring &amp; reporting (daily/weekly)?</t>
  </si>
  <si>
    <t>Q8</t>
  </si>
  <si>
    <t>Q8. Wants multi-step AI agent actions (CRM update + follow-up etc.)?</t>
  </si>
  <si>
    <t>Q9</t>
  </si>
  <si>
    <t>Q9. Highest acceptable consequence of an automation error?</t>
  </si>
  <si>
    <t>Low (mild annoyance)  /  Medium (lost lead)  /  High (legal/trust/health)</t>
  </si>
  <si>
    <t>SUGGESTED DIRECTION (auto-calculated)</t>
  </si>
  <si>
    <t>Indicator</t>
  </si>
  <si>
    <t>Suggested Value (formula)</t>
  </si>
  <si>
    <t>Reasoning hint</t>
  </si>
  <si>
    <t>O1</t>
  </si>
  <si>
    <t>Suggested package direction</t>
  </si>
  <si>
    <t>From Q0/Q5/Q6/Q7/Q8/Q1. Higher autonomy → Agentic; reporting need → Managed; drafts/multi-channel → Pro.</t>
  </si>
  <si>
    <t>O2</t>
  </si>
  <si>
    <t>MVP scope hint</t>
  </si>
  <si>
    <t>From Q0/Q3/Q4/Q2. Scope adapts to type: Documents→extract+log+route; Content→generate+review+publish; Ops/Finance→route+assign+notify+approve. Communication/other → existing logic applies.</t>
  </si>
  <si>
    <t>O3</t>
  </si>
  <si>
    <t>Approval rule (product flag)</t>
  </si>
  <si>
    <t>From Q3/Q5/Q9. Sensitive or high-risk → always require approval.</t>
  </si>
  <si>
    <t>O4</t>
  </si>
  <si>
    <t>Top risk caution</t>
  </si>
  <si>
    <t>From Q3/Q5/Q9. Surfaces the single biggest risk to address in Phase 2.</t>
  </si>
  <si>
    <t>O5</t>
  </si>
  <si>
    <t>Channel scope hint</t>
  </si>
  <si>
    <t>From Q2. Limits MVP complexity when many channels.</t>
  </si>
  <si>
    <t>O6</t>
  </si>
  <si>
    <t>Reporting need</t>
  </si>
  <si>
    <t>From Q7. Drives whether Managed level applies.</t>
  </si>
  <si>
    <t>O7</t>
  </si>
  <si>
    <t>Agentic boundary</t>
  </si>
  <si>
    <t>From Q6/Q8. Defines guardrails if any agentic actions appear.</t>
  </si>
  <si>
    <t>Package direction legend (cross-reference Internal Package Logic sheet):</t>
  </si>
  <si>
    <t xml:space="preserve">  • Basic — rule-based intake, low risk, mostly admin tasks.</t>
  </si>
  <si>
    <t xml:space="preserve">  • Pro — AI classification + draft replies, human approval queue.</t>
  </si>
  <si>
    <t xml:space="preserve">  • Managed — ongoing service: CRM, monitoring, reporting, optimization.</t>
  </si>
  <si>
    <t xml:space="preserve">  • Agentic — bounded multi-step AI actions (calendar, CRM updates) with strict guardrails.</t>
  </si>
  <si>
    <t xml:space="preserve">  • Mixed — combination is normal; e.g. Pro for intake + Managed for reporting.</t>
  </si>
  <si>
    <t>Workflow: Pre-Interview Questionnaire → Interview Script (live call) → Quick Diagnostic → transfer to Phase1 Master (post-interview columns) → Phase 2 scope.</t>
  </si>
  <si>
    <t>Phase</t>
  </si>
  <si>
    <t>Area</t>
  </si>
  <si>
    <t>Checkpoint / Question</t>
  </si>
  <si>
    <t>Why this matters</t>
  </si>
  <si>
    <t>Example Answer</t>
  </si>
  <si>
    <t>Client Answer / Notes (LIVE EDIT)</t>
  </si>
  <si>
    <t>Initial Risk Level (LIVE EDIT)</t>
  </si>
  <si>
    <t>Initial MVP Relevance (LIVE EDIT)</t>
  </si>
  <si>
    <t>Open Questions (LIVE EDIT)</t>
  </si>
  <si>
    <t>Draft Product Flag (OPTIONAL)</t>
  </si>
  <si>
    <t>PM Interpretation (POST)</t>
  </si>
  <si>
    <t>Output / Decision (POST)</t>
  </si>
  <si>
    <t>Final Product Flag (POST)</t>
  </si>
  <si>
    <t>Final MVP Relevance (POST)</t>
  </si>
  <si>
    <t>Required Action / Next Step (POST)</t>
  </si>
  <si>
    <t>Internal Package Indication (POST)</t>
  </si>
  <si>
    <t>Automation Method Candidate (POST)</t>
  </si>
  <si>
    <t>Package Notes / Boundary (POST)</t>
  </si>
  <si>
    <t>Completeness Status (AUTO)</t>
  </si>
  <si>
    <t>1 Discovery</t>
  </si>
  <si>
    <t>Business Context</t>
  </si>
  <si>
    <t>What does the business do and who are its clients?</t>
  </si>
  <si>
    <t>Defines service logic, risk level, and message types.</t>
  </si>
  <si>
    <t>Therapist serving private clients; bookings and questions come via Instagram and Gmail.</t>
  </si>
  <si>
    <t>What is the main pain or tedious task today?</t>
  </si>
  <si>
    <t>Identifies the real business problem and expected value.</t>
  </si>
  <si>
    <t>Too much time checking messages and repeating booking/price answers.</t>
  </si>
  <si>
    <t>What would success look like after automation?</t>
  </si>
  <si>
    <t>Defines measurable outcome and acceptance criteria.</t>
  </si>
  <si>
    <t>Fewer missed messages, faster booking replies, daily summary, less manual checking.</t>
  </si>
  <si>
    <t>Which tasks should remain human-owned?</t>
  </si>
  <si>
    <t>Prevents over-automation and protects sensitive service quality.</t>
  </si>
  <si>
    <t>Therapy advice, complaints, urgent emotional messages.</t>
  </si>
  <si>
    <t>Channels</t>
  </si>
  <si>
    <t>Which channels are used for incoming messages?</t>
  </si>
  <si>
    <t>Determines technical integrations and source-of-truth design.</t>
  </si>
  <si>
    <t>Gmail, Instagram DM, website form.</t>
  </si>
  <si>
    <t>Which channel has the highest message volume?</t>
  </si>
  <si>
    <t>Helps choose MVP priority.</t>
  </si>
  <si>
    <t>Instagram has 60% of inquiries; Gmail has serious bookings.</t>
  </si>
  <si>
    <t>Which channel is most business-critical?</t>
  </si>
  <si>
    <t>High-value channels should be included early.</t>
  </si>
  <si>
    <t>Gmail contains existing clients and booking confirmations.</t>
  </si>
  <si>
    <t>Who owns/administers each account?</t>
  </si>
  <si>
    <t>Defines access, security, and onboarding requirements.</t>
  </si>
  <si>
    <t>Client owns Gmail and Instagram; no Make account yet.</t>
  </si>
  <si>
    <t>Current Workflow</t>
  </si>
  <si>
    <t>What happens today when a message arrives?</t>
  </si>
  <si>
    <t>Maps current process and gaps.</t>
  </si>
  <si>
    <t>Client checks manually twice per day and replies from phone.</t>
  </si>
  <si>
    <t>Where are messages or leads recorded today?</t>
  </si>
  <si>
    <t>Determines whether CRM/logging is needed.</t>
  </si>
  <si>
    <t>No CRM; some notes in Gmail, some in notebook.</t>
  </si>
  <si>
    <t>Are messages ever missed or answered late?</t>
  </si>
  <si>
    <t>Identifies impact and value of automation.</t>
  </si>
  <si>
    <t>Yes, especially Instagram DMs on weekends.</t>
  </si>
  <si>
    <t>Are there existing templates or FAQs?</t>
  </si>
  <si>
    <t>Good source for safe AI drafts and rule-based replies.</t>
  </si>
  <si>
    <t>Price list and standard booking instructions exist.</t>
  </si>
  <si>
    <t>Message Types</t>
  </si>
  <si>
    <t>What are the most common message categories?</t>
  </si>
  <si>
    <t>Creates classification taxonomy.</t>
  </si>
  <si>
    <t>New booking, price, cancellation, reschedule, general question.</t>
  </si>
  <si>
    <t>Which messages are high-value leads?</t>
  </si>
  <si>
    <t>Defines LEAD logic and CRM priority.</t>
  </si>
  <si>
    <t>New clients asking for appointment availability.</t>
  </si>
  <si>
    <t>Which messages are out-of-scope?</t>
  </si>
  <si>
    <t>Defines SEEKER/out-of-scope logic.</t>
  </si>
  <si>
    <t>Requests unrelated to service or not in service area.</t>
  </si>
  <si>
    <t>Which messages are spam/test/noise?</t>
  </si>
  <si>
    <t>Prevents clutter and wasted time.</t>
  </si>
  <si>
    <t>SEO offers, automated form tests, fake inquiries.</t>
  </si>
  <si>
    <t>Sensitive Cases</t>
  </si>
  <si>
    <t>Can messages contain sensitive personal data?</t>
  </si>
  <si>
    <t>Determines compliance and human-review rules.</t>
  </si>
  <si>
    <t>Yes, clients may describe personal or health problems.</t>
  </si>
  <si>
    <t>What must AI never answer directly?</t>
  </si>
  <si>
    <t>Defines guardrails and escalation boundaries.</t>
  </si>
  <si>
    <t>No diagnosis, therapy advice, legal/medical advice, crisis replies.</t>
  </si>
  <si>
    <t>Are there urgent/emergency keywords or cases?</t>
  </si>
  <si>
    <t>Defines escalation triggers.</t>
  </si>
  <si>
    <t>Self-harm, panic, emergency, urgent help, crisis.</t>
  </si>
  <si>
    <t>Who should be notified for urgent cases?</t>
  </si>
  <si>
    <t>Defines alert routing.</t>
  </si>
  <si>
    <t>Therapist by SMS/email immediately; no auto-reply except approved emergency text.</t>
  </si>
  <si>
    <t>Automation Boundary</t>
  </si>
  <si>
    <t>Can AI classify messages automatically?</t>
  </si>
  <si>
    <t>Low-risk AI task suitable for MVP.</t>
  </si>
  <si>
    <t>Yes, classification is acceptable.</t>
  </si>
  <si>
    <t>Can AI draft replies?</t>
  </si>
  <si>
    <t>Defines AI-assisted workflow.</t>
  </si>
  <si>
    <t>Yes, but client wants to review before sending.</t>
  </si>
  <si>
    <t>Can AI send replies automatically?</t>
  </si>
  <si>
    <t>Determines risk and package level.</t>
  </si>
  <si>
    <t>No automatic replies in first version.</t>
  </si>
  <si>
    <t>Can automation move/archive/delete messages?</t>
  </si>
  <si>
    <t>Defines safety policy.</t>
  </si>
  <si>
    <t>Move to folders is okay; never delete automatically.</t>
  </si>
  <si>
    <t>Booking Process</t>
  </si>
  <si>
    <t>How are appointments booked today?</t>
  </si>
  <si>
    <t>Determines booking automation requirements.</t>
  </si>
  <si>
    <t>Client proposes times manually by email or Instagram.</t>
  </si>
  <si>
    <t>Is there an existing booking tool?</t>
  </si>
  <si>
    <t>Determines integration complexity.</t>
  </si>
  <si>
    <t>No Calendly; Google Calendar is used manually.</t>
  </si>
  <si>
    <t>Should automation propose slots or only send booking link?</t>
  </si>
  <si>
    <t>Defines MVP and agentic scope.</t>
  </si>
  <si>
    <t>First only booking link/draft, later propose slots.</t>
  </si>
  <si>
    <t>How are cancellations/reschedules handled?</t>
  </si>
  <si>
    <t>Creates task logic and templates.</t>
  </si>
  <si>
    <t>Client handles manually; wants quick notification.</t>
  </si>
  <si>
    <t>Document Processing</t>
  </si>
  <si>
    <t>What types of documents are processed regularly?</t>
  </si>
  <si>
    <t>Identifies document automation targets and volume — defines extraction or routing scope.</t>
  </si>
  <si>
    <t>Supplier invoices (~20/month), client contracts, expense receipts — PDFs received by email.</t>
  </si>
  <si>
    <t>What action is needed on each document type?</t>
  </si>
  <si>
    <t>Defines the automation task: extract data, validate, route to approver, summarise, or log.</t>
  </si>
  <si>
    <t>Extract invoice total and supplier name; match to PO; log to spreadsheet; route exceptions to owner.</t>
  </si>
  <si>
    <t>Where do documents arrive and where must results go?</t>
  </si>
  <si>
    <t>Defines source integrations (email, upload portal) and output destination (CRM, accounting tool, spreadsheet).</t>
  </si>
  <si>
    <t>PDFs arrive by email; extracted data goes into Airtable or accounting tool; mismatches flagged to owner.</t>
  </si>
  <si>
    <t>What is the acceptable error rate for automated extraction?</t>
  </si>
  <si>
    <t>Sets risk boundary — determines whether a human confirmation step is required before data is used or posted.</t>
  </si>
  <si>
    <t>Any field mismatch requires human review; no automated posting to accounting without explicit confirmation.</t>
  </si>
  <si>
    <t>Content Production</t>
  </si>
  <si>
    <t>What types of content are produced regularly?</t>
  </si>
  <si>
    <t>Identifies content automation scope: repurposing, drafting, scheduling, or SEO brief generation.</t>
  </si>
  <si>
    <t>Weekly Instagram posts, monthly newsletter, occasional LinkedIn updates, quarterly blog article.</t>
  </si>
  <si>
    <t>Which platforms or output formats are involved?</t>
  </si>
  <si>
    <t>Determines repurposing workflow and publishing integration requirements.</t>
  </si>
  <si>
    <t>Instagram, LinkedIn, email newsletter (Mailchimp), company website blog.</t>
  </si>
  <si>
    <t>Where is the biggest bottleneck in the content workflow today?</t>
  </si>
  <si>
    <t>Identifies the highest-value automation point: drafting, repurposing, scheduling, or approval.</t>
  </si>
  <si>
    <t>Drafting takes 3–4 hours/week; repurposing to LinkedIn never happens; scheduling is done manually per post.</t>
  </si>
  <si>
    <t>Is there a content approval process today?</t>
  </si>
  <si>
    <t>Defines whether a review gate is required before publishing automation is safe to deploy.</t>
  </si>
  <si>
    <t>Owner reviews all posts before publishing — no formal tool; currently done by text message or chat.</t>
  </si>
  <si>
    <t>Internal Workflows</t>
  </si>
  <si>
    <t>Which internal processes require manual routing or approval today?</t>
  </si>
  <si>
    <t>Identifies workflow automation targets: task assignment, approval chains, handovers, status updates.</t>
  </si>
  <si>
    <t>Purchase requests, leave approvals, client onboarding checklists, project handover steps.</t>
  </si>
  <si>
    <t>Who approves or assigns tasks, and how are they notified today?</t>
  </si>
  <si>
    <t>Defines routing logic and notification design for the approval workflow.</t>
  </si>
  <si>
    <t>Manager approves by email; no tracking tool; reminders sent manually; approvals often delayed.</t>
  </si>
  <si>
    <t>How are new staff or client onboarding steps managed today?</t>
  </si>
  <si>
    <t>Identifies onboarding automation need: checklist sequencing, task triggers, document routing.</t>
  </si>
  <si>
    <t>Paper checklist; steps frequently missed; no system to track who has completed which step.</t>
  </si>
  <si>
    <t>Where do delays or bottlenecks most often occur in internal processes?</t>
  </si>
  <si>
    <t>Targets the highest-value automation point in the internal workflow.</t>
  </si>
  <si>
    <t>Sign-off from manager — often offline or forgets; requests sit in email inbox unnoticed for days.</t>
  </si>
  <si>
    <t>Finance &amp; Admin</t>
  </si>
  <si>
    <t>Which finance or admin tasks repeat most frequently?</t>
  </si>
  <si>
    <t>Identifies finance automation targets: reminders, reconciliation, categorisation, overdue flagging.</t>
  </si>
  <si>
    <t>Monthly payment reminders to clients, weekly expense categorisation, invoice matching to purchase orders.</t>
  </si>
  <si>
    <t>Which tools handle finance data today?</t>
  </si>
  <si>
    <t>Determines integration complexity and data source for the automation.</t>
  </si>
  <si>
    <t>Bexio or Banana for accounting; bank exports as CSV; expense receipts by email or paper.</t>
  </si>
  <si>
    <t>What happens if a finance automation makes an error?</t>
  </si>
  <si>
    <t>Sets risk level and approval boundary — all financial actions must have a human confirmation step.</t>
  </si>
  <si>
    <t>Overpayment or wrong categorisation is serious; any automated action must be confirmed before posting.</t>
  </si>
  <si>
    <t>Are there regulatory or audit requirements for financial records?</t>
  </si>
  <si>
    <t>Identifies compliance constraints affecting data retention, access control, and audit trail design.</t>
  </si>
  <si>
    <t>Swiss MWST rules apply; records must be kept 10 years; auditor must trace each transaction.</t>
  </si>
  <si>
    <t>Data &amp; CRM</t>
  </si>
  <si>
    <t>What data should be stored for each inquiry?</t>
  </si>
  <si>
    <t>Defines CRM/schema fields.</t>
  </si>
  <si>
    <t>Name, email/handle, channel, message, category, status, date.</t>
  </si>
  <si>
    <t>Where should records be stored?</t>
  </si>
  <si>
    <t>Determines backend tool.</t>
  </si>
  <si>
    <t>Notion or Airtable preferred; simple CRM first.</t>
  </si>
  <si>
    <t>How long should data be kept?</t>
  </si>
  <si>
    <t>Privacy and retention requirement.</t>
  </si>
  <si>
    <t>Keep inquiries 12 months unless client asks deletion.</t>
  </si>
  <si>
    <t>Who can access stored data?</t>
  </si>
  <si>
    <t>Access control requirement.</t>
  </si>
  <si>
    <t>Only therapist and automation manager.</t>
  </si>
  <si>
    <t>Tone &amp; Language</t>
  </si>
  <si>
    <t>Which languages are used with clients?</t>
  </si>
  <si>
    <t>Determines prompt and template language support.</t>
  </si>
  <si>
    <t>German and English; sometimes Polish.</t>
  </si>
  <si>
    <t>What tone should replies have?</t>
  </si>
  <si>
    <t>Defines safe communication style.</t>
  </si>
  <si>
    <t>Warm, professional, short, not too formal.</t>
  </si>
  <si>
    <t>Are there phrases or claims to avoid?</t>
  </si>
  <si>
    <t>Protects brand and legal safety.</t>
  </si>
  <si>
    <t>Avoid promises, diagnosis, strong claims, emotional overreach.</t>
  </si>
  <si>
    <t>Tools &amp; Accounts</t>
  </si>
  <si>
    <t>Which tools does the client already use?</t>
  </si>
  <si>
    <t>Reuse existing systems and reduce friction.</t>
  </si>
  <si>
    <t>Gmail, Google Calendar, Instagram, no CRM.</t>
  </si>
  <si>
    <t>Will client create/own required accounts?</t>
  </si>
  <si>
    <t>Prevents dependency on your personal accounts.</t>
  </si>
  <si>
    <t>Client owns Gmail/Meta/Calendar; Make may be managed by provider.</t>
  </si>
  <si>
    <t>Are API/OAuth permissions available?</t>
  </si>
  <si>
    <t>Determines technical feasibility.</t>
  </si>
  <si>
    <t>Google access likely; Instagram API must be checked.</t>
  </si>
  <si>
    <t>Are there password-sharing risks?</t>
  </si>
  <si>
    <t>Security and onboarding requirement.</t>
  </si>
  <si>
    <t>Client currently shares passwords; should switch to delegated access.</t>
  </si>
  <si>
    <t>Risk &amp; Compliance</t>
  </si>
  <si>
    <t>What is the highest consequence of wrong automation?</t>
  </si>
  <si>
    <t>Defines risk level and approval rules.</t>
  </si>
  <si>
    <t>Wrong sensitive reply could damage trust; missed urgent message is serious.</t>
  </si>
  <si>
    <t>Is automatic deletion allowed?</t>
  </si>
  <si>
    <t>Protects against irreversible errors.</t>
  </si>
  <si>
    <t>No, only move/label messages.</t>
  </si>
  <si>
    <t>What should happen if AI is unsure?</t>
  </si>
  <si>
    <t>Defines fallback route.</t>
  </si>
  <si>
    <t>Send to Human Review folder/status.</t>
  </si>
  <si>
    <t>What should happen if automation fails?</t>
  </si>
  <si>
    <t>Defines support/error route.</t>
  </si>
  <si>
    <t>Notify provider and client; log error; no message deletion.</t>
  </si>
  <si>
    <t>Does client need daily/weekly summaries?</t>
  </si>
  <si>
    <t>Defines managed-service value.</t>
  </si>
  <si>
    <t>Daily summary at 18:00 with new inquiries and open tasks.</t>
  </si>
  <si>
    <t>Which KPIs matter?</t>
  </si>
  <si>
    <t>Defines reporting dashboard.</t>
  </si>
  <si>
    <t>Number of inquiries, booking requests, open items, response time.</t>
  </si>
  <si>
    <t>Who receives reports?</t>
  </si>
  <si>
    <t>Defines notification recipients.</t>
  </si>
  <si>
    <t>Therapist only; monthly report to business owner.</t>
  </si>
  <si>
    <t>MVP Candidate</t>
  </si>
  <si>
    <t>Which problem should be solved first?</t>
  </si>
  <si>
    <t>Creates initial MVP focus.</t>
  </si>
  <si>
    <t>Triage incoming messages and identify bookings.</t>
  </si>
  <si>
    <t>Which channels should be in version 1?</t>
  </si>
  <si>
    <t>Limits MVP complexity.</t>
  </si>
  <si>
    <t>Gmail and website first; Instagram later if feasible.</t>
  </si>
  <si>
    <t>Which actions should be excluded from version 1?</t>
  </si>
  <si>
    <t>Prevents overbuilding and risk.</t>
  </si>
  <si>
    <t>No auto-send, no autonomous booking, no deletion.</t>
  </si>
  <si>
    <t>What is the first safe useful outcome?</t>
  </si>
  <si>
    <t>Defines MVP output.</t>
  </si>
  <si>
    <t>Classified messages, CRM log, draft replies, human review queue.</t>
  </si>
  <si>
    <t>Column</t>
  </si>
  <si>
    <t>Type</t>
  </si>
  <si>
    <t>Edit timing</t>
  </si>
  <si>
    <t>How to use</t>
  </si>
  <si>
    <t>Example</t>
  </si>
  <si>
    <t>Fixed</t>
  </si>
  <si>
    <t>Do not edit normally</t>
  </si>
  <si>
    <t>Shows the PM phase.</t>
  </si>
  <si>
    <t>Groups questions by topic.</t>
  </si>
  <si>
    <t>Ask during interview</t>
  </si>
  <si>
    <t>Main question to ask the client.</t>
  </si>
  <si>
    <t>Read as guidance</t>
  </si>
  <si>
    <t>Explains why the question affects scope/risk.</t>
  </si>
  <si>
    <t>Determines technical integrations.</t>
  </si>
  <si>
    <t>Shows what a typical client answer may look like.</t>
  </si>
  <si>
    <t>Gmail, Instagram, website form.</t>
  </si>
  <si>
    <t>Client Answer / Notes</t>
  </si>
  <si>
    <t>Live input</t>
  </si>
  <si>
    <t>During interview</t>
  </si>
  <si>
    <t>Write raw client answer. Keep it factual.</t>
  </si>
  <si>
    <t>Uses Gmail daily and Instagram DMs mostly for booking.</t>
  </si>
  <si>
    <t>Initial Risk Level</t>
  </si>
  <si>
    <t>Quick risk estimate: Low, Medium, High, Unknown.</t>
  </si>
  <si>
    <t>Initial MVP Relevance</t>
  </si>
  <si>
    <t>First guess whether it belongs in first version: Yes, Later, No, Unknown.</t>
  </si>
  <si>
    <t>Open Questions</t>
  </si>
  <si>
    <t>Write anything that needs clarification.</t>
  </si>
  <si>
    <t>Need to check Instagram API access.</t>
  </si>
  <si>
    <t>Optional</t>
  </si>
  <si>
    <t>During or after interview</t>
  </si>
  <si>
    <t>Early configuration marker if clear.</t>
  </si>
  <si>
    <t>channels = gmail, instagram_later</t>
  </si>
  <si>
    <t>PM Interpretation</t>
  </si>
  <si>
    <t>PM analysis</t>
  </si>
  <si>
    <t>After interview</t>
  </si>
  <si>
    <t>Your conclusion as project manager.</t>
  </si>
  <si>
    <t>Main problem is split intake and missed booking requests.</t>
  </si>
  <si>
    <t>Output / Decision</t>
  </si>
  <si>
    <t>Concrete scope or design decision.</t>
  </si>
  <si>
    <t>Include Gmail + website in MVP; Instagram in phase 2.</t>
  </si>
  <si>
    <t>Final Product Flag</t>
  </si>
  <si>
    <t>Finalized configuration marker for product/template.</t>
  </si>
  <si>
    <t>human_approval_required = true</t>
  </si>
  <si>
    <t>Final MVP Relevance</t>
  </si>
  <si>
    <t>Final Yes/Later/No decision.</t>
  </si>
  <si>
    <t>Required Action / Next Step</t>
  </si>
  <si>
    <t>Follow-up action before Phase 2.</t>
  </si>
  <si>
    <t>Request Gmail delegated access and 10 sample messages.</t>
  </si>
  <si>
    <t>Internal package direction: Basic, Pro, Managed, Agentic, Mixed, Later, Not applicable.</t>
  </si>
  <si>
    <t>Basic</t>
  </si>
  <si>
    <t>Internal decision support only; not final offer.</t>
  </si>
  <si>
    <t>Likely method: rule-based routing, AI classification, AI draft, CRM tracking, monitoring, calendar action, etc.</t>
  </si>
  <si>
    <t>AI classification + human approval</t>
  </si>
  <si>
    <t>Use this to shape Phase 2 scope and MVP.</t>
  </si>
  <si>
    <t>Clarify why a package/method fits and what must be excluded or delayed.</t>
  </si>
  <si>
    <t>Auto-send excluded; draft only first.</t>
  </si>
  <si>
    <t>Important for safety and scope control.</t>
  </si>
  <si>
    <t>Flag Group</t>
  </si>
  <si>
    <t>Flag Name</t>
  </si>
  <si>
    <t>Possible Values</t>
  </si>
  <si>
    <t>Business</t>
  </si>
  <si>
    <t>business_type</t>
  </si>
  <si>
    <t>therapist | retail | consultant | service | trade | custom</t>
  </si>
  <si>
    <t>Defines client/business domain.</t>
  </si>
  <si>
    <t>business_type = therapist</t>
  </si>
  <si>
    <t>channels</t>
  </si>
  <si>
    <t>gmail | website | instagram | facebook | whatsapp | linkedin | other</t>
  </si>
  <si>
    <t>Channels to include or postpone.</t>
  </si>
  <si>
    <t>channels = gmail, website, instagram_later</t>
  </si>
  <si>
    <t>AI Control</t>
  </si>
  <si>
    <t>ai_classification_enabled</t>
  </si>
  <si>
    <t>true | false</t>
  </si>
  <si>
    <t>AI can classify messages.</t>
  </si>
  <si>
    <t>ai_classification_enabled = true</t>
  </si>
  <si>
    <t>ai_draft_enabled</t>
  </si>
  <si>
    <t>AI may draft replies.</t>
  </si>
  <si>
    <t>ai_draft_enabled = true</t>
  </si>
  <si>
    <t>auto_reply_enabled</t>
  </si>
  <si>
    <t>true | false | limited</t>
  </si>
  <si>
    <t>AI/automation may send without approval.</t>
  </si>
  <si>
    <t>auto_reply_enabled = false</t>
  </si>
  <si>
    <t>Human Control</t>
  </si>
  <si>
    <t>human_approval_required</t>
  </si>
  <si>
    <t>true | false | category_based</t>
  </si>
  <si>
    <t>Human approval requirement.</t>
  </si>
  <si>
    <t>Risk</t>
  </si>
  <si>
    <t>sensitive_data_level</t>
  </si>
  <si>
    <t>low | medium | high</t>
  </si>
  <si>
    <t>Expected sensitivity of message content.</t>
  </si>
  <si>
    <t>sensitive_data_level = high</t>
  </si>
  <si>
    <t>urgent_escalation_enabled</t>
  </si>
  <si>
    <t>Urgent cases trigger alert.</t>
  </si>
  <si>
    <t>urgent_escalation_enabled = true</t>
  </si>
  <si>
    <t>Booking</t>
  </si>
  <si>
    <t>booking_enabled</t>
  </si>
  <si>
    <t>true | false | later</t>
  </si>
  <si>
    <t>Booking flow included.</t>
  </si>
  <si>
    <t>booking_enabled = true</t>
  </si>
  <si>
    <t>calendar_access</t>
  </si>
  <si>
    <t>none | read_only | write_with_approval | write</t>
  </si>
  <si>
    <t>Calendar integration scope.</t>
  </si>
  <si>
    <t>calendar_access = read_only</t>
  </si>
  <si>
    <t>CRM</t>
  </si>
  <si>
    <t>crm_required</t>
  </si>
  <si>
    <t>none | simple | full</t>
  </si>
  <si>
    <t>Lead/client storage need.</t>
  </si>
  <si>
    <t>crm_required = simple</t>
  </si>
  <si>
    <t>crm_tool</t>
  </si>
  <si>
    <t>notion | airtable | hubspot | sheets | other</t>
  </si>
  <si>
    <t>Preferred CRM/logging backend.</t>
  </si>
  <si>
    <t>crm_tool = notion</t>
  </si>
  <si>
    <t>daily_summary_enabled</t>
  </si>
  <si>
    <t>Daily summary report required.</t>
  </si>
  <si>
    <t>daily_summary_enabled = true</t>
  </si>
  <si>
    <t>Operations</t>
  </si>
  <si>
    <t>error_notifications_enabled</t>
  </si>
  <si>
    <t>Automation failure alerts.</t>
  </si>
  <si>
    <t>error_notifications_enabled = true</t>
  </si>
  <si>
    <t>Package</t>
  </si>
  <si>
    <t>package_candidate</t>
  </si>
  <si>
    <t>basic | ai_assisted | managed | agentic</t>
  </si>
  <si>
    <t>Likely package level.</t>
  </si>
  <si>
    <t>package_candidate = ai_assisted</t>
  </si>
  <si>
    <t>Client uses Gmail and Instagram daily; website form is rare but important.</t>
  </si>
  <si>
    <t>Need to check if Instagram is business account.</t>
  </si>
  <si>
    <t>channels = gmail, instagram, website</t>
  </si>
  <si>
    <t>Main problem is split intake across channels.</t>
  </si>
  <si>
    <t>MVP includes Gmail + website first; Instagram after API/access check.</t>
  </si>
  <si>
    <t>Check access rights and ask client for sample messages.</t>
  </si>
  <si>
    <t>Pro</t>
  </si>
  <si>
    <t>AI classification + draft replies</t>
  </si>
  <si>
    <t>No auto-send; therapist approval required.</t>
  </si>
  <si>
    <t>Client does not want auto-send. AI may prepare drafts only.</t>
  </si>
  <si>
    <t>Human trust/control is important; first version must be draft-only.</t>
  </si>
  <si>
    <t>Set no auto-send rule in MVP and add approval status.</t>
  </si>
  <si>
    <t>human_approval_required = true; auto_reply_enabled = false</t>
  </si>
  <si>
    <t>Define approved draft review location.</t>
  </si>
  <si>
    <t>Email/form intake + CRM log</t>
  </si>
  <si>
    <t>Start with Gmail and website form only.</t>
  </si>
  <si>
    <t>Yes, sometimes people describe emotional or health-related problems.</t>
  </si>
  <si>
    <t>High</t>
  </si>
  <si>
    <t>Need approved escalation text for urgent cases.</t>
  </si>
  <si>
    <t>Sensitive content means AI must classify/escalate, not advise.</t>
  </si>
  <si>
    <t>All sensitive/urgent categories go to Human Review. No therapeutic advice.</t>
  </si>
  <si>
    <t>sensitive_data_level = high; urgent_escalation_enabled = true</t>
  </si>
  <si>
    <t>Prepare escalation keywords and approved fallback message.</t>
  </si>
  <si>
    <t>Managed</t>
  </si>
  <si>
    <t>CRM status tracking + weekly report</t>
  </si>
  <si>
    <t>Add monitoring after MVP is stable.</t>
  </si>
  <si>
    <t>Main need: reduce checking work and avoid missed bookings.</t>
  </si>
  <si>
    <t>package_candidate = basic</t>
  </si>
  <si>
    <t>MVP should focus on intake triage, not full agentic automation.</t>
  </si>
  <si>
    <t>Build basic intake + classification + CRM log + draft review.</t>
  </si>
  <si>
    <t>Create Phase 2 scope with Gmail/website workflow.</t>
  </si>
  <si>
    <t>Agentic Later</t>
  </si>
  <si>
    <t>Calendar slot proposal</t>
  </si>
  <si>
    <t>Only after approval workflow and audit log exist.</t>
  </si>
  <si>
    <t>INTERNAL ONLY — Flexible Package / Solution Direction</t>
  </si>
  <si>
    <t>Package Direction</t>
  </si>
  <si>
    <t>Internal Meaning</t>
  </si>
  <si>
    <t>Typical Discovery Triggers</t>
  </si>
  <si>
    <t>Typical Automation Methods</t>
  </si>
  <si>
    <t>Good MVP Candidate When</t>
  </si>
  <si>
    <t>Human Control Level</t>
  </si>
  <si>
    <t>Typical Exclusions / Boundaries</t>
  </si>
  <si>
    <t>Example Product Flags</t>
  </si>
  <si>
    <t>Simple intake automation; mostly rule-based workflows.</t>
  </si>
  <si>
    <t>One or two channels; low message volume; repeated admin questions; client wants quick time saving.</t>
  </si>
  <si>
    <t>Email/form intake, labels/folders, booking link, CRM/Notion log, simple notifications.</t>
  </si>
  <si>
    <t>Main problem is missed or delayed admin handling; sensitive risk is low to medium.</t>
  </si>
  <si>
    <t>Human handles final replies unless predefined reply is very safe.</t>
  </si>
  <si>
    <t>No autonomous advice, no complex social media, no advanced CRM/reporting.</t>
  </si>
  <si>
    <t>package=basic; channels=email,forms; booking_enabled=true; auto_reply=limited</t>
  </si>
  <si>
    <t>AI-assisted intake with classification, summaries, and reply drafts.</t>
  </si>
  <si>
    <t>Multiple channels; many repeated questions; social media messages; client wants AI support but still wants approval.</t>
  </si>
  <si>
    <t>AI classification, AI summary, AI draft reply, FAQ matching, urgency flag, human approval queue.</t>
  </si>
  <si>
    <t>Client receives many similar messages and wants faster review without losing control.</t>
  </si>
  <si>
    <t>Human approval required before external sending by default.</t>
  </si>
  <si>
    <t>No fully autonomous sensitive replies; no uncontrolled calendar/CRM changes.</t>
  </si>
  <si>
    <t>package=pro; ai_classification=true; reply_drafts=true; human_approval_required=true</t>
  </si>
  <si>
    <t>Operational service with monitoring, CRM, reporting, and continuous improvement.</t>
  </si>
  <si>
    <t>Client wants ongoing support, follow-up control, reporting, no missed leads, monthly optimization.</t>
  </si>
  <si>
    <t>CRM pipeline, status tracking, audit log, daily/weekly summaries, failed-run monitoring, improvement backlog.</t>
  </si>
  <si>
    <t>Client needs reliability and visibility, not only one-time setup.</t>
  </si>
  <si>
    <t>Human approval depends on category; operations monitored by service provider.</t>
  </si>
  <si>
    <t>No agentic actions unless separately approved; no hidden data processing.</t>
  </si>
  <si>
    <t>package=managed; crm_required=true; monitoring=true; reporting=true</t>
  </si>
  <si>
    <t>Agentic</t>
  </si>
  <si>
    <t>Advanced automation where AI can perform bounded multi-step actions.</t>
  </si>
  <si>
    <t>Client asks AI to check calendars, update CRM, propose times, execute follow-ups, or adapt workflow dynamically.</t>
  </si>
  <si>
    <t>Calendar lookup, slot proposal, CRM update, follow-up sequence, multi-step agent with guardrails.</t>
  </si>
  <si>
    <t>Only after stable categories, clear rules, and strict approval/fallback logic exist.</t>
  </si>
  <si>
    <t>Strict approval and audit by default; limited autonomy only in safe categories.</t>
  </si>
  <si>
    <t>No medical/legal/financial advice; no unsupervised sensitive decisions; no destructive actions.</t>
  </si>
  <si>
    <t>package=agentic; agentic_actions=calendar_only; approval_required=true; audit_log=true</t>
  </si>
  <si>
    <t>INTERNAL ONLY — Automation Method Catalogue</t>
  </si>
  <si>
    <t>Automation Type</t>
  </si>
  <si>
    <t>Method</t>
  </si>
  <si>
    <t>What It Does</t>
  </si>
  <si>
    <t>Best Used For</t>
  </si>
  <si>
    <t>Risk Level</t>
  </si>
  <si>
    <t>Human Approval Needed?</t>
  </si>
  <si>
    <t>Traditional</t>
  </si>
  <si>
    <t>Rule-based routing</t>
  </si>
  <si>
    <t>Uses fixed IF/THEN rules to move, label, notify, or create records.</t>
  </si>
  <si>
    <t>Stable repeated tasks with clear rules.</t>
  </si>
  <si>
    <t>Low</t>
  </si>
  <si>
    <t>Usually no, unless reply is sent.</t>
  </si>
  <si>
    <t>If subject contains booking, create booking task.</t>
  </si>
  <si>
    <t>Form/email capture</t>
  </si>
  <si>
    <t>Receives messages and stores them in one place.</t>
  </si>
  <si>
    <t>Website forms, Gmail/Outlook intake.</t>
  </si>
  <si>
    <t>No.</t>
  </si>
  <si>
    <t>Website form → Notion/CRM item.</t>
  </si>
  <si>
    <t>Booking link automation</t>
  </si>
  <si>
    <t>Sends or prepares a standard booking link.</t>
  </si>
  <si>
    <t>Simple appointment request handling.</t>
  </si>
  <si>
    <t>Low-Medium</t>
  </si>
  <si>
    <t>Maybe, depending on business.</t>
  </si>
  <si>
    <t>Booking request → draft reply with Calendly link.</t>
  </si>
  <si>
    <t>AI</t>
  </si>
  <si>
    <t>AI classification</t>
  </si>
  <si>
    <t>LLM classifies message into predefined business categories.</t>
  </si>
  <si>
    <t>Mixed inquiries, unclear wording, multiple message types.</t>
  </si>
  <si>
    <t>Recommended for sensitive businesses.</t>
  </si>
  <si>
    <t>Classify as NEW_BOOKING / PRICE / COMPLAINT / URGENT.</t>
  </si>
  <si>
    <t>AI summary</t>
  </si>
  <si>
    <t>Summarizes long messages for quick human review.</t>
  </si>
  <si>
    <t>Long emails, multi-message threads, social DMs.</t>
  </si>
  <si>
    <t>No for summary only.</t>
  </si>
  <si>
    <t>Summarize inquiry into 3 bullets.</t>
  </si>
  <si>
    <t>AI draft reply</t>
  </si>
  <si>
    <t>Creates a reply draft using approved tone/rules.</t>
  </si>
  <si>
    <t>Repeated answers where human wants faster response.</t>
  </si>
  <si>
    <t>Medium-High</t>
  </si>
  <si>
    <t>Yes by default.</t>
  </si>
  <si>
    <t>Draft reply to price question, therapist approves.</t>
  </si>
  <si>
    <t>CRM/status tracking</t>
  </si>
  <si>
    <t>Creates and updates records with workflow status.</t>
  </si>
  <si>
    <t>Lead tracking, client follow-up, internal tasks.</t>
  </si>
  <si>
    <t>Depends on action.</t>
  </si>
  <si>
    <t>Create CRM item with status Pending Approval.</t>
  </si>
  <si>
    <t>Monitoring/reporting</t>
  </si>
  <si>
    <t>Tracks failures, volumes, categories, response times.</t>
  </si>
  <si>
    <t>Ongoing managed service and improvement.</t>
  </si>
  <si>
    <t>Weekly report: leads, spam, pending replies.</t>
  </si>
  <si>
    <t>Calendar action</t>
  </si>
  <si>
    <t>Checks calendar and proposes time slots or creates tentative event.</t>
  </si>
  <si>
    <t>Appointment-heavy businesses.</t>
  </si>
  <si>
    <t>Yes unless explicitly approved for safe cases.</t>
  </si>
  <si>
    <t>Find 3 free slots and prepare reply.</t>
  </si>
  <si>
    <t>Multi-step agent</t>
  </si>
  <si>
    <t>Uses tools and adapts steps to reach a defined goal.</t>
  </si>
  <si>
    <t>Complex workflows with changing conditions.</t>
  </si>
  <si>
    <t>Strictly yes at first.</t>
  </si>
  <si>
    <t>Agent reviews inquiry, checks CRM, proposes next action.</t>
  </si>
  <si>
    <t>INTERNAL ONLY — Discovery Answer → Package Direction Helper</t>
  </si>
  <si>
    <t>Discovery Signal</t>
  </si>
  <si>
    <t>What It Usually Means</t>
  </si>
  <si>
    <t>Likely Package Direction</t>
  </si>
  <si>
    <t>Possible MVP Inclusion</t>
  </si>
  <si>
    <t>Automation Method Candidate</t>
  </si>
  <si>
    <t>PM Caution</t>
  </si>
  <si>
    <t>Example PM Decision</t>
  </si>
  <si>
    <t>Only email/forms, repeated simple requests</t>
  </si>
  <si>
    <t>Low complexity; quick operational gain possible.</t>
  </si>
  <si>
    <t>Rule-based routing + CRM log</t>
  </si>
  <si>
    <t>Avoid overbuilding.</t>
  </si>
  <si>
    <t>Start with intake classification and folder routing.</t>
  </si>
  <si>
    <t>Social DMs + email + website form</t>
  </si>
  <si>
    <t>Multi-channel intake problem.</t>
  </si>
  <si>
    <t>Yes or Later</t>
  </si>
  <si>
    <t>Check API feasibility and permissions.</t>
  </si>
  <si>
    <t>Include Gmail/forms first; social media in phase 2 if needed.</t>
  </si>
  <si>
    <t>Client wants no missed leads and follow-up visibility</t>
  </si>
  <si>
    <t>Process control problem, not only automation.</t>
  </si>
  <si>
    <t>CRM/status tracking + reporting</t>
  </si>
  <si>
    <t>Define owner and status rules.</t>
  </si>
  <si>
    <t>Add CRM pipeline and weekly report.</t>
  </si>
  <si>
    <t>Client asks AI to answer clients directly</t>
  </si>
  <si>
    <t>Possible, but risky depending on domain.</t>
  </si>
  <si>
    <t>Pro / Agentic</t>
  </si>
  <si>
    <t>Later</t>
  </si>
  <si>
    <t>AI drafts first, auto-send only safe categories</t>
  </si>
  <si>
    <t>Need approval and liability boundary.</t>
  </si>
  <si>
    <t>Start with drafts requiring approval.</t>
  </si>
  <si>
    <t>Client asks AI to check calendar or book appointments</t>
  </si>
  <si>
    <t>Tool/action workflow.</t>
  </si>
  <si>
    <t>Later, or controlled MVP</t>
  </si>
  <si>
    <t>Calendar action + approval workflow</t>
  </si>
  <si>
    <t>Avoid autonomous booking at start.</t>
  </si>
  <si>
    <t>AI proposes slots; human approves.</t>
  </si>
  <si>
    <t>Sensitive data possible: health/legal/finance</t>
  </si>
  <si>
    <t>High-risk domain.</t>
  </si>
  <si>
    <t>Managed / Agentic only with guardrails</t>
  </si>
  <si>
    <t>Yes for triage, not direct advice</t>
  </si>
  <si>
    <t>Classification + escalation + audit log</t>
  </si>
  <si>
    <t>No AI advice; human review required.</t>
  </si>
  <si>
    <t>Classify and escalate sensitive messages only.</t>
  </si>
  <si>
    <t>Client wants monthly improvement and support</t>
  </si>
  <si>
    <t>Managed service opportunity.</t>
  </si>
  <si>
    <t>Monitoring/reporting + optimization backlog</t>
  </si>
  <si>
    <t>Define SLA and support scope.</t>
  </si>
  <si>
    <t>Offer managed support after MVP.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</si>
</sst>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name val="Calibri"/>
      <charset val="1"/>
    </font>
    <font>
      <b/>
      <sz val="14"/>
      <color rgb="FFFFFFFF"/>
      <name val="Calibri"/>
      <family val="2"/>
      <charset val="1"/>
    </font>
    <font>
      <b/>
      <sz val="11"/>
      <color rgb="FFFFFFFF"/>
      <name val="Calibri"/>
      <family val="2"/>
      <charset val="1"/>
    </font>
    <font>
      <b/>
      <sz val="11"/>
      <name val="Calibri"/>
      <family val="2"/>
      <charset val="1"/>
    </font>
    <font>
      <b/>
      <sz val="11"/>
      <color rgb="FF000000"/>
      <name val="Calibri"/>
      <family val="2"/>
      <charset val="1"/>
    </font>
    <font>
      <sz val="11"/>
      <color rgb="FF111827"/>
      <name val="Calibri"/>
      <family val="2"/>
      <charset val="1"/>
    </font>
    <font>
      <i/>
      <sz val="11"/>
      <name val="Calibri"/>
      <family val="2"/>
      <charset val="1"/>
    </font>
    <font>
      <i/>
      <sz val="11"/>
      <color rgb="FF000000"/>
      <name val="Calibri"/>
      <family val="2"/>
    </font>
    <font>
      <b/>
      <sz val="11"/>
      <color rgb="FF000000"/>
      <name val="Calibri"/>
      <family val="2"/>
    </font>
    <font>
      <sz val="11"/>
      <color rgb="FF000000"/>
      <name val="Calibri"/>
      <family val="2"/>
    </font>
    <font>
      <i/>
      <sz val="11"/>
      <color rgb="FFFF0000"/>
      <name val="Calibri"/>
      <family val="2"/>
      <charset val="1"/>
    </font>
    <font>
      <i/>
      <sz val="11"/>
      <color rgb="FFFF0000"/>
      <name val="Calibri"/>
      <family val="2"/>
    </font>
    <font>
      <sz val="11"/>
      <color rgb="FFFF0000"/>
      <name val="Calibri"/>
      <family val="2"/>
    </font>
  </fonts>
  <fills count="14">
    <fill>
      <patternFill patternType="none"/>
    </fill>
    <fill>
      <patternFill patternType="gray125"/>
    </fill>
    <fill>
      <patternFill patternType="solid">
        <fgColor rgb="FF1F4E78"/>
        <bgColor rgb="FF305496"/>
      </patternFill>
    </fill>
    <fill>
      <patternFill patternType="solid">
        <fgColor rgb="FF5B9BD5"/>
        <bgColor rgb="FF969696"/>
      </patternFill>
    </fill>
    <fill>
      <patternFill patternType="solid">
        <fgColor rgb="FF305496"/>
        <bgColor rgb="FF1F4E78"/>
      </patternFill>
    </fill>
    <fill>
      <patternFill patternType="solid">
        <fgColor rgb="FFE7E6E6"/>
        <bgColor rgb="FFE2F0D9"/>
      </patternFill>
    </fill>
    <fill>
      <patternFill patternType="solid">
        <fgColor rgb="FFE2F0D9"/>
        <bgColor rgb="FFD9EAD3"/>
      </patternFill>
    </fill>
    <fill>
      <patternFill patternType="solid">
        <fgColor rgb="FFD9EAF7"/>
        <bgColor rgb="FFE7E6E6"/>
      </patternFill>
    </fill>
    <fill>
      <patternFill patternType="solid">
        <fgColor rgb="FFFFF2CC"/>
        <bgColor rgb="FFFCE7F3"/>
      </patternFill>
    </fill>
    <fill>
      <patternFill patternType="solid">
        <fgColor rgb="FF1F2937"/>
        <bgColor rgb="FF111827"/>
      </patternFill>
    </fill>
    <fill>
      <patternFill patternType="solid">
        <fgColor rgb="FFFCE7F3"/>
        <bgColor rgb="FFE7E6E6"/>
      </patternFill>
    </fill>
    <fill>
      <patternFill patternType="solid">
        <fgColor theme="0" tint="-0.14999847407452621"/>
        <bgColor rgb="FFD9EAD3"/>
      </patternFill>
    </fill>
    <fill>
      <patternFill patternType="solid">
        <fgColor rgb="FFBE185D"/>
        <bgColor rgb="FF993366"/>
      </patternFill>
    </fill>
    <fill>
      <patternFill patternType="solid">
        <fgColor rgb="FF374151"/>
        <b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61">
    <xf numFmtId="0" fontId="0" fillId="0" borderId="0" xfId="0"/>
    <xf numFmtId="0" fontId="3" fillId="0" borderId="0" xfId="0" applyFont="1" applyAlignment="1">
      <alignment vertical="top" wrapText="1"/>
    </xf>
    <xf numFmtId="0" fontId="0" fillId="0" borderId="0" xfId="0"/>
    <xf numFmtId="0" fontId="3" fillId="5" borderId="0" xfId="0" applyFont="1" applyFill="1" applyAlignment="1">
      <alignment horizontal="center" vertical="center"/>
    </xf>
    <xf numFmtId="0" fontId="6" fillId="0" borderId="0" xfId="0" applyFont="1" applyAlignment="1">
      <alignment vertical="top" wrapText="1"/>
    </xf>
    <xf numFmtId="0" fontId="5" fillId="10" borderId="0" xfId="0" applyFont="1" applyFill="1" applyAlignment="1">
      <alignment vertical="top" wrapText="1"/>
    </xf>
    <xf numFmtId="0" fontId="0" fillId="0" borderId="0" xfId="0" applyAlignment="1">
      <alignment vertical="top"/>
    </xf>
    <xf numFmtId="0" fontId="0" fillId="0" borderId="0" xfId="0" applyAlignment="1">
      <alignment vertical="center"/>
    </xf>
    <xf numFmtId="0" fontId="2" fillId="3" borderId="0" xfId="0" applyFont="1" applyFill="1" applyAlignment="1">
      <alignment horizontal="center" vertical="center"/>
    </xf>
    <xf numFmtId="0" fontId="2" fillId="4" borderId="0" xfId="0" applyFont="1" applyFill="1" applyAlignment="1">
      <alignment horizontal="center" vertical="center"/>
    </xf>
    <xf numFmtId="0" fontId="3" fillId="0" borderId="0" xfId="0" applyFont="1" applyAlignment="1">
      <alignment horizontal="center" vertical="center" wrapText="1"/>
    </xf>
    <xf numFmtId="0" fontId="0" fillId="0" borderId="0" xfId="0" applyAlignment="1">
      <alignment vertical="top" wrapText="1"/>
    </xf>
    <xf numFmtId="0" fontId="4" fillId="5" borderId="0" xfId="0" applyFont="1" applyFill="1" applyAlignment="1">
      <alignment horizontal="center" vertical="center" wrapText="1"/>
    </xf>
    <xf numFmtId="0" fontId="4" fillId="6" borderId="0" xfId="0" applyFont="1" applyFill="1" applyAlignment="1">
      <alignment horizontal="center" vertical="center" wrapText="1"/>
    </xf>
    <xf numFmtId="0" fontId="4" fillId="7" borderId="0" xfId="0" applyFont="1" applyFill="1" applyAlignment="1">
      <alignment horizontal="center" vertical="center" wrapText="1"/>
    </xf>
    <xf numFmtId="0" fontId="4" fillId="8" borderId="0" xfId="0" applyFont="1" applyFill="1" applyAlignment="1">
      <alignment horizontal="center" vertical="center" wrapText="1"/>
    </xf>
    <xf numFmtId="0" fontId="3" fillId="8" borderId="0" xfId="0" applyFont="1" applyFill="1" applyAlignment="1">
      <alignment vertical="top"/>
    </xf>
    <xf numFmtId="0" fontId="5" fillId="10" borderId="0" xfId="0" applyFont="1" applyFill="1" applyAlignment="1">
      <alignment vertical="top" wrapText="1"/>
    </xf>
    <xf numFmtId="0" fontId="3" fillId="0" borderId="0" xfId="0" applyFont="1"/>
    <xf numFmtId="0" fontId="3" fillId="11" borderId="1" xfId="0" applyFont="1" applyFill="1" applyBorder="1" applyAlignment="1">
      <alignment horizontal="center" vertical="center"/>
    </xf>
    <xf numFmtId="0" fontId="0" fillId="5" borderId="1" xfId="0" applyFill="1" applyBorder="1" applyAlignment="1">
      <alignment vertical="top"/>
    </xf>
    <xf numFmtId="0" fontId="3" fillId="8" borderId="0" xfId="0" applyFont="1" applyFill="1" applyAlignment="1">
      <alignment vertical="center" wrapText="1"/>
    </xf>
    <xf numFmtId="0" fontId="3" fillId="11" borderId="1" xfId="0" applyFont="1" applyFill="1" applyBorder="1" applyAlignment="1">
      <alignment horizontal="center" vertical="center" wrapText="1"/>
    </xf>
    <xf numFmtId="0" fontId="0" fillId="5" borderId="1" xfId="0" applyFill="1" applyBorder="1" applyAlignment="1">
      <alignment vertical="top" wrapText="1"/>
    </xf>
    <xf numFmtId="0" fontId="6" fillId="5" borderId="1" xfId="0" applyFont="1" applyFill="1" applyBorder="1" applyAlignment="1">
      <alignment vertical="top"/>
    </xf>
    <xf numFmtId="0" fontId="0" fillId="7" borderId="1" xfId="0" applyFill="1" applyBorder="1" applyAlignment="1">
      <alignment horizontal="center" vertical="center" wrapText="1"/>
    </xf>
    <xf numFmtId="0" fontId="3" fillId="5" borderId="1" xfId="0" applyFont="1" applyFill="1" applyBorder="1" applyAlignment="1">
      <alignment vertical="top" wrapText="1"/>
    </xf>
    <xf numFmtId="0" fontId="3" fillId="7" borderId="1" xfId="0" applyFont="1" applyFill="1" applyBorder="1" applyAlignment="1">
      <alignment horizontal="center" vertical="center" wrapText="1"/>
    </xf>
    <xf numFmtId="0" fontId="6" fillId="0" borderId="0" xfId="0" applyFont="1" applyAlignment="1">
      <alignment vertical="top" wrapText="1"/>
    </xf>
    <xf numFmtId="0" fontId="0" fillId="0" borderId="0" xfId="0" applyAlignment="1">
      <alignment horizontal="left" vertical="center"/>
    </xf>
    <xf numFmtId="0" fontId="6" fillId="0" borderId="0" xfId="0" applyFont="1" applyAlignment="1">
      <alignment vertical="top"/>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6" fillId="5" borderId="1" xfId="0" applyFont="1" applyFill="1" applyBorder="1" applyAlignment="1">
      <alignment vertical="top" wrapText="1"/>
    </xf>
    <xf numFmtId="0" fontId="0" fillId="6" borderId="1" xfId="0" applyFill="1" applyBorder="1" applyAlignment="1">
      <alignment vertical="top" wrapText="1"/>
    </xf>
    <xf numFmtId="0" fontId="0" fillId="5" borderId="0" xfId="0" applyFill="1" applyAlignment="1">
      <alignment horizontal="left" vertical="top" wrapText="1"/>
    </xf>
    <xf numFmtId="0" fontId="0" fillId="6" borderId="0" xfId="0" applyFill="1"/>
    <xf numFmtId="0" fontId="8"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1" xfId="0" applyFont="1" applyFill="1" applyBorder="1" applyAlignment="1">
      <alignment vertical="top" wrapText="1"/>
    </xf>
    <xf numFmtId="0" fontId="7" fillId="5" borderId="1" xfId="0" applyFont="1" applyFill="1" applyBorder="1" applyAlignment="1">
      <alignment vertical="top" wrapText="1"/>
    </xf>
    <xf numFmtId="0" fontId="9" fillId="6" borderId="1" xfId="0" applyFont="1" applyFill="1" applyBorder="1" applyAlignment="1">
      <alignment vertical="top" wrapText="1"/>
    </xf>
    <xf numFmtId="0" fontId="3" fillId="8" borderId="1" xfId="0" applyFont="1" applyFill="1" applyBorder="1" applyAlignment="1">
      <alignment horizontal="center" vertical="center" wrapText="1"/>
    </xf>
    <xf numFmtId="0" fontId="0" fillId="8" borderId="0" xfId="0" applyFill="1" applyAlignment="1">
      <alignment horizontal="left" vertical="top" wrapText="1"/>
    </xf>
    <xf numFmtId="0" fontId="0" fillId="8" borderId="1" xfId="0" applyFill="1" applyBorder="1" applyAlignment="1">
      <alignment vertical="top" wrapText="1"/>
    </xf>
    <xf numFmtId="0" fontId="3" fillId="7" borderId="0" xfId="0" applyFont="1" applyFill="1" applyAlignment="1">
      <alignment horizontal="center" vertical="center"/>
    </xf>
    <xf numFmtId="0" fontId="0" fillId="7" borderId="1" xfId="0" applyFill="1" applyBorder="1" applyAlignment="1">
      <alignment vertical="top" wrapText="1"/>
    </xf>
    <xf numFmtId="0" fontId="2" fillId="12" borderId="0" xfId="0" applyFont="1" applyFill="1" applyAlignment="1">
      <alignment horizontal="center" vertical="center" wrapText="1"/>
    </xf>
    <xf numFmtId="0" fontId="0" fillId="0" borderId="0" xfId="0" applyAlignment="1">
      <alignment wrapText="1"/>
    </xf>
    <xf numFmtId="0" fontId="0" fillId="5" borderId="1" xfId="0" applyFill="1" applyBorder="1" applyAlignment="1">
      <alignment horizontal="center" vertical="center" wrapText="1"/>
    </xf>
    <xf numFmtId="0" fontId="2" fillId="13" borderId="0" xfId="0" applyFont="1" applyFill="1" applyAlignment="1">
      <alignment horizontal="center" vertical="center" wrapText="1"/>
    </xf>
    <xf numFmtId="0" fontId="10" fillId="0" borderId="0" xfId="0" applyFont="1" applyAlignment="1">
      <alignment vertical="top"/>
    </xf>
    <xf numFmtId="0" fontId="11" fillId="0" borderId="0" xfId="0" applyFont="1" applyAlignment="1">
      <alignment vertical="top"/>
    </xf>
    <xf numFmtId="0" fontId="1" fillId="2" borderId="0" xfId="0" applyFont="1" applyFill="1" applyAlignment="1">
      <alignment vertical="center"/>
    </xf>
    <xf numFmtId="0" fontId="1" fillId="9" borderId="0" xfId="0" applyFont="1" applyFill="1" applyAlignment="1">
      <alignment vertical="center"/>
    </xf>
    <xf numFmtId="0" fontId="12" fillId="0" borderId="0" xfId="0" applyFont="1" applyAlignment="1">
      <alignment vertical="top"/>
    </xf>
    <xf numFmtId="0" fontId="1" fillId="9" borderId="0" xfId="0" applyFont="1" applyFill="1" applyAlignment="1">
      <alignment vertical="top"/>
    </xf>
    <xf numFmtId="0" fontId="3" fillId="8" borderId="0" xfId="0" applyFont="1" applyFill="1" applyAlignment="1"/>
    <xf numFmtId="0" fontId="3" fillId="8" borderId="0" xfId="0" applyFont="1" applyFill="1" applyAlignment="1">
      <alignment vertical="center"/>
    </xf>
    <xf numFmtId="0" fontId="12" fillId="0" borderId="0" xfId="0" applyFont="1" applyAlignment="1">
      <alignment vertical="center"/>
    </xf>
  </cellXfs>
  <cellStyles count="1">
    <cellStyle name="Normal" xfId="0" builtinId="0"/>
  </cellStyles>
  <dxfs count="6">
    <dxf>
      <fill>
        <patternFill>
          <bgColor rgb="FFEADCF8"/>
        </patternFill>
      </fill>
    </dxf>
    <dxf>
      <fill>
        <patternFill>
          <bgColor rgb="FFFFF2CC"/>
        </patternFill>
      </fill>
    </dxf>
    <dxf>
      <fill>
        <patternFill>
          <bgColor rgb="FFD9EAD3"/>
        </patternFill>
      </fill>
    </dxf>
    <dxf>
      <fill>
        <patternFill>
          <bgColor rgb="FFD9EAD3"/>
        </patternFill>
      </fill>
    </dxf>
    <dxf>
      <fill>
        <patternFill>
          <bgColor rgb="FFFFF2CC"/>
        </patternFill>
      </fill>
    </dxf>
    <dxf>
      <fill>
        <patternFill>
          <bgColor rgb="FFF4CC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5B9BD5"/>
      <rgbColor rgb="FFBE185D"/>
      <rgbColor rgb="FFFFF2CC"/>
      <rgbColor rgb="FFD9EA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9EAD3"/>
      <rgbColor rgb="FFE2F0D9"/>
      <rgbColor rgb="FFE7E6E6"/>
      <rgbColor rgb="FFEADCF8"/>
      <rgbColor rgb="FFFCE7F3"/>
      <rgbColor rgb="FFCC99FF"/>
      <rgbColor rgb="FFF4CCCC"/>
      <rgbColor rgb="FF3366FF"/>
      <rgbColor rgb="FF33CCCC"/>
      <rgbColor rgb="FF99CC00"/>
      <rgbColor rgb="FFFFCC00"/>
      <rgbColor rgb="FFFF9900"/>
      <rgbColor rgb="FFFF6600"/>
      <rgbColor rgb="FF666699"/>
      <rgbColor rgb="FF969696"/>
      <rgbColor rgb="FF1F4E78"/>
      <rgbColor rgb="FF339966"/>
      <rgbColor rgb="FF111827"/>
      <rgbColor rgb="FF374151"/>
      <rgbColor rgb="FF993300"/>
      <rgbColor rgb="FF993366"/>
      <rgbColor rgb="FF305496"/>
      <rgbColor rgb="FF1F2937"/>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4</xdr:col>
      <xdr:colOff>303480</xdr:colOff>
      <xdr:row>39</xdr:row>
      <xdr:rowOff>79560</xdr:rowOff>
    </xdr:to>
    <xdr:pic>
      <xdr:nvPicPr>
        <xdr:cNvPr id="2" name="Picture 2">
          <a:extLst>
            <a:ext uri="{FF2B5EF4-FFF2-40B4-BE49-F238E27FC236}">
              <a16:creationId xmlns:a16="http://schemas.microsoft.com/office/drawing/2014/main" id="{00000000-0008-0000-0A00-000002000000}"/>
            </a:ext>
          </a:extLst>
        </xdr:cNvPr>
        <xdr:cNvPicPr/>
      </xdr:nvPicPr>
      <xdr:blipFill>
        <a:blip xmlns:r="http://schemas.openxmlformats.org/officeDocument/2006/relationships" r:embed="rId1"/>
        <a:stretch/>
      </xdr:blipFill>
      <xdr:spPr>
        <a:xfrm>
          <a:off x="1127880" y="4857840"/>
          <a:ext cx="7210800" cy="5794560"/>
        </a:xfrm>
        <a:prstGeom prst="rect">
          <a:avLst/>
        </a:prstGeom>
        <a:ln w="0">
          <a:noFill/>
        </a:ln>
      </xdr:spPr>
    </xdr:pic>
    <xdr:clientData/>
  </xdr:twoCellAnchor>
  <xdr:twoCellAnchor editAs="oneCell">
    <xdr:from>
      <xdr:col>1</xdr:col>
      <xdr:colOff>0</xdr:colOff>
      <xdr:row>41</xdr:row>
      <xdr:rowOff>0</xdr:rowOff>
    </xdr:from>
    <xdr:to>
      <xdr:col>4</xdr:col>
      <xdr:colOff>303480</xdr:colOff>
      <xdr:row>70</xdr:row>
      <xdr:rowOff>16560</xdr:rowOff>
    </xdr:to>
    <xdr:pic>
      <xdr:nvPicPr>
        <xdr:cNvPr id="3" name="Picture 4">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2"/>
        <a:stretch/>
      </xdr:blipFill>
      <xdr:spPr>
        <a:xfrm>
          <a:off x="1127880" y="10953720"/>
          <a:ext cx="7210800" cy="5541120"/>
        </a:xfrm>
        <a:prstGeom prst="rect">
          <a:avLst/>
        </a:prstGeom>
        <a:ln w="0">
          <a:noFill/>
        </a:ln>
      </xdr:spPr>
    </xdr:pic>
    <xdr:clientData/>
  </xdr:twoCellAnchor>
  <xdr:twoCellAnchor editAs="oneCell">
    <xdr:from>
      <xdr:col>1</xdr:col>
      <xdr:colOff>0</xdr:colOff>
      <xdr:row>72</xdr:row>
      <xdr:rowOff>0</xdr:rowOff>
    </xdr:from>
    <xdr:to>
      <xdr:col>4</xdr:col>
      <xdr:colOff>303480</xdr:colOff>
      <xdr:row>108</xdr:row>
      <xdr:rowOff>151560</xdr:rowOff>
    </xdr:to>
    <xdr:pic>
      <xdr:nvPicPr>
        <xdr:cNvPr id="4" name="Picture 6">
          <a:extLst>
            <a:ext uri="{FF2B5EF4-FFF2-40B4-BE49-F238E27FC236}">
              <a16:creationId xmlns:a16="http://schemas.microsoft.com/office/drawing/2014/main" id="{00000000-0008-0000-0A00-000004000000}"/>
            </a:ext>
          </a:extLst>
        </xdr:cNvPr>
        <xdr:cNvPicPr/>
      </xdr:nvPicPr>
      <xdr:blipFill>
        <a:blip xmlns:r="http://schemas.openxmlformats.org/officeDocument/2006/relationships" r:embed="rId3"/>
        <a:stretch/>
      </xdr:blipFill>
      <xdr:spPr>
        <a:xfrm>
          <a:off x="1127880" y="16859160"/>
          <a:ext cx="7210800" cy="7009560"/>
        </a:xfrm>
        <a:prstGeom prst="rect">
          <a:avLst/>
        </a:prstGeom>
        <a:ln w="0">
          <a:noFill/>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Phase1MasterTable" displayName="Phase1MasterTable" ref="A1:O51" totalsRowShown="0">
  <tableColumns count="15">
    <tableColumn id="1" xr3:uid="{00000000-0010-0000-0000-000001000000}" name="Phase"/>
    <tableColumn id="2" xr3:uid="{00000000-0010-0000-0000-000002000000}" name="Area"/>
    <tableColumn id="3" xr3:uid="{00000000-0010-0000-0000-000003000000}" name="Checkpoint / Question"/>
    <tableColumn id="4" xr3:uid="{00000000-0010-0000-0000-000004000000}" name="Why this matters"/>
    <tableColumn id="5" xr3:uid="{00000000-0010-0000-0000-000005000000}" name="Example Answer"/>
    <tableColumn id="6" xr3:uid="{00000000-0010-0000-0000-000006000000}" name="Client Answer / Notes (LIVE EDIT)"/>
    <tableColumn id="7" xr3:uid="{00000000-0010-0000-0000-000007000000}" name="Initial Risk Level (LIVE EDIT)"/>
    <tableColumn id="8" xr3:uid="{00000000-0010-0000-0000-000008000000}" name="Initial MVP Relevance (LIVE EDIT)"/>
    <tableColumn id="9" xr3:uid="{00000000-0010-0000-0000-000009000000}" name="Open Questions (LIVE EDIT)"/>
    <tableColumn id="10" xr3:uid="{00000000-0010-0000-0000-00000A000000}" name="Draft Product Flag (OPTIONAL)"/>
    <tableColumn id="11" xr3:uid="{00000000-0010-0000-0000-00000B000000}" name="PM Interpretation (POST)"/>
    <tableColumn id="12" xr3:uid="{00000000-0010-0000-0000-00000C000000}" name="Output / Decision (POST)"/>
    <tableColumn id="13" xr3:uid="{00000000-0010-0000-0000-00000D000000}" name="Final Product Flag (POST)"/>
    <tableColumn id="14" xr3:uid="{00000000-0010-0000-0000-00000E000000}" name="Final MVP Relevance (POST)"/>
    <tableColumn id="15" xr3:uid="{00000000-0010-0000-0000-00000F000000}" name="Required Action / Next Step (POS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ProductFlagsTable" displayName="ProductFlagsTable" ref="A1:E16" totalsRowShown="0">
  <tableColumns count="5">
    <tableColumn id="1" xr3:uid="{00000000-0010-0000-0100-000001000000}" name="Flag Group"/>
    <tableColumn id="2" xr3:uid="{00000000-0010-0000-0100-000002000000}" name="Flag Name"/>
    <tableColumn id="3" xr3:uid="{00000000-0010-0000-0100-000003000000}" name="Possible Values"/>
    <tableColumn id="4" xr3:uid="{00000000-0010-0000-0100-000004000000}" name="Meaning"/>
    <tableColumn id="5" xr3:uid="{00000000-0010-0000-0100-000005000000}" name="Example"/>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2000000}" name="ExampleRowsTable" displayName="ExampleRowsTable" ref="A1:O5" totalsRowShown="0">
  <tableColumns count="15">
    <tableColumn id="1" xr3:uid="{00000000-0010-0000-0200-000001000000}" name="Phase"/>
    <tableColumn id="2" xr3:uid="{00000000-0010-0000-0200-000002000000}" name="Area"/>
    <tableColumn id="3" xr3:uid="{00000000-0010-0000-0200-000003000000}" name="Checkpoint / Question"/>
    <tableColumn id="4" xr3:uid="{00000000-0010-0000-0200-000004000000}" name="Why this matters"/>
    <tableColumn id="5" xr3:uid="{00000000-0010-0000-0200-000005000000}" name="Example Answer"/>
    <tableColumn id="6" xr3:uid="{00000000-0010-0000-0200-000006000000}" name="Client Answer / Notes (LIVE EDIT)"/>
    <tableColumn id="7" xr3:uid="{00000000-0010-0000-0200-000007000000}" name="Initial Risk Level (LIVE EDIT)"/>
    <tableColumn id="8" xr3:uid="{00000000-0010-0000-0200-000008000000}" name="Initial MVP Relevance (LIVE EDIT)"/>
    <tableColumn id="9" xr3:uid="{00000000-0010-0000-0200-000009000000}" name="Open Questions (LIVE EDIT)"/>
    <tableColumn id="10" xr3:uid="{00000000-0010-0000-0200-00000A000000}" name="Draft Product Flag (OPTIONAL)"/>
    <tableColumn id="11" xr3:uid="{00000000-0010-0000-0200-00000B000000}" name="PM Interpretation (POST)"/>
    <tableColumn id="12" xr3:uid="{00000000-0010-0000-0200-00000C000000}" name="Output / Decision (POST)"/>
    <tableColumn id="13" xr3:uid="{00000000-0010-0000-0200-00000D000000}" name="Final Product Flag (POST)"/>
    <tableColumn id="14" xr3:uid="{00000000-0010-0000-0200-00000E000000}" name="Final MVP Relevance (POST)"/>
    <tableColumn id="15" xr3:uid="{00000000-0010-0000-0200-00000F000000}" name="Required Action / Next Step (POST)"/>
  </tableColumns>
  <tableStyleInfo showFirstColumn="0" showLastColumn="0" showRowStripes="1" showColumnStripes="0"/>
</table>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9"/>
  <sheetViews>
    <sheetView tabSelected="1" zoomScale="120" zoomScaleNormal="120" workbookViewId="0"/>
  </sheetViews>
  <sheetFormatPr baseColWidth="10" defaultColWidth="8.83203125" defaultRowHeight="15" x14ac:dyDescent="0.2"/>
  <cols>
    <col min="1" max="1" width="21.83203125" style="6" customWidth="1"/>
    <col min="2" max="3" width="34.83203125" style="6" customWidth="1"/>
    <col min="4" max="4" width="3.83203125" style="6" customWidth="1"/>
    <col min="5" max="7" width="21.83203125" style="6" customWidth="1"/>
    <col min="8" max="8" width="3.83203125" style="6" customWidth="1"/>
  </cols>
  <sheetData>
    <row r="1" spans="1:8" s="7" customFormat="1" ht="33.75" customHeight="1" x14ac:dyDescent="0.2">
      <c r="A1" s="54" t="s">
        <v>0</v>
      </c>
      <c r="B1" s="54"/>
      <c r="C1" s="54"/>
      <c r="D1" s="54"/>
      <c r="E1" s="54"/>
      <c r="F1" s="54"/>
      <c r="G1" s="54"/>
      <c r="H1" s="54"/>
    </row>
    <row r="2" spans="1:8" ht="15" customHeight="1" x14ac:dyDescent="0.2"/>
    <row r="3" spans="1:8" s="7" customFormat="1" ht="33.75" customHeight="1" x14ac:dyDescent="0.2">
      <c r="A3" s="8" t="s">
        <v>1</v>
      </c>
      <c r="B3" s="60" t="s">
        <v>2</v>
      </c>
    </row>
    <row r="4" spans="1:8" ht="15" customHeight="1" x14ac:dyDescent="0.2"/>
    <row r="5" spans="1:8" s="7" customFormat="1" ht="33.75" customHeight="1" x14ac:dyDescent="0.2">
      <c r="A5" s="9" t="s">
        <v>3</v>
      </c>
      <c r="B5" s="9" t="s">
        <v>4</v>
      </c>
      <c r="C5" s="9" t="s">
        <v>5</v>
      </c>
      <c r="E5" s="9" t="s">
        <v>6</v>
      </c>
      <c r="F5" s="9" t="s">
        <v>7</v>
      </c>
      <c r="G5" s="9" t="s">
        <v>8</v>
      </c>
    </row>
    <row r="6" spans="1:8" ht="54.75" customHeight="1" x14ac:dyDescent="0.2">
      <c r="A6" s="10" t="s">
        <v>9</v>
      </c>
      <c r="B6" s="11" t="s">
        <v>10</v>
      </c>
      <c r="C6" s="11" t="s">
        <v>11</v>
      </c>
      <c r="E6" s="12" t="s">
        <v>12</v>
      </c>
      <c r="F6" s="12" t="s">
        <v>13</v>
      </c>
      <c r="G6" s="12" t="s">
        <v>14</v>
      </c>
    </row>
    <row r="7" spans="1:8" ht="54.75" customHeight="1" x14ac:dyDescent="0.2">
      <c r="A7" s="10" t="s">
        <v>15</v>
      </c>
      <c r="B7" s="11" t="s">
        <v>16</v>
      </c>
      <c r="C7" s="11" t="s">
        <v>17</v>
      </c>
      <c r="E7" s="13" t="s">
        <v>18</v>
      </c>
      <c r="F7" s="13" t="s">
        <v>19</v>
      </c>
      <c r="G7" s="13" t="s">
        <v>20</v>
      </c>
    </row>
    <row r="8" spans="1:8" ht="54.75" customHeight="1" x14ac:dyDescent="0.2">
      <c r="A8" s="10" t="s">
        <v>21</v>
      </c>
      <c r="B8" s="11" t="s">
        <v>22</v>
      </c>
      <c r="C8" s="11" t="s">
        <v>23</v>
      </c>
      <c r="E8" s="14" t="s">
        <v>24</v>
      </c>
      <c r="F8" s="14" t="s">
        <v>25</v>
      </c>
      <c r="G8" s="14" t="s">
        <v>26</v>
      </c>
    </row>
    <row r="9" spans="1:8" ht="54.75" customHeight="1" x14ac:dyDescent="0.2">
      <c r="A9" s="10" t="s">
        <v>27</v>
      </c>
      <c r="B9" s="11" t="s">
        <v>28</v>
      </c>
      <c r="C9" s="11" t="s">
        <v>29</v>
      </c>
      <c r="E9" s="15" t="s">
        <v>30</v>
      </c>
      <c r="F9" s="15" t="s">
        <v>31</v>
      </c>
      <c r="G9" s="15" t="s">
        <v>32</v>
      </c>
    </row>
    <row r="10" spans="1:8" ht="54.75" customHeight="1" x14ac:dyDescent="0.2">
      <c r="A10" s="10" t="s">
        <v>33</v>
      </c>
      <c r="B10" s="11" t="s">
        <v>34</v>
      </c>
      <c r="C10" s="11" t="s">
        <v>35</v>
      </c>
    </row>
    <row r="11" spans="1:8" ht="15" customHeight="1" x14ac:dyDescent="0.2"/>
    <row r="12" spans="1:8" ht="15" customHeight="1" x14ac:dyDescent="0.2">
      <c r="A12" s="16" t="s">
        <v>36</v>
      </c>
    </row>
    <row r="13" spans="1:8" ht="15" customHeight="1" x14ac:dyDescent="0.2"/>
    <row r="14" spans="1:8" ht="21.75" customHeight="1" x14ac:dyDescent="0.2">
      <c r="A14" s="57" t="s">
        <v>37</v>
      </c>
      <c r="B14" s="57"/>
      <c r="C14" s="57"/>
      <c r="D14" s="57"/>
      <c r="E14" s="57"/>
      <c r="F14" s="57"/>
      <c r="G14" s="57"/>
    </row>
    <row r="15" spans="1:8" ht="15" customHeight="1" x14ac:dyDescent="0.2">
      <c r="A15" s="5" t="s">
        <v>38</v>
      </c>
      <c r="B15" s="5"/>
      <c r="C15" s="5"/>
      <c r="D15" s="5"/>
      <c r="E15" s="5"/>
      <c r="F15" s="5"/>
      <c r="G15" s="5"/>
    </row>
    <row r="16" spans="1:8" ht="15" customHeight="1" x14ac:dyDescent="0.2">
      <c r="A16" s="5"/>
      <c r="B16" s="5"/>
      <c r="C16" s="5"/>
      <c r="D16" s="5"/>
      <c r="E16" s="5"/>
      <c r="F16" s="5"/>
      <c r="G16" s="5"/>
    </row>
    <row r="17" spans="1:7" ht="15" customHeight="1" x14ac:dyDescent="0.2">
      <c r="A17" s="5"/>
      <c r="B17" s="5"/>
      <c r="C17" s="5"/>
      <c r="D17" s="5"/>
      <c r="E17" s="5"/>
      <c r="F17" s="5"/>
      <c r="G17" s="5"/>
    </row>
    <row r="19" spans="1:7" ht="21" customHeight="1" x14ac:dyDescent="0.2">
      <c r="A19" s="6" t="s">
        <v>39</v>
      </c>
      <c r="C19" s="6" t="s">
        <v>40</v>
      </c>
    </row>
    <row r="21" spans="1:7" ht="21" customHeight="1" x14ac:dyDescent="0.2">
      <c r="A21" s="18" t="s">
        <v>41</v>
      </c>
      <c r="C21" s="18" t="s">
        <v>41</v>
      </c>
    </row>
    <row r="22" spans="1:7" ht="21" customHeight="1" x14ac:dyDescent="0.2">
      <c r="A22" s="6" t="s">
        <v>42</v>
      </c>
      <c r="C22" s="6" t="s">
        <v>43</v>
      </c>
    </row>
    <row r="24" spans="1:7" ht="21" customHeight="1" x14ac:dyDescent="0.2">
      <c r="A24" s="18" t="s">
        <v>44</v>
      </c>
      <c r="C24" s="18" t="s">
        <v>45</v>
      </c>
    </row>
    <row r="25" spans="1:7" ht="21" customHeight="1" x14ac:dyDescent="0.2">
      <c r="A25" s="6" t="s">
        <v>46</v>
      </c>
      <c r="C25" s="6" t="s">
        <v>47</v>
      </c>
    </row>
    <row r="27" spans="1:7" ht="21" customHeight="1" x14ac:dyDescent="0.2">
      <c r="A27" s="18" t="s">
        <v>48</v>
      </c>
      <c r="C27" s="18" t="s">
        <v>48</v>
      </c>
    </row>
    <row r="28" spans="1:7" ht="21" customHeight="1" x14ac:dyDescent="0.2">
      <c r="A28" s="6" t="s">
        <v>49</v>
      </c>
      <c r="C28" s="6" t="s">
        <v>50</v>
      </c>
    </row>
    <row r="30" spans="1:7" ht="21" customHeight="1" x14ac:dyDescent="0.2">
      <c r="A30" s="18" t="s">
        <v>51</v>
      </c>
      <c r="C30" s="18" t="s">
        <v>51</v>
      </c>
    </row>
    <row r="31" spans="1:7" ht="21" customHeight="1" x14ac:dyDescent="0.2">
      <c r="A31" s="6" t="s">
        <v>52</v>
      </c>
      <c r="C31" s="6" t="s">
        <v>53</v>
      </c>
    </row>
    <row r="33" spans="1:8" ht="21" customHeight="1" x14ac:dyDescent="0.2">
      <c r="A33" s="18" t="s">
        <v>54</v>
      </c>
      <c r="C33" s="18" t="s">
        <v>54</v>
      </c>
    </row>
    <row r="34" spans="1:8" ht="21" customHeight="1" x14ac:dyDescent="0.2">
      <c r="A34" s="6" t="s">
        <v>55</v>
      </c>
      <c r="C34" s="6" t="s">
        <v>56</v>
      </c>
    </row>
    <row r="36" spans="1:8" ht="21" customHeight="1" x14ac:dyDescent="0.2">
      <c r="A36" s="18" t="s">
        <v>57</v>
      </c>
      <c r="C36" s="18" t="s">
        <v>57</v>
      </c>
    </row>
    <row r="37" spans="1:8" ht="21" customHeight="1" x14ac:dyDescent="0.2">
      <c r="A37" s="6" t="s">
        <v>58</v>
      </c>
      <c r="C37" s="6" t="s">
        <v>59</v>
      </c>
    </row>
    <row r="39" spans="1:8" ht="21" customHeight="1" x14ac:dyDescent="0.2">
      <c r="C39" s="6" t="s">
        <v>60</v>
      </c>
    </row>
    <row r="40" spans="1:8" ht="21" customHeight="1" x14ac:dyDescent="0.2">
      <c r="C40" s="18" t="s">
        <v>61</v>
      </c>
    </row>
    <row r="41" spans="1:8" ht="21" customHeight="1" x14ac:dyDescent="0.2">
      <c r="C41" s="6" t="s">
        <v>62</v>
      </c>
    </row>
    <row r="43" spans="1:8" ht="21" customHeight="1" x14ac:dyDescent="0.2">
      <c r="A43" s="58" t="s">
        <v>63</v>
      </c>
      <c r="B43" s="58"/>
      <c r="C43" s="58"/>
      <c r="D43" s="58"/>
      <c r="E43" s="58"/>
      <c r="F43" s="58"/>
      <c r="G43" s="58"/>
      <c r="H43" s="58"/>
    </row>
    <row r="44" spans="1:8" ht="21" customHeight="1" x14ac:dyDescent="0.2">
      <c r="A44" s="19" t="s">
        <v>3</v>
      </c>
      <c r="B44" s="19" t="s">
        <v>64</v>
      </c>
      <c r="C44" s="19" t="s">
        <v>65</v>
      </c>
      <c r="D44" s="19"/>
      <c r="E44" s="19" t="s">
        <v>66</v>
      </c>
    </row>
    <row r="45" spans="1:8" ht="21" customHeight="1" x14ac:dyDescent="0.2">
      <c r="A45" s="20" t="s">
        <v>67</v>
      </c>
      <c r="B45" s="20" t="s">
        <v>68</v>
      </c>
      <c r="C45" s="20" t="s">
        <v>69</v>
      </c>
      <c r="D45" s="20"/>
      <c r="E45" s="20" t="s">
        <v>70</v>
      </c>
    </row>
    <row r="46" spans="1:8" ht="21" customHeight="1" x14ac:dyDescent="0.2">
      <c r="A46" s="20" t="s">
        <v>71</v>
      </c>
      <c r="B46" s="20" t="s">
        <v>72</v>
      </c>
      <c r="C46" s="20" t="s">
        <v>73</v>
      </c>
      <c r="D46" s="20"/>
      <c r="E46" s="20" t="s">
        <v>74</v>
      </c>
    </row>
    <row r="47" spans="1:8" ht="21" customHeight="1" x14ac:dyDescent="0.2">
      <c r="A47" s="20" t="s">
        <v>75</v>
      </c>
      <c r="B47" s="20" t="s">
        <v>76</v>
      </c>
      <c r="C47" s="20" t="s">
        <v>77</v>
      </c>
      <c r="D47" s="20"/>
      <c r="E47" s="20" t="s">
        <v>78</v>
      </c>
    </row>
    <row r="48" spans="1:8" ht="21" customHeight="1" x14ac:dyDescent="0.2">
      <c r="A48" s="20" t="s">
        <v>79</v>
      </c>
      <c r="B48" s="20" t="s">
        <v>11</v>
      </c>
      <c r="C48" s="20" t="s">
        <v>80</v>
      </c>
      <c r="D48" s="20"/>
      <c r="E48" s="20" t="s">
        <v>81</v>
      </c>
    </row>
    <row r="50" spans="1:8" ht="21" customHeight="1" x14ac:dyDescent="0.2">
      <c r="A50" s="59" t="s">
        <v>82</v>
      </c>
      <c r="B50" s="21"/>
      <c r="C50" s="21"/>
      <c r="D50" s="21"/>
      <c r="E50" s="21"/>
      <c r="F50" s="21"/>
      <c r="G50" s="21"/>
      <c r="H50" s="21"/>
    </row>
    <row r="51" spans="1:8" ht="21" customHeight="1" x14ac:dyDescent="0.2">
      <c r="A51" s="22" t="s">
        <v>83</v>
      </c>
      <c r="B51" s="22" t="s">
        <v>7</v>
      </c>
      <c r="C51" s="22"/>
      <c r="D51" s="22"/>
      <c r="E51" s="22" t="s">
        <v>84</v>
      </c>
    </row>
    <row r="52" spans="1:8" ht="21" customHeight="1" x14ac:dyDescent="0.2">
      <c r="A52" s="23" t="s">
        <v>85</v>
      </c>
      <c r="B52" s="24" t="s">
        <v>86</v>
      </c>
      <c r="C52" s="24"/>
      <c r="D52" s="24"/>
      <c r="E52" s="25">
        <f>COUNTIF('Phase1 Master'!S2:S67,"Empty")</f>
        <v>66</v>
      </c>
    </row>
    <row r="53" spans="1:8" ht="21" customHeight="1" x14ac:dyDescent="0.2">
      <c r="A53" s="23" t="s">
        <v>87</v>
      </c>
      <c r="B53" s="24" t="s">
        <v>88</v>
      </c>
      <c r="C53" s="24"/>
      <c r="D53" s="24"/>
      <c r="E53" s="25">
        <f>COUNTIF('Phase1 Master'!S2:S67,"Live partial")</f>
        <v>0</v>
      </c>
    </row>
    <row r="54" spans="1:8" ht="21" customHeight="1" x14ac:dyDescent="0.2">
      <c r="A54" s="23" t="s">
        <v>89</v>
      </c>
      <c r="B54" s="24" t="s">
        <v>90</v>
      </c>
      <c r="C54" s="24"/>
      <c r="D54" s="24"/>
      <c r="E54" s="25">
        <f>COUNTIF('Phase1 Master'!S2:S67,"Live OK - PM pending")</f>
        <v>0</v>
      </c>
    </row>
    <row r="55" spans="1:8" ht="21" customHeight="1" x14ac:dyDescent="0.2">
      <c r="A55" s="23" t="s">
        <v>91</v>
      </c>
      <c r="B55" s="24" t="s">
        <v>92</v>
      </c>
      <c r="C55" s="24"/>
      <c r="D55" s="24"/>
      <c r="E55" s="25">
        <f>COUNTIF('Phase1 Master'!S2:S67,"PM partial")</f>
        <v>0</v>
      </c>
    </row>
    <row r="56" spans="1:8" ht="21" customHeight="1" x14ac:dyDescent="0.2">
      <c r="A56" s="23" t="s">
        <v>93</v>
      </c>
      <c r="B56" s="24" t="s">
        <v>94</v>
      </c>
      <c r="C56" s="24"/>
      <c r="D56" s="24"/>
      <c r="E56" s="25">
        <f>COUNTIF('Phase1 Master'!S2:S67,"Complete")</f>
        <v>0</v>
      </c>
    </row>
    <row r="57" spans="1:8" ht="21" customHeight="1" x14ac:dyDescent="0.2">
      <c r="A57" s="26" t="s">
        <v>95</v>
      </c>
      <c r="B57" s="24" t="s">
        <v>96</v>
      </c>
      <c r="C57" s="24"/>
      <c r="D57" s="24"/>
      <c r="E57" s="27">
        <f>COUNTA('Phase1 Master'!A2:A67)</f>
        <v>66</v>
      </c>
    </row>
    <row r="59" spans="1:8" ht="21" customHeight="1" x14ac:dyDescent="0.2">
      <c r="A59" s="52" t="s">
        <v>97</v>
      </c>
      <c r="B59" s="28"/>
      <c r="C59" s="28"/>
      <c r="D59" s="28"/>
      <c r="E59" s="28"/>
      <c r="F59" s="28"/>
      <c r="G59" s="28"/>
      <c r="H59" s="28"/>
    </row>
  </sheetData>
  <mergeCells count="1">
    <mergeCell ref="A15:G17"/>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zoomScale="120" zoomScaleNormal="120" workbookViewId="0"/>
  </sheetViews>
  <sheetFormatPr baseColWidth="10" defaultColWidth="8.6640625" defaultRowHeight="21" customHeight="1" x14ac:dyDescent="0.2"/>
  <cols>
    <col min="1" max="1" width="5" customWidth="1"/>
    <col min="2" max="2" width="50" customWidth="1"/>
    <col min="3" max="3" width="55" customWidth="1"/>
    <col min="4" max="4" width="50" customWidth="1"/>
  </cols>
  <sheetData>
    <row r="1" spans="1:8" s="29" customFormat="1" ht="33.75" customHeight="1" x14ac:dyDescent="0.2">
      <c r="A1" s="54" t="s">
        <v>98</v>
      </c>
      <c r="B1" s="54"/>
      <c r="C1" s="54"/>
      <c r="D1" s="54"/>
      <c r="E1" s="54"/>
      <c r="F1" s="54"/>
      <c r="G1" s="54"/>
      <c r="H1" s="54"/>
    </row>
    <row r="2" spans="1:8" ht="21" customHeight="1" x14ac:dyDescent="0.2">
      <c r="A2" s="52" t="s">
        <v>99</v>
      </c>
    </row>
    <row r="4" spans="1:8" ht="33.75" customHeight="1" x14ac:dyDescent="0.2">
      <c r="A4" s="31" t="s">
        <v>100</v>
      </c>
      <c r="B4" s="31" t="s">
        <v>101</v>
      </c>
      <c r="C4" s="31" t="s">
        <v>102</v>
      </c>
      <c r="D4" s="32" t="s">
        <v>103</v>
      </c>
    </row>
    <row r="5" spans="1:8" ht="34" customHeight="1" x14ac:dyDescent="0.2">
      <c r="A5" s="23">
        <v>1</v>
      </c>
      <c r="B5" s="23" t="s">
        <v>104</v>
      </c>
      <c r="C5" s="33" t="s">
        <v>105</v>
      </c>
      <c r="D5" s="34"/>
    </row>
    <row r="6" spans="1:8" ht="34" customHeight="1" x14ac:dyDescent="0.2">
      <c r="A6" s="23">
        <v>2</v>
      </c>
      <c r="B6" s="23" t="s">
        <v>106</v>
      </c>
      <c r="C6" s="33" t="s">
        <v>107</v>
      </c>
      <c r="D6" s="34"/>
    </row>
    <row r="7" spans="1:8" ht="34" customHeight="1" x14ac:dyDescent="0.2">
      <c r="A7" s="23">
        <v>3</v>
      </c>
      <c r="B7" s="23" t="s">
        <v>108</v>
      </c>
      <c r="C7" s="33" t="s">
        <v>109</v>
      </c>
      <c r="D7" s="34"/>
    </row>
    <row r="8" spans="1:8" ht="34" customHeight="1" x14ac:dyDescent="0.2">
      <c r="A8" s="23">
        <v>4</v>
      </c>
      <c r="B8" s="23" t="s">
        <v>110</v>
      </c>
      <c r="C8" s="33" t="s">
        <v>111</v>
      </c>
      <c r="D8" s="34"/>
    </row>
    <row r="9" spans="1:8" ht="34" customHeight="1" x14ac:dyDescent="0.2">
      <c r="A9" s="23">
        <v>5</v>
      </c>
      <c r="B9" s="23" t="s">
        <v>112</v>
      </c>
      <c r="C9" s="33" t="s">
        <v>113</v>
      </c>
      <c r="D9" s="34"/>
    </row>
    <row r="10" spans="1:8" ht="34" customHeight="1" x14ac:dyDescent="0.2">
      <c r="A10" s="23">
        <v>6</v>
      </c>
      <c r="B10" s="23" t="s">
        <v>114</v>
      </c>
      <c r="C10" s="33" t="s">
        <v>115</v>
      </c>
      <c r="D10" s="34"/>
    </row>
    <row r="11" spans="1:8" ht="34" customHeight="1" x14ac:dyDescent="0.2">
      <c r="A11" s="23">
        <v>7</v>
      </c>
      <c r="B11" s="35" t="s">
        <v>116</v>
      </c>
      <c r="C11" s="35" t="s">
        <v>117</v>
      </c>
      <c r="D11" s="36"/>
    </row>
    <row r="12" spans="1:8" ht="34" customHeight="1" x14ac:dyDescent="0.2">
      <c r="A12" s="23">
        <v>8</v>
      </c>
      <c r="B12" s="35" t="s">
        <v>118</v>
      </c>
      <c r="C12" s="35" t="s">
        <v>119</v>
      </c>
      <c r="D12" s="36"/>
    </row>
    <row r="13" spans="1:8" ht="34" customHeight="1" x14ac:dyDescent="0.2">
      <c r="A13" s="23">
        <v>9</v>
      </c>
      <c r="B13" s="35" t="s">
        <v>120</v>
      </c>
      <c r="C13" s="35" t="s">
        <v>121</v>
      </c>
      <c r="D13" s="36"/>
    </row>
    <row r="14" spans="1:8" ht="34" customHeight="1" x14ac:dyDescent="0.2">
      <c r="A14" s="23">
        <v>10</v>
      </c>
      <c r="B14" s="23" t="s">
        <v>122</v>
      </c>
      <c r="C14" s="33" t="s">
        <v>123</v>
      </c>
      <c r="D14" s="34"/>
    </row>
    <row r="15" spans="1:8" ht="34" customHeight="1" x14ac:dyDescent="0.2">
      <c r="A15" s="23">
        <v>11</v>
      </c>
      <c r="B15" s="23" t="s">
        <v>124</v>
      </c>
      <c r="C15" s="33" t="s">
        <v>125</v>
      </c>
      <c r="D15" s="34"/>
    </row>
    <row r="16" spans="1:8" ht="34" customHeight="1" x14ac:dyDescent="0.2">
      <c r="A16" s="23">
        <v>12</v>
      </c>
      <c r="B16" s="23" t="s">
        <v>126</v>
      </c>
      <c r="C16" s="33" t="s">
        <v>127</v>
      </c>
      <c r="D16" s="34"/>
    </row>
    <row r="17" spans="1:4" ht="34" customHeight="1" x14ac:dyDescent="0.2">
      <c r="A17" s="23">
        <v>13</v>
      </c>
      <c r="B17" s="23" t="s">
        <v>128</v>
      </c>
      <c r="C17" s="33" t="s">
        <v>129</v>
      </c>
      <c r="D17" s="34"/>
    </row>
    <row r="18" spans="1:4" ht="34" customHeight="1" x14ac:dyDescent="0.2">
      <c r="A18" s="23">
        <v>14</v>
      </c>
      <c r="B18" s="35" t="s">
        <v>130</v>
      </c>
      <c r="C18" s="35" t="s">
        <v>131</v>
      </c>
      <c r="D18" s="36"/>
    </row>
    <row r="19" spans="1:4" ht="34" customHeight="1" x14ac:dyDescent="0.2">
      <c r="A19" s="23">
        <v>15</v>
      </c>
      <c r="B19" s="23" t="s">
        <v>132</v>
      </c>
      <c r="C19" s="33" t="s">
        <v>133</v>
      </c>
      <c r="D19" s="34"/>
    </row>
    <row r="21" spans="1:4" ht="21" customHeight="1" x14ac:dyDescent="0.2">
      <c r="A21" s="56" t="s">
        <v>134</v>
      </c>
      <c r="B21" s="6"/>
      <c r="C21" s="6"/>
      <c r="D21" s="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1"/>
  <sheetViews>
    <sheetView zoomScale="120" zoomScaleNormal="120" workbookViewId="0"/>
  </sheetViews>
  <sheetFormatPr baseColWidth="10" defaultColWidth="8.83203125" defaultRowHeight="21" customHeight="1" x14ac:dyDescent="0.2"/>
  <cols>
    <col min="1" max="1" width="5" customWidth="1"/>
    <col min="2" max="2" width="50" customWidth="1"/>
    <col min="3" max="3" width="55" customWidth="1"/>
    <col min="4" max="4" width="50" customWidth="1"/>
  </cols>
  <sheetData>
    <row r="1" spans="1:8" s="7" customFormat="1" ht="33.75" customHeight="1" x14ac:dyDescent="0.2">
      <c r="A1" s="54" t="s">
        <v>135</v>
      </c>
      <c r="B1" s="54"/>
      <c r="C1" s="54"/>
      <c r="D1" s="54"/>
      <c r="E1" s="54"/>
      <c r="F1" s="54"/>
      <c r="G1" s="54"/>
      <c r="H1" s="54"/>
    </row>
    <row r="2" spans="1:8" ht="21" customHeight="1" x14ac:dyDescent="0.2">
      <c r="A2" s="53" t="s">
        <v>136</v>
      </c>
    </row>
    <row r="4" spans="1:8" ht="33.75" customHeight="1" x14ac:dyDescent="0.2">
      <c r="A4" s="37" t="s">
        <v>100</v>
      </c>
      <c r="B4" s="37" t="s">
        <v>137</v>
      </c>
      <c r="C4" s="37" t="s">
        <v>138</v>
      </c>
      <c r="D4" s="38" t="s">
        <v>139</v>
      </c>
    </row>
    <row r="5" spans="1:8" ht="34" customHeight="1" x14ac:dyDescent="0.2">
      <c r="A5" s="39">
        <v>1</v>
      </c>
      <c r="B5" s="40" t="s">
        <v>140</v>
      </c>
      <c r="C5" s="41" t="s">
        <v>141</v>
      </c>
      <c r="D5" s="42"/>
    </row>
    <row r="6" spans="1:8" ht="34" customHeight="1" x14ac:dyDescent="0.2">
      <c r="A6" s="39">
        <v>2</v>
      </c>
      <c r="B6" s="40" t="s">
        <v>142</v>
      </c>
      <c r="C6" s="41" t="s">
        <v>143</v>
      </c>
      <c r="D6" s="42"/>
    </row>
    <row r="7" spans="1:8" ht="34" customHeight="1" x14ac:dyDescent="0.2">
      <c r="A7" s="39">
        <v>3</v>
      </c>
      <c r="B7" s="40" t="s">
        <v>144</v>
      </c>
      <c r="C7" s="41" t="s">
        <v>145</v>
      </c>
      <c r="D7" s="42"/>
    </row>
    <row r="8" spans="1:8" ht="34" customHeight="1" x14ac:dyDescent="0.2">
      <c r="A8" s="39">
        <v>4</v>
      </c>
      <c r="B8" s="40" t="s">
        <v>146</v>
      </c>
      <c r="C8" s="41" t="s">
        <v>147</v>
      </c>
      <c r="D8" s="42"/>
    </row>
    <row r="9" spans="1:8" ht="34" customHeight="1" x14ac:dyDescent="0.2">
      <c r="A9" s="39">
        <v>5</v>
      </c>
      <c r="B9" s="40" t="s">
        <v>148</v>
      </c>
      <c r="C9" s="41" t="s">
        <v>149</v>
      </c>
      <c r="D9" s="42"/>
    </row>
    <row r="10" spans="1:8" ht="34" customHeight="1" x14ac:dyDescent="0.2">
      <c r="A10" s="39">
        <v>6</v>
      </c>
      <c r="B10" s="40" t="s">
        <v>150</v>
      </c>
      <c r="C10" s="41" t="s">
        <v>151</v>
      </c>
      <c r="D10" s="42"/>
    </row>
    <row r="11" spans="1:8" ht="34" customHeight="1" x14ac:dyDescent="0.2">
      <c r="A11" s="35">
        <v>7</v>
      </c>
      <c r="B11" s="35" t="s">
        <v>152</v>
      </c>
      <c r="C11" s="35" t="s">
        <v>153</v>
      </c>
      <c r="D11" s="36"/>
    </row>
    <row r="12" spans="1:8" ht="34" customHeight="1" x14ac:dyDescent="0.2">
      <c r="A12" s="35">
        <v>8</v>
      </c>
      <c r="B12" s="35" t="s">
        <v>154</v>
      </c>
      <c r="C12" s="35" t="s">
        <v>155</v>
      </c>
      <c r="D12" s="36"/>
    </row>
    <row r="13" spans="1:8" ht="34" customHeight="1" x14ac:dyDescent="0.2">
      <c r="A13" s="35">
        <v>9</v>
      </c>
      <c r="B13" s="35" t="s">
        <v>156</v>
      </c>
      <c r="C13" s="35" t="s">
        <v>157</v>
      </c>
      <c r="D13" s="36"/>
    </row>
    <row r="14" spans="1:8" ht="34" customHeight="1" x14ac:dyDescent="0.2">
      <c r="A14" s="39">
        <v>10</v>
      </c>
      <c r="B14" s="40" t="s">
        <v>158</v>
      </c>
      <c r="C14" s="41" t="s">
        <v>159</v>
      </c>
      <c r="D14" s="42"/>
    </row>
    <row r="15" spans="1:8" ht="34" customHeight="1" x14ac:dyDescent="0.2">
      <c r="A15" s="39">
        <v>11</v>
      </c>
      <c r="B15" s="40" t="s">
        <v>160</v>
      </c>
      <c r="C15" s="41" t="s">
        <v>161</v>
      </c>
      <c r="D15" s="42"/>
    </row>
    <row r="16" spans="1:8" ht="34" customHeight="1" x14ac:dyDescent="0.2">
      <c r="A16" s="39">
        <v>12</v>
      </c>
      <c r="B16" s="40" t="s">
        <v>162</v>
      </c>
      <c r="C16" s="41" t="s">
        <v>163</v>
      </c>
      <c r="D16" s="42"/>
    </row>
    <row r="17" spans="1:4" ht="34" customHeight="1" x14ac:dyDescent="0.2">
      <c r="A17" s="39">
        <v>13</v>
      </c>
      <c r="B17" s="40" t="s">
        <v>164</v>
      </c>
      <c r="C17" s="41" t="s">
        <v>165</v>
      </c>
      <c r="D17" s="42"/>
    </row>
    <row r="18" spans="1:4" ht="34" customHeight="1" x14ac:dyDescent="0.2">
      <c r="A18" s="39">
        <v>14</v>
      </c>
      <c r="B18" s="35" t="s">
        <v>166</v>
      </c>
      <c r="C18" s="35" t="s">
        <v>167</v>
      </c>
      <c r="D18" s="36"/>
    </row>
    <row r="19" spans="1:4" ht="34" customHeight="1" x14ac:dyDescent="0.2">
      <c r="A19" s="39">
        <v>15</v>
      </c>
      <c r="B19" s="40" t="s">
        <v>168</v>
      </c>
      <c r="C19" s="41" t="s">
        <v>169</v>
      </c>
      <c r="D19" s="42"/>
    </row>
    <row r="21" spans="1:4" ht="21" customHeight="1" x14ac:dyDescent="0.2">
      <c r="A21" s="56" t="s">
        <v>170</v>
      </c>
      <c r="B21" s="6"/>
      <c r="C21" s="6"/>
      <c r="D21" s="6"/>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
  <sheetViews>
    <sheetView zoomScale="120" zoomScaleNormal="120" workbookViewId="0"/>
  </sheetViews>
  <sheetFormatPr baseColWidth="10" defaultColWidth="8.6640625" defaultRowHeight="21" customHeight="1" x14ac:dyDescent="0.2"/>
  <cols>
    <col min="1" max="1" width="6" customWidth="1"/>
    <col min="2" max="2" width="18" customWidth="1"/>
    <col min="3" max="3" width="50" customWidth="1"/>
    <col min="4" max="4" width="45" customWidth="1"/>
    <col min="5" max="5" width="35" customWidth="1"/>
    <col min="6" max="6" width="30" customWidth="1"/>
  </cols>
  <sheetData>
    <row r="1" spans="1:8" s="7" customFormat="1" ht="33.75" customHeight="1" x14ac:dyDescent="0.2">
      <c r="A1" s="54" t="s">
        <v>171</v>
      </c>
      <c r="B1" s="54"/>
      <c r="C1" s="54"/>
      <c r="D1" s="54"/>
      <c r="E1" s="54"/>
      <c r="F1" s="54"/>
      <c r="G1" s="54"/>
      <c r="H1" s="54"/>
    </row>
    <row r="2" spans="1:8" ht="21" customHeight="1" x14ac:dyDescent="0.2">
      <c r="A2" s="52" t="s">
        <v>172</v>
      </c>
    </row>
    <row r="3" spans="1:8" ht="15" x14ac:dyDescent="0.2"/>
    <row r="4" spans="1:8" ht="33.75" customHeight="1" x14ac:dyDescent="0.2">
      <c r="A4" s="31" t="s">
        <v>3</v>
      </c>
      <c r="B4" s="31" t="s">
        <v>173</v>
      </c>
      <c r="C4" s="31" t="s">
        <v>174</v>
      </c>
      <c r="D4" s="31" t="s">
        <v>175</v>
      </c>
      <c r="E4" s="32" t="s">
        <v>176</v>
      </c>
      <c r="F4" s="32" t="s">
        <v>177</v>
      </c>
    </row>
    <row r="5" spans="1:8" ht="34" customHeight="1" x14ac:dyDescent="0.2">
      <c r="A5" s="23">
        <v>1</v>
      </c>
      <c r="B5" s="23" t="s">
        <v>178</v>
      </c>
      <c r="C5" s="23" t="s">
        <v>179</v>
      </c>
      <c r="D5" s="33"/>
      <c r="E5" s="34"/>
      <c r="F5" s="34"/>
    </row>
    <row r="6" spans="1:8" ht="34" customHeight="1" x14ac:dyDescent="0.2">
      <c r="A6" s="23">
        <v>2</v>
      </c>
      <c r="B6" s="23" t="s">
        <v>180</v>
      </c>
      <c r="C6" s="23" t="s">
        <v>181</v>
      </c>
      <c r="D6" s="33" t="s">
        <v>182</v>
      </c>
      <c r="E6" s="34"/>
      <c r="F6" s="34"/>
    </row>
    <row r="7" spans="1:8" ht="34" customHeight="1" x14ac:dyDescent="0.2">
      <c r="A7" s="23">
        <v>3</v>
      </c>
      <c r="B7" s="23" t="s">
        <v>180</v>
      </c>
      <c r="C7" s="23" t="s">
        <v>183</v>
      </c>
      <c r="D7" s="33" t="s">
        <v>184</v>
      </c>
      <c r="E7" s="34"/>
      <c r="F7" s="34"/>
    </row>
    <row r="8" spans="1:8" ht="34" customHeight="1" x14ac:dyDescent="0.2">
      <c r="A8" s="23">
        <v>4</v>
      </c>
      <c r="B8" s="23" t="s">
        <v>185</v>
      </c>
      <c r="C8" s="23" t="s">
        <v>186</v>
      </c>
      <c r="D8" s="33" t="s">
        <v>187</v>
      </c>
      <c r="E8" s="34"/>
      <c r="F8" s="34"/>
    </row>
    <row r="9" spans="1:8" ht="34" customHeight="1" x14ac:dyDescent="0.2">
      <c r="A9" s="23">
        <v>5</v>
      </c>
      <c r="B9" s="23" t="s">
        <v>185</v>
      </c>
      <c r="C9" s="23" t="s">
        <v>188</v>
      </c>
      <c r="D9" s="33" t="s">
        <v>189</v>
      </c>
      <c r="E9" s="34"/>
      <c r="F9" s="34"/>
    </row>
    <row r="10" spans="1:8" ht="34" customHeight="1" x14ac:dyDescent="0.2">
      <c r="A10" s="23">
        <v>6</v>
      </c>
      <c r="B10" s="23" t="s">
        <v>190</v>
      </c>
      <c r="C10" s="23" t="s">
        <v>191</v>
      </c>
      <c r="D10" s="33" t="s">
        <v>192</v>
      </c>
      <c r="E10" s="34"/>
      <c r="F10" s="34"/>
    </row>
    <row r="11" spans="1:8" ht="34" customHeight="1" x14ac:dyDescent="0.2">
      <c r="A11" s="23">
        <v>7</v>
      </c>
      <c r="B11" s="23" t="s">
        <v>190</v>
      </c>
      <c r="C11" s="23" t="s">
        <v>193</v>
      </c>
      <c r="D11" s="33" t="s">
        <v>194</v>
      </c>
      <c r="E11" s="34"/>
      <c r="F11" s="34"/>
    </row>
    <row r="12" spans="1:8" ht="34" customHeight="1" x14ac:dyDescent="0.2">
      <c r="A12" s="23">
        <v>8</v>
      </c>
      <c r="B12" s="35" t="s">
        <v>195</v>
      </c>
      <c r="C12" s="35" t="s">
        <v>196</v>
      </c>
      <c r="D12" s="35" t="s">
        <v>197</v>
      </c>
      <c r="E12" s="36"/>
      <c r="F12" s="36"/>
    </row>
    <row r="13" spans="1:8" ht="34" customHeight="1" x14ac:dyDescent="0.2">
      <c r="A13" s="23">
        <v>9</v>
      </c>
      <c r="B13" s="35" t="s">
        <v>195</v>
      </c>
      <c r="C13" s="35" t="s">
        <v>198</v>
      </c>
      <c r="D13" s="35" t="s">
        <v>199</v>
      </c>
      <c r="E13" s="36"/>
      <c r="F13" s="36"/>
    </row>
    <row r="14" spans="1:8" ht="34" customHeight="1" x14ac:dyDescent="0.2">
      <c r="A14" s="23">
        <v>10</v>
      </c>
      <c r="B14" s="35" t="s">
        <v>195</v>
      </c>
      <c r="C14" s="35" t="s">
        <v>200</v>
      </c>
      <c r="D14" s="35" t="s">
        <v>201</v>
      </c>
      <c r="E14" s="36"/>
      <c r="F14" s="36"/>
    </row>
    <row r="15" spans="1:8" ht="34" customHeight="1" x14ac:dyDescent="0.2">
      <c r="A15" s="23">
        <v>11</v>
      </c>
      <c r="B15" s="35" t="s">
        <v>195</v>
      </c>
      <c r="C15" s="35" t="s">
        <v>202</v>
      </c>
      <c r="D15" s="35" t="s">
        <v>203</v>
      </c>
      <c r="E15" s="36"/>
      <c r="F15" s="36"/>
    </row>
    <row r="16" spans="1:8" ht="34" customHeight="1" x14ac:dyDescent="0.2">
      <c r="A16" s="23">
        <v>12</v>
      </c>
      <c r="B16" s="23" t="s">
        <v>204</v>
      </c>
      <c r="C16" s="23" t="s">
        <v>205</v>
      </c>
      <c r="D16" s="33" t="s">
        <v>206</v>
      </c>
      <c r="E16" s="34"/>
      <c r="F16" s="34"/>
    </row>
    <row r="17" spans="1:6" ht="34" customHeight="1" x14ac:dyDescent="0.2">
      <c r="A17" s="23">
        <v>13</v>
      </c>
      <c r="B17" s="23" t="s">
        <v>207</v>
      </c>
      <c r="C17" s="23" t="s">
        <v>208</v>
      </c>
      <c r="D17" s="33" t="s">
        <v>209</v>
      </c>
      <c r="E17" s="34"/>
      <c r="F17" s="34"/>
    </row>
    <row r="18" spans="1:6" ht="34" customHeight="1" x14ac:dyDescent="0.2">
      <c r="A18" s="23">
        <v>14</v>
      </c>
      <c r="B18" s="23" t="s">
        <v>207</v>
      </c>
      <c r="C18" s="23" t="s">
        <v>210</v>
      </c>
      <c r="D18" s="33" t="s">
        <v>211</v>
      </c>
      <c r="E18" s="34"/>
      <c r="F18" s="34"/>
    </row>
    <row r="19" spans="1:6" ht="34" customHeight="1" x14ac:dyDescent="0.2">
      <c r="A19" s="23">
        <v>15</v>
      </c>
      <c r="B19" s="23" t="s">
        <v>212</v>
      </c>
      <c r="C19" s="23" t="s">
        <v>213</v>
      </c>
      <c r="D19" s="33" t="s">
        <v>214</v>
      </c>
      <c r="E19" s="34"/>
      <c r="F19" s="34"/>
    </row>
    <row r="20" spans="1:6" ht="34" customHeight="1" x14ac:dyDescent="0.2">
      <c r="A20" s="23">
        <v>16</v>
      </c>
      <c r="B20" s="23" t="s">
        <v>215</v>
      </c>
      <c r="C20" s="23" t="s">
        <v>216</v>
      </c>
      <c r="D20" s="33" t="s">
        <v>217</v>
      </c>
      <c r="E20" s="34"/>
      <c r="F20" s="34"/>
    </row>
    <row r="21" spans="1:6" ht="34" customHeight="1" x14ac:dyDescent="0.2">
      <c r="A21" s="23">
        <v>17</v>
      </c>
      <c r="B21" s="23" t="s">
        <v>218</v>
      </c>
      <c r="C21" s="23" t="s">
        <v>219</v>
      </c>
      <c r="D21" s="33" t="s">
        <v>220</v>
      </c>
      <c r="E21" s="34"/>
      <c r="F21" s="34"/>
    </row>
    <row r="22" spans="1:6" ht="34" customHeight="1" x14ac:dyDescent="0.2">
      <c r="A22" s="23">
        <v>18</v>
      </c>
      <c r="B22" s="23" t="s">
        <v>221</v>
      </c>
      <c r="C22" s="23" t="s">
        <v>222</v>
      </c>
      <c r="D22" s="33" t="s">
        <v>223</v>
      </c>
      <c r="E22" s="34"/>
      <c r="F22" s="34"/>
    </row>
    <row r="23" spans="1:6" ht="34" customHeight="1" x14ac:dyDescent="0.2">
      <c r="A23" s="23">
        <v>19</v>
      </c>
      <c r="B23" s="23" t="s">
        <v>224</v>
      </c>
      <c r="C23" s="23" t="s">
        <v>225</v>
      </c>
      <c r="D23" s="33" t="s">
        <v>226</v>
      </c>
      <c r="E23" s="34"/>
      <c r="F23" s="34"/>
    </row>
    <row r="24" spans="1:6" ht="34" customHeight="1" x14ac:dyDescent="0.2">
      <c r="A24" s="23">
        <v>20</v>
      </c>
      <c r="B24" s="23" t="s">
        <v>227</v>
      </c>
      <c r="C24" s="23" t="s">
        <v>228</v>
      </c>
      <c r="D24" s="33" t="s">
        <v>229</v>
      </c>
      <c r="E24" s="34"/>
      <c r="F24" s="34"/>
    </row>
    <row r="25" spans="1:6" ht="34" customHeight="1" x14ac:dyDescent="0.2">
      <c r="A25" s="23">
        <v>21</v>
      </c>
      <c r="B25" s="23" t="s">
        <v>230</v>
      </c>
      <c r="C25" s="23" t="s">
        <v>231</v>
      </c>
      <c r="D25" s="33" t="s">
        <v>232</v>
      </c>
      <c r="E25" s="34"/>
      <c r="F25" s="34"/>
    </row>
    <row r="26" spans="1:6" ht="34" customHeight="1" x14ac:dyDescent="0.2">
      <c r="A26" s="23">
        <v>22</v>
      </c>
      <c r="B26" s="35" t="s">
        <v>230</v>
      </c>
      <c r="C26" s="35" t="s">
        <v>233</v>
      </c>
      <c r="D26" s="35" t="s">
        <v>234</v>
      </c>
      <c r="E26" s="36"/>
      <c r="F26" s="36"/>
    </row>
    <row r="27" spans="1:6" ht="34" customHeight="1" x14ac:dyDescent="0.2">
      <c r="A27" s="23">
        <v>23</v>
      </c>
      <c r="B27" s="23" t="s">
        <v>235</v>
      </c>
      <c r="C27" s="23" t="s">
        <v>236</v>
      </c>
      <c r="D27" s="33" t="s">
        <v>237</v>
      </c>
      <c r="E27" s="34"/>
      <c r="F27" s="34"/>
    </row>
    <row r="28" spans="1:6" ht="34" customHeight="1" x14ac:dyDescent="0.2">
      <c r="A28" s="23">
        <v>24</v>
      </c>
      <c r="B28" s="23" t="s">
        <v>235</v>
      </c>
      <c r="C28" s="23" t="s">
        <v>238</v>
      </c>
      <c r="D28" s="33" t="s">
        <v>239</v>
      </c>
      <c r="E28" s="34"/>
      <c r="F28" s="34"/>
    </row>
    <row r="30" spans="1:6" ht="21" customHeight="1" x14ac:dyDescent="0.2">
      <c r="A30" s="52" t="s">
        <v>240</v>
      </c>
      <c r="B30" s="30"/>
      <c r="C30" s="30"/>
      <c r="D30" s="30"/>
      <c r="E30" s="30"/>
      <c r="F30" s="30"/>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0"/>
  <sheetViews>
    <sheetView zoomScale="120" zoomScaleNormal="120" workbookViewId="0"/>
  </sheetViews>
  <sheetFormatPr baseColWidth="10" defaultColWidth="8.83203125" defaultRowHeight="21" customHeight="1" x14ac:dyDescent="0.2"/>
  <cols>
    <col min="1" max="1" width="6" customWidth="1"/>
    <col min="2" max="2" width="18" customWidth="1"/>
    <col min="3" max="3" width="50" customWidth="1"/>
    <col min="4" max="4" width="45" customWidth="1"/>
    <col min="5" max="5" width="35" customWidth="1"/>
    <col min="6" max="6" width="30" customWidth="1"/>
  </cols>
  <sheetData>
    <row r="1" spans="1:8" s="7" customFormat="1" ht="33.75" customHeight="1" x14ac:dyDescent="0.2">
      <c r="A1" s="54" t="s">
        <v>241</v>
      </c>
      <c r="B1" s="54"/>
      <c r="C1" s="54"/>
      <c r="D1" s="54"/>
      <c r="E1" s="54"/>
      <c r="F1" s="54"/>
      <c r="G1" s="54"/>
      <c r="H1" s="54"/>
    </row>
    <row r="2" spans="1:8" ht="21" customHeight="1" x14ac:dyDescent="0.2">
      <c r="A2" s="53" t="s">
        <v>242</v>
      </c>
    </row>
    <row r="3" spans="1:8" ht="15" x14ac:dyDescent="0.2"/>
    <row r="4" spans="1:8" ht="33.75" customHeight="1" x14ac:dyDescent="0.2">
      <c r="A4" s="37" t="s">
        <v>243</v>
      </c>
      <c r="B4" s="37" t="s">
        <v>244</v>
      </c>
      <c r="C4" s="37" t="s">
        <v>245</v>
      </c>
      <c r="D4" s="37" t="s">
        <v>246</v>
      </c>
      <c r="E4" s="38" t="s">
        <v>247</v>
      </c>
      <c r="F4" s="38" t="s">
        <v>248</v>
      </c>
    </row>
    <row r="5" spans="1:8" ht="34" customHeight="1" x14ac:dyDescent="0.2">
      <c r="A5" s="39">
        <v>1</v>
      </c>
      <c r="B5" s="40" t="s">
        <v>249</v>
      </c>
      <c r="C5" s="40" t="s">
        <v>250</v>
      </c>
      <c r="D5" s="41"/>
      <c r="E5" s="42"/>
      <c r="F5" s="42"/>
    </row>
    <row r="6" spans="1:8" ht="34" customHeight="1" x14ac:dyDescent="0.2">
      <c r="A6" s="39">
        <v>2</v>
      </c>
      <c r="B6" s="40" t="s">
        <v>251</v>
      </c>
      <c r="C6" s="40" t="s">
        <v>252</v>
      </c>
      <c r="D6" s="41" t="s">
        <v>253</v>
      </c>
      <c r="E6" s="42"/>
      <c r="F6" s="42"/>
    </row>
    <row r="7" spans="1:8" ht="34" customHeight="1" x14ac:dyDescent="0.2">
      <c r="A7" s="39">
        <v>3</v>
      </c>
      <c r="B7" s="40" t="s">
        <v>251</v>
      </c>
      <c r="C7" s="40" t="s">
        <v>254</v>
      </c>
      <c r="D7" s="41" t="s">
        <v>255</v>
      </c>
      <c r="E7" s="42"/>
      <c r="F7" s="42"/>
    </row>
    <row r="8" spans="1:8" ht="34" customHeight="1" x14ac:dyDescent="0.2">
      <c r="A8" s="39">
        <v>4</v>
      </c>
      <c r="B8" s="40" t="s">
        <v>256</v>
      </c>
      <c r="C8" s="40" t="s">
        <v>257</v>
      </c>
      <c r="D8" s="41" t="s">
        <v>258</v>
      </c>
      <c r="E8" s="42"/>
      <c r="F8" s="42"/>
    </row>
    <row r="9" spans="1:8" ht="34" customHeight="1" x14ac:dyDescent="0.2">
      <c r="A9" s="39">
        <v>5</v>
      </c>
      <c r="B9" s="40" t="s">
        <v>256</v>
      </c>
      <c r="C9" s="40" t="s">
        <v>259</v>
      </c>
      <c r="D9" s="41" t="s">
        <v>260</v>
      </c>
      <c r="E9" s="42"/>
      <c r="F9" s="42"/>
    </row>
    <row r="10" spans="1:8" ht="34" customHeight="1" x14ac:dyDescent="0.2">
      <c r="A10" s="39">
        <v>6</v>
      </c>
      <c r="B10" s="40" t="s">
        <v>261</v>
      </c>
      <c r="C10" s="40" t="s">
        <v>262</v>
      </c>
      <c r="D10" s="41" t="s">
        <v>263</v>
      </c>
      <c r="E10" s="42"/>
      <c r="F10" s="42"/>
    </row>
    <row r="11" spans="1:8" ht="34" customHeight="1" x14ac:dyDescent="0.2">
      <c r="A11" s="39">
        <v>7</v>
      </c>
      <c r="B11" s="40" t="s">
        <v>261</v>
      </c>
      <c r="C11" s="40" t="s">
        <v>264</v>
      </c>
      <c r="D11" s="41" t="s">
        <v>265</v>
      </c>
      <c r="E11" s="42"/>
      <c r="F11" s="42"/>
    </row>
    <row r="12" spans="1:8" ht="34" customHeight="1" x14ac:dyDescent="0.2">
      <c r="A12" s="39">
        <v>8</v>
      </c>
      <c r="B12" s="35" t="s">
        <v>266</v>
      </c>
      <c r="C12" s="35" t="s">
        <v>267</v>
      </c>
      <c r="D12" s="35" t="s">
        <v>268</v>
      </c>
      <c r="E12" s="36"/>
      <c r="F12" s="36"/>
    </row>
    <row r="13" spans="1:8" ht="34" customHeight="1" x14ac:dyDescent="0.2">
      <c r="A13" s="39">
        <v>9</v>
      </c>
      <c r="B13" s="35" t="s">
        <v>266</v>
      </c>
      <c r="C13" s="35" t="s">
        <v>269</v>
      </c>
      <c r="D13" s="35" t="s">
        <v>270</v>
      </c>
      <c r="E13" s="36"/>
      <c r="F13" s="36"/>
    </row>
    <row r="14" spans="1:8" ht="34" customHeight="1" x14ac:dyDescent="0.2">
      <c r="A14" s="39">
        <v>10</v>
      </c>
      <c r="B14" s="35" t="s">
        <v>266</v>
      </c>
      <c r="C14" s="35" t="s">
        <v>271</v>
      </c>
      <c r="D14" s="35" t="s">
        <v>272</v>
      </c>
      <c r="E14" s="36"/>
      <c r="F14" s="36"/>
    </row>
    <row r="15" spans="1:8" ht="34" customHeight="1" x14ac:dyDescent="0.2">
      <c r="A15" s="39">
        <v>11</v>
      </c>
      <c r="B15" s="35" t="s">
        <v>266</v>
      </c>
      <c r="C15" s="35" t="s">
        <v>273</v>
      </c>
      <c r="D15" s="35" t="s">
        <v>274</v>
      </c>
      <c r="E15" s="36"/>
      <c r="F15" s="36"/>
    </row>
    <row r="16" spans="1:8" ht="34" customHeight="1" x14ac:dyDescent="0.2">
      <c r="A16" s="39">
        <v>12</v>
      </c>
      <c r="B16" s="40" t="s">
        <v>275</v>
      </c>
      <c r="C16" s="40" t="s">
        <v>276</v>
      </c>
      <c r="D16" s="41" t="s">
        <v>277</v>
      </c>
      <c r="E16" s="42"/>
      <c r="F16" s="42"/>
    </row>
    <row r="17" spans="1:6" ht="34" customHeight="1" x14ac:dyDescent="0.2">
      <c r="A17" s="39">
        <v>13</v>
      </c>
      <c r="B17" s="40" t="s">
        <v>278</v>
      </c>
      <c r="C17" s="40" t="s">
        <v>279</v>
      </c>
      <c r="D17" s="41" t="s">
        <v>280</v>
      </c>
      <c r="E17" s="42"/>
      <c r="F17" s="42"/>
    </row>
    <row r="18" spans="1:6" ht="34" customHeight="1" x14ac:dyDescent="0.2">
      <c r="A18" s="39">
        <v>14</v>
      </c>
      <c r="B18" s="40" t="s">
        <v>278</v>
      </c>
      <c r="C18" s="40" t="s">
        <v>281</v>
      </c>
      <c r="D18" s="41" t="s">
        <v>282</v>
      </c>
      <c r="E18" s="42"/>
      <c r="F18" s="42"/>
    </row>
    <row r="19" spans="1:6" ht="34" customHeight="1" x14ac:dyDescent="0.2">
      <c r="A19" s="39">
        <v>15</v>
      </c>
      <c r="B19" s="40" t="s">
        <v>283</v>
      </c>
      <c r="C19" s="40" t="s">
        <v>284</v>
      </c>
      <c r="D19" s="41" t="s">
        <v>285</v>
      </c>
      <c r="E19" s="42"/>
      <c r="F19" s="42"/>
    </row>
    <row r="20" spans="1:6" ht="34" customHeight="1" x14ac:dyDescent="0.2">
      <c r="A20" s="39">
        <v>16</v>
      </c>
      <c r="B20" s="40" t="s">
        <v>286</v>
      </c>
      <c r="C20" s="40" t="s">
        <v>287</v>
      </c>
      <c r="D20" s="41" t="s">
        <v>288</v>
      </c>
      <c r="E20" s="42"/>
      <c r="F20" s="42"/>
    </row>
    <row r="21" spans="1:6" ht="34" customHeight="1" x14ac:dyDescent="0.2">
      <c r="A21" s="39">
        <v>17</v>
      </c>
      <c r="B21" s="40" t="s">
        <v>289</v>
      </c>
      <c r="C21" s="40" t="s">
        <v>290</v>
      </c>
      <c r="D21" s="41" t="s">
        <v>291</v>
      </c>
      <c r="E21" s="42"/>
      <c r="F21" s="42"/>
    </row>
    <row r="22" spans="1:6" ht="34" customHeight="1" x14ac:dyDescent="0.2">
      <c r="A22" s="39">
        <v>18</v>
      </c>
      <c r="B22" s="40" t="s">
        <v>292</v>
      </c>
      <c r="C22" s="40" t="s">
        <v>293</v>
      </c>
      <c r="D22" s="41" t="s">
        <v>294</v>
      </c>
      <c r="E22" s="42"/>
      <c r="F22" s="42"/>
    </row>
    <row r="23" spans="1:6" ht="34" customHeight="1" x14ac:dyDescent="0.2">
      <c r="A23" s="39">
        <v>19</v>
      </c>
      <c r="B23" s="40" t="s">
        <v>224</v>
      </c>
      <c r="C23" s="40" t="s">
        <v>295</v>
      </c>
      <c r="D23" s="41" t="s">
        <v>296</v>
      </c>
      <c r="E23" s="42"/>
      <c r="F23" s="42"/>
    </row>
    <row r="24" spans="1:6" ht="34" customHeight="1" x14ac:dyDescent="0.2">
      <c r="A24" s="39">
        <v>20</v>
      </c>
      <c r="B24" s="40" t="s">
        <v>297</v>
      </c>
      <c r="C24" s="40" t="s">
        <v>298</v>
      </c>
      <c r="D24" s="41" t="s">
        <v>299</v>
      </c>
      <c r="E24" s="42"/>
      <c r="F24" s="42"/>
    </row>
    <row r="25" spans="1:6" ht="34" customHeight="1" x14ac:dyDescent="0.2">
      <c r="A25" s="39">
        <v>21</v>
      </c>
      <c r="B25" s="40" t="s">
        <v>300</v>
      </c>
      <c r="C25" s="40" t="s">
        <v>301</v>
      </c>
      <c r="D25" s="41" t="s">
        <v>302</v>
      </c>
      <c r="E25" s="42"/>
      <c r="F25" s="42"/>
    </row>
    <row r="26" spans="1:6" ht="34" customHeight="1" x14ac:dyDescent="0.2">
      <c r="A26" s="39">
        <v>22</v>
      </c>
      <c r="B26" s="35" t="s">
        <v>300</v>
      </c>
      <c r="C26" s="35" t="s">
        <v>303</v>
      </c>
      <c r="D26" s="35" t="s">
        <v>304</v>
      </c>
      <c r="E26" s="36"/>
      <c r="F26" s="36"/>
    </row>
    <row r="27" spans="1:6" ht="34" customHeight="1" x14ac:dyDescent="0.2">
      <c r="A27" s="39">
        <v>23</v>
      </c>
      <c r="B27" s="40" t="s">
        <v>305</v>
      </c>
      <c r="C27" s="40" t="s">
        <v>306</v>
      </c>
      <c r="D27" s="41" t="s">
        <v>307</v>
      </c>
      <c r="E27" s="42"/>
      <c r="F27" s="42"/>
    </row>
    <row r="28" spans="1:6" ht="34" customHeight="1" x14ac:dyDescent="0.2">
      <c r="A28" s="39">
        <v>24</v>
      </c>
      <c r="B28" s="40" t="s">
        <v>305</v>
      </c>
      <c r="C28" s="40" t="s">
        <v>308</v>
      </c>
      <c r="D28" s="41" t="s">
        <v>309</v>
      </c>
      <c r="E28" s="42"/>
      <c r="F28" s="42"/>
    </row>
    <row r="30" spans="1:6" ht="21" customHeight="1" x14ac:dyDescent="0.2">
      <c r="A30" s="53" t="s">
        <v>310</v>
      </c>
      <c r="B30" s="53"/>
      <c r="C30" s="53"/>
      <c r="D30" s="53"/>
      <c r="E30" s="53"/>
      <c r="F30" s="53"/>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5"/>
  <sheetViews>
    <sheetView zoomScale="120" zoomScaleNormal="120" workbookViewId="0"/>
  </sheetViews>
  <sheetFormatPr baseColWidth="10" defaultColWidth="8.6640625" defaultRowHeight="21" customHeight="1" x14ac:dyDescent="0.2"/>
  <cols>
    <col min="1" max="1" width="6" customWidth="1"/>
    <col min="2" max="2" width="42" customWidth="1"/>
    <col min="3" max="3" width="55" customWidth="1"/>
    <col min="4" max="4" width="50" customWidth="1"/>
  </cols>
  <sheetData>
    <row r="1" spans="1:8" s="7" customFormat="1" ht="33.75" customHeight="1" x14ac:dyDescent="0.2">
      <c r="A1" s="54" t="s">
        <v>311</v>
      </c>
      <c r="B1" s="54"/>
      <c r="C1" s="54"/>
      <c r="D1" s="54"/>
      <c r="E1" s="54"/>
      <c r="F1" s="54"/>
      <c r="G1" s="54"/>
      <c r="H1" s="54"/>
    </row>
    <row r="2" spans="1:8" ht="21" customHeight="1" x14ac:dyDescent="0.2">
      <c r="A2" s="52" t="s">
        <v>312</v>
      </c>
    </row>
    <row r="3" spans="1:8" ht="15" x14ac:dyDescent="0.2"/>
    <row r="4" spans="1:8" ht="21" customHeight="1" x14ac:dyDescent="0.2">
      <c r="A4" s="3" t="s">
        <v>313</v>
      </c>
      <c r="B4" s="3"/>
      <c r="C4" s="3"/>
      <c r="D4" s="3"/>
    </row>
    <row r="5" spans="1:8" ht="21" customHeight="1" x14ac:dyDescent="0.2">
      <c r="A5" s="31" t="s">
        <v>100</v>
      </c>
      <c r="B5" s="31" t="s">
        <v>101</v>
      </c>
      <c r="C5" s="31" t="s">
        <v>314</v>
      </c>
      <c r="D5" s="43" t="s">
        <v>315</v>
      </c>
    </row>
    <row r="6" spans="1:8" ht="69" customHeight="1" x14ac:dyDescent="0.2">
      <c r="A6" s="35" t="s">
        <v>316</v>
      </c>
      <c r="B6" s="35" t="s">
        <v>317</v>
      </c>
      <c r="C6" s="35" t="s">
        <v>318</v>
      </c>
      <c r="D6" s="44" t="s">
        <v>319</v>
      </c>
    </row>
    <row r="7" spans="1:8" ht="21" customHeight="1" x14ac:dyDescent="0.2">
      <c r="A7" s="23" t="s">
        <v>320</v>
      </c>
      <c r="B7" s="23" t="s">
        <v>321</v>
      </c>
      <c r="C7" s="33" t="s">
        <v>322</v>
      </c>
      <c r="D7" s="45" t="s">
        <v>323</v>
      </c>
    </row>
    <row r="8" spans="1:8" ht="21" customHeight="1" x14ac:dyDescent="0.2">
      <c r="A8" s="23" t="s">
        <v>324</v>
      </c>
      <c r="B8" s="23" t="s">
        <v>325</v>
      </c>
      <c r="C8" s="33" t="s">
        <v>326</v>
      </c>
      <c r="D8" s="45" t="s">
        <v>327</v>
      </c>
    </row>
    <row r="9" spans="1:8" ht="21" customHeight="1" x14ac:dyDescent="0.2">
      <c r="A9" s="23" t="s">
        <v>328</v>
      </c>
      <c r="B9" s="23" t="s">
        <v>329</v>
      </c>
      <c r="C9" s="33" t="s">
        <v>330</v>
      </c>
      <c r="D9" s="45" t="s">
        <v>331</v>
      </c>
    </row>
    <row r="10" spans="1:8" ht="21" customHeight="1" x14ac:dyDescent="0.2">
      <c r="A10" s="23" t="s">
        <v>332</v>
      </c>
      <c r="B10" s="23" t="s">
        <v>333</v>
      </c>
      <c r="C10" s="33" t="s">
        <v>334</v>
      </c>
      <c r="D10" s="45" t="s">
        <v>335</v>
      </c>
    </row>
    <row r="11" spans="1:8" ht="21" customHeight="1" x14ac:dyDescent="0.2">
      <c r="A11" s="23" t="s">
        <v>336</v>
      </c>
      <c r="B11" s="23" t="s">
        <v>337</v>
      </c>
      <c r="C11" s="33" t="s">
        <v>338</v>
      </c>
      <c r="D11" s="45" t="s">
        <v>331</v>
      </c>
    </row>
    <row r="12" spans="1:8" ht="21" customHeight="1" x14ac:dyDescent="0.2">
      <c r="A12" s="23" t="s">
        <v>339</v>
      </c>
      <c r="B12" s="23" t="s">
        <v>340</v>
      </c>
      <c r="C12" s="33" t="s">
        <v>341</v>
      </c>
      <c r="D12" s="45" t="s">
        <v>342</v>
      </c>
    </row>
    <row r="13" spans="1:8" ht="21" customHeight="1" x14ac:dyDescent="0.2">
      <c r="A13" s="23" t="s">
        <v>343</v>
      </c>
      <c r="B13" s="23" t="s">
        <v>344</v>
      </c>
      <c r="C13" s="33" t="s">
        <v>334</v>
      </c>
      <c r="D13" s="45" t="s">
        <v>331</v>
      </c>
    </row>
    <row r="14" spans="1:8" ht="21" customHeight="1" x14ac:dyDescent="0.2">
      <c r="A14" s="23" t="s">
        <v>345</v>
      </c>
      <c r="B14" s="23" t="s">
        <v>346</v>
      </c>
      <c r="C14" s="33" t="s">
        <v>334</v>
      </c>
      <c r="D14" s="45" t="s">
        <v>331</v>
      </c>
    </row>
    <row r="15" spans="1:8" ht="27.75" customHeight="1" x14ac:dyDescent="0.2">
      <c r="A15" s="23" t="s">
        <v>347</v>
      </c>
      <c r="B15" s="23" t="s">
        <v>348</v>
      </c>
      <c r="C15" s="33" t="s">
        <v>349</v>
      </c>
      <c r="D15" s="45" t="s">
        <v>323</v>
      </c>
    </row>
    <row r="16" spans="1:8" ht="21" customHeight="1" x14ac:dyDescent="0.2">
      <c r="A16" s="2"/>
      <c r="B16" s="2"/>
      <c r="C16" s="2"/>
      <c r="D16" s="2"/>
    </row>
    <row r="17" spans="1:4" ht="21" customHeight="1" x14ac:dyDescent="0.2">
      <c r="A17" s="46" t="s">
        <v>350</v>
      </c>
    </row>
    <row r="18" spans="1:4" ht="21" customHeight="1" x14ac:dyDescent="0.2">
      <c r="A18" s="27" t="s">
        <v>100</v>
      </c>
      <c r="B18" s="27" t="s">
        <v>351</v>
      </c>
      <c r="C18" s="27" t="s">
        <v>352</v>
      </c>
      <c r="D18" s="27" t="s">
        <v>353</v>
      </c>
    </row>
    <row r="19" spans="1:4" ht="34" customHeight="1" x14ac:dyDescent="0.2">
      <c r="A19" s="47" t="s">
        <v>354</v>
      </c>
      <c r="B19" s="47" t="s">
        <v>355</v>
      </c>
      <c r="C19" s="47" t="str">
        <f>IF(OR(D14="Yes",D12="Auto-book"),"Agentic (with strict guardrails)",IF(OR(D13="Yes",D7="Very High",D7="High"),"Managed",IF(OR(D10="Yes",D8="2-3",D8="4+",D12="Propose slots"),"Pro","Basic")))</f>
        <v>Pro</v>
      </c>
      <c r="D19" s="33" t="s">
        <v>356</v>
      </c>
    </row>
    <row r="20" spans="1:4" ht="34" customHeight="1" x14ac:dyDescent="0.2">
      <c r="A20" s="47" t="s">
        <v>357</v>
      </c>
      <c r="B20" s="47" t="s">
        <v>358</v>
      </c>
      <c r="C20" s="47" t="str">
        <f>IF(D6="Document &amp; Data Processing","Extract → validate → log → route documents. AI extracts fields; human confirms before posting.",IF(D6="Content &amp; Marketing","Generate → review → schedule. AI drafts content; human approves before publishing.",IF(OR(D6="Internal Operations &amp; Approvals",D6="Finance &amp; Admin"),"Route → assign → notify → approve. Human approves all actions; audit log required.",IF(D9="Yes","Triage + classify + escalate sensitive cases. No AI advice. Human review queue.",IF(D10="Yes","Classify + AI draft replies + human approval queue + CRM log.",IF(OR(D8="2-3",D8="4+"),"Multi-channel intake → single CRM/log; start with highest-value channel.","Single-channel intake → folder routing + CRM log + simple notifications."))))))</f>
        <v>Classify + AI draft replies + human approval queue + CRM log.</v>
      </c>
      <c r="D20" s="33" t="s">
        <v>359</v>
      </c>
    </row>
    <row r="21" spans="1:4" ht="34" customHeight="1" x14ac:dyDescent="0.2">
      <c r="A21" s="47" t="s">
        <v>360</v>
      </c>
      <c r="B21" s="47" t="s">
        <v>361</v>
      </c>
      <c r="C21" s="47" t="str">
        <f>IF(OR(D9="Yes",D15="High"),"human_approval_required = true (all outbound).",IF(D11="Yes","human_approval_required = false (with audit log).",IF(D11="Safe categories only","human_approval_required = category_based.","human_approval_required = true (default).")))</f>
        <v>human_approval_required = true (default).</v>
      </c>
      <c r="D21" s="33" t="s">
        <v>362</v>
      </c>
    </row>
    <row r="22" spans="1:4" ht="34" customHeight="1" x14ac:dyDescent="0.2">
      <c r="A22" s="47" t="s">
        <v>363</v>
      </c>
      <c r="B22" s="47" t="s">
        <v>364</v>
      </c>
      <c r="C22" s="47" t="str">
        <f>IF(AND(D9="Yes",D11&lt;&gt;"No"),"HIGH RISK: sensitive data + auto-send. Require approval and audit log.",IF(D9="Yes","Sensitive content → classify + escalate, never AI-advise.",IF(D15="High","High-consequence domain → strict approval and fallback rules.","Standard caution: no auto-delete, fallback to Human Review when unsure.")))</f>
        <v>Standard caution: no auto-delete, fallback to Human Review when unsure.</v>
      </c>
      <c r="D22" s="33" t="s">
        <v>365</v>
      </c>
    </row>
    <row r="23" spans="1:4" ht="34" customHeight="1" x14ac:dyDescent="0.2">
      <c r="A23" s="47" t="s">
        <v>366</v>
      </c>
      <c r="B23" s="47" t="s">
        <v>367</v>
      </c>
      <c r="C23" s="47" t="str">
        <f>IF(D8="4+","Pick top 1-2 channels for MVP; rest as phase 2.",IF(D8="2-3","Include 1-2 channels in MVP; others later.","Single channel — full coverage possible in MVP."))</f>
        <v>Include 1-2 channels in MVP; others later.</v>
      </c>
      <c r="D23" s="33" t="s">
        <v>368</v>
      </c>
    </row>
    <row r="24" spans="1:4" ht="34" customHeight="1" x14ac:dyDescent="0.2">
      <c r="A24" s="47" t="s">
        <v>369</v>
      </c>
      <c r="B24" s="47" t="s">
        <v>370</v>
      </c>
      <c r="C24" s="47" t="str">
        <f>IF(D13="Yes","Daily/weekly summary + KPI dashboard required.","Reporting optional — propose in Phase 6 if useful.")</f>
        <v>Reporting optional — propose in Phase 6 if useful.</v>
      </c>
      <c r="D24" s="33" t="s">
        <v>371</v>
      </c>
    </row>
    <row r="25" spans="1:4" ht="34" customHeight="1" x14ac:dyDescent="0.2">
      <c r="A25" s="47" t="s">
        <v>372</v>
      </c>
      <c r="B25" s="47" t="s">
        <v>373</v>
      </c>
      <c r="C25" s="47" t="str">
        <f>IF(D14="Yes","Agentic scope requires: explicit allow-list of actions, audit log, approval for sensitive categories, kill-switch.",IF(D12="Auto-book","Auto-book → start with tentative-only events + approval; full auto-book in phase 2.","No agentic actions required for MVP."))</f>
        <v>No agentic actions required for MVP.</v>
      </c>
      <c r="D25" s="33" t="s">
        <v>374</v>
      </c>
    </row>
    <row r="27" spans="1:4" ht="21" customHeight="1" x14ac:dyDescent="0.2">
      <c r="A27" s="2"/>
      <c r="B27" s="2"/>
      <c r="C27" s="2"/>
      <c r="D27" s="2"/>
    </row>
    <row r="28" spans="1:4" ht="21" customHeight="1" x14ac:dyDescent="0.2">
      <c r="A28" s="1" t="s">
        <v>375</v>
      </c>
      <c r="B28" s="1"/>
      <c r="C28" s="1"/>
      <c r="D28" s="1"/>
    </row>
    <row r="29" spans="1:4" ht="21" customHeight="1" x14ac:dyDescent="0.2">
      <c r="A29" s="4" t="s">
        <v>376</v>
      </c>
      <c r="B29" s="4"/>
      <c r="C29" s="4"/>
      <c r="D29" s="4"/>
    </row>
    <row r="30" spans="1:4" ht="21" customHeight="1" x14ac:dyDescent="0.2">
      <c r="A30" s="4" t="s">
        <v>377</v>
      </c>
      <c r="B30" s="4"/>
      <c r="C30" s="4"/>
      <c r="D30" s="4"/>
    </row>
    <row r="31" spans="1:4" ht="21" customHeight="1" x14ac:dyDescent="0.2">
      <c r="A31" s="4" t="s">
        <v>378</v>
      </c>
      <c r="B31" s="4"/>
      <c r="C31" s="4"/>
      <c r="D31" s="4"/>
    </row>
    <row r="32" spans="1:4" ht="21" customHeight="1" x14ac:dyDescent="0.2">
      <c r="A32" s="4" t="s">
        <v>379</v>
      </c>
      <c r="B32" s="4"/>
      <c r="C32" s="4"/>
      <c r="D32" s="4"/>
    </row>
    <row r="33" spans="1:4" ht="21" customHeight="1" x14ac:dyDescent="0.2">
      <c r="A33" s="4" t="s">
        <v>380</v>
      </c>
      <c r="B33" s="4"/>
      <c r="C33" s="4"/>
      <c r="D33" s="4"/>
    </row>
    <row r="34" spans="1:4" ht="21" customHeight="1" x14ac:dyDescent="0.2">
      <c r="A34" s="4"/>
      <c r="B34" s="4"/>
      <c r="C34" s="4"/>
      <c r="D34" s="4"/>
    </row>
    <row r="35" spans="1:4" ht="21" customHeight="1" x14ac:dyDescent="0.2">
      <c r="A35" s="52" t="s">
        <v>381</v>
      </c>
    </row>
  </sheetData>
  <mergeCells count="10">
    <mergeCell ref="A34:D34"/>
    <mergeCell ref="A29:D29"/>
    <mergeCell ref="A30:D30"/>
    <mergeCell ref="A31:D31"/>
    <mergeCell ref="A32:D32"/>
    <mergeCell ref="A33:D33"/>
    <mergeCell ref="A4:D4"/>
    <mergeCell ref="A16:D16"/>
    <mergeCell ref="A27:D27"/>
    <mergeCell ref="A28:D28"/>
  </mergeCells>
  <dataValidations count="7">
    <dataValidation type="list" allowBlank="1" sqref="D6" xr:uid="{00000000-0002-0000-0500-000000000000}">
      <formula1>"Low,Medium,High,Very High"</formula1>
      <formula2>0</formula2>
    </dataValidation>
    <dataValidation type="list" allowBlank="1" sqref="D7" xr:uid="{00000000-0002-0000-0500-000001000000}">
      <formula1>"1,2-3,4+"</formula1>
      <formula2>0</formula2>
    </dataValidation>
    <dataValidation type="list" allowBlank="1" sqref="D8" xr:uid="{00000000-0002-0000-0500-000002000000}">
      <formula1>"Yes,Sometimes,No"</formula1>
      <formula2>0</formula2>
    </dataValidation>
    <dataValidation type="list" allowBlank="1" sqref="D9 D12:D13" xr:uid="{00000000-0002-0000-0500-000003000000}">
      <formula1>"Yes,No"</formula1>
      <formula2>0</formula2>
    </dataValidation>
    <dataValidation type="list" allowBlank="1" sqref="D10" xr:uid="{00000000-0002-0000-0500-000004000000}">
      <formula1>"No,Safe categories only,Yes"</formula1>
      <formula2>0</formula2>
    </dataValidation>
    <dataValidation type="list" allowBlank="1" sqref="D11" xr:uid="{00000000-0002-0000-0500-000005000000}">
      <formula1>"None,Read-only,Propose slots,Auto-book"</formula1>
      <formula2>0</formula2>
    </dataValidation>
    <dataValidation type="list" allowBlank="1" sqref="D14" xr:uid="{00000000-0002-0000-0500-000006000000}">
      <formula1>"Low,Medium,High"</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67"/>
  <sheetViews>
    <sheetView zoomScale="120" zoomScaleNormal="120" workbookViewId="0"/>
  </sheetViews>
  <sheetFormatPr baseColWidth="10" defaultColWidth="8.83203125" defaultRowHeight="21" customHeight="1" x14ac:dyDescent="0.2"/>
  <cols>
    <col min="1" max="1" width="14" customWidth="1"/>
    <col min="2" max="2" width="20" customWidth="1"/>
    <col min="3" max="3" width="38" customWidth="1"/>
    <col min="4" max="5" width="36" customWidth="1"/>
    <col min="6" max="6" width="42" customWidth="1"/>
    <col min="7" max="7" width="18" customWidth="1"/>
    <col min="8" max="8" width="20" customWidth="1"/>
    <col min="9" max="9" width="34" customWidth="1"/>
    <col min="10" max="10" width="28" customWidth="1"/>
    <col min="11" max="12" width="38" customWidth="1"/>
    <col min="13" max="13" width="30" customWidth="1"/>
    <col min="14" max="14" width="20" customWidth="1"/>
    <col min="15" max="15" width="34" customWidth="1"/>
    <col min="16" max="16" width="24" customWidth="1"/>
    <col min="17" max="17" width="30" customWidth="1"/>
    <col min="18" max="18" width="34" customWidth="1"/>
    <col min="19" max="19" width="22" customWidth="1"/>
  </cols>
  <sheetData>
    <row r="1" spans="1:19" ht="33.75" customHeight="1" x14ac:dyDescent="0.2">
      <c r="A1" s="12" t="s">
        <v>382</v>
      </c>
      <c r="B1" s="12" t="s">
        <v>383</v>
      </c>
      <c r="C1" s="12" t="s">
        <v>384</v>
      </c>
      <c r="D1" s="12" t="s">
        <v>385</v>
      </c>
      <c r="E1" s="12" t="s">
        <v>386</v>
      </c>
      <c r="F1" s="13" t="s">
        <v>387</v>
      </c>
      <c r="G1" s="13" t="s">
        <v>388</v>
      </c>
      <c r="H1" s="13" t="s">
        <v>389</v>
      </c>
      <c r="I1" s="13" t="s">
        <v>390</v>
      </c>
      <c r="J1" s="15" t="s">
        <v>391</v>
      </c>
      <c r="K1" s="14" t="s">
        <v>392</v>
      </c>
      <c r="L1" s="14" t="s">
        <v>393</v>
      </c>
      <c r="M1" s="14" t="s">
        <v>394</v>
      </c>
      <c r="N1" s="14" t="s">
        <v>395</v>
      </c>
      <c r="O1" s="14" t="s">
        <v>396</v>
      </c>
      <c r="P1" s="48" t="s">
        <v>397</v>
      </c>
      <c r="Q1" s="48" t="s">
        <v>398</v>
      </c>
      <c r="R1" s="48" t="s">
        <v>399</v>
      </c>
      <c r="S1" s="31" t="s">
        <v>400</v>
      </c>
    </row>
    <row r="2" spans="1:19" ht="34" customHeight="1" x14ac:dyDescent="0.2">
      <c r="A2" s="49" t="s">
        <v>401</v>
      </c>
      <c r="B2" s="49" t="s">
        <v>402</v>
      </c>
      <c r="C2" s="49" t="s">
        <v>403</v>
      </c>
      <c r="D2" s="49" t="s">
        <v>404</v>
      </c>
      <c r="E2" s="49" t="s">
        <v>405</v>
      </c>
      <c r="F2" s="49"/>
      <c r="G2" s="49"/>
      <c r="H2" s="49"/>
      <c r="I2" s="49"/>
      <c r="J2" s="49"/>
      <c r="K2" s="49"/>
      <c r="L2" s="49"/>
      <c r="M2" s="49"/>
      <c r="N2" s="49"/>
      <c r="O2" s="49"/>
      <c r="P2" s="17"/>
      <c r="Q2" s="17"/>
      <c r="R2" s="17"/>
      <c r="S2" s="50" t="str">
        <f t="shared" ref="S2:S33" si="0">IF(COUNTA(F2,G2,H2)=0,"Empty",IF(COUNTA(F2,G2,H2)&lt;3,"Live partial",IF(COUNTA(K2,L2,N2,O2)=0,"Live OK - PM pending",IF(COUNTA(K2,L2,N2,O2)&lt;4,"PM partial","Complete"))))</f>
        <v>Empty</v>
      </c>
    </row>
    <row r="3" spans="1:19" ht="34" customHeight="1" x14ac:dyDescent="0.2">
      <c r="A3" s="49" t="s">
        <v>401</v>
      </c>
      <c r="B3" s="49" t="s">
        <v>402</v>
      </c>
      <c r="C3" s="49" t="s">
        <v>406</v>
      </c>
      <c r="D3" s="49" t="s">
        <v>407</v>
      </c>
      <c r="E3" s="49" t="s">
        <v>408</v>
      </c>
      <c r="F3" s="49"/>
      <c r="G3" s="49"/>
      <c r="H3" s="49"/>
      <c r="I3" s="49"/>
      <c r="J3" s="49"/>
      <c r="K3" s="49"/>
      <c r="L3" s="49"/>
      <c r="M3" s="49"/>
      <c r="N3" s="49"/>
      <c r="O3" s="49"/>
      <c r="P3" s="17"/>
      <c r="Q3" s="17"/>
      <c r="R3" s="17"/>
      <c r="S3" s="50" t="str">
        <f t="shared" si="0"/>
        <v>Empty</v>
      </c>
    </row>
    <row r="4" spans="1:19" ht="34" customHeight="1" x14ac:dyDescent="0.2">
      <c r="A4" s="49" t="s">
        <v>401</v>
      </c>
      <c r="B4" s="49" t="s">
        <v>402</v>
      </c>
      <c r="C4" s="49" t="s">
        <v>409</v>
      </c>
      <c r="D4" s="49" t="s">
        <v>410</v>
      </c>
      <c r="E4" s="49" t="s">
        <v>411</v>
      </c>
      <c r="F4" s="49"/>
      <c r="G4" s="49"/>
      <c r="H4" s="49"/>
      <c r="I4" s="49"/>
      <c r="J4" s="49"/>
      <c r="K4" s="49"/>
      <c r="L4" s="49"/>
      <c r="M4" s="49"/>
      <c r="N4" s="49"/>
      <c r="O4" s="49"/>
      <c r="P4" s="17"/>
      <c r="Q4" s="17"/>
      <c r="R4" s="17"/>
      <c r="S4" s="50" t="str">
        <f t="shared" si="0"/>
        <v>Empty</v>
      </c>
    </row>
    <row r="5" spans="1:19" ht="34" customHeight="1" x14ac:dyDescent="0.2">
      <c r="A5" s="49" t="s">
        <v>401</v>
      </c>
      <c r="B5" s="49" t="s">
        <v>402</v>
      </c>
      <c r="C5" s="49" t="s">
        <v>412</v>
      </c>
      <c r="D5" s="49" t="s">
        <v>413</v>
      </c>
      <c r="E5" s="49" t="s">
        <v>414</v>
      </c>
      <c r="F5" s="49"/>
      <c r="G5" s="49"/>
      <c r="H5" s="49"/>
      <c r="I5" s="49"/>
      <c r="J5" s="49"/>
      <c r="K5" s="49"/>
      <c r="L5" s="49"/>
      <c r="M5" s="49"/>
      <c r="N5" s="49"/>
      <c r="O5" s="49"/>
      <c r="P5" s="17"/>
      <c r="Q5" s="17"/>
      <c r="R5" s="17"/>
      <c r="S5" s="50" t="str">
        <f t="shared" si="0"/>
        <v>Empty</v>
      </c>
    </row>
    <row r="6" spans="1:19" ht="34" customHeight="1" x14ac:dyDescent="0.2">
      <c r="A6" s="49" t="s">
        <v>401</v>
      </c>
      <c r="B6" s="49" t="s">
        <v>415</v>
      </c>
      <c r="C6" s="49" t="s">
        <v>416</v>
      </c>
      <c r="D6" s="49" t="s">
        <v>417</v>
      </c>
      <c r="E6" s="49" t="s">
        <v>418</v>
      </c>
      <c r="F6" s="49"/>
      <c r="G6" s="49"/>
      <c r="H6" s="49"/>
      <c r="I6" s="49"/>
      <c r="J6" s="49"/>
      <c r="K6" s="49"/>
      <c r="L6" s="49"/>
      <c r="M6" s="49"/>
      <c r="N6" s="49"/>
      <c r="O6" s="49"/>
      <c r="P6" s="17"/>
      <c r="Q6" s="17"/>
      <c r="R6" s="17"/>
      <c r="S6" s="50" t="str">
        <f t="shared" si="0"/>
        <v>Empty</v>
      </c>
    </row>
    <row r="7" spans="1:19" ht="34" customHeight="1" x14ac:dyDescent="0.2">
      <c r="A7" s="49" t="s">
        <v>401</v>
      </c>
      <c r="B7" s="49" t="s">
        <v>415</v>
      </c>
      <c r="C7" s="49" t="s">
        <v>419</v>
      </c>
      <c r="D7" s="49" t="s">
        <v>420</v>
      </c>
      <c r="E7" s="49" t="s">
        <v>421</v>
      </c>
      <c r="F7" s="49"/>
      <c r="G7" s="49"/>
      <c r="H7" s="49"/>
      <c r="I7" s="49"/>
      <c r="J7" s="49"/>
      <c r="K7" s="49"/>
      <c r="L7" s="49"/>
      <c r="M7" s="49"/>
      <c r="N7" s="49"/>
      <c r="O7" s="49"/>
      <c r="P7" s="17"/>
      <c r="Q7" s="17"/>
      <c r="R7" s="17"/>
      <c r="S7" s="50" t="str">
        <f t="shared" si="0"/>
        <v>Empty</v>
      </c>
    </row>
    <row r="8" spans="1:19" ht="34" customHeight="1" x14ac:dyDescent="0.2">
      <c r="A8" s="49" t="s">
        <v>401</v>
      </c>
      <c r="B8" s="49" t="s">
        <v>415</v>
      </c>
      <c r="C8" s="49" t="s">
        <v>422</v>
      </c>
      <c r="D8" s="49" t="s">
        <v>423</v>
      </c>
      <c r="E8" s="49" t="s">
        <v>424</v>
      </c>
      <c r="F8" s="49"/>
      <c r="G8" s="49"/>
      <c r="H8" s="49"/>
      <c r="I8" s="49"/>
      <c r="J8" s="49"/>
      <c r="K8" s="49"/>
      <c r="L8" s="49"/>
      <c r="M8" s="49"/>
      <c r="N8" s="49"/>
      <c r="O8" s="49"/>
      <c r="P8" s="17"/>
      <c r="Q8" s="17"/>
      <c r="R8" s="17"/>
      <c r="S8" s="50" t="str">
        <f t="shared" si="0"/>
        <v>Empty</v>
      </c>
    </row>
    <row r="9" spans="1:19" ht="34" customHeight="1" x14ac:dyDescent="0.2">
      <c r="A9" s="49" t="s">
        <v>401</v>
      </c>
      <c r="B9" s="49" t="s">
        <v>415</v>
      </c>
      <c r="C9" s="49" t="s">
        <v>425</v>
      </c>
      <c r="D9" s="49" t="s">
        <v>426</v>
      </c>
      <c r="E9" s="49" t="s">
        <v>427</v>
      </c>
      <c r="F9" s="49"/>
      <c r="G9" s="49"/>
      <c r="H9" s="49"/>
      <c r="I9" s="49"/>
      <c r="J9" s="49"/>
      <c r="K9" s="49"/>
      <c r="L9" s="49"/>
      <c r="M9" s="49"/>
      <c r="N9" s="49"/>
      <c r="O9" s="49"/>
      <c r="P9" s="17"/>
      <c r="Q9" s="17"/>
      <c r="R9" s="17"/>
      <c r="S9" s="50" t="str">
        <f t="shared" si="0"/>
        <v>Empty</v>
      </c>
    </row>
    <row r="10" spans="1:19" ht="34" customHeight="1" x14ac:dyDescent="0.2">
      <c r="A10" s="49" t="s">
        <v>401</v>
      </c>
      <c r="B10" s="49" t="s">
        <v>428</v>
      </c>
      <c r="C10" s="49" t="s">
        <v>429</v>
      </c>
      <c r="D10" s="49" t="s">
        <v>430</v>
      </c>
      <c r="E10" s="49" t="s">
        <v>431</v>
      </c>
      <c r="F10" s="49"/>
      <c r="G10" s="49"/>
      <c r="H10" s="49"/>
      <c r="I10" s="49"/>
      <c r="J10" s="49"/>
      <c r="K10" s="49"/>
      <c r="L10" s="49"/>
      <c r="M10" s="49"/>
      <c r="N10" s="49"/>
      <c r="O10" s="49"/>
      <c r="P10" s="17"/>
      <c r="Q10" s="17"/>
      <c r="R10" s="17"/>
      <c r="S10" s="50" t="str">
        <f t="shared" si="0"/>
        <v>Empty</v>
      </c>
    </row>
    <row r="11" spans="1:19" ht="34" customHeight="1" x14ac:dyDescent="0.2">
      <c r="A11" s="49" t="s">
        <v>401</v>
      </c>
      <c r="B11" s="49" t="s">
        <v>428</v>
      </c>
      <c r="C11" s="49" t="s">
        <v>432</v>
      </c>
      <c r="D11" s="49" t="s">
        <v>433</v>
      </c>
      <c r="E11" s="49" t="s">
        <v>434</v>
      </c>
      <c r="F11" s="49"/>
      <c r="G11" s="49"/>
      <c r="H11" s="49"/>
      <c r="I11" s="49"/>
      <c r="J11" s="49"/>
      <c r="K11" s="49"/>
      <c r="L11" s="49"/>
      <c r="M11" s="49"/>
      <c r="N11" s="49"/>
      <c r="O11" s="49"/>
      <c r="P11" s="17"/>
      <c r="Q11" s="17"/>
      <c r="R11" s="17"/>
      <c r="S11" s="50" t="str">
        <f t="shared" si="0"/>
        <v>Empty</v>
      </c>
    </row>
    <row r="12" spans="1:19" ht="34" customHeight="1" x14ac:dyDescent="0.2">
      <c r="A12" s="49" t="s">
        <v>401</v>
      </c>
      <c r="B12" s="49" t="s">
        <v>428</v>
      </c>
      <c r="C12" s="49" t="s">
        <v>435</v>
      </c>
      <c r="D12" s="49" t="s">
        <v>436</v>
      </c>
      <c r="E12" s="49" t="s">
        <v>437</v>
      </c>
      <c r="F12" s="49"/>
      <c r="G12" s="49"/>
      <c r="H12" s="49"/>
      <c r="I12" s="49"/>
      <c r="J12" s="49"/>
      <c r="K12" s="49"/>
      <c r="L12" s="49"/>
      <c r="M12" s="49"/>
      <c r="N12" s="49"/>
      <c r="O12" s="49"/>
      <c r="P12" s="17"/>
      <c r="Q12" s="17"/>
      <c r="R12" s="17"/>
      <c r="S12" s="50" t="str">
        <f t="shared" si="0"/>
        <v>Empty</v>
      </c>
    </row>
    <row r="13" spans="1:19" ht="34" customHeight="1" x14ac:dyDescent="0.2">
      <c r="A13" s="49" t="s">
        <v>401</v>
      </c>
      <c r="B13" s="49" t="s">
        <v>428</v>
      </c>
      <c r="C13" s="49" t="s">
        <v>438</v>
      </c>
      <c r="D13" s="49" t="s">
        <v>439</v>
      </c>
      <c r="E13" s="49" t="s">
        <v>440</v>
      </c>
      <c r="F13" s="49"/>
      <c r="G13" s="49"/>
      <c r="H13" s="49"/>
      <c r="I13" s="49"/>
      <c r="J13" s="49"/>
      <c r="K13" s="49"/>
      <c r="L13" s="49"/>
      <c r="M13" s="49"/>
      <c r="N13" s="49"/>
      <c r="O13" s="49"/>
      <c r="P13" s="17"/>
      <c r="Q13" s="17"/>
      <c r="R13" s="17"/>
      <c r="S13" s="50" t="str">
        <f t="shared" si="0"/>
        <v>Empty</v>
      </c>
    </row>
    <row r="14" spans="1:19" ht="34" customHeight="1" x14ac:dyDescent="0.2">
      <c r="A14" s="49" t="s">
        <v>401</v>
      </c>
      <c r="B14" s="49" t="s">
        <v>441</v>
      </c>
      <c r="C14" s="49" t="s">
        <v>442</v>
      </c>
      <c r="D14" s="49" t="s">
        <v>443</v>
      </c>
      <c r="E14" s="49" t="s">
        <v>444</v>
      </c>
      <c r="F14" s="49"/>
      <c r="G14" s="49"/>
      <c r="H14" s="49"/>
      <c r="I14" s="49"/>
      <c r="J14" s="49"/>
      <c r="K14" s="49"/>
      <c r="L14" s="49"/>
      <c r="M14" s="49"/>
      <c r="N14" s="49"/>
      <c r="O14" s="49"/>
      <c r="P14" s="17"/>
      <c r="Q14" s="17"/>
      <c r="R14" s="17"/>
      <c r="S14" s="50" t="str">
        <f t="shared" si="0"/>
        <v>Empty</v>
      </c>
    </row>
    <row r="15" spans="1:19" ht="34" customHeight="1" x14ac:dyDescent="0.2">
      <c r="A15" s="49" t="s">
        <v>401</v>
      </c>
      <c r="B15" s="49" t="s">
        <v>441</v>
      </c>
      <c r="C15" s="49" t="s">
        <v>445</v>
      </c>
      <c r="D15" s="49" t="s">
        <v>446</v>
      </c>
      <c r="E15" s="49" t="s">
        <v>447</v>
      </c>
      <c r="F15" s="49"/>
      <c r="G15" s="49"/>
      <c r="H15" s="49"/>
      <c r="I15" s="49"/>
      <c r="J15" s="49"/>
      <c r="K15" s="49"/>
      <c r="L15" s="49"/>
      <c r="M15" s="49"/>
      <c r="N15" s="49"/>
      <c r="O15" s="49"/>
      <c r="P15" s="17"/>
      <c r="Q15" s="17"/>
      <c r="R15" s="17"/>
      <c r="S15" s="50" t="str">
        <f t="shared" si="0"/>
        <v>Empty</v>
      </c>
    </row>
    <row r="16" spans="1:19" ht="34" customHeight="1" x14ac:dyDescent="0.2">
      <c r="A16" s="49" t="s">
        <v>401</v>
      </c>
      <c r="B16" s="49" t="s">
        <v>441</v>
      </c>
      <c r="C16" s="49" t="s">
        <v>448</v>
      </c>
      <c r="D16" s="49" t="s">
        <v>449</v>
      </c>
      <c r="E16" s="49" t="s">
        <v>450</v>
      </c>
      <c r="F16" s="49"/>
      <c r="G16" s="49"/>
      <c r="H16" s="49"/>
      <c r="I16" s="49"/>
      <c r="J16" s="49"/>
      <c r="K16" s="49"/>
      <c r="L16" s="49"/>
      <c r="M16" s="49"/>
      <c r="N16" s="49"/>
      <c r="O16" s="49"/>
      <c r="P16" s="17"/>
      <c r="Q16" s="17"/>
      <c r="R16" s="17"/>
      <c r="S16" s="50" t="str">
        <f t="shared" si="0"/>
        <v>Empty</v>
      </c>
    </row>
    <row r="17" spans="1:19" ht="34" customHeight="1" x14ac:dyDescent="0.2">
      <c r="A17" s="49" t="s">
        <v>401</v>
      </c>
      <c r="B17" s="49" t="s">
        <v>441</v>
      </c>
      <c r="C17" s="49" t="s">
        <v>451</v>
      </c>
      <c r="D17" s="49" t="s">
        <v>452</v>
      </c>
      <c r="E17" s="49" t="s">
        <v>453</v>
      </c>
      <c r="F17" s="49"/>
      <c r="G17" s="49"/>
      <c r="H17" s="49"/>
      <c r="I17" s="49"/>
      <c r="J17" s="49"/>
      <c r="K17" s="49"/>
      <c r="L17" s="49"/>
      <c r="M17" s="49"/>
      <c r="N17" s="49"/>
      <c r="O17" s="49"/>
      <c r="P17" s="17"/>
      <c r="Q17" s="17"/>
      <c r="R17" s="17"/>
      <c r="S17" s="50" t="str">
        <f t="shared" si="0"/>
        <v>Empty</v>
      </c>
    </row>
    <row r="18" spans="1:19" ht="34" customHeight="1" x14ac:dyDescent="0.2">
      <c r="A18" s="49" t="s">
        <v>401</v>
      </c>
      <c r="B18" s="49" t="s">
        <v>454</v>
      </c>
      <c r="C18" s="49" t="s">
        <v>455</v>
      </c>
      <c r="D18" s="49" t="s">
        <v>456</v>
      </c>
      <c r="E18" s="49" t="s">
        <v>457</v>
      </c>
      <c r="F18" s="49"/>
      <c r="G18" s="49"/>
      <c r="H18" s="49"/>
      <c r="I18" s="49"/>
      <c r="J18" s="49"/>
      <c r="K18" s="49"/>
      <c r="L18" s="49"/>
      <c r="M18" s="49"/>
      <c r="N18" s="49"/>
      <c r="O18" s="49"/>
      <c r="P18" s="17"/>
      <c r="Q18" s="17"/>
      <c r="R18" s="17"/>
      <c r="S18" s="50" t="str">
        <f t="shared" si="0"/>
        <v>Empty</v>
      </c>
    </row>
    <row r="19" spans="1:19" ht="34" customHeight="1" x14ac:dyDescent="0.2">
      <c r="A19" s="49" t="s">
        <v>401</v>
      </c>
      <c r="B19" s="49" t="s">
        <v>454</v>
      </c>
      <c r="C19" s="49" t="s">
        <v>458</v>
      </c>
      <c r="D19" s="49" t="s">
        <v>459</v>
      </c>
      <c r="E19" s="49" t="s">
        <v>460</v>
      </c>
      <c r="F19" s="49"/>
      <c r="G19" s="49"/>
      <c r="H19" s="49"/>
      <c r="I19" s="49"/>
      <c r="J19" s="49"/>
      <c r="K19" s="49"/>
      <c r="L19" s="49"/>
      <c r="M19" s="49"/>
      <c r="N19" s="49"/>
      <c r="O19" s="49"/>
      <c r="P19" s="17"/>
      <c r="Q19" s="17"/>
      <c r="R19" s="17"/>
      <c r="S19" s="50" t="str">
        <f t="shared" si="0"/>
        <v>Empty</v>
      </c>
    </row>
    <row r="20" spans="1:19" ht="34" customHeight="1" x14ac:dyDescent="0.2">
      <c r="A20" s="49" t="s">
        <v>401</v>
      </c>
      <c r="B20" s="49" t="s">
        <v>454</v>
      </c>
      <c r="C20" s="49" t="s">
        <v>461</v>
      </c>
      <c r="D20" s="49" t="s">
        <v>462</v>
      </c>
      <c r="E20" s="49" t="s">
        <v>463</v>
      </c>
      <c r="F20" s="49"/>
      <c r="G20" s="49"/>
      <c r="H20" s="49"/>
      <c r="I20" s="49"/>
      <c r="J20" s="49"/>
      <c r="K20" s="49"/>
      <c r="L20" s="49"/>
      <c r="M20" s="49"/>
      <c r="N20" s="49"/>
      <c r="O20" s="49"/>
      <c r="P20" s="17"/>
      <c r="Q20" s="17"/>
      <c r="R20" s="17"/>
      <c r="S20" s="50" t="str">
        <f t="shared" si="0"/>
        <v>Empty</v>
      </c>
    </row>
    <row r="21" spans="1:19" ht="34" customHeight="1" x14ac:dyDescent="0.2">
      <c r="A21" s="49" t="s">
        <v>401</v>
      </c>
      <c r="B21" s="49" t="s">
        <v>454</v>
      </c>
      <c r="C21" s="49" t="s">
        <v>464</v>
      </c>
      <c r="D21" s="49" t="s">
        <v>465</v>
      </c>
      <c r="E21" s="49" t="s">
        <v>466</v>
      </c>
      <c r="F21" s="49"/>
      <c r="G21" s="49"/>
      <c r="H21" s="49"/>
      <c r="I21" s="49"/>
      <c r="J21" s="49"/>
      <c r="K21" s="49"/>
      <c r="L21" s="49"/>
      <c r="M21" s="49"/>
      <c r="N21" s="49"/>
      <c r="O21" s="49"/>
      <c r="P21" s="17"/>
      <c r="Q21" s="17"/>
      <c r="R21" s="17"/>
      <c r="S21" s="50" t="str">
        <f t="shared" si="0"/>
        <v>Empty</v>
      </c>
    </row>
    <row r="22" spans="1:19" ht="34" customHeight="1" x14ac:dyDescent="0.2">
      <c r="A22" s="49" t="s">
        <v>401</v>
      </c>
      <c r="B22" s="49" t="s">
        <v>467</v>
      </c>
      <c r="C22" s="49" t="s">
        <v>468</v>
      </c>
      <c r="D22" s="49" t="s">
        <v>469</v>
      </c>
      <c r="E22" s="49" t="s">
        <v>470</v>
      </c>
      <c r="F22" s="49"/>
      <c r="G22" s="49"/>
      <c r="H22" s="49"/>
      <c r="I22" s="49"/>
      <c r="J22" s="49"/>
      <c r="K22" s="49"/>
      <c r="L22" s="49"/>
      <c r="M22" s="49"/>
      <c r="N22" s="49"/>
      <c r="O22" s="49"/>
      <c r="P22" s="17"/>
      <c r="Q22" s="17"/>
      <c r="R22" s="17"/>
      <c r="S22" s="50" t="str">
        <f t="shared" si="0"/>
        <v>Empty</v>
      </c>
    </row>
    <row r="23" spans="1:19" ht="34" customHeight="1" x14ac:dyDescent="0.2">
      <c r="A23" s="49" t="s">
        <v>401</v>
      </c>
      <c r="B23" s="49" t="s">
        <v>467</v>
      </c>
      <c r="C23" s="49" t="s">
        <v>471</v>
      </c>
      <c r="D23" s="49" t="s">
        <v>472</v>
      </c>
      <c r="E23" s="49" t="s">
        <v>473</v>
      </c>
      <c r="F23" s="49"/>
      <c r="G23" s="49"/>
      <c r="H23" s="49"/>
      <c r="I23" s="49"/>
      <c r="J23" s="49"/>
      <c r="K23" s="49"/>
      <c r="L23" s="49"/>
      <c r="M23" s="49"/>
      <c r="N23" s="49"/>
      <c r="O23" s="49"/>
      <c r="P23" s="17"/>
      <c r="Q23" s="17"/>
      <c r="R23" s="17"/>
      <c r="S23" s="50" t="str">
        <f t="shared" si="0"/>
        <v>Empty</v>
      </c>
    </row>
    <row r="24" spans="1:19" ht="34" customHeight="1" x14ac:dyDescent="0.2">
      <c r="A24" s="49" t="s">
        <v>401</v>
      </c>
      <c r="B24" s="49" t="s">
        <v>467</v>
      </c>
      <c r="C24" s="49" t="s">
        <v>474</v>
      </c>
      <c r="D24" s="49" t="s">
        <v>475</v>
      </c>
      <c r="E24" s="49" t="s">
        <v>476</v>
      </c>
      <c r="F24" s="49"/>
      <c r="G24" s="49"/>
      <c r="H24" s="49"/>
      <c r="I24" s="49"/>
      <c r="J24" s="49"/>
      <c r="K24" s="49"/>
      <c r="L24" s="49"/>
      <c r="M24" s="49"/>
      <c r="N24" s="49"/>
      <c r="O24" s="49"/>
      <c r="P24" s="17"/>
      <c r="Q24" s="17"/>
      <c r="R24" s="17"/>
      <c r="S24" s="50" t="str">
        <f t="shared" si="0"/>
        <v>Empty</v>
      </c>
    </row>
    <row r="25" spans="1:19" ht="34" customHeight="1" x14ac:dyDescent="0.2">
      <c r="A25" s="49" t="s">
        <v>401</v>
      </c>
      <c r="B25" s="49" t="s">
        <v>467</v>
      </c>
      <c r="C25" s="49" t="s">
        <v>477</v>
      </c>
      <c r="D25" s="49" t="s">
        <v>478</v>
      </c>
      <c r="E25" s="49" t="s">
        <v>479</v>
      </c>
      <c r="F25" s="49"/>
      <c r="G25" s="49"/>
      <c r="H25" s="49"/>
      <c r="I25" s="49"/>
      <c r="J25" s="49"/>
      <c r="K25" s="49"/>
      <c r="L25" s="49"/>
      <c r="M25" s="49"/>
      <c r="N25" s="49"/>
      <c r="O25" s="49"/>
      <c r="P25" s="17"/>
      <c r="Q25" s="17"/>
      <c r="R25" s="17"/>
      <c r="S25" s="50" t="str">
        <f t="shared" si="0"/>
        <v>Empty</v>
      </c>
    </row>
    <row r="26" spans="1:19" ht="34" customHeight="1" x14ac:dyDescent="0.2">
      <c r="A26" s="49" t="s">
        <v>401</v>
      </c>
      <c r="B26" s="49" t="s">
        <v>480</v>
      </c>
      <c r="C26" s="49" t="s">
        <v>481</v>
      </c>
      <c r="D26" s="49" t="s">
        <v>482</v>
      </c>
      <c r="E26" s="49" t="s">
        <v>483</v>
      </c>
      <c r="F26" s="49"/>
      <c r="G26" s="49"/>
      <c r="H26" s="49"/>
      <c r="I26" s="49"/>
      <c r="J26" s="49"/>
      <c r="K26" s="49"/>
      <c r="L26" s="49"/>
      <c r="M26" s="49"/>
      <c r="N26" s="49"/>
      <c r="O26" s="49"/>
      <c r="P26" s="17"/>
      <c r="Q26" s="17"/>
      <c r="R26" s="17"/>
      <c r="S26" s="50" t="str">
        <f t="shared" si="0"/>
        <v>Empty</v>
      </c>
    </row>
    <row r="27" spans="1:19" ht="34" customHeight="1" x14ac:dyDescent="0.2">
      <c r="A27" s="49" t="s">
        <v>401</v>
      </c>
      <c r="B27" s="49" t="s">
        <v>480</v>
      </c>
      <c r="C27" s="49" t="s">
        <v>484</v>
      </c>
      <c r="D27" s="49" t="s">
        <v>485</v>
      </c>
      <c r="E27" s="49" t="s">
        <v>486</v>
      </c>
      <c r="F27" s="49"/>
      <c r="G27" s="49"/>
      <c r="H27" s="49"/>
      <c r="I27" s="49"/>
      <c r="J27" s="49"/>
      <c r="K27" s="49"/>
      <c r="L27" s="49"/>
      <c r="M27" s="49"/>
      <c r="N27" s="49"/>
      <c r="O27" s="49"/>
      <c r="P27" s="17"/>
      <c r="Q27" s="17"/>
      <c r="R27" s="17"/>
      <c r="S27" s="50" t="str">
        <f t="shared" si="0"/>
        <v>Empty</v>
      </c>
    </row>
    <row r="28" spans="1:19" ht="34" customHeight="1" x14ac:dyDescent="0.2">
      <c r="A28" s="49" t="s">
        <v>401</v>
      </c>
      <c r="B28" s="49" t="s">
        <v>480</v>
      </c>
      <c r="C28" s="49" t="s">
        <v>487</v>
      </c>
      <c r="D28" s="49" t="s">
        <v>488</v>
      </c>
      <c r="E28" s="49" t="s">
        <v>489</v>
      </c>
      <c r="F28" s="49"/>
      <c r="G28" s="49"/>
      <c r="H28" s="49"/>
      <c r="I28" s="49"/>
      <c r="J28" s="49"/>
      <c r="K28" s="49"/>
      <c r="L28" s="49"/>
      <c r="M28" s="49"/>
      <c r="N28" s="49"/>
      <c r="O28" s="49"/>
      <c r="P28" s="17"/>
      <c r="Q28" s="17"/>
      <c r="R28" s="17"/>
      <c r="S28" s="50" t="str">
        <f t="shared" si="0"/>
        <v>Empty</v>
      </c>
    </row>
    <row r="29" spans="1:19" ht="34" customHeight="1" x14ac:dyDescent="0.2">
      <c r="A29" s="49" t="s">
        <v>401</v>
      </c>
      <c r="B29" s="49" t="s">
        <v>480</v>
      </c>
      <c r="C29" s="49" t="s">
        <v>490</v>
      </c>
      <c r="D29" s="49" t="s">
        <v>491</v>
      </c>
      <c r="E29" s="49" t="s">
        <v>492</v>
      </c>
      <c r="F29" s="49"/>
      <c r="G29" s="49"/>
      <c r="H29" s="49"/>
      <c r="I29" s="49"/>
      <c r="J29" s="49"/>
      <c r="K29" s="49"/>
      <c r="L29" s="49"/>
      <c r="M29" s="49"/>
      <c r="N29" s="49"/>
      <c r="O29" s="49"/>
      <c r="P29" s="17"/>
      <c r="Q29" s="17"/>
      <c r="R29" s="17"/>
      <c r="S29" s="50" t="str">
        <f t="shared" si="0"/>
        <v>Empty</v>
      </c>
    </row>
    <row r="30" spans="1:19" ht="34" customHeight="1" x14ac:dyDescent="0.2">
      <c r="A30" s="49" t="s">
        <v>401</v>
      </c>
      <c r="B30" s="49" t="s">
        <v>493</v>
      </c>
      <c r="C30" s="49" t="s">
        <v>494</v>
      </c>
      <c r="D30" s="49" t="s">
        <v>495</v>
      </c>
      <c r="E30" s="49" t="s">
        <v>496</v>
      </c>
      <c r="F30" s="49"/>
      <c r="G30" s="49"/>
      <c r="H30" s="49"/>
      <c r="I30" s="49"/>
      <c r="J30" s="49"/>
      <c r="K30" s="49"/>
      <c r="L30" s="49"/>
      <c r="M30" s="49"/>
      <c r="N30" s="49"/>
      <c r="O30" s="49"/>
      <c r="P30" s="17"/>
      <c r="Q30" s="17"/>
      <c r="R30" s="17"/>
      <c r="S30" s="50" t="str">
        <f t="shared" si="0"/>
        <v>Empty</v>
      </c>
    </row>
    <row r="31" spans="1:19" ht="34" customHeight="1" x14ac:dyDescent="0.2">
      <c r="A31" s="49" t="s">
        <v>401</v>
      </c>
      <c r="B31" s="49" t="s">
        <v>493</v>
      </c>
      <c r="C31" s="49" t="s">
        <v>497</v>
      </c>
      <c r="D31" s="49" t="s">
        <v>498</v>
      </c>
      <c r="E31" s="49" t="s">
        <v>499</v>
      </c>
      <c r="F31" s="49"/>
      <c r="G31" s="49"/>
      <c r="H31" s="49"/>
      <c r="I31" s="49"/>
      <c r="J31" s="49"/>
      <c r="K31" s="49"/>
      <c r="L31" s="49"/>
      <c r="M31" s="49"/>
      <c r="N31" s="49"/>
      <c r="O31" s="49"/>
      <c r="P31" s="17"/>
      <c r="Q31" s="17"/>
      <c r="R31" s="17"/>
      <c r="S31" s="50" t="str">
        <f t="shared" si="0"/>
        <v>Empty</v>
      </c>
    </row>
    <row r="32" spans="1:19" ht="34" customHeight="1" x14ac:dyDescent="0.2">
      <c r="A32" s="49" t="s">
        <v>401</v>
      </c>
      <c r="B32" s="49" t="s">
        <v>493</v>
      </c>
      <c r="C32" s="49" t="s">
        <v>500</v>
      </c>
      <c r="D32" s="49" t="s">
        <v>501</v>
      </c>
      <c r="E32" s="49" t="s">
        <v>502</v>
      </c>
      <c r="F32" s="49"/>
      <c r="G32" s="49"/>
      <c r="H32" s="49"/>
      <c r="I32" s="49"/>
      <c r="J32" s="49"/>
      <c r="K32" s="49"/>
      <c r="L32" s="49"/>
      <c r="M32" s="49"/>
      <c r="N32" s="49"/>
      <c r="O32" s="49"/>
      <c r="P32" s="17"/>
      <c r="Q32" s="17"/>
      <c r="R32" s="17"/>
      <c r="S32" s="50" t="str">
        <f t="shared" si="0"/>
        <v>Empty</v>
      </c>
    </row>
    <row r="33" spans="1:19" ht="34" customHeight="1" x14ac:dyDescent="0.2">
      <c r="A33" s="49" t="s">
        <v>401</v>
      </c>
      <c r="B33" s="49" t="s">
        <v>493</v>
      </c>
      <c r="C33" s="49" t="s">
        <v>503</v>
      </c>
      <c r="D33" s="49" t="s">
        <v>504</v>
      </c>
      <c r="E33" s="49" t="s">
        <v>505</v>
      </c>
      <c r="F33" s="49"/>
      <c r="G33" s="49"/>
      <c r="H33" s="49"/>
      <c r="I33" s="49"/>
      <c r="J33" s="49"/>
      <c r="K33" s="49"/>
      <c r="L33" s="49"/>
      <c r="M33" s="49"/>
      <c r="N33" s="49"/>
      <c r="O33" s="49"/>
      <c r="P33" s="17"/>
      <c r="Q33" s="17"/>
      <c r="R33" s="17"/>
      <c r="S33" s="50" t="str">
        <f t="shared" si="0"/>
        <v>Empty</v>
      </c>
    </row>
    <row r="34" spans="1:19" ht="34" customHeight="1" x14ac:dyDescent="0.2">
      <c r="A34" s="49" t="s">
        <v>401</v>
      </c>
      <c r="B34" s="49" t="s">
        <v>506</v>
      </c>
      <c r="C34" s="49" t="s">
        <v>507</v>
      </c>
      <c r="D34" s="49" t="s">
        <v>508</v>
      </c>
      <c r="E34" s="49" t="s">
        <v>509</v>
      </c>
      <c r="F34" s="49"/>
      <c r="G34" s="49"/>
      <c r="H34" s="49"/>
      <c r="I34" s="49"/>
      <c r="J34" s="49"/>
      <c r="K34" s="49"/>
      <c r="L34" s="49"/>
      <c r="M34" s="49"/>
      <c r="N34" s="49"/>
      <c r="O34" s="49"/>
      <c r="P34" s="17"/>
      <c r="Q34" s="17"/>
      <c r="R34" s="17"/>
      <c r="S34" s="50" t="str">
        <f t="shared" ref="S34:S67" si="1">IF(COUNTA(F34,G34,H34)=0,"Empty",IF(COUNTA(F34,G34,H34)&lt;3,"Live partial",IF(COUNTA(K34,L34,N34,O34)=0,"Live OK - PM pending",IF(COUNTA(K34,L34,N34,O34)&lt;4,"PM partial","Complete"))))</f>
        <v>Empty</v>
      </c>
    </row>
    <row r="35" spans="1:19" ht="34" customHeight="1" x14ac:dyDescent="0.2">
      <c r="A35" s="49" t="s">
        <v>401</v>
      </c>
      <c r="B35" s="49" t="s">
        <v>506</v>
      </c>
      <c r="C35" s="49" t="s">
        <v>510</v>
      </c>
      <c r="D35" s="49" t="s">
        <v>511</v>
      </c>
      <c r="E35" s="49" t="s">
        <v>512</v>
      </c>
      <c r="F35" s="49"/>
      <c r="G35" s="49"/>
      <c r="H35" s="49"/>
      <c r="I35" s="49"/>
      <c r="J35" s="49"/>
      <c r="K35" s="49"/>
      <c r="L35" s="49"/>
      <c r="M35" s="49"/>
      <c r="N35" s="49"/>
      <c r="O35" s="49"/>
      <c r="P35" s="17"/>
      <c r="Q35" s="17"/>
      <c r="R35" s="17"/>
      <c r="S35" s="50" t="str">
        <f t="shared" si="1"/>
        <v>Empty</v>
      </c>
    </row>
    <row r="36" spans="1:19" ht="34" customHeight="1" x14ac:dyDescent="0.2">
      <c r="A36" s="49" t="s">
        <v>401</v>
      </c>
      <c r="B36" s="49" t="s">
        <v>506</v>
      </c>
      <c r="C36" s="49" t="s">
        <v>513</v>
      </c>
      <c r="D36" s="49" t="s">
        <v>514</v>
      </c>
      <c r="E36" s="49" t="s">
        <v>515</v>
      </c>
      <c r="F36" s="49"/>
      <c r="G36" s="49"/>
      <c r="H36" s="49"/>
      <c r="I36" s="49"/>
      <c r="J36" s="49"/>
      <c r="K36" s="49"/>
      <c r="L36" s="49"/>
      <c r="M36" s="49"/>
      <c r="N36" s="49"/>
      <c r="O36" s="49"/>
      <c r="P36" s="17"/>
      <c r="Q36" s="17"/>
      <c r="R36" s="17"/>
      <c r="S36" s="50" t="str">
        <f t="shared" si="1"/>
        <v>Empty</v>
      </c>
    </row>
    <row r="37" spans="1:19" ht="34" customHeight="1" x14ac:dyDescent="0.2">
      <c r="A37" s="49" t="s">
        <v>401</v>
      </c>
      <c r="B37" s="49" t="s">
        <v>506</v>
      </c>
      <c r="C37" s="49" t="s">
        <v>516</v>
      </c>
      <c r="D37" s="49" t="s">
        <v>517</v>
      </c>
      <c r="E37" s="49" t="s">
        <v>518</v>
      </c>
      <c r="F37" s="49"/>
      <c r="G37" s="49"/>
      <c r="H37" s="49"/>
      <c r="I37" s="49"/>
      <c r="J37" s="49"/>
      <c r="K37" s="49"/>
      <c r="L37" s="49"/>
      <c r="M37" s="49"/>
      <c r="N37" s="49"/>
      <c r="O37" s="49"/>
      <c r="P37" s="17"/>
      <c r="Q37" s="17"/>
      <c r="R37" s="17"/>
      <c r="S37" s="50" t="str">
        <f t="shared" si="1"/>
        <v>Empty</v>
      </c>
    </row>
    <row r="38" spans="1:19" ht="34" customHeight="1" x14ac:dyDescent="0.2">
      <c r="A38" s="49" t="s">
        <v>401</v>
      </c>
      <c r="B38" s="49" t="s">
        <v>519</v>
      </c>
      <c r="C38" s="49" t="s">
        <v>520</v>
      </c>
      <c r="D38" s="49" t="s">
        <v>521</v>
      </c>
      <c r="E38" s="49" t="s">
        <v>522</v>
      </c>
      <c r="F38" s="49"/>
      <c r="G38" s="49"/>
      <c r="H38" s="49"/>
      <c r="I38" s="49"/>
      <c r="J38" s="49"/>
      <c r="K38" s="49"/>
      <c r="L38" s="49"/>
      <c r="M38" s="49"/>
      <c r="N38" s="49"/>
      <c r="O38" s="49"/>
      <c r="P38" s="17"/>
      <c r="Q38" s="17"/>
      <c r="R38" s="17"/>
      <c r="S38" s="50" t="str">
        <f t="shared" si="1"/>
        <v>Empty</v>
      </c>
    </row>
    <row r="39" spans="1:19" ht="34" customHeight="1" x14ac:dyDescent="0.2">
      <c r="A39" s="49" t="s">
        <v>401</v>
      </c>
      <c r="B39" s="49" t="s">
        <v>519</v>
      </c>
      <c r="C39" s="49" t="s">
        <v>523</v>
      </c>
      <c r="D39" s="49" t="s">
        <v>524</v>
      </c>
      <c r="E39" s="49" t="s">
        <v>525</v>
      </c>
      <c r="F39" s="49"/>
      <c r="G39" s="49"/>
      <c r="H39" s="49"/>
      <c r="I39" s="49"/>
      <c r="J39" s="49"/>
      <c r="K39" s="49"/>
      <c r="L39" s="49"/>
      <c r="M39" s="49"/>
      <c r="N39" s="49"/>
      <c r="O39" s="49"/>
      <c r="P39" s="17"/>
      <c r="Q39" s="17"/>
      <c r="R39" s="17"/>
      <c r="S39" s="50" t="str">
        <f t="shared" si="1"/>
        <v>Empty</v>
      </c>
    </row>
    <row r="40" spans="1:19" ht="34" customHeight="1" x14ac:dyDescent="0.2">
      <c r="A40" s="49" t="s">
        <v>401</v>
      </c>
      <c r="B40" s="49" t="s">
        <v>519</v>
      </c>
      <c r="C40" s="49" t="s">
        <v>526</v>
      </c>
      <c r="D40" s="49" t="s">
        <v>527</v>
      </c>
      <c r="E40" s="49" t="s">
        <v>528</v>
      </c>
      <c r="F40" s="49"/>
      <c r="G40" s="49"/>
      <c r="H40" s="49"/>
      <c r="I40" s="49"/>
      <c r="J40" s="49"/>
      <c r="K40" s="49"/>
      <c r="L40" s="49"/>
      <c r="M40" s="49"/>
      <c r="N40" s="49"/>
      <c r="O40" s="49"/>
      <c r="P40" s="17"/>
      <c r="Q40" s="17"/>
      <c r="R40" s="17"/>
      <c r="S40" s="50" t="str">
        <f t="shared" si="1"/>
        <v>Empty</v>
      </c>
    </row>
    <row r="41" spans="1:19" ht="34" customHeight="1" x14ac:dyDescent="0.2">
      <c r="A41" s="49" t="s">
        <v>401</v>
      </c>
      <c r="B41" s="49" t="s">
        <v>519</v>
      </c>
      <c r="C41" s="49" t="s">
        <v>529</v>
      </c>
      <c r="D41" s="49" t="s">
        <v>530</v>
      </c>
      <c r="E41" s="49" t="s">
        <v>531</v>
      </c>
      <c r="F41" s="49"/>
      <c r="G41" s="49"/>
      <c r="H41" s="49"/>
      <c r="I41" s="49"/>
      <c r="J41" s="49"/>
      <c r="K41" s="49"/>
      <c r="L41" s="49"/>
      <c r="M41" s="49"/>
      <c r="N41" s="49"/>
      <c r="O41" s="49"/>
      <c r="P41" s="17"/>
      <c r="Q41" s="17"/>
      <c r="R41" s="17"/>
      <c r="S41" s="50" t="str">
        <f t="shared" si="1"/>
        <v>Empty</v>
      </c>
    </row>
    <row r="42" spans="1:19" ht="34" customHeight="1" x14ac:dyDescent="0.2">
      <c r="A42" s="49" t="s">
        <v>401</v>
      </c>
      <c r="B42" s="49" t="s">
        <v>532</v>
      </c>
      <c r="C42" s="49" t="s">
        <v>533</v>
      </c>
      <c r="D42" s="49" t="s">
        <v>534</v>
      </c>
      <c r="E42" s="49" t="s">
        <v>535</v>
      </c>
      <c r="F42" s="49"/>
      <c r="G42" s="49"/>
      <c r="H42" s="49"/>
      <c r="I42" s="49"/>
      <c r="J42" s="49"/>
      <c r="K42" s="49"/>
      <c r="L42" s="49"/>
      <c r="M42" s="49"/>
      <c r="N42" s="49"/>
      <c r="O42" s="49"/>
      <c r="P42" s="17"/>
      <c r="Q42" s="17"/>
      <c r="R42" s="17"/>
      <c r="S42" s="50" t="str">
        <f t="shared" si="1"/>
        <v>Empty</v>
      </c>
    </row>
    <row r="43" spans="1:19" ht="34" customHeight="1" x14ac:dyDescent="0.2">
      <c r="A43" s="49" t="s">
        <v>401</v>
      </c>
      <c r="B43" s="49" t="s">
        <v>532</v>
      </c>
      <c r="C43" s="49" t="s">
        <v>536</v>
      </c>
      <c r="D43" s="49" t="s">
        <v>537</v>
      </c>
      <c r="E43" s="49" t="s">
        <v>538</v>
      </c>
      <c r="F43" s="49"/>
      <c r="G43" s="49"/>
      <c r="H43" s="49"/>
      <c r="I43" s="49"/>
      <c r="J43" s="49"/>
      <c r="K43" s="49"/>
      <c r="L43" s="49"/>
      <c r="M43" s="49"/>
      <c r="N43" s="49"/>
      <c r="O43" s="49"/>
      <c r="P43" s="17"/>
      <c r="Q43" s="17"/>
      <c r="R43" s="17"/>
      <c r="S43" s="50" t="str">
        <f t="shared" si="1"/>
        <v>Empty</v>
      </c>
    </row>
    <row r="44" spans="1:19" ht="34" customHeight="1" x14ac:dyDescent="0.2">
      <c r="A44" s="49" t="s">
        <v>401</v>
      </c>
      <c r="B44" s="49" t="s">
        <v>532</v>
      </c>
      <c r="C44" s="49" t="s">
        <v>539</v>
      </c>
      <c r="D44" s="49" t="s">
        <v>540</v>
      </c>
      <c r="E44" s="49" t="s">
        <v>541</v>
      </c>
      <c r="F44" s="49"/>
      <c r="G44" s="49"/>
      <c r="H44" s="49"/>
      <c r="I44" s="49"/>
      <c r="J44" s="49"/>
      <c r="K44" s="49"/>
      <c r="L44" s="49"/>
      <c r="M44" s="49"/>
      <c r="N44" s="49"/>
      <c r="O44" s="49"/>
      <c r="P44" s="17"/>
      <c r="Q44" s="17"/>
      <c r="R44" s="17"/>
      <c r="S44" s="50" t="str">
        <f t="shared" si="1"/>
        <v>Empty</v>
      </c>
    </row>
    <row r="45" spans="1:19" ht="34" customHeight="1" x14ac:dyDescent="0.2">
      <c r="A45" s="49" t="s">
        <v>401</v>
      </c>
      <c r="B45" s="49" t="s">
        <v>532</v>
      </c>
      <c r="C45" s="49" t="s">
        <v>542</v>
      </c>
      <c r="D45" s="49" t="s">
        <v>543</v>
      </c>
      <c r="E45" s="49" t="s">
        <v>544</v>
      </c>
      <c r="F45" s="49"/>
      <c r="G45" s="49"/>
      <c r="H45" s="49"/>
      <c r="I45" s="49"/>
      <c r="J45" s="49"/>
      <c r="K45" s="49"/>
      <c r="L45" s="49"/>
      <c r="M45" s="49"/>
      <c r="N45" s="49"/>
      <c r="O45" s="49"/>
      <c r="P45" s="17"/>
      <c r="Q45" s="17"/>
      <c r="R45" s="17"/>
      <c r="S45" s="50" t="str">
        <f t="shared" si="1"/>
        <v>Empty</v>
      </c>
    </row>
    <row r="46" spans="1:19" ht="34" customHeight="1" x14ac:dyDescent="0.2">
      <c r="A46" s="49" t="s">
        <v>401</v>
      </c>
      <c r="B46" s="49" t="s">
        <v>545</v>
      </c>
      <c r="C46" s="49" t="s">
        <v>546</v>
      </c>
      <c r="D46" s="49" t="s">
        <v>547</v>
      </c>
      <c r="E46" s="49" t="s">
        <v>548</v>
      </c>
      <c r="F46" s="49"/>
      <c r="G46" s="49"/>
      <c r="H46" s="49"/>
      <c r="I46" s="49"/>
      <c r="J46" s="49"/>
      <c r="K46" s="49"/>
      <c r="L46" s="49"/>
      <c r="M46" s="49"/>
      <c r="N46" s="49"/>
      <c r="O46" s="49"/>
      <c r="P46" s="17"/>
      <c r="Q46" s="17"/>
      <c r="R46" s="17"/>
      <c r="S46" s="50" t="str">
        <f t="shared" si="1"/>
        <v>Empty</v>
      </c>
    </row>
    <row r="47" spans="1:19" ht="34" customHeight="1" x14ac:dyDescent="0.2">
      <c r="A47" s="49" t="s">
        <v>401</v>
      </c>
      <c r="B47" s="49" t="s">
        <v>545</v>
      </c>
      <c r="C47" s="49" t="s">
        <v>549</v>
      </c>
      <c r="D47" s="49" t="s">
        <v>550</v>
      </c>
      <c r="E47" s="49" t="s">
        <v>551</v>
      </c>
      <c r="F47" s="49"/>
      <c r="G47" s="49"/>
      <c r="H47" s="49"/>
      <c r="I47" s="49"/>
      <c r="J47" s="49"/>
      <c r="K47" s="49"/>
      <c r="L47" s="49"/>
      <c r="M47" s="49"/>
      <c r="N47" s="49"/>
      <c r="O47" s="49"/>
      <c r="P47" s="17"/>
      <c r="Q47" s="17"/>
      <c r="R47" s="17"/>
      <c r="S47" s="50" t="str">
        <f t="shared" si="1"/>
        <v>Empty</v>
      </c>
    </row>
    <row r="48" spans="1:19" ht="34" customHeight="1" x14ac:dyDescent="0.2">
      <c r="A48" s="49" t="s">
        <v>401</v>
      </c>
      <c r="B48" s="49" t="s">
        <v>545</v>
      </c>
      <c r="C48" s="49" t="s">
        <v>552</v>
      </c>
      <c r="D48" s="49" t="s">
        <v>553</v>
      </c>
      <c r="E48" s="49" t="s">
        <v>554</v>
      </c>
      <c r="F48" s="49"/>
      <c r="G48" s="49"/>
      <c r="H48" s="49"/>
      <c r="I48" s="49"/>
      <c r="J48" s="49"/>
      <c r="K48" s="49"/>
      <c r="L48" s="49"/>
      <c r="M48" s="49"/>
      <c r="N48" s="49"/>
      <c r="O48" s="49"/>
      <c r="P48" s="17"/>
      <c r="Q48" s="17"/>
      <c r="R48" s="17"/>
      <c r="S48" s="50" t="str">
        <f t="shared" si="1"/>
        <v>Empty</v>
      </c>
    </row>
    <row r="49" spans="1:19" ht="34" customHeight="1" x14ac:dyDescent="0.2">
      <c r="A49" s="49" t="s">
        <v>401</v>
      </c>
      <c r="B49" s="49" t="s">
        <v>545</v>
      </c>
      <c r="C49" s="49" t="s">
        <v>555</v>
      </c>
      <c r="D49" s="49" t="s">
        <v>556</v>
      </c>
      <c r="E49" s="49" t="s">
        <v>557</v>
      </c>
      <c r="F49" s="49"/>
      <c r="G49" s="49"/>
      <c r="H49" s="49"/>
      <c r="I49" s="49"/>
      <c r="J49" s="49"/>
      <c r="K49" s="49"/>
      <c r="L49" s="49"/>
      <c r="M49" s="49"/>
      <c r="N49" s="49"/>
      <c r="O49" s="49"/>
      <c r="P49" s="17"/>
      <c r="Q49" s="17"/>
      <c r="R49" s="17"/>
      <c r="S49" s="50" t="str">
        <f t="shared" si="1"/>
        <v>Empty</v>
      </c>
    </row>
    <row r="50" spans="1:19" ht="34" customHeight="1" x14ac:dyDescent="0.2">
      <c r="A50" s="49" t="s">
        <v>401</v>
      </c>
      <c r="B50" s="49" t="s">
        <v>558</v>
      </c>
      <c r="C50" s="49" t="s">
        <v>559</v>
      </c>
      <c r="D50" s="49" t="s">
        <v>560</v>
      </c>
      <c r="E50" s="49" t="s">
        <v>561</v>
      </c>
      <c r="F50" s="49"/>
      <c r="G50" s="49"/>
      <c r="H50" s="49"/>
      <c r="I50" s="49"/>
      <c r="J50" s="49"/>
      <c r="K50" s="49"/>
      <c r="L50" s="49"/>
      <c r="M50" s="49"/>
      <c r="N50" s="49"/>
      <c r="O50" s="49"/>
      <c r="P50" s="17"/>
      <c r="Q50" s="17"/>
      <c r="R50" s="17"/>
      <c r="S50" s="50" t="str">
        <f t="shared" si="1"/>
        <v>Empty</v>
      </c>
    </row>
    <row r="51" spans="1:19" ht="34" customHeight="1" x14ac:dyDescent="0.2">
      <c r="A51" s="49" t="s">
        <v>401</v>
      </c>
      <c r="B51" s="49" t="s">
        <v>558</v>
      </c>
      <c r="C51" s="49" t="s">
        <v>562</v>
      </c>
      <c r="D51" s="49" t="s">
        <v>563</v>
      </c>
      <c r="E51" s="49" t="s">
        <v>564</v>
      </c>
      <c r="F51" s="49"/>
      <c r="G51" s="49"/>
      <c r="H51" s="49"/>
      <c r="I51" s="49"/>
      <c r="J51" s="49"/>
      <c r="K51" s="49"/>
      <c r="L51" s="49"/>
      <c r="M51" s="49"/>
      <c r="N51" s="49"/>
      <c r="O51" s="49"/>
      <c r="P51" s="17"/>
      <c r="Q51" s="17"/>
      <c r="R51" s="17"/>
      <c r="S51" s="50" t="str">
        <f t="shared" si="1"/>
        <v>Empty</v>
      </c>
    </row>
    <row r="52" spans="1:19" ht="34" customHeight="1" x14ac:dyDescent="0.2">
      <c r="A52" s="49" t="s">
        <v>401</v>
      </c>
      <c r="B52" s="49" t="s">
        <v>558</v>
      </c>
      <c r="C52" s="49" t="s">
        <v>565</v>
      </c>
      <c r="D52" s="49" t="s">
        <v>566</v>
      </c>
      <c r="E52" s="49" t="s">
        <v>567</v>
      </c>
      <c r="F52" s="49"/>
      <c r="G52" s="49"/>
      <c r="H52" s="49"/>
      <c r="I52" s="49"/>
      <c r="J52" s="49"/>
      <c r="K52" s="49"/>
      <c r="L52" s="49"/>
      <c r="M52" s="49"/>
      <c r="N52" s="49"/>
      <c r="O52" s="49"/>
      <c r="P52" s="17"/>
      <c r="Q52" s="17"/>
      <c r="R52" s="17"/>
      <c r="S52" s="50" t="str">
        <f t="shared" si="1"/>
        <v>Empty</v>
      </c>
    </row>
    <row r="53" spans="1:19" ht="34" customHeight="1" x14ac:dyDescent="0.2">
      <c r="A53" s="49" t="s">
        <v>401</v>
      </c>
      <c r="B53" s="49" t="s">
        <v>568</v>
      </c>
      <c r="C53" s="49" t="s">
        <v>569</v>
      </c>
      <c r="D53" s="49" t="s">
        <v>570</v>
      </c>
      <c r="E53" s="49" t="s">
        <v>571</v>
      </c>
      <c r="F53" s="49"/>
      <c r="G53" s="49"/>
      <c r="H53" s="49"/>
      <c r="I53" s="49"/>
      <c r="J53" s="49"/>
      <c r="K53" s="49"/>
      <c r="L53" s="49"/>
      <c r="M53" s="49"/>
      <c r="N53" s="49"/>
      <c r="O53" s="49"/>
      <c r="P53" s="17"/>
      <c r="Q53" s="17"/>
      <c r="R53" s="17"/>
      <c r="S53" s="50" t="str">
        <f t="shared" si="1"/>
        <v>Empty</v>
      </c>
    </row>
    <row r="54" spans="1:19" ht="34" customHeight="1" x14ac:dyDescent="0.2">
      <c r="A54" s="49" t="s">
        <v>401</v>
      </c>
      <c r="B54" s="49" t="s">
        <v>568</v>
      </c>
      <c r="C54" s="49" t="s">
        <v>572</v>
      </c>
      <c r="D54" s="49" t="s">
        <v>573</v>
      </c>
      <c r="E54" s="49" t="s">
        <v>574</v>
      </c>
      <c r="F54" s="49"/>
      <c r="G54" s="49"/>
      <c r="H54" s="49"/>
      <c r="I54" s="49"/>
      <c r="J54" s="49"/>
      <c r="K54" s="49"/>
      <c r="L54" s="49"/>
      <c r="M54" s="49"/>
      <c r="N54" s="49"/>
      <c r="O54" s="49"/>
      <c r="P54" s="17"/>
      <c r="Q54" s="17"/>
      <c r="R54" s="17"/>
      <c r="S54" s="50" t="str">
        <f t="shared" si="1"/>
        <v>Empty</v>
      </c>
    </row>
    <row r="55" spans="1:19" ht="34" customHeight="1" x14ac:dyDescent="0.2">
      <c r="A55" s="49" t="s">
        <v>401</v>
      </c>
      <c r="B55" s="49" t="s">
        <v>568</v>
      </c>
      <c r="C55" s="49" t="s">
        <v>575</v>
      </c>
      <c r="D55" s="49" t="s">
        <v>576</v>
      </c>
      <c r="E55" s="49" t="s">
        <v>577</v>
      </c>
      <c r="F55" s="49"/>
      <c r="G55" s="49"/>
      <c r="H55" s="49"/>
      <c r="I55" s="49"/>
      <c r="J55" s="49"/>
      <c r="K55" s="49"/>
      <c r="L55" s="49"/>
      <c r="M55" s="49"/>
      <c r="N55" s="49"/>
      <c r="O55" s="49"/>
      <c r="P55" s="17"/>
      <c r="Q55" s="17"/>
      <c r="R55" s="17"/>
      <c r="S55" s="50" t="str">
        <f t="shared" si="1"/>
        <v>Empty</v>
      </c>
    </row>
    <row r="56" spans="1:19" ht="34" customHeight="1" x14ac:dyDescent="0.2">
      <c r="A56" s="49" t="s">
        <v>401</v>
      </c>
      <c r="B56" s="49" t="s">
        <v>568</v>
      </c>
      <c r="C56" s="49" t="s">
        <v>578</v>
      </c>
      <c r="D56" s="49" t="s">
        <v>579</v>
      </c>
      <c r="E56" s="49" t="s">
        <v>580</v>
      </c>
      <c r="F56" s="49"/>
      <c r="G56" s="49"/>
      <c r="H56" s="49"/>
      <c r="I56" s="49"/>
      <c r="J56" s="49"/>
      <c r="K56" s="49"/>
      <c r="L56" s="49"/>
      <c r="M56" s="49"/>
      <c r="N56" s="49"/>
      <c r="O56" s="49"/>
      <c r="P56" s="17"/>
      <c r="Q56" s="17"/>
      <c r="R56" s="17"/>
      <c r="S56" s="50" t="str">
        <f t="shared" si="1"/>
        <v>Empty</v>
      </c>
    </row>
    <row r="57" spans="1:19" ht="34" customHeight="1" x14ac:dyDescent="0.2">
      <c r="A57" s="49" t="s">
        <v>401</v>
      </c>
      <c r="B57" s="49" t="s">
        <v>581</v>
      </c>
      <c r="C57" s="49" t="s">
        <v>582</v>
      </c>
      <c r="D57" s="49" t="s">
        <v>583</v>
      </c>
      <c r="E57" s="49" t="s">
        <v>584</v>
      </c>
      <c r="F57" s="49"/>
      <c r="G57" s="49"/>
      <c r="H57" s="49"/>
      <c r="I57" s="49"/>
      <c r="J57" s="49"/>
      <c r="K57" s="49"/>
      <c r="L57" s="49"/>
      <c r="M57" s="49"/>
      <c r="N57" s="49"/>
      <c r="O57" s="49"/>
      <c r="P57" s="17"/>
      <c r="Q57" s="17"/>
      <c r="R57" s="17"/>
      <c r="S57" s="50" t="str">
        <f t="shared" si="1"/>
        <v>Empty</v>
      </c>
    </row>
    <row r="58" spans="1:19" ht="34" customHeight="1" x14ac:dyDescent="0.2">
      <c r="A58" s="49" t="s">
        <v>401</v>
      </c>
      <c r="B58" s="49" t="s">
        <v>581</v>
      </c>
      <c r="C58" s="49" t="s">
        <v>585</v>
      </c>
      <c r="D58" s="49" t="s">
        <v>586</v>
      </c>
      <c r="E58" s="49" t="s">
        <v>587</v>
      </c>
      <c r="F58" s="49"/>
      <c r="G58" s="49"/>
      <c r="H58" s="49"/>
      <c r="I58" s="49"/>
      <c r="J58" s="49"/>
      <c r="K58" s="49"/>
      <c r="L58" s="49"/>
      <c r="M58" s="49"/>
      <c r="N58" s="49"/>
      <c r="O58" s="49"/>
      <c r="P58" s="17"/>
      <c r="Q58" s="17"/>
      <c r="R58" s="17"/>
      <c r="S58" s="50" t="str">
        <f t="shared" si="1"/>
        <v>Empty</v>
      </c>
    </row>
    <row r="59" spans="1:19" ht="34" customHeight="1" x14ac:dyDescent="0.2">
      <c r="A59" s="49" t="s">
        <v>401</v>
      </c>
      <c r="B59" s="49" t="s">
        <v>581</v>
      </c>
      <c r="C59" s="49" t="s">
        <v>588</v>
      </c>
      <c r="D59" s="49" t="s">
        <v>589</v>
      </c>
      <c r="E59" s="49" t="s">
        <v>590</v>
      </c>
      <c r="F59" s="49"/>
      <c r="G59" s="49"/>
      <c r="H59" s="49"/>
      <c r="I59" s="49"/>
      <c r="J59" s="49"/>
      <c r="K59" s="49"/>
      <c r="L59" s="49"/>
      <c r="M59" s="49"/>
      <c r="N59" s="49"/>
      <c r="O59" s="49"/>
      <c r="P59" s="17"/>
      <c r="Q59" s="17"/>
      <c r="R59" s="17"/>
      <c r="S59" s="50" t="str">
        <f t="shared" si="1"/>
        <v>Empty</v>
      </c>
    </row>
    <row r="60" spans="1:19" ht="34" customHeight="1" x14ac:dyDescent="0.2">
      <c r="A60" s="49" t="s">
        <v>401</v>
      </c>
      <c r="B60" s="49" t="s">
        <v>581</v>
      </c>
      <c r="C60" s="49" t="s">
        <v>591</v>
      </c>
      <c r="D60" s="49" t="s">
        <v>592</v>
      </c>
      <c r="E60" s="49" t="s">
        <v>593</v>
      </c>
      <c r="F60" s="49"/>
      <c r="G60" s="49"/>
      <c r="H60" s="49"/>
      <c r="I60" s="49"/>
      <c r="J60" s="49"/>
      <c r="K60" s="49"/>
      <c r="L60" s="49"/>
      <c r="M60" s="49"/>
      <c r="N60" s="49"/>
      <c r="O60" s="49"/>
      <c r="P60" s="17"/>
      <c r="Q60" s="17"/>
      <c r="R60" s="17"/>
      <c r="S60" s="50" t="str">
        <f t="shared" si="1"/>
        <v>Empty</v>
      </c>
    </row>
    <row r="61" spans="1:19" ht="34" customHeight="1" x14ac:dyDescent="0.2">
      <c r="A61" s="49" t="s">
        <v>401</v>
      </c>
      <c r="B61" s="49" t="s">
        <v>224</v>
      </c>
      <c r="C61" s="49" t="s">
        <v>594</v>
      </c>
      <c r="D61" s="49" t="s">
        <v>595</v>
      </c>
      <c r="E61" s="49" t="s">
        <v>596</v>
      </c>
      <c r="F61" s="49"/>
      <c r="G61" s="49"/>
      <c r="H61" s="49"/>
      <c r="I61" s="49"/>
      <c r="J61" s="49"/>
      <c r="K61" s="49"/>
      <c r="L61" s="49"/>
      <c r="M61" s="49"/>
      <c r="N61" s="49"/>
      <c r="O61" s="49"/>
      <c r="P61" s="17"/>
      <c r="Q61" s="17"/>
      <c r="R61" s="17"/>
      <c r="S61" s="50" t="str">
        <f t="shared" si="1"/>
        <v>Empty</v>
      </c>
    </row>
    <row r="62" spans="1:19" ht="34" customHeight="1" x14ac:dyDescent="0.2">
      <c r="A62" s="49" t="s">
        <v>401</v>
      </c>
      <c r="B62" s="49" t="s">
        <v>224</v>
      </c>
      <c r="C62" s="49" t="s">
        <v>597</v>
      </c>
      <c r="D62" s="49" t="s">
        <v>598</v>
      </c>
      <c r="E62" s="49" t="s">
        <v>599</v>
      </c>
      <c r="F62" s="49"/>
      <c r="G62" s="49"/>
      <c r="H62" s="49"/>
      <c r="I62" s="49"/>
      <c r="J62" s="49"/>
      <c r="K62" s="49"/>
      <c r="L62" s="49"/>
      <c r="M62" s="49"/>
      <c r="N62" s="49"/>
      <c r="O62" s="49"/>
      <c r="P62" s="17"/>
      <c r="Q62" s="17"/>
      <c r="R62" s="17"/>
      <c r="S62" s="50" t="str">
        <f t="shared" si="1"/>
        <v>Empty</v>
      </c>
    </row>
    <row r="63" spans="1:19" ht="34" customHeight="1" x14ac:dyDescent="0.2">
      <c r="A63" s="49" t="s">
        <v>401</v>
      </c>
      <c r="B63" s="49" t="s">
        <v>224</v>
      </c>
      <c r="C63" s="49" t="s">
        <v>600</v>
      </c>
      <c r="D63" s="49" t="s">
        <v>601</v>
      </c>
      <c r="E63" s="49" t="s">
        <v>602</v>
      </c>
      <c r="F63" s="49"/>
      <c r="G63" s="49"/>
      <c r="H63" s="49"/>
      <c r="I63" s="49"/>
      <c r="J63" s="49"/>
      <c r="K63" s="49"/>
      <c r="L63" s="49"/>
      <c r="M63" s="49"/>
      <c r="N63" s="49"/>
      <c r="O63" s="49"/>
      <c r="P63" s="17"/>
      <c r="Q63" s="17"/>
      <c r="R63" s="17"/>
      <c r="S63" s="50" t="str">
        <f t="shared" si="1"/>
        <v>Empty</v>
      </c>
    </row>
    <row r="64" spans="1:19" ht="34" customHeight="1" x14ac:dyDescent="0.2">
      <c r="A64" s="49" t="s">
        <v>401</v>
      </c>
      <c r="B64" s="49" t="s">
        <v>603</v>
      </c>
      <c r="C64" s="49" t="s">
        <v>604</v>
      </c>
      <c r="D64" s="49" t="s">
        <v>605</v>
      </c>
      <c r="E64" s="49" t="s">
        <v>606</v>
      </c>
      <c r="F64" s="49"/>
      <c r="G64" s="49"/>
      <c r="H64" s="49"/>
      <c r="I64" s="49"/>
      <c r="J64" s="49"/>
      <c r="K64" s="49"/>
      <c r="L64" s="49"/>
      <c r="M64" s="49"/>
      <c r="N64" s="49"/>
      <c r="O64" s="49"/>
      <c r="P64" s="17"/>
      <c r="Q64" s="17"/>
      <c r="R64" s="17"/>
      <c r="S64" s="50" t="str">
        <f t="shared" si="1"/>
        <v>Empty</v>
      </c>
    </row>
    <row r="65" spans="1:19" ht="34" customHeight="1" x14ac:dyDescent="0.2">
      <c r="A65" s="49" t="s">
        <v>401</v>
      </c>
      <c r="B65" s="49" t="s">
        <v>603</v>
      </c>
      <c r="C65" s="49" t="s">
        <v>607</v>
      </c>
      <c r="D65" s="49" t="s">
        <v>608</v>
      </c>
      <c r="E65" s="49" t="s">
        <v>609</v>
      </c>
      <c r="F65" s="49"/>
      <c r="G65" s="49"/>
      <c r="H65" s="49"/>
      <c r="I65" s="49"/>
      <c r="J65" s="49"/>
      <c r="K65" s="49"/>
      <c r="L65" s="49"/>
      <c r="M65" s="49"/>
      <c r="N65" s="49"/>
      <c r="O65" s="49"/>
      <c r="P65" s="17"/>
      <c r="Q65" s="17"/>
      <c r="R65" s="17"/>
      <c r="S65" s="50" t="str">
        <f t="shared" si="1"/>
        <v>Empty</v>
      </c>
    </row>
    <row r="66" spans="1:19" ht="34" customHeight="1" x14ac:dyDescent="0.2">
      <c r="A66" s="49" t="s">
        <v>401</v>
      </c>
      <c r="B66" s="49" t="s">
        <v>603</v>
      </c>
      <c r="C66" s="49" t="s">
        <v>610</v>
      </c>
      <c r="D66" s="49" t="s">
        <v>611</v>
      </c>
      <c r="E66" s="49" t="s">
        <v>612</v>
      </c>
      <c r="F66" s="49"/>
      <c r="G66" s="49"/>
      <c r="H66" s="49"/>
      <c r="I66" s="49"/>
      <c r="J66" s="49"/>
      <c r="K66" s="49"/>
      <c r="L66" s="49"/>
      <c r="M66" s="49"/>
      <c r="N66" s="49"/>
      <c r="O66" s="49"/>
      <c r="P66" s="17"/>
      <c r="Q66" s="17"/>
      <c r="R66" s="17"/>
      <c r="S66" s="50" t="str">
        <f t="shared" si="1"/>
        <v>Empty</v>
      </c>
    </row>
    <row r="67" spans="1:19" ht="34" customHeight="1" x14ac:dyDescent="0.2">
      <c r="A67" s="49" t="s">
        <v>401</v>
      </c>
      <c r="B67" s="49" t="s">
        <v>603</v>
      </c>
      <c r="C67" s="49" t="s">
        <v>613</v>
      </c>
      <c r="D67" s="49" t="s">
        <v>614</v>
      </c>
      <c r="E67" s="49" t="s">
        <v>615</v>
      </c>
      <c r="F67" s="49"/>
      <c r="G67" s="49"/>
      <c r="H67" s="49"/>
      <c r="I67" s="49"/>
      <c r="J67" s="49"/>
      <c r="K67" s="49"/>
      <c r="L67" s="49"/>
      <c r="M67" s="49"/>
      <c r="N67" s="49"/>
      <c r="O67" s="49"/>
      <c r="P67" s="17"/>
      <c r="Q67" s="17"/>
      <c r="R67" s="17"/>
      <c r="S67" s="50" t="str">
        <f t="shared" si="1"/>
        <v>Empty</v>
      </c>
    </row>
  </sheetData>
  <conditionalFormatting sqref="G2:G51">
    <cfRule type="expression" dxfId="5" priority="2">
      <formula>G2="High"</formula>
    </cfRule>
    <cfRule type="expression" dxfId="4" priority="3">
      <formula>G2="Medium"</formula>
    </cfRule>
    <cfRule type="expression" dxfId="3" priority="4">
      <formula>G2="Low"</formula>
    </cfRule>
  </conditionalFormatting>
  <conditionalFormatting sqref="H2:H51">
    <cfRule type="expression" dxfId="2" priority="5">
      <formula>H2="Yes"</formula>
    </cfRule>
    <cfRule type="expression" dxfId="1" priority="6">
      <formula>H2="Later"</formula>
    </cfRule>
    <cfRule type="expression" dxfId="0" priority="7">
      <formula>H2="No"</formula>
    </cfRule>
  </conditionalFormatting>
  <dataValidations count="4">
    <dataValidation type="list" sqref="G2:G51" xr:uid="{00000000-0002-0000-0600-000000000000}">
      <formula1>"Low,Medium,High,Unknown"</formula1>
      <formula2>0</formula2>
    </dataValidation>
    <dataValidation type="list" sqref="H2:H51 N2:N51" xr:uid="{00000000-0002-0000-0600-000001000000}">
      <formula1>"Yes,Later,No,Unknown"</formula1>
      <formula2>0</formula2>
    </dataValidation>
    <dataValidation type="list" sqref="P2:P51" xr:uid="{00000000-0002-0000-0600-000002000000}">
      <formula1>"Basic,Pro,Managed,Agentic,Mixed,Later,Not applicable"</formula1>
      <formula2>0</formula2>
    </dataValidation>
    <dataValidation type="list" allowBlank="1" errorTitle="Invalid value" error="Pick a value from the list, or use 'Mixed' / 'Not applicable'." sqref="Q2:Q51" xr:uid="{00000000-0002-0000-0600-000003000000}">
      <formula1>"Rule-based routing,Form/email capture,Booking link automation,AI classification,AI summary,AI draft reply,CRM/status tracking,Monitoring/reporting,Calendar action,Multi-step agent,Mixed,Not applicable"</formula1>
      <formula2>0</formula2>
    </dataValidation>
  </dataValidations>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0"/>
  <sheetViews>
    <sheetView zoomScale="120" zoomScaleNormal="120" workbookViewId="0"/>
  </sheetViews>
  <sheetFormatPr baseColWidth="10" defaultColWidth="8.83203125" defaultRowHeight="21" customHeight="1" x14ac:dyDescent="0.2"/>
  <cols>
    <col min="1" max="1" width="28" customWidth="1"/>
    <col min="2" max="2" width="18" customWidth="1"/>
    <col min="3" max="3" width="24" customWidth="1"/>
    <col min="4" max="4" width="50" customWidth="1"/>
    <col min="5" max="5" width="38" customWidth="1"/>
  </cols>
  <sheetData>
    <row r="1" spans="1:5" ht="33.75" customHeight="1" x14ac:dyDescent="0.2">
      <c r="A1" s="9" t="s">
        <v>616</v>
      </c>
      <c r="B1" s="9" t="s">
        <v>617</v>
      </c>
      <c r="C1" s="9" t="s">
        <v>618</v>
      </c>
      <c r="D1" s="9" t="s">
        <v>619</v>
      </c>
      <c r="E1" s="9" t="s">
        <v>620</v>
      </c>
    </row>
    <row r="2" spans="1:5" ht="21" customHeight="1" x14ac:dyDescent="0.2">
      <c r="A2" t="s">
        <v>382</v>
      </c>
      <c r="B2" t="s">
        <v>621</v>
      </c>
      <c r="C2" t="s">
        <v>622</v>
      </c>
      <c r="D2" t="s">
        <v>623</v>
      </c>
      <c r="E2" t="s">
        <v>401</v>
      </c>
    </row>
    <row r="3" spans="1:5" ht="21" customHeight="1" x14ac:dyDescent="0.2">
      <c r="A3" t="s">
        <v>383</v>
      </c>
      <c r="B3" t="s">
        <v>621</v>
      </c>
      <c r="C3" t="s">
        <v>622</v>
      </c>
      <c r="D3" t="s">
        <v>624</v>
      </c>
      <c r="E3" t="s">
        <v>415</v>
      </c>
    </row>
    <row r="4" spans="1:5" ht="21" customHeight="1" x14ac:dyDescent="0.2">
      <c r="A4" t="s">
        <v>384</v>
      </c>
      <c r="B4" t="s">
        <v>621</v>
      </c>
      <c r="C4" t="s">
        <v>625</v>
      </c>
      <c r="D4" t="s">
        <v>626</v>
      </c>
      <c r="E4" t="s">
        <v>416</v>
      </c>
    </row>
    <row r="5" spans="1:5" ht="21" customHeight="1" x14ac:dyDescent="0.2">
      <c r="A5" t="s">
        <v>385</v>
      </c>
      <c r="B5" t="s">
        <v>621</v>
      </c>
      <c r="C5" t="s">
        <v>627</v>
      </c>
      <c r="D5" t="s">
        <v>628</v>
      </c>
      <c r="E5" t="s">
        <v>629</v>
      </c>
    </row>
    <row r="6" spans="1:5" ht="21" customHeight="1" x14ac:dyDescent="0.2">
      <c r="A6" t="s">
        <v>386</v>
      </c>
      <c r="B6" t="s">
        <v>621</v>
      </c>
      <c r="C6" t="s">
        <v>627</v>
      </c>
      <c r="D6" t="s">
        <v>630</v>
      </c>
      <c r="E6" t="s">
        <v>631</v>
      </c>
    </row>
    <row r="7" spans="1:5" ht="21" customHeight="1" x14ac:dyDescent="0.2">
      <c r="A7" t="s">
        <v>632</v>
      </c>
      <c r="B7" t="s">
        <v>633</v>
      </c>
      <c r="C7" t="s">
        <v>634</v>
      </c>
      <c r="D7" t="s">
        <v>635</v>
      </c>
      <c r="E7" t="s">
        <v>636</v>
      </c>
    </row>
    <row r="8" spans="1:5" ht="21" customHeight="1" x14ac:dyDescent="0.2">
      <c r="A8" t="s">
        <v>637</v>
      </c>
      <c r="B8" t="s">
        <v>633</v>
      </c>
      <c r="C8" t="s">
        <v>634</v>
      </c>
      <c r="D8" t="s">
        <v>638</v>
      </c>
      <c r="E8" t="s">
        <v>323</v>
      </c>
    </row>
    <row r="9" spans="1:5" ht="21" customHeight="1" x14ac:dyDescent="0.2">
      <c r="A9" t="s">
        <v>639</v>
      </c>
      <c r="B9" t="s">
        <v>633</v>
      </c>
      <c r="C9" t="s">
        <v>634</v>
      </c>
      <c r="D9" t="s">
        <v>640</v>
      </c>
      <c r="E9" t="s">
        <v>335</v>
      </c>
    </row>
    <row r="10" spans="1:5" ht="21" customHeight="1" x14ac:dyDescent="0.2">
      <c r="A10" t="s">
        <v>641</v>
      </c>
      <c r="B10" t="s">
        <v>633</v>
      </c>
      <c r="C10" t="s">
        <v>634</v>
      </c>
      <c r="D10" t="s">
        <v>642</v>
      </c>
      <c r="E10" t="s">
        <v>643</v>
      </c>
    </row>
    <row r="11" spans="1:5" ht="21" customHeight="1" x14ac:dyDescent="0.2">
      <c r="A11" t="s">
        <v>29</v>
      </c>
      <c r="B11" t="s">
        <v>644</v>
      </c>
      <c r="C11" t="s">
        <v>645</v>
      </c>
      <c r="D11" t="s">
        <v>646</v>
      </c>
      <c r="E11" t="s">
        <v>647</v>
      </c>
    </row>
    <row r="12" spans="1:5" ht="21" customHeight="1" x14ac:dyDescent="0.2">
      <c r="A12" t="s">
        <v>648</v>
      </c>
      <c r="B12" t="s">
        <v>649</v>
      </c>
      <c r="C12" t="s">
        <v>650</v>
      </c>
      <c r="D12" t="s">
        <v>651</v>
      </c>
      <c r="E12" t="s">
        <v>652</v>
      </c>
    </row>
    <row r="13" spans="1:5" ht="21" customHeight="1" x14ac:dyDescent="0.2">
      <c r="A13" t="s">
        <v>653</v>
      </c>
      <c r="B13" t="s">
        <v>649</v>
      </c>
      <c r="C13" t="s">
        <v>650</v>
      </c>
      <c r="D13" t="s">
        <v>654</v>
      </c>
      <c r="E13" t="s">
        <v>655</v>
      </c>
    </row>
    <row r="14" spans="1:5" ht="21" customHeight="1" x14ac:dyDescent="0.2">
      <c r="A14" t="s">
        <v>656</v>
      </c>
      <c r="B14" t="s">
        <v>649</v>
      </c>
      <c r="C14" t="s">
        <v>650</v>
      </c>
      <c r="D14" t="s">
        <v>657</v>
      </c>
      <c r="E14" t="s">
        <v>658</v>
      </c>
    </row>
    <row r="15" spans="1:5" ht="21" customHeight="1" x14ac:dyDescent="0.2">
      <c r="A15" t="s">
        <v>659</v>
      </c>
      <c r="B15" t="s">
        <v>649</v>
      </c>
      <c r="C15" t="s">
        <v>650</v>
      </c>
      <c r="D15" t="s">
        <v>660</v>
      </c>
      <c r="E15" t="s">
        <v>335</v>
      </c>
    </row>
    <row r="16" spans="1:5" ht="21" customHeight="1" x14ac:dyDescent="0.2">
      <c r="A16" t="s">
        <v>661</v>
      </c>
      <c r="B16" t="s">
        <v>649</v>
      </c>
      <c r="C16" t="s">
        <v>650</v>
      </c>
      <c r="D16" t="s">
        <v>662</v>
      </c>
      <c r="E16" t="s">
        <v>663</v>
      </c>
    </row>
    <row r="18" spans="1:5" ht="55" customHeight="1" x14ac:dyDescent="0.2">
      <c r="A18" s="17" t="s">
        <v>397</v>
      </c>
      <c r="B18" s="17" t="s">
        <v>650</v>
      </c>
      <c r="C18" s="17" t="s">
        <v>664</v>
      </c>
      <c r="D18" s="17" t="s">
        <v>665</v>
      </c>
      <c r="E18" s="17" t="s">
        <v>666</v>
      </c>
    </row>
    <row r="19" spans="1:5" ht="55" customHeight="1" x14ac:dyDescent="0.2">
      <c r="A19" s="17" t="s">
        <v>398</v>
      </c>
      <c r="B19" s="17" t="s">
        <v>650</v>
      </c>
      <c r="C19" s="17" t="s">
        <v>667</v>
      </c>
      <c r="D19" s="17" t="s">
        <v>668</v>
      </c>
      <c r="E19" s="17" t="s">
        <v>669</v>
      </c>
    </row>
    <row r="20" spans="1:5" ht="55" customHeight="1" x14ac:dyDescent="0.2">
      <c r="A20" s="17" t="s">
        <v>399</v>
      </c>
      <c r="B20" s="17" t="s">
        <v>650</v>
      </c>
      <c r="C20" s="17" t="s">
        <v>670</v>
      </c>
      <c r="D20" s="17" t="s">
        <v>671</v>
      </c>
      <c r="E20" s="17" t="s">
        <v>672</v>
      </c>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6"/>
  <sheetViews>
    <sheetView zoomScale="120" zoomScaleNormal="120" workbookViewId="0"/>
  </sheetViews>
  <sheetFormatPr baseColWidth="10" defaultColWidth="8.83203125" defaultRowHeight="21" customHeight="1" x14ac:dyDescent="0.2"/>
  <cols>
    <col min="1" max="1" width="18" customWidth="1"/>
    <col min="2" max="2" width="21.83203125" customWidth="1"/>
    <col min="3" max="5" width="34.83203125" customWidth="1"/>
  </cols>
  <sheetData>
    <row r="1" spans="1:5" ht="33.75" customHeight="1" x14ac:dyDescent="0.2">
      <c r="A1" s="9" t="s">
        <v>673</v>
      </c>
      <c r="B1" s="9" t="s">
        <v>674</v>
      </c>
      <c r="C1" s="9" t="s">
        <v>675</v>
      </c>
      <c r="D1" s="9" t="s">
        <v>7</v>
      </c>
      <c r="E1" s="9" t="s">
        <v>620</v>
      </c>
    </row>
    <row r="2" spans="1:5" ht="21" customHeight="1" x14ac:dyDescent="0.2">
      <c r="A2" t="s">
        <v>676</v>
      </c>
      <c r="B2" t="s">
        <v>677</v>
      </c>
      <c r="C2" t="s">
        <v>678</v>
      </c>
      <c r="D2" t="s">
        <v>679</v>
      </c>
      <c r="E2" t="s">
        <v>680</v>
      </c>
    </row>
    <row r="3" spans="1:5" ht="21" customHeight="1" x14ac:dyDescent="0.2">
      <c r="A3" t="s">
        <v>415</v>
      </c>
      <c r="B3" t="s">
        <v>681</v>
      </c>
      <c r="C3" t="s">
        <v>682</v>
      </c>
      <c r="D3" t="s">
        <v>683</v>
      </c>
      <c r="E3" t="s">
        <v>684</v>
      </c>
    </row>
    <row r="4" spans="1:5" ht="21" customHeight="1" x14ac:dyDescent="0.2">
      <c r="A4" t="s">
        <v>685</v>
      </c>
      <c r="B4" t="s">
        <v>686</v>
      </c>
      <c r="C4" t="s">
        <v>687</v>
      </c>
      <c r="D4" t="s">
        <v>688</v>
      </c>
      <c r="E4" t="s">
        <v>689</v>
      </c>
    </row>
    <row r="5" spans="1:5" ht="21" customHeight="1" x14ac:dyDescent="0.2">
      <c r="A5" t="s">
        <v>685</v>
      </c>
      <c r="B5" t="s">
        <v>690</v>
      </c>
      <c r="C5" t="s">
        <v>687</v>
      </c>
      <c r="D5" t="s">
        <v>691</v>
      </c>
      <c r="E5" t="s">
        <v>692</v>
      </c>
    </row>
    <row r="6" spans="1:5" ht="21" customHeight="1" x14ac:dyDescent="0.2">
      <c r="A6" t="s">
        <v>685</v>
      </c>
      <c r="B6" t="s">
        <v>693</v>
      </c>
      <c r="C6" t="s">
        <v>694</v>
      </c>
      <c r="D6" t="s">
        <v>695</v>
      </c>
      <c r="E6" t="s">
        <v>696</v>
      </c>
    </row>
    <row r="7" spans="1:5" ht="21" customHeight="1" x14ac:dyDescent="0.2">
      <c r="A7" t="s">
        <v>697</v>
      </c>
      <c r="B7" t="s">
        <v>698</v>
      </c>
      <c r="C7" t="s">
        <v>699</v>
      </c>
      <c r="D7" t="s">
        <v>700</v>
      </c>
      <c r="E7" t="s">
        <v>658</v>
      </c>
    </row>
    <row r="8" spans="1:5" ht="21" customHeight="1" x14ac:dyDescent="0.2">
      <c r="A8" t="s">
        <v>701</v>
      </c>
      <c r="B8" t="s">
        <v>702</v>
      </c>
      <c r="C8" t="s">
        <v>703</v>
      </c>
      <c r="D8" t="s">
        <v>704</v>
      </c>
      <c r="E8" t="s">
        <v>705</v>
      </c>
    </row>
    <row r="9" spans="1:5" ht="21" customHeight="1" x14ac:dyDescent="0.2">
      <c r="A9" t="s">
        <v>701</v>
      </c>
      <c r="B9" t="s">
        <v>706</v>
      </c>
      <c r="C9" t="s">
        <v>687</v>
      </c>
      <c r="D9" t="s">
        <v>707</v>
      </c>
      <c r="E9" t="s">
        <v>708</v>
      </c>
    </row>
    <row r="10" spans="1:5" ht="21" customHeight="1" x14ac:dyDescent="0.2">
      <c r="A10" t="s">
        <v>709</v>
      </c>
      <c r="B10" t="s">
        <v>710</v>
      </c>
      <c r="C10" t="s">
        <v>711</v>
      </c>
      <c r="D10" t="s">
        <v>712</v>
      </c>
      <c r="E10" t="s">
        <v>713</v>
      </c>
    </row>
    <row r="11" spans="1:5" ht="21" customHeight="1" x14ac:dyDescent="0.2">
      <c r="A11" t="s">
        <v>709</v>
      </c>
      <c r="B11" t="s">
        <v>714</v>
      </c>
      <c r="C11" t="s">
        <v>715</v>
      </c>
      <c r="D11" t="s">
        <v>716</v>
      </c>
      <c r="E11" t="s">
        <v>717</v>
      </c>
    </row>
    <row r="12" spans="1:5" ht="21" customHeight="1" x14ac:dyDescent="0.2">
      <c r="A12" t="s">
        <v>718</v>
      </c>
      <c r="B12" t="s">
        <v>719</v>
      </c>
      <c r="C12" t="s">
        <v>720</v>
      </c>
      <c r="D12" t="s">
        <v>721</v>
      </c>
      <c r="E12" t="s">
        <v>722</v>
      </c>
    </row>
    <row r="13" spans="1:5" ht="21" customHeight="1" x14ac:dyDescent="0.2">
      <c r="A13" t="s">
        <v>718</v>
      </c>
      <c r="B13" t="s">
        <v>723</v>
      </c>
      <c r="C13" t="s">
        <v>724</v>
      </c>
      <c r="D13" t="s">
        <v>725</v>
      </c>
      <c r="E13" t="s">
        <v>726</v>
      </c>
    </row>
    <row r="14" spans="1:5" ht="21" customHeight="1" x14ac:dyDescent="0.2">
      <c r="A14" t="s">
        <v>224</v>
      </c>
      <c r="B14" t="s">
        <v>727</v>
      </c>
      <c r="C14" t="s">
        <v>687</v>
      </c>
      <c r="D14" t="s">
        <v>728</v>
      </c>
      <c r="E14" t="s">
        <v>729</v>
      </c>
    </row>
    <row r="15" spans="1:5" ht="21" customHeight="1" x14ac:dyDescent="0.2">
      <c r="A15" t="s">
        <v>730</v>
      </c>
      <c r="B15" t="s">
        <v>731</v>
      </c>
      <c r="C15" t="s">
        <v>687</v>
      </c>
      <c r="D15" t="s">
        <v>732</v>
      </c>
      <c r="E15" t="s">
        <v>733</v>
      </c>
    </row>
    <row r="16" spans="1:5" ht="21" customHeight="1" x14ac:dyDescent="0.2">
      <c r="A16" t="s">
        <v>734</v>
      </c>
      <c r="B16" t="s">
        <v>735</v>
      </c>
      <c r="C16" t="s">
        <v>736</v>
      </c>
      <c r="D16" t="s">
        <v>737</v>
      </c>
      <c r="E16" t="s">
        <v>738</v>
      </c>
    </row>
  </sheetData>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5"/>
  <sheetViews>
    <sheetView zoomScale="120" zoomScaleNormal="120" workbookViewId="0"/>
  </sheetViews>
  <sheetFormatPr baseColWidth="10" defaultColWidth="8.83203125" defaultRowHeight="21" customHeight="1" x14ac:dyDescent="0.2"/>
  <cols>
    <col min="1" max="1" width="14" customWidth="1"/>
    <col min="2" max="2" width="20" customWidth="1"/>
    <col min="3" max="3" width="38" customWidth="1"/>
    <col min="4" max="5" width="36" customWidth="1"/>
    <col min="6" max="6" width="42" customWidth="1"/>
    <col min="7" max="7" width="18" customWidth="1"/>
    <col min="8" max="8" width="20" customWidth="1"/>
    <col min="9" max="9" width="34" customWidth="1"/>
    <col min="10" max="10" width="28" customWidth="1"/>
    <col min="11" max="12" width="38" customWidth="1"/>
    <col min="13" max="13" width="30" customWidth="1"/>
    <col min="14" max="14" width="20" customWidth="1"/>
    <col min="15" max="15" width="34" customWidth="1"/>
    <col min="16" max="18" width="28" customWidth="1"/>
  </cols>
  <sheetData>
    <row r="1" spans="1:18" ht="33.75" customHeight="1" x14ac:dyDescent="0.2">
      <c r="A1" s="12" t="s">
        <v>382</v>
      </c>
      <c r="B1" s="12" t="s">
        <v>383</v>
      </c>
      <c r="C1" s="12" t="s">
        <v>384</v>
      </c>
      <c r="D1" s="12" t="s">
        <v>385</v>
      </c>
      <c r="E1" s="12" t="s">
        <v>386</v>
      </c>
      <c r="F1" s="13" t="s">
        <v>387</v>
      </c>
      <c r="G1" s="13" t="s">
        <v>388</v>
      </c>
      <c r="H1" s="13" t="s">
        <v>389</v>
      </c>
      <c r="I1" s="13" t="s">
        <v>390</v>
      </c>
      <c r="J1" s="15" t="s">
        <v>391</v>
      </c>
      <c r="K1" s="14" t="s">
        <v>392</v>
      </c>
      <c r="L1" s="14" t="s">
        <v>393</v>
      </c>
      <c r="M1" s="14" t="s">
        <v>394</v>
      </c>
      <c r="N1" s="14" t="s">
        <v>395</v>
      </c>
      <c r="O1" s="14" t="s">
        <v>396</v>
      </c>
      <c r="P1" s="48" t="s">
        <v>397</v>
      </c>
      <c r="Q1" s="48" t="s">
        <v>398</v>
      </c>
      <c r="R1" s="48" t="s">
        <v>399</v>
      </c>
    </row>
    <row r="2" spans="1:18" ht="34" customHeight="1" x14ac:dyDescent="0.2">
      <c r="A2" s="49" t="s">
        <v>401</v>
      </c>
      <c r="B2" s="49" t="s">
        <v>415</v>
      </c>
      <c r="C2" s="49" t="s">
        <v>416</v>
      </c>
      <c r="D2" s="49" t="s">
        <v>417</v>
      </c>
      <c r="E2" s="49" t="s">
        <v>418</v>
      </c>
      <c r="F2" s="49" t="s">
        <v>739</v>
      </c>
      <c r="G2" s="49" t="s">
        <v>323</v>
      </c>
      <c r="H2" s="49" t="s">
        <v>335</v>
      </c>
      <c r="I2" s="49" t="s">
        <v>740</v>
      </c>
      <c r="J2" s="49" t="s">
        <v>741</v>
      </c>
      <c r="K2" s="49" t="s">
        <v>742</v>
      </c>
      <c r="L2" s="49" t="s">
        <v>743</v>
      </c>
      <c r="M2" s="49" t="s">
        <v>684</v>
      </c>
      <c r="N2" s="49" t="s">
        <v>335</v>
      </c>
      <c r="O2" s="49" t="s">
        <v>744</v>
      </c>
      <c r="P2" s="17" t="s">
        <v>745</v>
      </c>
      <c r="Q2" s="17" t="s">
        <v>746</v>
      </c>
      <c r="R2" s="17" t="s">
        <v>747</v>
      </c>
    </row>
    <row r="3" spans="1:18" ht="34" customHeight="1" x14ac:dyDescent="0.2">
      <c r="A3" s="49" t="s">
        <v>401</v>
      </c>
      <c r="B3" s="49" t="s">
        <v>467</v>
      </c>
      <c r="C3" s="49" t="s">
        <v>474</v>
      </c>
      <c r="D3" s="49" t="s">
        <v>475</v>
      </c>
      <c r="E3" s="49" t="s">
        <v>476</v>
      </c>
      <c r="F3" s="49" t="s">
        <v>748</v>
      </c>
      <c r="G3" s="49" t="s">
        <v>323</v>
      </c>
      <c r="H3" s="49" t="s">
        <v>335</v>
      </c>
      <c r="I3" s="49"/>
      <c r="J3" s="49" t="s">
        <v>696</v>
      </c>
      <c r="K3" s="49" t="s">
        <v>749</v>
      </c>
      <c r="L3" s="49" t="s">
        <v>750</v>
      </c>
      <c r="M3" s="49" t="s">
        <v>751</v>
      </c>
      <c r="N3" s="49" t="s">
        <v>335</v>
      </c>
      <c r="O3" s="49" t="s">
        <v>752</v>
      </c>
      <c r="P3" s="17" t="s">
        <v>665</v>
      </c>
      <c r="Q3" s="17" t="s">
        <v>753</v>
      </c>
      <c r="R3" s="17" t="s">
        <v>754</v>
      </c>
    </row>
    <row r="4" spans="1:18" ht="34" customHeight="1" x14ac:dyDescent="0.2">
      <c r="A4" s="49" t="s">
        <v>401</v>
      </c>
      <c r="B4" s="49" t="s">
        <v>454</v>
      </c>
      <c r="C4" s="49" t="s">
        <v>455</v>
      </c>
      <c r="D4" s="49" t="s">
        <v>456</v>
      </c>
      <c r="E4" s="49" t="s">
        <v>457</v>
      </c>
      <c r="F4" s="49" t="s">
        <v>755</v>
      </c>
      <c r="G4" s="49" t="s">
        <v>756</v>
      </c>
      <c r="H4" s="49" t="s">
        <v>335</v>
      </c>
      <c r="I4" s="49" t="s">
        <v>757</v>
      </c>
      <c r="J4" s="49" t="s">
        <v>705</v>
      </c>
      <c r="K4" s="49" t="s">
        <v>758</v>
      </c>
      <c r="L4" s="49" t="s">
        <v>759</v>
      </c>
      <c r="M4" s="49" t="s">
        <v>760</v>
      </c>
      <c r="N4" s="49" t="s">
        <v>335</v>
      </c>
      <c r="O4" s="49" t="s">
        <v>761</v>
      </c>
      <c r="P4" s="17" t="s">
        <v>762</v>
      </c>
      <c r="Q4" s="17" t="s">
        <v>763</v>
      </c>
      <c r="R4" s="17" t="s">
        <v>764</v>
      </c>
    </row>
    <row r="5" spans="1:18" ht="34" customHeight="1" x14ac:dyDescent="0.2">
      <c r="A5" s="49" t="s">
        <v>401</v>
      </c>
      <c r="B5" s="49" t="s">
        <v>603</v>
      </c>
      <c r="C5" s="49" t="s">
        <v>604</v>
      </c>
      <c r="D5" s="49" t="s">
        <v>605</v>
      </c>
      <c r="E5" s="49" t="s">
        <v>606</v>
      </c>
      <c r="F5" s="49" t="s">
        <v>765</v>
      </c>
      <c r="G5" s="49" t="s">
        <v>323</v>
      </c>
      <c r="H5" s="49" t="s">
        <v>335</v>
      </c>
      <c r="I5" s="49"/>
      <c r="J5" s="49" t="s">
        <v>766</v>
      </c>
      <c r="K5" s="49" t="s">
        <v>767</v>
      </c>
      <c r="L5" s="49" t="s">
        <v>768</v>
      </c>
      <c r="M5" s="49" t="s">
        <v>766</v>
      </c>
      <c r="N5" s="49" t="s">
        <v>335</v>
      </c>
      <c r="O5" s="49" t="s">
        <v>769</v>
      </c>
      <c r="P5" s="17" t="s">
        <v>770</v>
      </c>
      <c r="Q5" s="17" t="s">
        <v>771</v>
      </c>
      <c r="R5" s="17" t="s">
        <v>772</v>
      </c>
    </row>
  </sheetData>
  <pageMargins left="0.7" right="0.7" top="0.75" bottom="0.7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7"/>
  <sheetViews>
    <sheetView zoomScale="120" zoomScaleNormal="120" workbookViewId="0"/>
  </sheetViews>
  <sheetFormatPr baseColWidth="10" defaultColWidth="8.83203125" defaultRowHeight="15" x14ac:dyDescent="0.2"/>
  <cols>
    <col min="1" max="1" width="16" customWidth="1"/>
    <col min="2" max="2" width="30" customWidth="1"/>
    <col min="3" max="4" width="34" customWidth="1"/>
    <col min="5" max="5" width="32" customWidth="1"/>
    <col min="6" max="6" width="26" customWidth="1"/>
    <col min="7" max="7" width="34" customWidth="1"/>
    <col min="8" max="8" width="38" customWidth="1"/>
  </cols>
  <sheetData>
    <row r="1" spans="1:8" ht="33.75" customHeight="1" x14ac:dyDescent="0.2">
      <c r="A1" s="55" t="s">
        <v>773</v>
      </c>
      <c r="B1" s="55"/>
      <c r="C1" s="55"/>
      <c r="D1" s="55"/>
      <c r="E1" s="55"/>
      <c r="F1" s="55"/>
      <c r="G1" s="55"/>
      <c r="H1" s="55"/>
    </row>
    <row r="3" spans="1:8" ht="33.75" customHeight="1" x14ac:dyDescent="0.2">
      <c r="A3" s="51" t="s">
        <v>774</v>
      </c>
      <c r="B3" s="51" t="s">
        <v>775</v>
      </c>
      <c r="C3" s="51" t="s">
        <v>776</v>
      </c>
      <c r="D3" s="51" t="s">
        <v>777</v>
      </c>
      <c r="E3" s="51" t="s">
        <v>778</v>
      </c>
      <c r="F3" s="51" t="s">
        <v>779</v>
      </c>
      <c r="G3" s="51" t="s">
        <v>780</v>
      </c>
      <c r="H3" s="51" t="s">
        <v>781</v>
      </c>
    </row>
    <row r="4" spans="1:8" ht="67.5" customHeight="1" x14ac:dyDescent="0.2">
      <c r="A4" s="49" t="s">
        <v>665</v>
      </c>
      <c r="B4" s="49" t="s">
        <v>782</v>
      </c>
      <c r="C4" s="49" t="s">
        <v>783</v>
      </c>
      <c r="D4" s="49" t="s">
        <v>784</v>
      </c>
      <c r="E4" s="49" t="s">
        <v>785</v>
      </c>
      <c r="F4" s="49" t="s">
        <v>786</v>
      </c>
      <c r="G4" s="49" t="s">
        <v>787</v>
      </c>
      <c r="H4" s="49" t="s">
        <v>788</v>
      </c>
    </row>
    <row r="5" spans="1:8" ht="67.5" customHeight="1" x14ac:dyDescent="0.2">
      <c r="A5" s="49" t="s">
        <v>745</v>
      </c>
      <c r="B5" s="49" t="s">
        <v>789</v>
      </c>
      <c r="C5" s="49" t="s">
        <v>790</v>
      </c>
      <c r="D5" s="49" t="s">
        <v>791</v>
      </c>
      <c r="E5" s="49" t="s">
        <v>792</v>
      </c>
      <c r="F5" s="49" t="s">
        <v>793</v>
      </c>
      <c r="G5" s="49" t="s">
        <v>794</v>
      </c>
      <c r="H5" s="49" t="s">
        <v>795</v>
      </c>
    </row>
    <row r="6" spans="1:8" ht="67.5" customHeight="1" x14ac:dyDescent="0.2">
      <c r="A6" s="49" t="s">
        <v>762</v>
      </c>
      <c r="B6" s="49" t="s">
        <v>796</v>
      </c>
      <c r="C6" s="49" t="s">
        <v>797</v>
      </c>
      <c r="D6" s="49" t="s">
        <v>798</v>
      </c>
      <c r="E6" s="49" t="s">
        <v>799</v>
      </c>
      <c r="F6" s="49" t="s">
        <v>800</v>
      </c>
      <c r="G6" s="49" t="s">
        <v>801</v>
      </c>
      <c r="H6" s="49" t="s">
        <v>802</v>
      </c>
    </row>
    <row r="7" spans="1:8" ht="67.5" customHeight="1" x14ac:dyDescent="0.2">
      <c r="A7" s="49" t="s">
        <v>803</v>
      </c>
      <c r="B7" s="49" t="s">
        <v>804</v>
      </c>
      <c r="C7" s="49" t="s">
        <v>805</v>
      </c>
      <c r="D7" s="49" t="s">
        <v>806</v>
      </c>
      <c r="E7" s="49" t="s">
        <v>807</v>
      </c>
      <c r="F7" s="49" t="s">
        <v>808</v>
      </c>
      <c r="G7" s="49" t="s">
        <v>809</v>
      </c>
      <c r="H7" s="49" t="s">
        <v>810</v>
      </c>
    </row>
  </sheetData>
  <pageMargins left="0.7" right="0.7" top="0.75" bottom="0.75" header="0.511811023622047" footer="0.511811023622047"/>
  <pageSetup paperSize="9" orientation="portrait" horizontalDpi="300" verticalDpi="3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3"/>
  <sheetViews>
    <sheetView zoomScale="120" zoomScaleNormal="120" workbookViewId="0"/>
  </sheetViews>
  <sheetFormatPr baseColWidth="10" defaultColWidth="8.83203125" defaultRowHeight="21" customHeight="1" x14ac:dyDescent="0.2"/>
  <cols>
    <col min="1" max="1" width="18" customWidth="1"/>
    <col min="2" max="2" width="24" customWidth="1"/>
    <col min="3" max="3" width="36" customWidth="1"/>
    <col min="4" max="4" width="34" customWidth="1"/>
    <col min="5" max="5" width="18" customWidth="1"/>
    <col min="6" max="6" width="14" customWidth="1"/>
    <col min="7" max="7" width="24" customWidth="1"/>
    <col min="8" max="8" width="36" customWidth="1"/>
  </cols>
  <sheetData>
    <row r="1" spans="1:8" ht="33.75" customHeight="1" x14ac:dyDescent="0.2">
      <c r="A1" s="55" t="s">
        <v>811</v>
      </c>
      <c r="B1" s="55"/>
      <c r="C1" s="55"/>
      <c r="D1" s="55"/>
      <c r="E1" s="55"/>
      <c r="F1" s="55"/>
      <c r="G1" s="55"/>
      <c r="H1" s="55"/>
    </row>
    <row r="2" spans="1:8" ht="15" x14ac:dyDescent="0.2"/>
    <row r="3" spans="1:8" ht="33.75" customHeight="1" x14ac:dyDescent="0.2">
      <c r="A3" s="51" t="s">
        <v>812</v>
      </c>
      <c r="B3" s="51" t="s">
        <v>813</v>
      </c>
      <c r="C3" s="51" t="s">
        <v>814</v>
      </c>
      <c r="D3" s="51" t="s">
        <v>815</v>
      </c>
      <c r="E3" s="51" t="s">
        <v>774</v>
      </c>
      <c r="F3" s="51" t="s">
        <v>816</v>
      </c>
      <c r="G3" s="51" t="s">
        <v>817</v>
      </c>
      <c r="H3" s="51" t="s">
        <v>620</v>
      </c>
    </row>
    <row r="4" spans="1:8" ht="34" customHeight="1" x14ac:dyDescent="0.2">
      <c r="A4" s="49" t="s">
        <v>818</v>
      </c>
      <c r="B4" s="49" t="s">
        <v>819</v>
      </c>
      <c r="C4" s="49" t="s">
        <v>820</v>
      </c>
      <c r="D4" s="49" t="s">
        <v>821</v>
      </c>
      <c r="E4" s="49" t="s">
        <v>665</v>
      </c>
      <c r="F4" s="49" t="s">
        <v>822</v>
      </c>
      <c r="G4" s="49" t="s">
        <v>823</v>
      </c>
      <c r="H4" s="49" t="s">
        <v>824</v>
      </c>
    </row>
    <row r="5" spans="1:8" ht="34" customHeight="1" x14ac:dyDescent="0.2">
      <c r="A5" s="49" t="s">
        <v>818</v>
      </c>
      <c r="B5" s="49" t="s">
        <v>825</v>
      </c>
      <c r="C5" s="49" t="s">
        <v>826</v>
      </c>
      <c r="D5" s="49" t="s">
        <v>827</v>
      </c>
      <c r="E5" s="49" t="s">
        <v>665</v>
      </c>
      <c r="F5" s="49" t="s">
        <v>822</v>
      </c>
      <c r="G5" s="49" t="s">
        <v>828</v>
      </c>
      <c r="H5" s="49" t="s">
        <v>829</v>
      </c>
    </row>
    <row r="6" spans="1:8" ht="34" customHeight="1" x14ac:dyDescent="0.2">
      <c r="A6" s="49" t="s">
        <v>818</v>
      </c>
      <c r="B6" s="49" t="s">
        <v>830</v>
      </c>
      <c r="C6" s="49" t="s">
        <v>831</v>
      </c>
      <c r="D6" s="49" t="s">
        <v>832</v>
      </c>
      <c r="E6" s="49" t="s">
        <v>665</v>
      </c>
      <c r="F6" s="49" t="s">
        <v>833</v>
      </c>
      <c r="G6" s="49" t="s">
        <v>834</v>
      </c>
      <c r="H6" s="49" t="s">
        <v>835</v>
      </c>
    </row>
    <row r="7" spans="1:8" ht="34" customHeight="1" x14ac:dyDescent="0.2">
      <c r="A7" s="49" t="s">
        <v>836</v>
      </c>
      <c r="B7" s="49" t="s">
        <v>837</v>
      </c>
      <c r="C7" s="49" t="s">
        <v>838</v>
      </c>
      <c r="D7" s="49" t="s">
        <v>839</v>
      </c>
      <c r="E7" s="49" t="s">
        <v>745</v>
      </c>
      <c r="F7" s="49" t="s">
        <v>323</v>
      </c>
      <c r="G7" s="49" t="s">
        <v>840</v>
      </c>
      <c r="H7" s="49" t="s">
        <v>841</v>
      </c>
    </row>
    <row r="8" spans="1:8" ht="34" customHeight="1" x14ac:dyDescent="0.2">
      <c r="A8" s="49" t="s">
        <v>836</v>
      </c>
      <c r="B8" s="49" t="s">
        <v>842</v>
      </c>
      <c r="C8" s="49" t="s">
        <v>843</v>
      </c>
      <c r="D8" s="49" t="s">
        <v>844</v>
      </c>
      <c r="E8" s="49" t="s">
        <v>745</v>
      </c>
      <c r="F8" s="49" t="s">
        <v>323</v>
      </c>
      <c r="G8" s="49" t="s">
        <v>845</v>
      </c>
      <c r="H8" s="49" t="s">
        <v>846</v>
      </c>
    </row>
    <row r="9" spans="1:8" ht="34" customHeight="1" x14ac:dyDescent="0.2">
      <c r="A9" s="49" t="s">
        <v>836</v>
      </c>
      <c r="B9" s="49" t="s">
        <v>847</v>
      </c>
      <c r="C9" s="49" t="s">
        <v>848</v>
      </c>
      <c r="D9" s="49" t="s">
        <v>849</v>
      </c>
      <c r="E9" s="49" t="s">
        <v>745</v>
      </c>
      <c r="F9" s="49" t="s">
        <v>850</v>
      </c>
      <c r="G9" s="49" t="s">
        <v>851</v>
      </c>
      <c r="H9" s="49" t="s">
        <v>852</v>
      </c>
    </row>
    <row r="10" spans="1:8" ht="34" customHeight="1" x14ac:dyDescent="0.2">
      <c r="A10" s="49" t="s">
        <v>762</v>
      </c>
      <c r="B10" s="49" t="s">
        <v>853</v>
      </c>
      <c r="C10" s="49" t="s">
        <v>854</v>
      </c>
      <c r="D10" s="49" t="s">
        <v>855</v>
      </c>
      <c r="E10" s="49" t="s">
        <v>762</v>
      </c>
      <c r="F10" s="49" t="s">
        <v>323</v>
      </c>
      <c r="G10" s="49" t="s">
        <v>856</v>
      </c>
      <c r="H10" s="49" t="s">
        <v>857</v>
      </c>
    </row>
    <row r="11" spans="1:8" ht="34" customHeight="1" x14ac:dyDescent="0.2">
      <c r="A11" s="49" t="s">
        <v>762</v>
      </c>
      <c r="B11" s="49" t="s">
        <v>858</v>
      </c>
      <c r="C11" s="49" t="s">
        <v>859</v>
      </c>
      <c r="D11" s="49" t="s">
        <v>860</v>
      </c>
      <c r="E11" s="49" t="s">
        <v>762</v>
      </c>
      <c r="F11" s="49" t="s">
        <v>833</v>
      </c>
      <c r="G11" s="49" t="s">
        <v>828</v>
      </c>
      <c r="H11" s="49" t="s">
        <v>861</v>
      </c>
    </row>
    <row r="12" spans="1:8" ht="34" customHeight="1" x14ac:dyDescent="0.2">
      <c r="A12" s="49" t="s">
        <v>803</v>
      </c>
      <c r="B12" s="49" t="s">
        <v>862</v>
      </c>
      <c r="C12" s="49" t="s">
        <v>863</v>
      </c>
      <c r="D12" s="49" t="s">
        <v>864</v>
      </c>
      <c r="E12" s="49" t="s">
        <v>803</v>
      </c>
      <c r="F12" s="49" t="s">
        <v>756</v>
      </c>
      <c r="G12" s="49" t="s">
        <v>865</v>
      </c>
      <c r="H12" s="49" t="s">
        <v>866</v>
      </c>
    </row>
    <row r="13" spans="1:8" ht="34" customHeight="1" x14ac:dyDescent="0.2">
      <c r="A13" s="49" t="s">
        <v>803</v>
      </c>
      <c r="B13" s="49" t="s">
        <v>867</v>
      </c>
      <c r="C13" s="49" t="s">
        <v>868</v>
      </c>
      <c r="D13" s="49" t="s">
        <v>869</v>
      </c>
      <c r="E13" s="49" t="s">
        <v>803</v>
      </c>
      <c r="F13" s="49" t="s">
        <v>756</v>
      </c>
      <c r="G13" s="49" t="s">
        <v>870</v>
      </c>
      <c r="H13" s="49" t="s">
        <v>871</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0"/>
  <sheetViews>
    <sheetView zoomScale="120" zoomScaleNormal="120" workbookViewId="0"/>
  </sheetViews>
  <sheetFormatPr baseColWidth="10" defaultColWidth="8.83203125" defaultRowHeight="21" customHeight="1" x14ac:dyDescent="0.2"/>
  <cols>
    <col min="1" max="1" width="32" customWidth="1"/>
    <col min="2" max="2" width="34" customWidth="1"/>
    <col min="3" max="4" width="22" customWidth="1"/>
    <col min="5" max="5" width="30" customWidth="1"/>
    <col min="6" max="6" width="34" customWidth="1"/>
    <col min="7" max="7" width="36" customWidth="1"/>
  </cols>
  <sheetData>
    <row r="1" spans="1:7" ht="33.75" customHeight="1" x14ac:dyDescent="0.2">
      <c r="A1" s="55" t="s">
        <v>872</v>
      </c>
      <c r="B1" s="55"/>
      <c r="C1" s="55"/>
      <c r="D1" s="55"/>
      <c r="E1" s="55"/>
      <c r="F1" s="55"/>
      <c r="G1" s="55"/>
    </row>
    <row r="2" spans="1:7" ht="15" x14ac:dyDescent="0.2"/>
    <row r="3" spans="1:7" ht="33.75" customHeight="1" x14ac:dyDescent="0.2">
      <c r="A3" s="51" t="s">
        <v>873</v>
      </c>
      <c r="B3" s="51" t="s">
        <v>874</v>
      </c>
      <c r="C3" s="51" t="s">
        <v>875</v>
      </c>
      <c r="D3" s="51" t="s">
        <v>876</v>
      </c>
      <c r="E3" s="51" t="s">
        <v>877</v>
      </c>
      <c r="F3" s="51" t="s">
        <v>878</v>
      </c>
      <c r="G3" s="51" t="s">
        <v>879</v>
      </c>
    </row>
    <row r="4" spans="1:7" ht="34" customHeight="1" x14ac:dyDescent="0.2">
      <c r="A4" s="49" t="s">
        <v>880</v>
      </c>
      <c r="B4" s="49" t="s">
        <v>881</v>
      </c>
      <c r="C4" s="49" t="s">
        <v>665</v>
      </c>
      <c r="D4" s="49" t="s">
        <v>335</v>
      </c>
      <c r="E4" s="49" t="s">
        <v>882</v>
      </c>
      <c r="F4" s="49" t="s">
        <v>883</v>
      </c>
      <c r="G4" s="49" t="s">
        <v>884</v>
      </c>
    </row>
    <row r="5" spans="1:7" ht="34" customHeight="1" x14ac:dyDescent="0.2">
      <c r="A5" s="49" t="s">
        <v>885</v>
      </c>
      <c r="B5" s="49" t="s">
        <v>886</v>
      </c>
      <c r="C5" s="49" t="s">
        <v>745</v>
      </c>
      <c r="D5" s="49" t="s">
        <v>887</v>
      </c>
      <c r="E5" s="49" t="s">
        <v>746</v>
      </c>
      <c r="F5" s="49" t="s">
        <v>888</v>
      </c>
      <c r="G5" s="49" t="s">
        <v>889</v>
      </c>
    </row>
    <row r="6" spans="1:7" ht="34" customHeight="1" x14ac:dyDescent="0.2">
      <c r="A6" s="49" t="s">
        <v>890</v>
      </c>
      <c r="B6" s="49" t="s">
        <v>891</v>
      </c>
      <c r="C6" s="49" t="s">
        <v>762</v>
      </c>
      <c r="D6" s="49" t="s">
        <v>335</v>
      </c>
      <c r="E6" s="49" t="s">
        <v>892</v>
      </c>
      <c r="F6" s="49" t="s">
        <v>893</v>
      </c>
      <c r="G6" s="49" t="s">
        <v>894</v>
      </c>
    </row>
    <row r="7" spans="1:7" ht="34" customHeight="1" x14ac:dyDescent="0.2">
      <c r="A7" s="49" t="s">
        <v>895</v>
      </c>
      <c r="B7" s="49" t="s">
        <v>896</v>
      </c>
      <c r="C7" s="49" t="s">
        <v>897</v>
      </c>
      <c r="D7" s="49" t="s">
        <v>898</v>
      </c>
      <c r="E7" s="49" t="s">
        <v>899</v>
      </c>
      <c r="F7" s="49" t="s">
        <v>900</v>
      </c>
      <c r="G7" s="49" t="s">
        <v>901</v>
      </c>
    </row>
    <row r="8" spans="1:7" ht="34" customHeight="1" x14ac:dyDescent="0.2">
      <c r="A8" s="49" t="s">
        <v>902</v>
      </c>
      <c r="B8" s="49" t="s">
        <v>903</v>
      </c>
      <c r="C8" s="49" t="s">
        <v>803</v>
      </c>
      <c r="D8" s="49" t="s">
        <v>904</v>
      </c>
      <c r="E8" s="49" t="s">
        <v>905</v>
      </c>
      <c r="F8" s="49" t="s">
        <v>906</v>
      </c>
      <c r="G8" s="49" t="s">
        <v>907</v>
      </c>
    </row>
    <row r="9" spans="1:7" ht="34" customHeight="1" x14ac:dyDescent="0.2">
      <c r="A9" s="49" t="s">
        <v>908</v>
      </c>
      <c r="B9" s="49" t="s">
        <v>909</v>
      </c>
      <c r="C9" s="49" t="s">
        <v>910</v>
      </c>
      <c r="D9" s="49" t="s">
        <v>911</v>
      </c>
      <c r="E9" s="49" t="s">
        <v>912</v>
      </c>
      <c r="F9" s="49" t="s">
        <v>913</v>
      </c>
      <c r="G9" s="49" t="s">
        <v>914</v>
      </c>
    </row>
    <row r="10" spans="1:7" ht="34" customHeight="1" x14ac:dyDescent="0.2">
      <c r="A10" s="49" t="s">
        <v>915</v>
      </c>
      <c r="B10" s="49" t="s">
        <v>916</v>
      </c>
      <c r="C10" s="49" t="s">
        <v>762</v>
      </c>
      <c r="D10" s="49" t="s">
        <v>335</v>
      </c>
      <c r="E10" s="49" t="s">
        <v>917</v>
      </c>
      <c r="F10" s="49" t="s">
        <v>918</v>
      </c>
      <c r="G10" s="49" t="s">
        <v>919</v>
      </c>
    </row>
  </sheetData>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START HERE</vt:lpstr>
      <vt:lpstr>Client Pre-Interview EN</vt:lpstr>
      <vt:lpstr>CPI DE</vt:lpstr>
      <vt:lpstr>Interview Script EN</vt:lpstr>
      <vt:lpstr>IS DE</vt:lpstr>
      <vt:lpstr>Quick Diagnostic</vt:lpstr>
      <vt:lpstr>Phase1 Master</vt:lpstr>
      <vt:lpstr>Field Guide</vt:lpstr>
      <vt:lpstr>Product Flags</vt:lpstr>
      <vt:lpstr>Example Rows</vt:lpstr>
      <vt:lpstr>Internal Package Logic</vt:lpstr>
      <vt:lpstr>Automation Methods</vt:lpstr>
      <vt:lpstr>Package Decision Helper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maciek szczech</cp:lastModifiedBy>
  <cp:revision>0</cp:revision>
  <dcterms:created xsi:type="dcterms:W3CDTF">2026-06-28T11:55:44Z</dcterms:created>
  <dcterms:modified xsi:type="dcterms:W3CDTF">2026-07-05T11:46:26Z</dcterms:modified>
  <dc:language>en-US</dc:language>
</cp:coreProperties>
</file>