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bhawn\Downloads\Excel course\"/>
    </mc:Choice>
  </mc:AlternateContent>
  <xr:revisionPtr revIDLastSave="0" documentId="13_ncr:1_{1A4D8ED6-0AA7-4364-AAF3-0EB0E6E0A8FE}" xr6:coauthVersionLast="47" xr6:coauthVersionMax="47" xr10:uidLastSave="{00000000-0000-0000-0000-000000000000}"/>
  <bookViews>
    <workbookView xWindow="-120" yWindow="-120" windowWidth="29040" windowHeight="15720" activeTab="3" xr2:uid="{A974FCC4-6C70-4C7C-A753-C3365AD28255}"/>
  </bookViews>
  <sheets>
    <sheet name="Income-Data" sheetId="1" r:id="rId1"/>
    <sheet name="Expense-Data" sheetId="2" r:id="rId2"/>
    <sheet name="Savings-Data" sheetId="3" r:id="rId3"/>
    <sheet name="Dashboard-Tracker" sheetId="12" r:id="rId4"/>
    <sheet name="Calc1" sheetId="8" r:id="rId5"/>
    <sheet name="Calc2" sheetId="6" r:id="rId6"/>
    <sheet name="Calc3" sheetId="10" r:id="rId7"/>
    <sheet name="Calc4" sheetId="13" r:id="rId8"/>
  </sheets>
  <definedNames>
    <definedName name="Slicer_Date__Month">#N/A</definedName>
    <definedName name="Slicer_Date__Year1">#N/A</definedName>
  </definedNames>
  <calcPr calcId="181029"/>
  <pivotCaches>
    <pivotCache cacheId="212" r:id="rId9"/>
    <pivotCache cacheId="956" r:id="rId10"/>
    <pivotCache cacheId="959" r:id="rId11"/>
    <pivotCache cacheId="962" r:id="rId12"/>
    <pivotCache cacheId="965" r:id="rId13"/>
    <pivotCache cacheId="968" r:id="rId14"/>
    <pivotCache cacheId="971" r:id="rId15"/>
    <pivotCache cacheId="974" r:id="rId16"/>
    <pivotCache cacheId="977" r:id="rId17"/>
    <pivotCache cacheId="980" r:id="rId18"/>
  </pivotCaches>
  <extLst>
    <ext xmlns:x14="http://schemas.microsoft.com/office/spreadsheetml/2009/9/main" uri="{876F7934-8845-4945-9796-88D515C7AA90}">
      <x14:pivotCaches>
        <pivotCache cacheId="184"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ment_270f993e-b5d4-49f2-a241-5307475e9a6e" name="Employment" connection="Query - Employment"/>
          <x15:modelTable id="SideHustle_9cea414e-dd9c-445a-baec-750959ce1ae5" name="SideHustle" connection="Query - SideHustle"/>
          <x15:modelTable id="Broadband_1d1503f3-76fe-4659-93bf-9e8bd131fda4" name="Broadband" connection="Query - Broadband"/>
          <x15:modelTable id="Phone_a04e4a38-5dda-4385-bd6d-2ac71c24d4a5" name="Phone" connection="Query - Phone"/>
          <x15:modelTable id="Rental_0a129b18-8685-4645-bd97-3d3a369c326e" name="Rental" connection="Query - Rental"/>
          <x15:modelTable id="ElecBill_e64be3d1-5401-4378-8c0e-0bcaabcc9690" name="ElecBill" connection="Query - ElecBill"/>
          <x15:modelTable id="Gas_a93c4660-b5d7-40da-9340-739c6f6aa458" name="Gas" connection="Query - Gas"/>
          <x15:modelTable id="Maintenance_d20b201f-570a-44b9-85cd-a15d8b9035dc" name="Maintenance" connection="Query - Maintenance"/>
          <x15:modelTable id="Groceries_0077985f-9605-4138-ab96-45638df2ae4f" name="Groceries" connection="Query - Groceries"/>
          <x15:modelTable id="DiningOut_ce2bd129-a36a-4b11-9f1f-e282a7e875ef" name="DiningOut" connection="Query - DiningOut"/>
          <x15:modelTable id="Transportation_57dd3919-cd8b-4e04-97f7-d879edbb4abe" name="Transportation" connection="Query - Transportation"/>
          <x15:modelTable id="Recreation_235891f0-151b-4d3c-b0bc-59be3cf0b21b" name="Recreation" connection="Query - Recreation"/>
          <x15:modelTable id="PersonalCare_b9b841f7-3af6-4a84-8683-a5233eeba22a" name="PersonalCare" connection="Query - PersonalCare"/>
          <x15:modelTable id="FunVacation_9ffb6723-45be-48ca-98b5-e8b213e56cb8" name="FunVacation" connection="Query - FunVacation"/>
          <x15:modelTable id="Pet_8512a1cf-21d7-41ab-b54e-92cb42670628" name="Pet" connection="Query - Pet"/>
          <x15:modelTable id="Insurances_362554ec-4179-4d6e-8c42-a6ac4d6ea6cf" name="Insurances" connection="Query - Insurances"/>
          <x15:modelTable id="Loans_e559abf1-8392-4bfd-805c-8004253c9c0b" name="Loans" connection="Query - Loans"/>
          <x15:modelTable id="Miscellaneous_4f21ca93-9cdb-405c-ab91-641b8ac33afc" name="Miscellaneous" connection="Query - Miscellaneous"/>
          <x15:modelTable id="EmergencyFund_30f14f38-a855-4937-8871-62e733b7cc8a" name="EmergencyFund" connection="Query - EmergencyFund"/>
          <x15:modelTable id="RetirementAccount_6bd5346c-4935-47e9-b5d2-41f971e54ab9" name="RetirementAccount" connection="Query - RetirementAccount"/>
          <x15:modelTable id="Saving3_79a3036a-5e36-4a98-bbed-425852bdd5f1" name="Saving3" connection="Query - Saving3"/>
          <x15:modelTable id="Final Tracker_431c75fb-6390-43ef-afb0-85bbf418b5ce" name="Final Tracker" connection="Query - Final Tracker"/>
        </x15:modelTables>
        <x15:extLst>
          <ext xmlns:x16="http://schemas.microsoft.com/office/spreadsheetml/2014/11/main" uri="{9835A34E-60A6-4A7C-AAB8-D5F71C897F49}">
            <x16:modelTimeGroupings>
              <x16:modelTimeGrouping tableName="Final Track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J24" i="12" l="1"/>
  <c r="K24" i="12"/>
  <c r="J25" i="12"/>
  <c r="K25" i="12"/>
  <c r="J26" i="12"/>
  <c r="K26" i="12"/>
  <c r="J27" i="12"/>
  <c r="K27" i="12"/>
  <c r="J28" i="12"/>
  <c r="K28" i="12"/>
  <c r="J29" i="12"/>
  <c r="K29" i="12"/>
  <c r="J30" i="12"/>
  <c r="K30" i="12"/>
  <c r="J31" i="12"/>
  <c r="K31" i="12"/>
  <c r="J32" i="12"/>
  <c r="K32" i="12"/>
  <c r="N5" i="13"/>
  <c r="K6" i="13"/>
  <c r="K14" i="12"/>
  <c r="J14" i="12"/>
  <c r="P13" i="12"/>
  <c r="O13" i="12"/>
  <c r="K13" i="12"/>
  <c r="J13" i="12"/>
  <c r="P12" i="12"/>
  <c r="O12" i="12"/>
  <c r="K12" i="12"/>
  <c r="J12" i="12"/>
  <c r="P11" i="12"/>
  <c r="O11" i="12"/>
  <c r="K11" i="12"/>
  <c r="J11" i="12"/>
  <c r="G5" i="8"/>
  <c r="G18" i="2"/>
  <c r="H17" i="2"/>
  <c r="G15" i="2"/>
  <c r="H14" i="2"/>
  <c r="G12" i="2"/>
  <c r="H11" i="2"/>
  <c r="G9" i="2"/>
  <c r="H8" i="2"/>
  <c r="E10" i="8"/>
  <c r="E8" i="8"/>
  <c r="E9" i="8"/>
  <c r="G9" i="8" l="1"/>
  <c r="G8" i="8"/>
  <c r="E12" i="8"/>
  <c r="E1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43C643-6E08-47A8-AFF9-82C3F3DF5375}" name="Query - Broadband" description="Connection to the 'Broadband' query in the workbook." type="100" refreshedVersion="8" minRefreshableVersion="5">
    <extLst>
      <ext xmlns:x15="http://schemas.microsoft.com/office/spreadsheetml/2010/11/main" uri="{DE250136-89BD-433C-8126-D09CA5730AF9}">
        <x15:connection id="1f61be5c-963f-4edb-9d4a-f401144db827">
          <x15:oledbPr connection="Provider=Microsoft.Mashup.OleDb.1;Data Source=$Workbook$;Location=Broadband;Extended Properties=&quot;&quot;">
            <x15:dbTables>
              <x15:dbTable name="Broadband"/>
            </x15:dbTables>
          </x15:oledbPr>
        </x15:connection>
      </ext>
    </extLst>
  </connection>
  <connection id="2" xr16:uid="{1B3403F8-838E-428F-B195-F0627B105F21}" name="Query - DiningOut" description="Connection to the 'DiningOut' query in the workbook." type="100" refreshedVersion="8" minRefreshableVersion="5">
    <extLst>
      <ext xmlns:x15="http://schemas.microsoft.com/office/spreadsheetml/2010/11/main" uri="{DE250136-89BD-433C-8126-D09CA5730AF9}">
        <x15:connection id="c3ecda04-3827-418f-b33e-378886637be7">
          <x15:oledbPr connection="Provider=Microsoft.Mashup.OleDb.1;Data Source=$Workbook$;Location=DiningOut;Extended Properties=&quot;&quot;">
            <x15:dbTables>
              <x15:dbTable name="DiningOut"/>
            </x15:dbTables>
          </x15:oledbPr>
        </x15:connection>
      </ext>
    </extLst>
  </connection>
  <connection id="3" xr16:uid="{A48A48F9-4ABD-4D91-9710-302EA8E49B2E}" keepAlive="1" name="Query - Dividends" description="Connection to the 'Dividends' query in the workbook." type="5" refreshedVersion="8" background="1" saveData="1">
    <dbPr connection="Provider=Microsoft.Mashup.OleDb.1;Data Source=$Workbook$;Location=Dividends;Extended Properties=&quot;&quot;" command="SELECT * FROM [Dividends]"/>
  </connection>
  <connection id="4" xr16:uid="{2DB639C6-D6BF-4EF2-9DA1-AF9F7C518AD6}" name="Query - ElecBill" description="Connection to the 'ElecBill' query in the workbook." type="100" refreshedVersion="8" minRefreshableVersion="5">
    <extLst>
      <ext xmlns:x15="http://schemas.microsoft.com/office/spreadsheetml/2010/11/main" uri="{DE250136-89BD-433C-8126-D09CA5730AF9}">
        <x15:connection id="4da31dd4-a4f9-4c37-9779-a9fe7e485a4d">
          <x15:oledbPr connection="Provider=Microsoft.Mashup.OleDb.1;Data Source=$Workbook$;Location=ElecBill;Extended Properties=&quot;&quot;">
            <x15:dbTables>
              <x15:dbTable name="ElecBill"/>
            </x15:dbTables>
          </x15:oledbPr>
        </x15:connection>
      </ext>
    </extLst>
  </connection>
  <connection id="5" xr16:uid="{D05FCE99-5CBB-4D3A-AC56-827074C6EE85}" name="Query - EmergencyFund" description="Connection to the 'EmergencyFund' query in the workbook." type="100" refreshedVersion="8" minRefreshableVersion="5">
    <extLst>
      <ext xmlns:x15="http://schemas.microsoft.com/office/spreadsheetml/2010/11/main" uri="{DE250136-89BD-433C-8126-D09CA5730AF9}">
        <x15:connection id="d94c151f-e14e-4b66-bea9-aabc375006e4">
          <x15:oledbPr connection="Provider=Microsoft.Mashup.OleDb.1;Data Source=$Workbook$;Location=EmergencyFund;Extended Properties=&quot;&quot;">
            <x15:dbTables>
              <x15:dbTable name="EmergencyFund"/>
            </x15:dbTables>
          </x15:oledbPr>
        </x15:connection>
      </ext>
    </extLst>
  </connection>
  <connection id="6" xr16:uid="{10F5BAD9-D95C-48EC-BCB7-2FCDF47BC8ED}" name="Query - Employment" description="Connection to the 'Employment' query in the workbook." type="100" refreshedVersion="8" minRefreshableVersion="5">
    <extLst>
      <ext xmlns:x15="http://schemas.microsoft.com/office/spreadsheetml/2010/11/main" uri="{DE250136-89BD-433C-8126-D09CA5730AF9}">
        <x15:connection id="b30d2e40-22e5-46e8-8e85-b8cba8247c00">
          <x15:oledbPr connection="Provider=Microsoft.Mashup.OleDb.1;Data Source=$Workbook$;Location=Employment;Extended Properties=&quot;&quot;">
            <x15:dbTables>
              <x15:dbTable name="Employment"/>
            </x15:dbTables>
          </x15:oledbPr>
        </x15:connection>
      </ext>
    </extLst>
  </connection>
  <connection id="7" xr16:uid="{EAF8BCAF-7B8A-467A-B780-1EB9FDDF69EB}" name="Query - Final Tracker" description="Connection to the 'Final Tracker' query in the workbook." type="100" refreshedVersion="8" minRefreshableVersion="5">
    <extLst>
      <ext xmlns:x15="http://schemas.microsoft.com/office/spreadsheetml/2010/11/main" uri="{DE250136-89BD-433C-8126-D09CA5730AF9}">
        <x15:connection id="238d2880-8a2b-4de1-aa59-47d788519770"/>
      </ext>
    </extLst>
  </connection>
  <connection id="8" xr16:uid="{D6F3F98E-67EA-424E-BBF3-C57D1E82C22E}" name="Query - FunVacation" description="Connection to the 'FunVacation' query in the workbook." type="100" refreshedVersion="8" minRefreshableVersion="5">
    <extLst>
      <ext xmlns:x15="http://schemas.microsoft.com/office/spreadsheetml/2010/11/main" uri="{DE250136-89BD-433C-8126-D09CA5730AF9}">
        <x15:connection id="2f6c9f98-df10-4fd2-a2d8-203e1e703a2a">
          <x15:oledbPr connection="Provider=Microsoft.Mashup.OleDb.1;Data Source=$Workbook$;Location=FunVacation;Extended Properties=&quot;&quot;">
            <x15:dbTables>
              <x15:dbTable name="FunVacation"/>
            </x15:dbTables>
          </x15:oledbPr>
        </x15:connection>
      </ext>
    </extLst>
  </connection>
  <connection id="9" xr16:uid="{931B1A3D-A2AE-43E4-A840-54DBE899C4A1}" name="Query - Gas" description="Connection to the 'Gas' query in the workbook." type="100" refreshedVersion="8" minRefreshableVersion="5">
    <extLst>
      <ext xmlns:x15="http://schemas.microsoft.com/office/spreadsheetml/2010/11/main" uri="{DE250136-89BD-433C-8126-D09CA5730AF9}">
        <x15:connection id="ab5c9a49-5053-40d8-bf2b-c2754c97d144">
          <x15:oledbPr connection="Provider=Microsoft.Mashup.OleDb.1;Data Source=$Workbook$;Location=Gas;Extended Properties=&quot;&quot;">
            <x15:dbTables>
              <x15:dbTable name="Gas"/>
            </x15:dbTables>
          </x15:oledbPr>
        </x15:connection>
      </ext>
    </extLst>
  </connection>
  <connection id="10" xr16:uid="{6BDCB614-A4F4-4C86-87BE-D726A83D882F}" name="Query - Groceries" description="Connection to the 'Groceries' query in the workbook." type="100" refreshedVersion="8" minRefreshableVersion="5">
    <extLst>
      <ext xmlns:x15="http://schemas.microsoft.com/office/spreadsheetml/2010/11/main" uri="{DE250136-89BD-433C-8126-D09CA5730AF9}">
        <x15:connection id="d13925fa-bb80-4003-bef6-4e44ef415d56">
          <x15:oledbPr connection="Provider=Microsoft.Mashup.OleDb.1;Data Source=$Workbook$;Location=Groceries;Extended Properties=&quot;&quot;">
            <x15:dbTables>
              <x15:dbTable name="Groceries"/>
            </x15:dbTables>
          </x15:oledbPr>
        </x15:connection>
      </ext>
    </extLst>
  </connection>
  <connection id="11" xr16:uid="{8EFA54AD-CDE4-497E-A449-8450462917CE}" name="Query - Insurances" description="Connection to the 'Insurances' query in the workbook." type="100" refreshedVersion="8" minRefreshableVersion="5">
    <extLst>
      <ext xmlns:x15="http://schemas.microsoft.com/office/spreadsheetml/2010/11/main" uri="{DE250136-89BD-433C-8126-D09CA5730AF9}">
        <x15:connection id="472f407d-60db-43eb-9d0c-35fcee0b1695">
          <x15:oledbPr connection="Provider=Microsoft.Mashup.OleDb.1;Data Source=$Workbook$;Location=Insurances;Extended Properties=&quot;&quot;">
            <x15:dbTables>
              <x15:dbTable name="Insurances"/>
            </x15:dbTables>
          </x15:oledbPr>
        </x15:connection>
      </ext>
    </extLst>
  </connection>
  <connection id="12" xr16:uid="{9F4B7CF5-5ABB-4801-B2FA-969E5BAF9D1F}" name="Query - Loans" description="Connection to the 'Loans' query in the workbook." type="100" refreshedVersion="8" minRefreshableVersion="5">
    <extLst>
      <ext xmlns:x15="http://schemas.microsoft.com/office/spreadsheetml/2010/11/main" uri="{DE250136-89BD-433C-8126-D09CA5730AF9}">
        <x15:connection id="231b6352-19d7-4222-8418-157af55eaab3">
          <x15:oledbPr connection="Provider=Microsoft.Mashup.OleDb.1;Data Source=$Workbook$;Location=Loans;Extended Properties=&quot;&quot;">
            <x15:dbTables>
              <x15:dbTable name="Loans"/>
            </x15:dbTables>
          </x15:oledbPr>
        </x15:connection>
      </ext>
    </extLst>
  </connection>
  <connection id="13" xr16:uid="{E8B09353-7DFF-4578-BE6F-5A028C035F5B}" name="Query - Maintenance" description="Connection to the 'Maintenance' query in the workbook." type="100" refreshedVersion="8" minRefreshableVersion="5">
    <extLst>
      <ext xmlns:x15="http://schemas.microsoft.com/office/spreadsheetml/2010/11/main" uri="{DE250136-89BD-433C-8126-D09CA5730AF9}">
        <x15:connection id="d58f4509-6aa6-421d-ba57-1c4ebb00d9d7">
          <x15:oledbPr connection="Provider=Microsoft.Mashup.OleDb.1;Data Source=$Workbook$;Location=Maintenance;Extended Properties=&quot;&quot;">
            <x15:dbTables>
              <x15:dbTable name="Maintenance"/>
            </x15:dbTables>
          </x15:oledbPr>
        </x15:connection>
      </ext>
    </extLst>
  </connection>
  <connection id="14" xr16:uid="{0716A450-BE67-4F60-9CFB-8831DE62855B}" name="Query - Miscellaneous" description="Connection to the 'Miscellaneous' query in the workbook." type="100" refreshedVersion="8" minRefreshableVersion="5">
    <extLst>
      <ext xmlns:x15="http://schemas.microsoft.com/office/spreadsheetml/2010/11/main" uri="{DE250136-89BD-433C-8126-D09CA5730AF9}">
        <x15:connection id="6100bdcf-db24-4eb8-8262-5e7b3dd8b0e0">
          <x15:oledbPr connection="Provider=Microsoft.Mashup.OleDb.1;Data Source=$Workbook$;Location=Miscellaneous;Extended Properties=&quot;&quot;">
            <x15:dbTables>
              <x15:dbTable name="Miscellaneous"/>
            </x15:dbTables>
          </x15:oledbPr>
        </x15:connection>
      </ext>
    </extLst>
  </connection>
  <connection id="15" xr16:uid="{7FA1365E-1E36-402F-BE8C-2858853264C4}" name="Query - PersonalCare" description="Connection to the 'PersonalCare' query in the workbook." type="100" refreshedVersion="8" minRefreshableVersion="5">
    <extLst>
      <ext xmlns:x15="http://schemas.microsoft.com/office/spreadsheetml/2010/11/main" uri="{DE250136-89BD-433C-8126-D09CA5730AF9}">
        <x15:connection id="8e6c40bf-7047-4b16-a357-33dce3340145">
          <x15:oledbPr connection="Provider=Microsoft.Mashup.OleDb.1;Data Source=$Workbook$;Location=PersonalCare;Extended Properties=&quot;&quot;">
            <x15:dbTables>
              <x15:dbTable name="PersonalCare"/>
            </x15:dbTables>
          </x15:oledbPr>
        </x15:connection>
      </ext>
    </extLst>
  </connection>
  <connection id="16" xr16:uid="{78A6145B-EE04-449C-94B8-107181F8A3D1}" name="Query - Pet" description="Connection to the 'Pet' query in the workbook." type="100" refreshedVersion="8" minRefreshableVersion="5">
    <extLst>
      <ext xmlns:x15="http://schemas.microsoft.com/office/spreadsheetml/2010/11/main" uri="{DE250136-89BD-433C-8126-D09CA5730AF9}">
        <x15:connection id="5cba0d27-5ca0-4e2c-a1c2-c5c3b2b5283f">
          <x15:oledbPr connection="Provider=Microsoft.Mashup.OleDb.1;Data Source=$Workbook$;Location=Pet;Extended Properties=&quot;&quot;">
            <x15:dbTables>
              <x15:dbTable name="Pet"/>
            </x15:dbTables>
          </x15:oledbPr>
        </x15:connection>
      </ext>
    </extLst>
  </connection>
  <connection id="17" xr16:uid="{ACE56228-CA35-4262-87C5-0E57002E4666}" name="Query - Phone" description="Connection to the 'Phone' query in the workbook." type="100" refreshedVersion="8" minRefreshableVersion="5">
    <extLst>
      <ext xmlns:x15="http://schemas.microsoft.com/office/spreadsheetml/2010/11/main" uri="{DE250136-89BD-433C-8126-D09CA5730AF9}">
        <x15:connection id="418b5bb2-1fe8-4076-9875-3f011c8c697f">
          <x15:oledbPr connection="Provider=Microsoft.Mashup.OleDb.1;Data Source=$Workbook$;Location=Phone;Extended Properties=&quot;&quot;">
            <x15:dbTables>
              <x15:dbTable name="Phone"/>
            </x15:dbTables>
          </x15:oledbPr>
        </x15:connection>
      </ext>
    </extLst>
  </connection>
  <connection id="18" xr16:uid="{12AA422E-F616-49A7-B45F-E4C85323EFAB}" name="Query - Recreation" description="Connection to the 'Recreation' query in the workbook." type="100" refreshedVersion="8" minRefreshableVersion="5">
    <extLst>
      <ext xmlns:x15="http://schemas.microsoft.com/office/spreadsheetml/2010/11/main" uri="{DE250136-89BD-433C-8126-D09CA5730AF9}">
        <x15:connection id="d2eb0327-bd2d-4fc6-92de-ace10ab27c21">
          <x15:oledbPr connection="Provider=Microsoft.Mashup.OleDb.1;Data Source=$Workbook$;Location=Recreation;Extended Properties=&quot;&quot;">
            <x15:dbTables>
              <x15:dbTable name="Recreation"/>
            </x15:dbTables>
          </x15:oledbPr>
        </x15:connection>
      </ext>
    </extLst>
  </connection>
  <connection id="19" xr16:uid="{4E8266B6-35C7-4795-87D6-5B30F87B83A0}" name="Query - Rental" description="Connection to the 'Rental' query in the workbook." type="100" refreshedVersion="8" minRefreshableVersion="5">
    <extLst>
      <ext xmlns:x15="http://schemas.microsoft.com/office/spreadsheetml/2010/11/main" uri="{DE250136-89BD-433C-8126-D09CA5730AF9}">
        <x15:connection id="97918dfe-5c94-4166-92a8-3a6a94a513da">
          <x15:oledbPr connection="Provider=Microsoft.Mashup.OleDb.1;Data Source=$Workbook$;Location=Rental;Extended Properties=&quot;&quot;">
            <x15:dbTables>
              <x15:dbTable name="Rental"/>
            </x15:dbTables>
          </x15:oledbPr>
        </x15:connection>
      </ext>
    </extLst>
  </connection>
  <connection id="20" xr16:uid="{9B564AA5-C15E-478D-8704-FBE02C5509BA}" name="Query - RetirementAccount" description="Connection to the 'RetirementAccount' query in the workbook." type="100" refreshedVersion="8" minRefreshableVersion="5">
    <extLst>
      <ext xmlns:x15="http://schemas.microsoft.com/office/spreadsheetml/2010/11/main" uri="{DE250136-89BD-433C-8126-D09CA5730AF9}">
        <x15:connection id="db158697-3564-4544-8edd-e4169f152140">
          <x15:oledbPr connection="Provider=Microsoft.Mashup.OleDb.1;Data Source=$Workbook$;Location=RetirementAccount;Extended Properties=&quot;&quot;">
            <x15:dbTables>
              <x15:dbTable name="RetirementAccount"/>
            </x15:dbTables>
          </x15:oledbPr>
        </x15:connection>
      </ext>
    </extLst>
  </connection>
  <connection id="21" xr16:uid="{96AB0F15-EC31-4C0D-B5A1-B49BEF6C3507}" name="Query - Saving3" description="Connection to the 'Saving3' query in the workbook." type="100" refreshedVersion="8" minRefreshableVersion="5">
    <extLst>
      <ext xmlns:x15="http://schemas.microsoft.com/office/spreadsheetml/2010/11/main" uri="{DE250136-89BD-433C-8126-D09CA5730AF9}">
        <x15:connection id="e377d133-bbcb-45de-8569-be2f3a447189">
          <x15:oledbPr connection="Provider=Microsoft.Mashup.OleDb.1;Data Source=$Workbook$;Location=Saving3;Extended Properties=&quot;&quot;">
            <x15:dbTables>
              <x15:dbTable name="Saving3"/>
            </x15:dbTables>
          </x15:oledbPr>
        </x15:connection>
      </ext>
    </extLst>
  </connection>
  <connection id="22" xr16:uid="{AE83D299-82C4-447D-ACA8-BEDD1705AF9D}" name="Query - SideHustle" description="Connection to the 'SideHustle' query in the workbook." type="100" refreshedVersion="8" minRefreshableVersion="5">
    <extLst>
      <ext xmlns:x15="http://schemas.microsoft.com/office/spreadsheetml/2010/11/main" uri="{DE250136-89BD-433C-8126-D09CA5730AF9}">
        <x15:connection id="b34ddc61-7842-4ff1-b5d9-73092925fc87">
          <x15:oledbPr connection="Provider=Microsoft.Mashup.OleDb.1;Data Source=$Workbook$;Location=SideHustle;Extended Properties=&quot;&quot;">
            <x15:dbTables>
              <x15:dbTable name="SideHustle"/>
            </x15:dbTables>
          </x15:oledbPr>
        </x15:connection>
      </ext>
    </extLst>
  </connection>
  <connection id="23" xr16:uid="{6CA2A6C7-15B1-4FC1-AFD9-7A93C68B6CD8}" name="Query - Transportation" description="Connection to the 'Transportation' query in the workbook." type="100" refreshedVersion="8" minRefreshableVersion="5">
    <extLst>
      <ext xmlns:x15="http://schemas.microsoft.com/office/spreadsheetml/2010/11/main" uri="{DE250136-89BD-433C-8126-D09CA5730AF9}">
        <x15:connection id="ef971360-a2fb-4658-acbd-9351c8c5c89a">
          <x15:oledbPr connection="Provider=Microsoft.Mashup.OleDb.1;Data Source=$Workbook$;Location=Transportation;Extended Properties=&quot;&quot;">
            <x15:dbTables>
              <x15:dbTable name="Transportation"/>
            </x15:dbTables>
          </x15:oledbPr>
        </x15:connection>
      </ext>
    </extLst>
  </connection>
  <connection id="24" xr16:uid="{21D05093-9F3A-445B-BD79-4EFCB4CA47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Final Tracker].[Income/Expense/Savings].&amp;[Income]}"/>
    <s v="{[Final Tracker].[Income/Expense/Savings].&amp;[Expense]}"/>
    <s v="{[Final Tracker].[Income/Expense/Savings].&amp;[Savings]}"/>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<sst xmlns="http://schemas.openxmlformats.org/spreadsheetml/2006/main" count="1067" uniqueCount="67">
  <si>
    <t>Category</t>
  </si>
  <si>
    <t>Month</t>
  </si>
  <si>
    <t>Year</t>
  </si>
  <si>
    <t>Income</t>
  </si>
  <si>
    <t>Employment</t>
  </si>
  <si>
    <t>Jan</t>
  </si>
  <si>
    <t>Side Hustle</t>
  </si>
  <si>
    <t>Rental</t>
  </si>
  <si>
    <t>Dividend,Stock Gain</t>
  </si>
  <si>
    <t>Feb</t>
  </si>
  <si>
    <t>Mar</t>
  </si>
  <si>
    <t>Apr</t>
  </si>
  <si>
    <t>May</t>
  </si>
  <si>
    <t>Jun</t>
  </si>
  <si>
    <t>Jul</t>
  </si>
  <si>
    <t>Aug</t>
  </si>
  <si>
    <t>Sep</t>
  </si>
  <si>
    <t>Oct</t>
  </si>
  <si>
    <t>Nov</t>
  </si>
  <si>
    <t>Dec</t>
  </si>
  <si>
    <t>Budget</t>
  </si>
  <si>
    <t>Tracked</t>
  </si>
  <si>
    <t>Subcategory</t>
  </si>
  <si>
    <t>Subacategory</t>
  </si>
  <si>
    <t>Housing</t>
  </si>
  <si>
    <t>Phone</t>
  </si>
  <si>
    <t>Broadband</t>
  </si>
  <si>
    <t>ElecBill</t>
  </si>
  <si>
    <t>Gas</t>
  </si>
  <si>
    <t>Maintenance</t>
  </si>
  <si>
    <t>Food</t>
  </si>
  <si>
    <t>Groceries</t>
  </si>
  <si>
    <t>DiningOut</t>
  </si>
  <si>
    <t>Transportation</t>
  </si>
  <si>
    <t>Recreation</t>
  </si>
  <si>
    <t>Subscriptions</t>
  </si>
  <si>
    <t>Personal Care</t>
  </si>
  <si>
    <t>FunVacation</t>
  </si>
  <si>
    <t>Pet Care</t>
  </si>
  <si>
    <t>Insurances</t>
  </si>
  <si>
    <t>Loans</t>
  </si>
  <si>
    <t>Miscellaneous</t>
  </si>
  <si>
    <t>Emergency Fund</t>
  </si>
  <si>
    <t>Retirement Account</t>
  </si>
  <si>
    <t>Saving #3</t>
  </si>
  <si>
    <t>BudgetS</t>
  </si>
  <si>
    <t>TrackedS</t>
  </si>
  <si>
    <t>Row Labels</t>
  </si>
  <si>
    <t>Grand Total</t>
  </si>
  <si>
    <t>Sum of Income</t>
  </si>
  <si>
    <t>Sum of Tracked</t>
  </si>
  <si>
    <t>Sum of TrackedS</t>
  </si>
  <si>
    <t>left</t>
  </si>
  <si>
    <t>Values</t>
  </si>
  <si>
    <t>Months</t>
  </si>
  <si>
    <t>Expense</t>
  </si>
  <si>
    <t>Sum of Budget</t>
  </si>
  <si>
    <t>Target Left</t>
  </si>
  <si>
    <t>Income/Expense/Savings</t>
  </si>
  <si>
    <t>Left after Savings</t>
  </si>
  <si>
    <t>%more/less</t>
  </si>
  <si>
    <t>Savings</t>
  </si>
  <si>
    <t>Future Savings</t>
  </si>
  <si>
    <t>Date</t>
  </si>
  <si>
    <t>Expense Budget</t>
  </si>
  <si>
    <t>Future Savings Budget</t>
  </si>
  <si>
    <t>Category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</si>
</sst>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F800]dddd\,\ mmmm\ dd\,\ yyyy"/>
  </numFmts>
  <fonts count="10" x14ac:knownFonts="1">
    <font>
      <sz val="11"/>
      <color theme="1"/>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theme="9"/>
      <name val="Calibri"/>
      <family val="2"/>
      <scheme val="minor"/>
    </font>
    <font>
      <sz val="11"/>
      <color theme="1"/>
      <name val="Palatino Linotype"/>
      <family val="1"/>
    </font>
    <font>
      <b/>
      <sz val="11"/>
      <color theme="1"/>
      <name val="Palatino Linotype"/>
      <family val="1"/>
    </font>
    <font>
      <b/>
      <sz val="11"/>
      <color theme="0"/>
      <name val="Palatino Linotype"/>
      <family val="1"/>
    </font>
    <font>
      <b/>
      <sz val="11"/>
      <name val="Palatino Linotype"/>
      <family val="1"/>
    </font>
  </fonts>
  <fills count="4">
    <fill>
      <patternFill patternType="none"/>
    </fill>
    <fill>
      <patternFill patternType="gray125"/>
    </fill>
    <fill>
      <patternFill patternType="solid">
        <fgColor rgb="FFEBD3F9"/>
        <bgColor indexed="64"/>
      </patternFill>
    </fill>
    <fill>
      <patternFill patternType="solid">
        <fgColor theme="0"/>
        <bgColor indexed="64"/>
      </patternFill>
    </fill>
  </fills>
  <borders count="3">
    <border>
      <left/>
      <right/>
      <top/>
      <bottom/>
      <diagonal/>
    </border>
    <border>
      <left/>
      <right/>
      <top/>
      <bottom style="thick">
        <color rgb="FFCC99FF"/>
      </bottom>
      <diagonal/>
    </border>
    <border>
      <left/>
      <right/>
      <top style="thick">
        <color rgb="FFCC99FF"/>
      </top>
      <bottom/>
      <diagonal/>
    </border>
  </borders>
  <cellStyleXfs count="2">
    <xf numFmtId="0" fontId="0" fillId="0" borderId="0"/>
    <xf numFmtId="9" fontId="3" fillId="0" borderId="0" applyFont="0" applyFill="0" applyBorder="0" applyAlignment="0" applyProtection="0"/>
  </cellStyleXfs>
  <cellXfs count="29">
    <xf numFmtId="0" fontId="0" fillId="0" borderId="0" xfId="0"/>
    <xf numFmtId="14" fontId="0" fillId="0" borderId="0" xfId="0" applyNumberFormat="1"/>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1" applyNumberFormat="1" applyFont="1"/>
    <xf numFmtId="0" fontId="4" fillId="0" borderId="0" xfId="0" applyFont="1"/>
    <xf numFmtId="0" fontId="5" fillId="0" borderId="0" xfId="0" applyFont="1"/>
    <xf numFmtId="14" fontId="0" fillId="0" borderId="0" xfId="0" applyNumberFormat="1" applyAlignment="1">
      <alignment horizontal="left"/>
    </xf>
    <xf numFmtId="165" fontId="0" fillId="0" borderId="0" xfId="0" applyNumberFormat="1"/>
    <xf numFmtId="0" fontId="0" fillId="3" borderId="0" xfId="0" applyFill="1"/>
    <xf numFmtId="0" fontId="0" fillId="3" borderId="0" xfId="0" applyFill="1" applyAlignment="1">
      <alignment horizontal="right"/>
    </xf>
    <xf numFmtId="0" fontId="7" fillId="3" borderId="0" xfId="0" applyFont="1" applyFill="1"/>
    <xf numFmtId="0" fontId="8" fillId="3" borderId="0" xfId="0" applyFont="1" applyFill="1"/>
    <xf numFmtId="0" fontId="9" fillId="3" borderId="0" xfId="0" applyFont="1" applyFill="1"/>
    <xf numFmtId="0" fontId="0" fillId="3" borderId="0" xfId="0" applyFill="1" applyAlignment="1">
      <alignment horizontal="left"/>
    </xf>
    <xf numFmtId="0" fontId="2" fillId="3" borderId="0" xfId="0" applyFont="1" applyFill="1" applyAlignment="1">
      <alignment horizontal="left"/>
    </xf>
    <xf numFmtId="0" fontId="2" fillId="3" borderId="1" xfId="0" applyFont="1" applyFill="1" applyBorder="1" applyAlignment="1">
      <alignment horizontal="left" wrapText="1"/>
    </xf>
    <xf numFmtId="0" fontId="2" fillId="3" borderId="1" xfId="0" applyFont="1" applyFill="1" applyBorder="1" applyAlignment="1">
      <alignment horizontal="right" wrapText="1"/>
    </xf>
    <xf numFmtId="0" fontId="2" fillId="3" borderId="2" xfId="0" applyFont="1" applyFill="1" applyBorder="1" applyAlignment="1">
      <alignment horizontal="left"/>
    </xf>
    <xf numFmtId="0" fontId="0" fillId="2" borderId="0" xfId="0" applyFill="1"/>
    <xf numFmtId="0" fontId="0" fillId="0" borderId="0" xfId="0" applyAlignment="1">
      <alignment horizontal="center"/>
    </xf>
    <xf numFmtId="0" fontId="6" fillId="3" borderId="0" xfId="0" applyFont="1" applyFill="1" applyAlignment="1">
      <alignment horizontal="center"/>
    </xf>
    <xf numFmtId="0" fontId="0" fillId="0" borderId="0" xfId="0" applyNumberFormat="1"/>
    <xf numFmtId="0" fontId="0" fillId="3" borderId="0" xfId="0" applyFill="1" applyBorder="1" applyAlignment="1">
      <alignment horizontal="left"/>
    </xf>
    <xf numFmtId="0" fontId="0" fillId="3" borderId="0" xfId="0" applyNumberFormat="1" applyFill="1" applyBorder="1"/>
    <xf numFmtId="0" fontId="2" fillId="3" borderId="2" xfId="0" applyNumberFormat="1" applyFont="1" applyFill="1" applyBorder="1" applyAlignment="1">
      <alignment horizontal="right" vertical="top"/>
    </xf>
  </cellXfs>
  <cellStyles count="2">
    <cellStyle name="Normal" xfId="0" builtinId="0"/>
    <cellStyle name="Percent" xfId="1" builtinId="5"/>
  </cellStyles>
  <dxfs count="67">
    <dxf>
      <font>
        <b/>
        <i val="0"/>
        <color theme="9"/>
      </font>
    </dxf>
    <dxf>
      <font>
        <color rgb="FF9C0006"/>
      </font>
      <fill>
        <patternFill>
          <bgColor rgb="FFFFC7CE"/>
        </patternFill>
      </fill>
    </dxf>
    <dxf>
      <font>
        <color theme="9"/>
      </font>
      <fill>
        <patternFill>
          <bgColor theme="9"/>
        </patternFill>
      </fill>
    </dxf>
    <dxf>
      <font>
        <color rgb="FFFF0000"/>
      </font>
      <fill>
        <patternFill>
          <bgColor rgb="FFFF0000"/>
        </patternFill>
      </fill>
    </dxf>
    <dxf>
      <alignment wrapText="1"/>
    </dxf>
    <dxf>
      <alignment horizontal="right"/>
    </dxf>
    <dxf>
      <alignment horizontal="left"/>
    </dxf>
    <dxf>
      <alignment vertical="bottom"/>
    </dxf>
    <dxf>
      <alignment wrapText="1"/>
    </dxf>
    <dxf>
      <alignment wrapText="1"/>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bottom style="thick">
          <color rgb="FFCC99FF"/>
        </bottom>
      </border>
    </dxf>
    <dxf>
      <border>
        <bottom style="thick">
          <color rgb="FFCC99FF"/>
        </bottom>
      </border>
    </dxf>
    <dxf>
      <font>
        <b/>
      </font>
    </dxf>
    <dxf>
      <font>
        <b/>
      </font>
    </dxf>
    <dxf>
      <font>
        <b/>
      </font>
    </dxf>
    <dxf>
      <font>
        <b/>
      </font>
    </dxf>
    <dxf>
      <border>
        <top style="thick">
          <color rgb="FFCC99FF"/>
        </top>
      </border>
    </dxf>
    <dxf>
      <alignment horizontal="right"/>
    </dxf>
    <dxf>
      <alignment vertical="top"/>
    </dxf>
    <dxf>
      <alignment wrapText="0"/>
    </dxf>
    <dxf>
      <alignment wrapText="0"/>
    </dxf>
    <dxf>
      <fill>
        <patternFill patternType="solid">
          <bgColor rgb="FFFDBFF3"/>
        </patternFill>
      </fill>
    </dxf>
    <dxf>
      <fill>
        <patternFill patternType="solid">
          <bgColor rgb="FFFDBFF3"/>
        </patternFill>
      </fill>
    </dxf>
    <dxf>
      <fill>
        <patternFill patternType="solid">
          <bgColor rgb="FFFDBFF3"/>
        </patternFill>
      </fill>
    </dxf>
    <dxf>
      <fill>
        <patternFill patternType="solid">
          <bgColor rgb="FFFDBFF3"/>
        </patternFill>
      </fill>
    </dxf>
    <dxf>
      <fill>
        <patternFill patternType="solid">
          <bgColor rgb="FFFDBFF3"/>
        </patternFill>
      </fill>
    </dxf>
    <dxf>
      <fill>
        <patternFill patternType="solid">
          <bgColor rgb="FFFDBFF3"/>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F800]dddd\,\ mmmm\ dd\,\ yyyy"/>
    </dxf>
    <dxf>
      <numFmt numFmtId="0" formatCode="General"/>
    </dxf>
    <dxf>
      <numFmt numFmtId="19" formatCode="m/d/yyyy"/>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1" formatCode="0"/>
    </dxf>
    <dxf>
      <numFmt numFmtId="1" formatCode="0"/>
    </dxf>
    <dxf>
      <numFmt numFmtId="30" formatCode="@"/>
    </dxf>
    <dxf>
      <numFmt numFmtId="30" formatCode="@"/>
    </dxf>
    <dxf>
      <numFmt numFmtId="0" formatCode="General"/>
    </dxf>
    <dxf>
      <numFmt numFmtId="19" formatCode="m/d/yyyy"/>
    </dxf>
    <dxf>
      <numFmt numFmtId="19" formatCode="m/d/yyyy"/>
    </dxf>
    <dxf>
      <numFmt numFmtId="19" formatCode="m/d/yyyy"/>
    </dxf>
    <dxf>
      <numFmt numFmtId="19" formatCode="m/d/yyyy"/>
    </dxf>
    <dxf>
      <font>
        <b/>
        <i val="0"/>
        <sz val="16"/>
        <color theme="0"/>
        <name val="Palatino Linotype"/>
        <family val="1"/>
        <scheme val="none"/>
      </font>
      <fill>
        <patternFill>
          <bgColor theme="1"/>
        </patternFill>
      </fill>
      <border diagonalUp="1" diagonalDown="1">
        <left style="thin">
          <color auto="1"/>
        </left>
        <right style="thin">
          <color auto="1"/>
        </right>
        <top style="thin">
          <color auto="1"/>
        </top>
        <bottom style="thin">
          <color auto="1"/>
        </bottom>
        <diagonal style="thin">
          <color auto="1"/>
        </diagonal>
      </border>
    </dxf>
    <dxf>
      <fill>
        <patternFill>
          <bgColor rgb="FFEBD3F9"/>
        </patternFill>
      </fill>
    </dxf>
    <dxf>
      <fill>
        <patternFill>
          <bgColor rgb="FFF6D4FC"/>
        </patternFill>
      </fill>
    </dxf>
  </dxfs>
  <tableStyles count="2" defaultTableStyle="TableStyleMedium2" defaultPivotStyle="PivotStyleLight16">
    <tableStyle name="PivotTable Style 1" table="0" count="2" xr9:uid="{E97FB2AC-B8C2-4E2C-9D30-4889E2B34493}">
      <tableStyleElement type="headerRow" dxfId="66"/>
      <tableStyleElement type="totalRow" dxfId="65"/>
    </tableStyle>
    <tableStyle name="Slicer Style 1" pivot="0" table="0" count="3" xr9:uid="{62250A5F-85E9-4BDF-B2FF-1C5CD96A68F5}">
      <tableStyleElement type="wholeTable" dxfId="64"/>
    </tableStyle>
  </tableStyles>
  <colors>
    <mruColors>
      <color rgb="FFCC99FF"/>
      <color rgb="FFE707C2"/>
      <color rgb="FFEBD3F9"/>
      <color rgb="FFE2AFFF"/>
      <color rgb="FFE5CBF9"/>
      <color rgb="FFFEDEF9"/>
      <color rgb="FFFDBFF3"/>
      <color rgb="FFF6D4FC"/>
      <color rgb="FFFB89E8"/>
      <color rgb="FFF60AD4"/>
    </mruColors>
  </colors>
  <extLst>
    <ext xmlns:x14="http://schemas.microsoft.com/office/spreadsheetml/2009/9/main" uri="{46F421CA-312F-682f-3DD2-61675219B42D}">
      <x14:dxfs count="2">
        <dxf>
          <fill>
            <patternFill>
              <bgColor rgb="FFCC99FF"/>
            </patternFill>
          </fill>
        </dxf>
        <dxf>
          <fill>
            <patternFill>
              <bgColor rgb="FFCC99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eetMetadata" Target="metadata.xml"/><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[Personal Finance Tracker.xlsx]Calc3!PivotTable7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Palatino Linotype" panose="02040502050505030304" pitchFamily="18" charset="0"/>
              </a:rPr>
              <a:t>Income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hade val="58000"/>
            </a:schemeClr>
          </a:solidFill>
          <a:ln w="19050">
            <a:solidFill>
              <a:schemeClr val="lt1"/>
            </a:solidFill>
          </a:ln>
          <a:effectLst/>
        </c:spPr>
      </c:pivotFmt>
      <c:pivotFmt>
        <c:idx val="13"/>
        <c:spPr>
          <a:solidFill>
            <a:schemeClr val="accent6">
              <a:shade val="86000"/>
            </a:schemeClr>
          </a:solidFill>
          <a:ln w="19050">
            <a:solidFill>
              <a:schemeClr val="lt1"/>
            </a:solidFill>
          </a:ln>
          <a:effectLst/>
        </c:spPr>
      </c:pivotFmt>
      <c:pivotFmt>
        <c:idx val="14"/>
        <c:spPr>
          <a:solidFill>
            <a:schemeClr val="accent6">
              <a:tint val="86000"/>
            </a:schemeClr>
          </a:solidFill>
          <a:ln w="19050">
            <a:solidFill>
              <a:schemeClr val="lt1"/>
            </a:solidFill>
          </a:ln>
          <a:effectLst/>
        </c:spPr>
      </c:pivotFmt>
      <c:pivotFmt>
        <c:idx val="15"/>
        <c:spPr>
          <a:solidFill>
            <a:schemeClr val="accent6">
              <a:tint val="58000"/>
            </a:schemeClr>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hade val="58000"/>
            </a:schemeClr>
          </a:solidFill>
          <a:ln w="19050">
            <a:solidFill>
              <a:schemeClr val="lt1"/>
            </a:solidFill>
          </a:ln>
          <a:effectLst/>
        </c:spPr>
      </c:pivotFmt>
      <c:pivotFmt>
        <c:idx val="18"/>
        <c:spPr>
          <a:solidFill>
            <a:schemeClr val="accent6">
              <a:shade val="86000"/>
            </a:schemeClr>
          </a:solidFill>
          <a:ln w="19050">
            <a:solidFill>
              <a:schemeClr val="lt1"/>
            </a:solidFill>
          </a:ln>
          <a:effectLst/>
        </c:spPr>
      </c:pivotFmt>
      <c:pivotFmt>
        <c:idx val="19"/>
        <c:spPr>
          <a:solidFill>
            <a:schemeClr val="accent6">
              <a:tint val="86000"/>
            </a:schemeClr>
          </a:solidFill>
          <a:ln w="19050">
            <a:solidFill>
              <a:schemeClr val="lt1"/>
            </a:solidFill>
          </a:ln>
          <a:effectLst/>
        </c:spPr>
      </c:pivotFmt>
      <c:pivotFmt>
        <c:idx val="20"/>
        <c:spPr>
          <a:solidFill>
            <a:schemeClr val="accent6">
              <a:tint val="58000"/>
            </a:schemeClr>
          </a:solidFill>
          <a:ln w="19050">
            <a:solidFill>
              <a:schemeClr val="lt1"/>
            </a:solidFill>
          </a:ln>
          <a:effectLst/>
        </c:spPr>
      </c:pivotFmt>
    </c:pivotFmts>
    <c:plotArea>
      <c:layout/>
      <c:doughnutChart>
        <c:varyColors val="1"/>
        <c:ser>
          <c:idx val="0"/>
          <c:order val="0"/>
          <c:tx>
            <c:strRef>
              <c:f>Calc3!$E$5</c:f>
              <c:strCache>
                <c:ptCount val="1"/>
                <c:pt idx="0">
                  <c:v>Total</c:v>
                </c:pt>
              </c:strCache>
            </c:strRef>
          </c:tx>
          <c:dPt>
            <c:idx val="0"/>
            <c:bubble3D val="0"/>
            <c:spPr>
              <a:solidFill>
                <a:schemeClr val="accent6">
                  <a:shade val="58000"/>
                </a:schemeClr>
              </a:solidFill>
              <a:ln w="19050">
                <a:solidFill>
                  <a:schemeClr val="lt1"/>
                </a:solidFill>
              </a:ln>
              <a:effectLst/>
            </c:spPr>
          </c:dPt>
          <c:dPt>
            <c:idx val="1"/>
            <c:bubble3D val="0"/>
            <c:spPr>
              <a:solidFill>
                <a:schemeClr val="accent6">
                  <a:shade val="86000"/>
                </a:schemeClr>
              </a:solidFill>
              <a:ln w="19050">
                <a:solidFill>
                  <a:schemeClr val="lt1"/>
                </a:solidFill>
              </a:ln>
              <a:effectLst/>
            </c:spPr>
          </c:dPt>
          <c:dPt>
            <c:idx val="2"/>
            <c:bubble3D val="0"/>
            <c:spPr>
              <a:solidFill>
                <a:schemeClr val="accent6">
                  <a:tint val="86000"/>
                </a:schemeClr>
              </a:solidFill>
              <a:ln w="19050">
                <a:solidFill>
                  <a:schemeClr val="lt1"/>
                </a:solidFill>
              </a:ln>
              <a:effectLst/>
            </c:spPr>
          </c:dPt>
          <c:dPt>
            <c:idx val="3"/>
            <c:bubble3D val="0"/>
            <c:spPr>
              <a:solidFill>
                <a:schemeClr val="accent6">
                  <a:tint val="58000"/>
                </a:schemeClr>
              </a:solidFill>
              <a:ln w="19050">
                <a:solidFill>
                  <a:schemeClr val="lt1"/>
                </a:solidFill>
              </a:ln>
              <a:effectLst/>
            </c:spPr>
          </c:dPt>
          <c:cat>
            <c:strRef>
              <c:f>Calc3!$D$6:$D$10</c:f>
              <c:strCache>
                <c:ptCount val="4"/>
                <c:pt idx="0">
                  <c:v>Employment</c:v>
                </c:pt>
                <c:pt idx="1">
                  <c:v>Rental</c:v>
                </c:pt>
                <c:pt idx="2">
                  <c:v>Side Hustle</c:v>
                </c:pt>
                <c:pt idx="3">
                  <c:v>Dividend,Stock Gain</c:v>
                </c:pt>
              </c:strCache>
            </c:strRef>
          </c:cat>
          <c:val>
            <c:numRef>
              <c:f>Calc3!$E$6:$E$10</c:f>
              <c:numCache>
                <c:formatCode>General</c:formatCode>
                <c:ptCount val="4"/>
                <c:pt idx="0">
                  <c:v>60000</c:v>
                </c:pt>
                <c:pt idx="1">
                  <c:v>14000</c:v>
                </c:pt>
                <c:pt idx="2">
                  <c:v>3950</c:v>
                </c:pt>
                <c:pt idx="3">
                  <c:v>554</c:v>
                </c:pt>
              </c:numCache>
            </c:numRef>
          </c:val>
          <c:extLst>
            <c:ext xmlns:c16="http://schemas.microsoft.com/office/drawing/2014/chart" uri="{C3380CC4-5D6E-409C-BE32-E72D297353CC}">
              <c16:uniqueId val="{0000000B-93E2-4327-930B-BD473C35AC6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C99FF"/>
      </a:solidFill>
      <a:round/>
    </a:ln>
    <a:effectLst>
      <a:outerShdw blurRad="50800" dist="38100" dir="5400000" algn="t" rotWithShape="0">
        <a:prstClr val="black">
          <a:alpha val="40000"/>
        </a:prstClr>
      </a:outerShdw>
    </a:effectLst>
    <a:scene3d>
      <a:camera prst="orthographicFront"/>
      <a:lightRig rig="threePt" dir="t"/>
    </a:scene3d>
    <a:sp3d prstMaterial="metal">
      <a:bevelT w="38100" h="57150"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Tracker.xlsx]Calc4!PivotTable15</c:name>
    <c:fmtId val="0"/>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Calc4!$R$4</c:f>
              <c:strCache>
                <c:ptCount val="1"/>
                <c:pt idx="0">
                  <c:v>Expense</c:v>
                </c:pt>
              </c:strCache>
            </c:strRef>
          </c:tx>
          <c:spPr>
            <a:solidFill>
              <a:schemeClr val="accent4">
                <a:lumMod val="40000"/>
                <a:lumOff val="60000"/>
              </a:schemeClr>
            </a:solidFill>
            <a:ln>
              <a:noFill/>
            </a:ln>
            <a:effectLst/>
          </c:spPr>
          <c:invertIfNegative val="0"/>
          <c:cat>
            <c:strRef>
              <c:f>Calc4!$Q$5:$Q$14</c:f>
              <c:strCache>
                <c:ptCount val="9"/>
                <c:pt idx="0">
                  <c:v>Food</c:v>
                </c:pt>
                <c:pt idx="1">
                  <c:v>Housing</c:v>
                </c:pt>
                <c:pt idx="2">
                  <c:v>Insurances</c:v>
                </c:pt>
                <c:pt idx="3">
                  <c:v>Loans</c:v>
                </c:pt>
                <c:pt idx="4">
                  <c:v>Miscellaneous</c:v>
                </c:pt>
                <c:pt idx="5">
                  <c:v>Personal Care</c:v>
                </c:pt>
                <c:pt idx="6">
                  <c:v>Pet Care</c:v>
                </c:pt>
                <c:pt idx="7">
                  <c:v>Recreation</c:v>
                </c:pt>
                <c:pt idx="8">
                  <c:v>Transportation</c:v>
                </c:pt>
              </c:strCache>
            </c:strRef>
          </c:cat>
          <c:val>
            <c:numRef>
              <c:f>Calc4!$R$5:$R$14</c:f>
              <c:numCache>
                <c:formatCode>General</c:formatCode>
                <c:ptCount val="9"/>
                <c:pt idx="0">
                  <c:v>1643</c:v>
                </c:pt>
                <c:pt idx="1">
                  <c:v>5305</c:v>
                </c:pt>
                <c:pt idx="2">
                  <c:v>5000</c:v>
                </c:pt>
                <c:pt idx="3">
                  <c:v>5000</c:v>
                </c:pt>
                <c:pt idx="4">
                  <c:v>0</c:v>
                </c:pt>
                <c:pt idx="5">
                  <c:v>1539</c:v>
                </c:pt>
                <c:pt idx="6">
                  <c:v>4725</c:v>
                </c:pt>
                <c:pt idx="7">
                  <c:v>1267</c:v>
                </c:pt>
                <c:pt idx="8">
                  <c:v>52</c:v>
                </c:pt>
              </c:numCache>
            </c:numRef>
          </c:val>
          <c:extLst>
            <c:ext xmlns:c16="http://schemas.microsoft.com/office/drawing/2014/chart" uri="{C3380CC4-5D6E-409C-BE32-E72D297353CC}">
              <c16:uniqueId val="{00000005-9AB7-4683-A29E-62ADDBD427EB}"/>
            </c:ext>
          </c:extLst>
        </c:ser>
        <c:ser>
          <c:idx val="1"/>
          <c:order val="1"/>
          <c:tx>
            <c:strRef>
              <c:f>Calc4!$S$4</c:f>
              <c:strCache>
                <c:ptCount val="1"/>
                <c:pt idx="0">
                  <c:v>Expense Budget</c:v>
                </c:pt>
              </c:strCache>
            </c:strRef>
          </c:tx>
          <c:spPr>
            <a:solidFill>
              <a:schemeClr val="accent4">
                <a:lumMod val="75000"/>
              </a:schemeClr>
            </a:solidFill>
            <a:ln>
              <a:noFill/>
            </a:ln>
            <a:effectLst/>
          </c:spPr>
          <c:invertIfNegative val="0"/>
          <c:cat>
            <c:strRef>
              <c:f>Calc4!$Q$5:$Q$14</c:f>
              <c:strCache>
                <c:ptCount val="9"/>
                <c:pt idx="0">
                  <c:v>Food</c:v>
                </c:pt>
                <c:pt idx="1">
                  <c:v>Housing</c:v>
                </c:pt>
                <c:pt idx="2">
                  <c:v>Insurances</c:v>
                </c:pt>
                <c:pt idx="3">
                  <c:v>Loans</c:v>
                </c:pt>
                <c:pt idx="4">
                  <c:v>Miscellaneous</c:v>
                </c:pt>
                <c:pt idx="5">
                  <c:v>Personal Care</c:v>
                </c:pt>
                <c:pt idx="6">
                  <c:v>Pet Care</c:v>
                </c:pt>
                <c:pt idx="7">
                  <c:v>Recreation</c:v>
                </c:pt>
                <c:pt idx="8">
                  <c:v>Transportation</c:v>
                </c:pt>
              </c:strCache>
            </c:strRef>
          </c:cat>
          <c:val>
            <c:numRef>
              <c:f>Calc4!$S$5:$S$14</c:f>
              <c:numCache>
                <c:formatCode>General</c:formatCode>
                <c:ptCount val="9"/>
                <c:pt idx="0">
                  <c:v>2500</c:v>
                </c:pt>
                <c:pt idx="1">
                  <c:v>4500</c:v>
                </c:pt>
                <c:pt idx="2">
                  <c:v>5000</c:v>
                </c:pt>
                <c:pt idx="3">
                  <c:v>5000</c:v>
                </c:pt>
                <c:pt idx="4">
                  <c:v>2000</c:v>
                </c:pt>
                <c:pt idx="5">
                  <c:v>2000</c:v>
                </c:pt>
                <c:pt idx="6">
                  <c:v>5000</c:v>
                </c:pt>
                <c:pt idx="7">
                  <c:v>2000</c:v>
                </c:pt>
                <c:pt idx="8">
                  <c:v>200</c:v>
                </c:pt>
              </c:numCache>
            </c:numRef>
          </c:val>
          <c:extLst>
            <c:ext xmlns:c16="http://schemas.microsoft.com/office/drawing/2014/chart" uri="{C3380CC4-5D6E-409C-BE32-E72D297353CC}">
              <c16:uniqueId val="{00000006-9AB7-4683-A29E-62ADDBD427EB}"/>
            </c:ext>
          </c:extLst>
        </c:ser>
        <c:dLbls>
          <c:showLegendKey val="0"/>
          <c:showVal val="0"/>
          <c:showCatName val="0"/>
          <c:showSerName val="0"/>
          <c:showPercent val="0"/>
          <c:showBubbleSize val="0"/>
        </c:dLbls>
        <c:gapWidth val="219"/>
        <c:axId val="2009700768"/>
        <c:axId val="2009706048"/>
      </c:barChart>
      <c:catAx>
        <c:axId val="20097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706048"/>
        <c:crosses val="autoZero"/>
        <c:auto val="1"/>
        <c:lblAlgn val="ctr"/>
        <c:lblOffset val="100"/>
        <c:noMultiLvlLbl val="0"/>
      </c:catAx>
      <c:valAx>
        <c:axId val="200970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70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[Personal Finance Tracker.xlsx]Calc3!PivotTable8</c:name>
    <c:fmtId val="6"/>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Palatino Linotype" panose="02040502050505030304" pitchFamily="18" charset="0"/>
                <a:ea typeface="+mn-ea"/>
                <a:cs typeface="+mn-cs"/>
              </a:defRPr>
            </a:pPr>
            <a:r>
              <a:rPr lang="en-US" sz="1400" b="1" i="0" u="none" strike="noStrike" kern="1200" spc="0" baseline="0">
                <a:solidFill>
                  <a:sysClr val="windowText" lastClr="000000"/>
                </a:solidFill>
                <a:latin typeface="Palatino Linotype" panose="02040502050505030304" pitchFamily="18" charset="0"/>
                <a:ea typeface="+mn-ea"/>
                <a:cs typeface="+mn-cs"/>
              </a:rPr>
              <a:t>Expense by Categories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Palatino Linotype" panose="020405020505050303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tint val="72000"/>
            </a:schemeClr>
          </a:solidFill>
          <a:ln w="19050">
            <a:solidFill>
              <a:schemeClr val="lt1"/>
            </a:solidFill>
          </a:ln>
          <a:effectLst/>
        </c:spPr>
      </c:pivotFmt>
      <c:pivotFmt>
        <c:idx val="33"/>
        <c:spPr>
          <a:solidFill>
            <a:schemeClr val="accent4">
              <a:shade val="44000"/>
            </a:schemeClr>
          </a:solidFill>
          <a:ln w="19050">
            <a:solidFill>
              <a:schemeClr val="lt1"/>
            </a:solidFill>
          </a:ln>
          <a:effectLst/>
        </c:spPr>
      </c:pivotFmt>
      <c:pivotFmt>
        <c:idx val="34"/>
        <c:spPr>
          <a:solidFill>
            <a:schemeClr val="accent4">
              <a:shade val="58000"/>
            </a:schemeClr>
          </a:solidFill>
          <a:ln w="19050">
            <a:solidFill>
              <a:schemeClr val="lt1"/>
            </a:solidFill>
          </a:ln>
          <a:effectLst/>
        </c:spPr>
      </c:pivotFmt>
      <c:pivotFmt>
        <c:idx val="35"/>
        <c:spPr>
          <a:solidFill>
            <a:schemeClr val="accent4">
              <a:shade val="72000"/>
            </a:schemeClr>
          </a:solidFill>
          <a:ln w="19050">
            <a:solidFill>
              <a:schemeClr val="lt1"/>
            </a:solidFill>
          </a:ln>
          <a:effectLst/>
        </c:spPr>
      </c:pivotFmt>
      <c:pivotFmt>
        <c:idx val="36"/>
        <c:spPr>
          <a:solidFill>
            <a:schemeClr val="accent4">
              <a:shade val="86000"/>
            </a:schemeClr>
          </a:solidFill>
          <a:ln w="19050">
            <a:solidFill>
              <a:schemeClr val="lt1"/>
            </a:solidFill>
          </a:ln>
          <a:effectLst/>
        </c:spPr>
      </c:pivotFmt>
      <c:pivotFmt>
        <c:idx val="37"/>
        <c:spPr>
          <a:solidFill>
            <a:schemeClr val="accent4"/>
          </a:solidFill>
          <a:ln w="19050">
            <a:solidFill>
              <a:schemeClr val="lt1"/>
            </a:solidFill>
          </a:ln>
          <a:effectLst/>
        </c:spPr>
      </c:pivotFmt>
      <c:pivotFmt>
        <c:idx val="38"/>
        <c:spPr>
          <a:solidFill>
            <a:schemeClr val="accent4">
              <a:tint val="86000"/>
            </a:schemeClr>
          </a:solidFill>
          <a:ln w="19050">
            <a:solidFill>
              <a:schemeClr val="lt1"/>
            </a:solidFill>
          </a:ln>
          <a:effectLst/>
        </c:spPr>
      </c:pivotFmt>
      <c:pivotFmt>
        <c:idx val="39"/>
        <c:spPr>
          <a:solidFill>
            <a:schemeClr val="accent4">
              <a:tint val="44000"/>
            </a:schemeClr>
          </a:solidFill>
          <a:ln w="19050">
            <a:solidFill>
              <a:schemeClr val="lt1"/>
            </a:solidFill>
          </a:ln>
          <a:effectLst/>
        </c:spPr>
      </c:pivotFmt>
      <c:pivotFmt>
        <c:idx val="40"/>
        <c:spPr>
          <a:solidFill>
            <a:schemeClr val="accent4">
              <a:tint val="58000"/>
            </a:schemeClr>
          </a:solidFill>
          <a:ln w="19050">
            <a:solidFill>
              <a:schemeClr val="lt1"/>
            </a:solidFill>
          </a:ln>
          <a:effectLst/>
        </c:spPr>
      </c:pivotFmt>
    </c:pivotFmts>
    <c:plotArea>
      <c:layout>
        <c:manualLayout>
          <c:layoutTarget val="inner"/>
          <c:xMode val="edge"/>
          <c:yMode val="edge"/>
          <c:x val="0.11631488840323152"/>
          <c:y val="0.18857807601368612"/>
          <c:w val="0.73463566053105012"/>
          <c:h val="0.76961802851566619"/>
        </c:manualLayout>
      </c:layout>
      <c:doughnutChart>
        <c:varyColors val="1"/>
        <c:ser>
          <c:idx val="0"/>
          <c:order val="0"/>
          <c:tx>
            <c:strRef>
              <c:f>Calc3!$N$4</c:f>
              <c:strCache>
                <c:ptCount val="1"/>
                <c:pt idx="0">
                  <c:v>Total</c:v>
                </c:pt>
              </c:strCache>
            </c:strRef>
          </c:tx>
          <c:dPt>
            <c:idx val="0"/>
            <c:bubble3D val="0"/>
            <c:spPr>
              <a:solidFill>
                <a:schemeClr val="accent4">
                  <a:shade val="44000"/>
                </a:schemeClr>
              </a:solidFill>
              <a:ln w="19050">
                <a:solidFill>
                  <a:schemeClr val="lt1"/>
                </a:solidFill>
              </a:ln>
              <a:effectLst/>
            </c:spPr>
          </c:dPt>
          <c:dPt>
            <c:idx val="1"/>
            <c:bubble3D val="0"/>
            <c:spPr>
              <a:solidFill>
                <a:schemeClr val="accent4">
                  <a:shade val="58000"/>
                </a:schemeClr>
              </a:solidFill>
              <a:ln w="19050">
                <a:solidFill>
                  <a:schemeClr val="lt1"/>
                </a:solidFill>
              </a:ln>
              <a:effectLst/>
            </c:spPr>
          </c:dPt>
          <c:dPt>
            <c:idx val="2"/>
            <c:bubble3D val="0"/>
            <c:spPr>
              <a:solidFill>
                <a:schemeClr val="accent4">
                  <a:shade val="72000"/>
                </a:schemeClr>
              </a:solidFill>
              <a:ln w="19050">
                <a:solidFill>
                  <a:schemeClr val="lt1"/>
                </a:solidFill>
              </a:ln>
              <a:effectLst/>
            </c:spPr>
          </c:dPt>
          <c:dPt>
            <c:idx val="3"/>
            <c:bubble3D val="0"/>
            <c:spPr>
              <a:solidFill>
                <a:schemeClr val="accent4">
                  <a:shade val="86000"/>
                </a:schemeClr>
              </a:solidFill>
              <a:ln w="19050">
                <a:solidFill>
                  <a:schemeClr val="lt1"/>
                </a:solidFill>
              </a:ln>
              <a:effectLst/>
            </c:spPr>
          </c:dPt>
          <c:dPt>
            <c:idx val="4"/>
            <c:bubble3D val="0"/>
            <c:spPr>
              <a:solidFill>
                <a:schemeClr val="accent4">
                  <a:tint val="86000"/>
                </a:schemeClr>
              </a:solidFill>
              <a:ln w="19050">
                <a:solidFill>
                  <a:schemeClr val="lt1"/>
                </a:solidFill>
              </a:ln>
              <a:effectLst/>
            </c:spPr>
          </c:dPt>
          <c:dPt>
            <c:idx val="5"/>
            <c:bubble3D val="0"/>
            <c:spPr>
              <a:solidFill>
                <a:schemeClr val="accent4"/>
              </a:solidFill>
              <a:ln w="19050">
                <a:solidFill>
                  <a:schemeClr val="lt1"/>
                </a:solidFill>
              </a:ln>
              <a:effectLst/>
            </c:spPr>
          </c:dPt>
          <c:dPt>
            <c:idx val="6"/>
            <c:bubble3D val="0"/>
            <c:spPr>
              <a:solidFill>
                <a:schemeClr val="accent4">
                  <a:tint val="72000"/>
                </a:schemeClr>
              </a:solidFill>
              <a:ln w="19050">
                <a:solidFill>
                  <a:schemeClr val="lt1"/>
                </a:solidFill>
              </a:ln>
              <a:effectLst/>
            </c:spPr>
          </c:dPt>
          <c:dPt>
            <c:idx val="7"/>
            <c:bubble3D val="0"/>
            <c:spPr>
              <a:solidFill>
                <a:schemeClr val="accent4">
                  <a:tint val="58000"/>
                </a:schemeClr>
              </a:solidFill>
              <a:ln w="19050">
                <a:solidFill>
                  <a:schemeClr val="lt1"/>
                </a:solidFill>
              </a:ln>
              <a:effectLst/>
            </c:spPr>
          </c:dPt>
          <c:dPt>
            <c:idx val="8"/>
            <c:bubble3D val="0"/>
            <c:spPr>
              <a:solidFill>
                <a:schemeClr val="accent4">
                  <a:tint val="44000"/>
                </a:schemeClr>
              </a:solidFill>
              <a:ln w="19050">
                <a:solidFill>
                  <a:schemeClr val="lt1"/>
                </a:solidFill>
              </a:ln>
              <a:effectLst/>
            </c:spPr>
          </c:dPt>
          <c:cat>
            <c:strRef>
              <c:f>Calc3!$M$5:$M$14</c:f>
              <c:strCache>
                <c:ptCount val="9"/>
                <c:pt idx="0">
                  <c:v>Housing</c:v>
                </c:pt>
                <c:pt idx="1">
                  <c:v>Insurances</c:v>
                </c:pt>
                <c:pt idx="2">
                  <c:v>Loans</c:v>
                </c:pt>
                <c:pt idx="3">
                  <c:v>Pet Care</c:v>
                </c:pt>
                <c:pt idx="4">
                  <c:v>Food</c:v>
                </c:pt>
                <c:pt idx="5">
                  <c:v>Personal Care</c:v>
                </c:pt>
                <c:pt idx="6">
                  <c:v>Recreation</c:v>
                </c:pt>
                <c:pt idx="7">
                  <c:v>Transportation</c:v>
                </c:pt>
                <c:pt idx="8">
                  <c:v>Miscellaneous</c:v>
                </c:pt>
              </c:strCache>
            </c:strRef>
          </c:cat>
          <c:val>
            <c:numRef>
              <c:f>Calc3!$N$5:$N$14</c:f>
              <c:numCache>
                <c:formatCode>General</c:formatCode>
                <c:ptCount val="9"/>
                <c:pt idx="0">
                  <c:v>5305</c:v>
                </c:pt>
                <c:pt idx="1">
                  <c:v>5000</c:v>
                </c:pt>
                <c:pt idx="2">
                  <c:v>5000</c:v>
                </c:pt>
                <c:pt idx="3">
                  <c:v>4725</c:v>
                </c:pt>
                <c:pt idx="4">
                  <c:v>1643</c:v>
                </c:pt>
                <c:pt idx="5">
                  <c:v>1539</c:v>
                </c:pt>
                <c:pt idx="6">
                  <c:v>1267</c:v>
                </c:pt>
                <c:pt idx="7">
                  <c:v>52</c:v>
                </c:pt>
                <c:pt idx="8">
                  <c:v>0</c:v>
                </c:pt>
              </c:numCache>
            </c:numRef>
          </c:val>
          <c:extLst>
            <c:ext xmlns:c16="http://schemas.microsoft.com/office/drawing/2014/chart" uri="{C3380CC4-5D6E-409C-BE32-E72D297353CC}">
              <c16:uniqueId val="{00000015-0867-40D9-87D8-1A7708DBED6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C99FF"/>
      </a:solidFill>
      <a:round/>
    </a:ln>
    <a:effectLst>
      <a:outerShdw blurRad="50800" dist="38100" dir="5400000" algn="t" rotWithShape="0">
        <a:prstClr val="black">
          <a:alpha val="40000"/>
        </a:prstClr>
      </a:outerShdw>
    </a:effectLst>
    <a:scene3d>
      <a:camera prst="orthographicFront"/>
      <a:lightRig rig="threePt" dir="t"/>
    </a:scene3d>
    <a:sp3d prstMaterial="metal">
      <a:bevelT w="38100" h="57150"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[Personal Finance Tracker.xlsx]Calc3!PivotTable1</c:name>
    <c:fmtId val="4"/>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Palatino Linotype" panose="02040502050505030304" pitchFamily="18" charset="0"/>
                <a:ea typeface="+mn-ea"/>
                <a:cs typeface="+mn-cs"/>
              </a:defRPr>
            </a:pPr>
            <a:r>
              <a:rPr lang="en-US" sz="1400" b="1" i="0" u="none" strike="noStrike" kern="1200" spc="0" baseline="0">
                <a:solidFill>
                  <a:sysClr val="windowText" lastClr="000000"/>
                </a:solidFill>
                <a:latin typeface="Palatino Linotype" panose="02040502050505030304" pitchFamily="18" charset="0"/>
                <a:ea typeface="+mn-ea"/>
                <a:cs typeface="+mn-cs"/>
              </a:rPr>
              <a:t>Savings by Categories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Palatino Linotype" panose="02040502050505030304" pitchFamily="18" charset="0"/>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hade val="6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tint val="65000"/>
            </a:schemeClr>
          </a:solidFill>
          <a:ln w="19050">
            <a:solidFill>
              <a:schemeClr val="lt1"/>
            </a:solidFill>
          </a:ln>
          <a:effectLst/>
        </c:spPr>
      </c:pivotFmt>
      <c:pivotFmt>
        <c:idx val="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hade val="65000"/>
            </a:schemeClr>
          </a:solidFill>
          <a:ln w="19050">
            <a:solidFill>
              <a:schemeClr val="lt1"/>
            </a:solidFill>
          </a:ln>
          <a:effectLst/>
        </c:spPr>
      </c:pivotFmt>
      <c:pivotFmt>
        <c:idx val="11"/>
        <c:spPr>
          <a:solidFill>
            <a:schemeClr val="accent5">
              <a:tint val="65000"/>
            </a:schemeClr>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hade val="65000"/>
            </a:schemeClr>
          </a:solidFill>
          <a:ln w="19050">
            <a:solidFill>
              <a:schemeClr val="lt1"/>
            </a:solidFill>
          </a:ln>
          <a:effectLst/>
        </c:spPr>
      </c:pivotFmt>
      <c:pivotFmt>
        <c:idx val="15"/>
        <c:spPr>
          <a:solidFill>
            <a:schemeClr val="accent5">
              <a:tint val="65000"/>
            </a:schemeClr>
          </a:solidFill>
          <a:ln w="19050">
            <a:solidFill>
              <a:schemeClr val="lt1"/>
            </a:solidFill>
          </a:ln>
          <a:effectLst/>
        </c:spPr>
      </c:pivotFmt>
      <c:pivotFmt>
        <c:idx val="16"/>
        <c:spPr>
          <a:solidFill>
            <a:schemeClr val="accent5"/>
          </a:solidFill>
          <a:ln w="19050">
            <a:solidFill>
              <a:schemeClr val="lt1"/>
            </a:solidFill>
          </a:ln>
          <a:effectLst/>
        </c:spPr>
      </c:pivotFmt>
    </c:pivotFmts>
    <c:plotArea>
      <c:layout/>
      <c:doughnutChart>
        <c:varyColors val="1"/>
        <c:ser>
          <c:idx val="0"/>
          <c:order val="0"/>
          <c:tx>
            <c:strRef>
              <c:f>Calc3!$H$3</c:f>
              <c:strCache>
                <c:ptCount val="1"/>
                <c:pt idx="0">
                  <c:v>Total</c:v>
                </c:pt>
              </c:strCache>
            </c:strRef>
          </c:tx>
          <c:dPt>
            <c:idx val="0"/>
            <c:bubble3D val="0"/>
            <c:spPr>
              <a:solidFill>
                <a:schemeClr val="accent5">
                  <a:shade val="65000"/>
                </a:schemeClr>
              </a:solidFill>
              <a:ln w="19050">
                <a:solidFill>
                  <a:schemeClr val="lt1"/>
                </a:solidFill>
              </a:ln>
              <a:effectLst/>
            </c:spPr>
          </c:dPt>
          <c:dPt>
            <c:idx val="1"/>
            <c:bubble3D val="0"/>
            <c:spPr>
              <a:solidFill>
                <a:schemeClr val="accent5">
                  <a:tint val="65000"/>
                </a:schemeClr>
              </a:solidFill>
              <a:ln w="19050">
                <a:solidFill>
                  <a:schemeClr val="lt1"/>
                </a:solidFill>
              </a:ln>
              <a:effectLst/>
            </c:spPr>
          </c:dPt>
          <c:dPt>
            <c:idx val="2"/>
            <c:bubble3D val="0"/>
            <c:spPr>
              <a:solidFill>
                <a:schemeClr val="accent5"/>
              </a:solidFill>
              <a:ln w="19050">
                <a:solidFill>
                  <a:schemeClr val="lt1"/>
                </a:solidFill>
              </a:ln>
              <a:effectLst/>
            </c:spPr>
          </c:dPt>
          <c:cat>
            <c:strRef>
              <c:f>Calc3!$G$4:$G$7</c:f>
              <c:strCache>
                <c:ptCount val="3"/>
                <c:pt idx="0">
                  <c:v>Emergency Fund</c:v>
                </c:pt>
                <c:pt idx="1">
                  <c:v>Retirement Account</c:v>
                </c:pt>
                <c:pt idx="2">
                  <c:v>Saving #3</c:v>
                </c:pt>
              </c:strCache>
            </c:strRef>
          </c:cat>
          <c:val>
            <c:numRef>
              <c:f>Calc3!$H$4:$H$7</c:f>
              <c:numCache>
                <c:formatCode>General</c:formatCode>
                <c:ptCount val="3"/>
                <c:pt idx="0">
                  <c:v>3033</c:v>
                </c:pt>
                <c:pt idx="1">
                  <c:v>643</c:v>
                </c:pt>
                <c:pt idx="2">
                  <c:v>643</c:v>
                </c:pt>
              </c:numCache>
            </c:numRef>
          </c:val>
          <c:extLst>
            <c:ext xmlns:c16="http://schemas.microsoft.com/office/drawing/2014/chart" uri="{C3380CC4-5D6E-409C-BE32-E72D297353CC}">
              <c16:uniqueId val="{0000000A-1CDF-4A38-804E-F601B315A09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C99FF">
          <a:alpha val="97000"/>
        </a:srgbClr>
      </a:solidFill>
      <a:round/>
    </a:ln>
    <a:effectLst>
      <a:outerShdw blurRad="50800" dist="38100" dir="5400000" algn="t" rotWithShape="0">
        <a:prstClr val="black">
          <a:alpha val="40000"/>
        </a:prstClr>
      </a:outerShdw>
    </a:effectLst>
    <a:scene3d>
      <a:camera prst="orthographicFront"/>
      <a:lightRig rig="threePt" dir="t"/>
    </a:scene3d>
    <a:sp3d prstMaterial="metal">
      <a:bevelT w="38100" h="57150"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Tracker.xlsx]Calc2!PivotTable10</c:name>
    <c:fmtId val="7"/>
  </c:pivotSource>
  <c:chart>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50931974512476"/>
          <c:y val="5.508716261213617E-2"/>
          <c:w val="0.6852705590642636"/>
          <c:h val="0.82080816390488498"/>
        </c:manualLayout>
      </c:layout>
      <c:lineChart>
        <c:grouping val="standard"/>
        <c:varyColors val="0"/>
        <c:ser>
          <c:idx val="0"/>
          <c:order val="0"/>
          <c:tx>
            <c:strRef>
              <c:f>Calc2!$C$3</c:f>
              <c:strCache>
                <c:ptCount val="1"/>
                <c:pt idx="0">
                  <c:v>Income</c:v>
                </c:pt>
              </c:strCache>
            </c:strRef>
          </c:tx>
          <c:spPr>
            <a:ln w="28575" cap="rnd">
              <a:solidFill>
                <a:schemeClr val="accent6"/>
              </a:solidFill>
              <a:round/>
            </a:ln>
            <a:effectLst/>
          </c:spPr>
          <c:marker>
            <c:symbol val="none"/>
          </c:marker>
          <c:cat>
            <c:strRef>
              <c:f>Calc2!$B$4:$B$16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Calc2!$C$4:$C$16</c:f>
              <c:numCache>
                <c:formatCode>General</c:formatCode>
                <c:ptCount val="12"/>
                <c:pt idx="0">
                  <c:v>77684</c:v>
                </c:pt>
                <c:pt idx="1">
                  <c:v>78091</c:v>
                </c:pt>
                <c:pt idx="2">
                  <c:v>78339</c:v>
                </c:pt>
                <c:pt idx="3">
                  <c:v>78504</c:v>
                </c:pt>
                <c:pt idx="4">
                  <c:v>78610</c:v>
                </c:pt>
                <c:pt idx="5">
                  <c:v>78950</c:v>
                </c:pt>
                <c:pt idx="6">
                  <c:v>78662</c:v>
                </c:pt>
                <c:pt idx="7">
                  <c:v>78213</c:v>
                </c:pt>
                <c:pt idx="8">
                  <c:v>77334</c:v>
                </c:pt>
                <c:pt idx="9">
                  <c:v>76524</c:v>
                </c:pt>
                <c:pt idx="10">
                  <c:v>75383</c:v>
                </c:pt>
                <c:pt idx="11">
                  <c:v>76283</c:v>
                </c:pt>
              </c:numCache>
            </c:numRef>
          </c:val>
          <c:smooth val="0"/>
          <c:extLst>
            <c:ext xmlns:c16="http://schemas.microsoft.com/office/drawing/2014/chart" uri="{C3380CC4-5D6E-409C-BE32-E72D297353CC}">
              <c16:uniqueId val="{00000000-15A3-4770-9615-6686D105FA33}"/>
            </c:ext>
          </c:extLst>
        </c:ser>
        <c:ser>
          <c:idx val="1"/>
          <c:order val="1"/>
          <c:tx>
            <c:strRef>
              <c:f>Calc2!$D$3</c:f>
              <c:strCache>
                <c:ptCount val="1"/>
                <c:pt idx="0">
                  <c:v>Expense</c:v>
                </c:pt>
              </c:strCache>
            </c:strRef>
          </c:tx>
          <c:spPr>
            <a:ln w="28575" cap="rnd">
              <a:solidFill>
                <a:schemeClr val="accent4">
                  <a:lumMod val="75000"/>
                </a:schemeClr>
              </a:solidFill>
              <a:round/>
            </a:ln>
            <a:effectLst/>
          </c:spPr>
          <c:marker>
            <c:symbol val="none"/>
          </c:marker>
          <c:cat>
            <c:strRef>
              <c:f>Calc2!$B$4:$B$16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Calc2!$D$4:$D$16</c:f>
              <c:numCache>
                <c:formatCode>General</c:formatCode>
                <c:ptCount val="12"/>
                <c:pt idx="0">
                  <c:v>25246</c:v>
                </c:pt>
                <c:pt idx="1">
                  <c:v>20918</c:v>
                </c:pt>
                <c:pt idx="2">
                  <c:v>22165</c:v>
                </c:pt>
                <c:pt idx="3">
                  <c:v>24531</c:v>
                </c:pt>
                <c:pt idx="4">
                  <c:v>39466</c:v>
                </c:pt>
                <c:pt idx="5">
                  <c:v>28067</c:v>
                </c:pt>
                <c:pt idx="6">
                  <c:v>32360</c:v>
                </c:pt>
                <c:pt idx="7">
                  <c:v>27270</c:v>
                </c:pt>
                <c:pt idx="8">
                  <c:v>24088</c:v>
                </c:pt>
                <c:pt idx="9">
                  <c:v>33698</c:v>
                </c:pt>
                <c:pt idx="10">
                  <c:v>24283</c:v>
                </c:pt>
                <c:pt idx="11">
                  <c:v>23138</c:v>
                </c:pt>
              </c:numCache>
            </c:numRef>
          </c:val>
          <c:smooth val="0"/>
          <c:extLst>
            <c:ext xmlns:c16="http://schemas.microsoft.com/office/drawing/2014/chart" uri="{C3380CC4-5D6E-409C-BE32-E72D297353CC}">
              <c16:uniqueId val="{00000001-15A3-4770-9615-6686D105FA33}"/>
            </c:ext>
          </c:extLst>
        </c:ser>
        <c:ser>
          <c:idx val="2"/>
          <c:order val="2"/>
          <c:tx>
            <c:strRef>
              <c:f>Calc2!$E$3</c:f>
              <c:strCache>
                <c:ptCount val="1"/>
                <c:pt idx="0">
                  <c:v>Expense Budget</c:v>
                </c:pt>
              </c:strCache>
            </c:strRef>
          </c:tx>
          <c:spPr>
            <a:ln w="28575" cap="rnd">
              <a:solidFill>
                <a:schemeClr val="accent3"/>
              </a:solidFill>
              <a:round/>
            </a:ln>
            <a:effectLst/>
          </c:spPr>
          <c:marker>
            <c:symbol val="none"/>
          </c:marker>
          <c:cat>
            <c:strRef>
              <c:f>Calc2!$B$4:$B$16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Calc2!$E$4:$E$16</c:f>
              <c:numCache>
                <c:formatCode>General</c:formatCode>
                <c:ptCount val="12"/>
                <c:pt idx="0">
                  <c:v>30759</c:v>
                </c:pt>
                <c:pt idx="1">
                  <c:v>27755</c:v>
                </c:pt>
                <c:pt idx="2">
                  <c:v>28200</c:v>
                </c:pt>
                <c:pt idx="3">
                  <c:v>28200</c:v>
                </c:pt>
                <c:pt idx="4">
                  <c:v>41755</c:v>
                </c:pt>
                <c:pt idx="5">
                  <c:v>31200</c:v>
                </c:pt>
                <c:pt idx="6">
                  <c:v>34204</c:v>
                </c:pt>
                <c:pt idx="7">
                  <c:v>31755</c:v>
                </c:pt>
                <c:pt idx="8">
                  <c:v>30200</c:v>
                </c:pt>
                <c:pt idx="9">
                  <c:v>41400</c:v>
                </c:pt>
                <c:pt idx="10">
                  <c:v>29955</c:v>
                </c:pt>
                <c:pt idx="11">
                  <c:v>28400</c:v>
                </c:pt>
              </c:numCache>
            </c:numRef>
          </c:val>
          <c:smooth val="0"/>
          <c:extLst>
            <c:ext xmlns:c16="http://schemas.microsoft.com/office/drawing/2014/chart" uri="{C3380CC4-5D6E-409C-BE32-E72D297353CC}">
              <c16:uniqueId val="{00000000-0170-4187-95DD-AE5379E4E816}"/>
            </c:ext>
          </c:extLst>
        </c:ser>
        <c:dLbls>
          <c:showLegendKey val="0"/>
          <c:showVal val="0"/>
          <c:showCatName val="0"/>
          <c:showSerName val="0"/>
          <c:showPercent val="0"/>
          <c:showBubbleSize val="0"/>
        </c:dLbls>
        <c:smooth val="0"/>
        <c:axId val="1296221856"/>
        <c:axId val="1296222336"/>
      </c:lineChart>
      <c:catAx>
        <c:axId val="129622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1296222336"/>
        <c:crosses val="autoZero"/>
        <c:auto val="1"/>
        <c:lblAlgn val="ctr"/>
        <c:lblOffset val="100"/>
        <c:noMultiLvlLbl val="0"/>
      </c:catAx>
      <c:valAx>
        <c:axId val="129622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96221856"/>
        <c:crosses val="autoZero"/>
        <c:crossBetween val="between"/>
      </c:valAx>
      <c:spPr>
        <a:noFill/>
        <a:ln>
          <a:noFill/>
        </a:ln>
        <a:effectLst/>
      </c:spPr>
    </c:plotArea>
    <c:legend>
      <c:legendPos val="r"/>
      <c:layout>
        <c:manualLayout>
          <c:xMode val="edge"/>
          <c:yMode val="edge"/>
          <c:x val="0.82108103527518062"/>
          <c:y val="0.3450750186077487"/>
          <c:w val="0.17891895212236134"/>
          <c:h val="0.310056141287423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C99FF"/>
      </a:solidFill>
      <a:round/>
    </a:ln>
    <a:effectLst>
      <a:outerShdw blurRad="50800" dist="38100" dir="5400000" algn="t" rotWithShape="0">
        <a:prstClr val="black">
          <a:alpha val="40000"/>
        </a:prstClr>
      </a:outerShdw>
    </a:effectLst>
    <a:scene3d>
      <a:camera prst="orthographicFront"/>
      <a:lightRig rig="threePt" dir="t"/>
    </a:scene3d>
    <a:sp3d prstMaterial="metal">
      <a:bevelT w="38100" h="57150"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Tracker.xlsx]Calc4!PivotTable15</c:name>
    <c:fmtId val="6"/>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60575793784534"/>
          <c:y val="8.3489448593950008E-2"/>
          <c:w val="0.84601734121756178"/>
          <c:h val="0.64281225484443771"/>
        </c:manualLayout>
      </c:layout>
      <c:barChart>
        <c:barDir val="col"/>
        <c:grouping val="clustered"/>
        <c:varyColors val="0"/>
        <c:ser>
          <c:idx val="0"/>
          <c:order val="0"/>
          <c:tx>
            <c:strRef>
              <c:f>Calc4!$R$4</c:f>
              <c:strCache>
                <c:ptCount val="1"/>
                <c:pt idx="0">
                  <c:v>Expense</c:v>
                </c:pt>
              </c:strCache>
            </c:strRef>
          </c:tx>
          <c:spPr>
            <a:solidFill>
              <a:schemeClr val="accent4">
                <a:lumMod val="40000"/>
                <a:lumOff val="60000"/>
              </a:schemeClr>
            </a:solidFill>
            <a:ln>
              <a:noFill/>
            </a:ln>
            <a:effectLst/>
          </c:spPr>
          <c:invertIfNegative val="0"/>
          <c:cat>
            <c:strRef>
              <c:f>Calc4!$Q$5:$Q$14</c:f>
              <c:strCache>
                <c:ptCount val="9"/>
                <c:pt idx="0">
                  <c:v>Food</c:v>
                </c:pt>
                <c:pt idx="1">
                  <c:v>Housing</c:v>
                </c:pt>
                <c:pt idx="2">
                  <c:v>Insurances</c:v>
                </c:pt>
                <c:pt idx="3">
                  <c:v>Loans</c:v>
                </c:pt>
                <c:pt idx="4">
                  <c:v>Miscellaneous</c:v>
                </c:pt>
                <c:pt idx="5">
                  <c:v>Personal Care</c:v>
                </c:pt>
                <c:pt idx="6">
                  <c:v>Pet Care</c:v>
                </c:pt>
                <c:pt idx="7">
                  <c:v>Recreation</c:v>
                </c:pt>
                <c:pt idx="8">
                  <c:v>Transportation</c:v>
                </c:pt>
              </c:strCache>
            </c:strRef>
          </c:cat>
          <c:val>
            <c:numRef>
              <c:f>Calc4!$R$5:$R$14</c:f>
              <c:numCache>
                <c:formatCode>General</c:formatCode>
                <c:ptCount val="9"/>
                <c:pt idx="0">
                  <c:v>1643</c:v>
                </c:pt>
                <c:pt idx="1">
                  <c:v>5305</c:v>
                </c:pt>
                <c:pt idx="2">
                  <c:v>5000</c:v>
                </c:pt>
                <c:pt idx="3">
                  <c:v>5000</c:v>
                </c:pt>
                <c:pt idx="4">
                  <c:v>0</c:v>
                </c:pt>
                <c:pt idx="5">
                  <c:v>1539</c:v>
                </c:pt>
                <c:pt idx="6">
                  <c:v>4725</c:v>
                </c:pt>
                <c:pt idx="7">
                  <c:v>1267</c:v>
                </c:pt>
                <c:pt idx="8">
                  <c:v>52</c:v>
                </c:pt>
              </c:numCache>
            </c:numRef>
          </c:val>
          <c:extLst>
            <c:ext xmlns:c16="http://schemas.microsoft.com/office/drawing/2014/chart" uri="{C3380CC4-5D6E-409C-BE32-E72D297353CC}">
              <c16:uniqueId val="{00000005-20E0-47DC-8444-975F5F867488}"/>
            </c:ext>
          </c:extLst>
        </c:ser>
        <c:ser>
          <c:idx val="1"/>
          <c:order val="1"/>
          <c:tx>
            <c:strRef>
              <c:f>Calc4!$S$4</c:f>
              <c:strCache>
                <c:ptCount val="1"/>
                <c:pt idx="0">
                  <c:v>Expense Budget</c:v>
                </c:pt>
              </c:strCache>
            </c:strRef>
          </c:tx>
          <c:spPr>
            <a:solidFill>
              <a:schemeClr val="accent4">
                <a:lumMod val="75000"/>
              </a:schemeClr>
            </a:solidFill>
            <a:ln>
              <a:noFill/>
            </a:ln>
            <a:effectLst/>
          </c:spPr>
          <c:invertIfNegative val="0"/>
          <c:cat>
            <c:strRef>
              <c:f>Calc4!$Q$5:$Q$14</c:f>
              <c:strCache>
                <c:ptCount val="9"/>
                <c:pt idx="0">
                  <c:v>Food</c:v>
                </c:pt>
                <c:pt idx="1">
                  <c:v>Housing</c:v>
                </c:pt>
                <c:pt idx="2">
                  <c:v>Insurances</c:v>
                </c:pt>
                <c:pt idx="3">
                  <c:v>Loans</c:v>
                </c:pt>
                <c:pt idx="4">
                  <c:v>Miscellaneous</c:v>
                </c:pt>
                <c:pt idx="5">
                  <c:v>Personal Care</c:v>
                </c:pt>
                <c:pt idx="6">
                  <c:v>Pet Care</c:v>
                </c:pt>
                <c:pt idx="7">
                  <c:v>Recreation</c:v>
                </c:pt>
                <c:pt idx="8">
                  <c:v>Transportation</c:v>
                </c:pt>
              </c:strCache>
            </c:strRef>
          </c:cat>
          <c:val>
            <c:numRef>
              <c:f>Calc4!$S$5:$S$14</c:f>
              <c:numCache>
                <c:formatCode>General</c:formatCode>
                <c:ptCount val="9"/>
                <c:pt idx="0">
                  <c:v>2500</c:v>
                </c:pt>
                <c:pt idx="1">
                  <c:v>4500</c:v>
                </c:pt>
                <c:pt idx="2">
                  <c:v>5000</c:v>
                </c:pt>
                <c:pt idx="3">
                  <c:v>5000</c:v>
                </c:pt>
                <c:pt idx="4">
                  <c:v>2000</c:v>
                </c:pt>
                <c:pt idx="5">
                  <c:v>2000</c:v>
                </c:pt>
                <c:pt idx="6">
                  <c:v>5000</c:v>
                </c:pt>
                <c:pt idx="7">
                  <c:v>2000</c:v>
                </c:pt>
                <c:pt idx="8">
                  <c:v>200</c:v>
                </c:pt>
              </c:numCache>
            </c:numRef>
          </c:val>
          <c:extLst>
            <c:ext xmlns:c16="http://schemas.microsoft.com/office/drawing/2014/chart" uri="{C3380CC4-5D6E-409C-BE32-E72D297353CC}">
              <c16:uniqueId val="{00000006-20E0-47DC-8444-975F5F867488}"/>
            </c:ext>
          </c:extLst>
        </c:ser>
        <c:dLbls>
          <c:showLegendKey val="0"/>
          <c:showVal val="0"/>
          <c:showCatName val="0"/>
          <c:showSerName val="0"/>
          <c:showPercent val="0"/>
          <c:showBubbleSize val="0"/>
        </c:dLbls>
        <c:gapWidth val="219"/>
        <c:axId val="2009700768"/>
        <c:axId val="2009706048"/>
      </c:barChart>
      <c:catAx>
        <c:axId val="20097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2009706048"/>
        <c:crosses val="autoZero"/>
        <c:auto val="1"/>
        <c:lblAlgn val="ctr"/>
        <c:lblOffset val="100"/>
        <c:noMultiLvlLbl val="0"/>
      </c:catAx>
      <c:valAx>
        <c:axId val="200970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2009700768"/>
        <c:crosses val="autoZero"/>
        <c:crossBetween val="between"/>
      </c:valAx>
      <c:spPr>
        <a:noFill/>
        <a:ln>
          <a:noFill/>
        </a:ln>
        <a:effectLst/>
      </c:spPr>
    </c:plotArea>
    <c:legend>
      <c:legendPos val="b"/>
      <c:layout>
        <c:manualLayout>
          <c:xMode val="edge"/>
          <c:yMode val="edge"/>
          <c:x val="1.4871166396029293E-2"/>
          <c:y val="0.91347471766716448"/>
          <c:w val="0.33536016895373572"/>
          <c:h val="6.38302434921529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C99FF"/>
      </a:solidFill>
      <a:round/>
    </a:ln>
    <a:effectLst>
      <a:outerShdw blurRad="50800" dist="38100" dir="5400000" algn="t" rotWithShape="0">
        <a:prstClr val="black">
          <a:alpha val="40000"/>
        </a:prstClr>
      </a:outerShdw>
    </a:effectLst>
    <a:scene3d>
      <a:camera prst="orthographicFront"/>
      <a:lightRig rig="threePt" dir="t"/>
    </a:scene3d>
    <a:sp3d prstMaterial="metal">
      <a:bevelT w="38100" h="57150"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Tracker.xlsx]Calc2!PivotTable10</c:name>
    <c:fmtId val="0"/>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76570011460938E-2"/>
          <c:y val="2.7325968582285424E-2"/>
          <c:w val="0.76873487684382225"/>
          <c:h val="0.82985936459435106"/>
        </c:manualLayout>
      </c:layout>
      <c:lineChart>
        <c:grouping val="standard"/>
        <c:varyColors val="0"/>
        <c:ser>
          <c:idx val="0"/>
          <c:order val="0"/>
          <c:tx>
            <c:strRef>
              <c:f>Calc2!$C$3</c:f>
              <c:strCache>
                <c:ptCount val="1"/>
                <c:pt idx="0">
                  <c:v>Income</c:v>
                </c:pt>
              </c:strCache>
            </c:strRef>
          </c:tx>
          <c:spPr>
            <a:ln w="28575" cap="rnd">
              <a:solidFill>
                <a:schemeClr val="accent6"/>
              </a:solidFill>
              <a:round/>
            </a:ln>
            <a:effectLst/>
          </c:spPr>
          <c:marker>
            <c:symbol val="none"/>
          </c:marker>
          <c:cat>
            <c:strRef>
              <c:f>Calc2!$B$4:$B$16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Calc2!$C$4:$C$16</c:f>
              <c:numCache>
                <c:formatCode>General</c:formatCode>
                <c:ptCount val="12"/>
                <c:pt idx="0">
                  <c:v>77684</c:v>
                </c:pt>
                <c:pt idx="1">
                  <c:v>78091</c:v>
                </c:pt>
                <c:pt idx="2">
                  <c:v>78339</c:v>
                </c:pt>
                <c:pt idx="3">
                  <c:v>78504</c:v>
                </c:pt>
                <c:pt idx="4">
                  <c:v>78610</c:v>
                </c:pt>
                <c:pt idx="5">
                  <c:v>78950</c:v>
                </c:pt>
                <c:pt idx="6">
                  <c:v>78662</c:v>
                </c:pt>
                <c:pt idx="7">
                  <c:v>78213</c:v>
                </c:pt>
                <c:pt idx="8">
                  <c:v>77334</c:v>
                </c:pt>
                <c:pt idx="9">
                  <c:v>76524</c:v>
                </c:pt>
                <c:pt idx="10">
                  <c:v>75383</c:v>
                </c:pt>
                <c:pt idx="11">
                  <c:v>76283</c:v>
                </c:pt>
              </c:numCache>
            </c:numRef>
          </c:val>
          <c:smooth val="0"/>
          <c:extLst>
            <c:ext xmlns:c16="http://schemas.microsoft.com/office/drawing/2014/chart" uri="{C3380CC4-5D6E-409C-BE32-E72D297353CC}">
              <c16:uniqueId val="{00000000-532D-4667-ABE9-D3D28C5C7FB0}"/>
            </c:ext>
          </c:extLst>
        </c:ser>
        <c:ser>
          <c:idx val="1"/>
          <c:order val="1"/>
          <c:tx>
            <c:strRef>
              <c:f>Calc2!$D$3</c:f>
              <c:strCache>
                <c:ptCount val="1"/>
                <c:pt idx="0">
                  <c:v>Expense</c:v>
                </c:pt>
              </c:strCache>
            </c:strRef>
          </c:tx>
          <c:spPr>
            <a:ln w="28575" cap="rnd">
              <a:solidFill>
                <a:schemeClr val="accent4">
                  <a:lumMod val="75000"/>
                </a:schemeClr>
              </a:solidFill>
              <a:round/>
            </a:ln>
            <a:effectLst/>
          </c:spPr>
          <c:marker>
            <c:symbol val="none"/>
          </c:marker>
          <c:cat>
            <c:strRef>
              <c:f>Calc2!$B$4:$B$16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Calc2!$D$4:$D$16</c:f>
              <c:numCache>
                <c:formatCode>General</c:formatCode>
                <c:ptCount val="12"/>
                <c:pt idx="0">
                  <c:v>25246</c:v>
                </c:pt>
                <c:pt idx="1">
                  <c:v>20918</c:v>
                </c:pt>
                <c:pt idx="2">
                  <c:v>22165</c:v>
                </c:pt>
                <c:pt idx="3">
                  <c:v>24531</c:v>
                </c:pt>
                <c:pt idx="4">
                  <c:v>39466</c:v>
                </c:pt>
                <c:pt idx="5">
                  <c:v>28067</c:v>
                </c:pt>
                <c:pt idx="6">
                  <c:v>32360</c:v>
                </c:pt>
                <c:pt idx="7">
                  <c:v>27270</c:v>
                </c:pt>
                <c:pt idx="8">
                  <c:v>24088</c:v>
                </c:pt>
                <c:pt idx="9">
                  <c:v>33698</c:v>
                </c:pt>
                <c:pt idx="10">
                  <c:v>24283</c:v>
                </c:pt>
                <c:pt idx="11">
                  <c:v>23138</c:v>
                </c:pt>
              </c:numCache>
            </c:numRef>
          </c:val>
          <c:smooth val="0"/>
          <c:extLst>
            <c:ext xmlns:c16="http://schemas.microsoft.com/office/drawing/2014/chart" uri="{C3380CC4-5D6E-409C-BE32-E72D297353CC}">
              <c16:uniqueId val="{00000001-532D-4667-ABE9-D3D28C5C7FB0}"/>
            </c:ext>
          </c:extLst>
        </c:ser>
        <c:ser>
          <c:idx val="2"/>
          <c:order val="2"/>
          <c:tx>
            <c:strRef>
              <c:f>Calc2!$E$3</c:f>
              <c:strCache>
                <c:ptCount val="1"/>
                <c:pt idx="0">
                  <c:v>Expense Budget</c:v>
                </c:pt>
              </c:strCache>
            </c:strRef>
          </c:tx>
          <c:spPr>
            <a:ln w="28575" cap="rnd">
              <a:solidFill>
                <a:schemeClr val="accent3"/>
              </a:solidFill>
              <a:round/>
            </a:ln>
            <a:effectLst/>
          </c:spPr>
          <c:marker>
            <c:symbol val="none"/>
          </c:marker>
          <c:cat>
            <c:strRef>
              <c:f>Calc2!$B$4:$B$16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Calc2!$E$4:$E$16</c:f>
              <c:numCache>
                <c:formatCode>General</c:formatCode>
                <c:ptCount val="12"/>
                <c:pt idx="0">
                  <c:v>30759</c:v>
                </c:pt>
                <c:pt idx="1">
                  <c:v>27755</c:v>
                </c:pt>
                <c:pt idx="2">
                  <c:v>28200</c:v>
                </c:pt>
                <c:pt idx="3">
                  <c:v>28200</c:v>
                </c:pt>
                <c:pt idx="4">
                  <c:v>41755</c:v>
                </c:pt>
                <c:pt idx="5">
                  <c:v>31200</c:v>
                </c:pt>
                <c:pt idx="6">
                  <c:v>34204</c:v>
                </c:pt>
                <c:pt idx="7">
                  <c:v>31755</c:v>
                </c:pt>
                <c:pt idx="8">
                  <c:v>30200</c:v>
                </c:pt>
                <c:pt idx="9">
                  <c:v>41400</c:v>
                </c:pt>
                <c:pt idx="10">
                  <c:v>29955</c:v>
                </c:pt>
                <c:pt idx="11">
                  <c:v>28400</c:v>
                </c:pt>
              </c:numCache>
            </c:numRef>
          </c:val>
          <c:smooth val="0"/>
          <c:extLst>
            <c:ext xmlns:c16="http://schemas.microsoft.com/office/drawing/2014/chart" uri="{C3380CC4-5D6E-409C-BE32-E72D297353CC}">
              <c16:uniqueId val="{00000000-3ECF-4A43-8423-ACA4D7CA5F1A}"/>
            </c:ext>
          </c:extLst>
        </c:ser>
        <c:dLbls>
          <c:showLegendKey val="0"/>
          <c:showVal val="0"/>
          <c:showCatName val="0"/>
          <c:showSerName val="0"/>
          <c:showPercent val="0"/>
          <c:showBubbleSize val="0"/>
        </c:dLbls>
        <c:smooth val="0"/>
        <c:axId val="1296221856"/>
        <c:axId val="1296222336"/>
      </c:lineChart>
      <c:catAx>
        <c:axId val="129622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222336"/>
        <c:crosses val="autoZero"/>
        <c:auto val="1"/>
        <c:lblAlgn val="ctr"/>
        <c:lblOffset val="100"/>
        <c:noMultiLvlLbl val="0"/>
      </c:catAx>
      <c:valAx>
        <c:axId val="129622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22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[Personal Finance Tracker.xlsx]Calc3!PivotTable7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tint val="58000"/>
            </a:schemeClr>
          </a:solidFill>
          <a:ln w="19050">
            <a:solidFill>
              <a:schemeClr val="lt1"/>
            </a:solidFill>
          </a:ln>
          <a:effectLst/>
        </c:spPr>
      </c:pivotFmt>
      <c:pivotFmt>
        <c:idx val="2"/>
        <c:spPr>
          <a:solidFill>
            <a:schemeClr val="accent6">
              <a:tint val="86000"/>
            </a:schemeClr>
          </a:solidFill>
          <a:ln w="19050">
            <a:solidFill>
              <a:schemeClr val="lt1"/>
            </a:solidFill>
          </a:ln>
          <a:effectLst/>
        </c:spPr>
      </c:pivotFmt>
      <c:pivotFmt>
        <c:idx val="3"/>
        <c:spPr>
          <a:solidFill>
            <a:schemeClr val="accent6">
              <a:shade val="86000"/>
            </a:schemeClr>
          </a:solidFill>
          <a:ln w="19050">
            <a:solidFill>
              <a:schemeClr val="lt1"/>
            </a:solidFill>
          </a:ln>
          <a:effectLst/>
        </c:spPr>
      </c:pivotFmt>
      <c:pivotFmt>
        <c:idx val="4"/>
        <c:spPr>
          <a:solidFill>
            <a:schemeClr val="accent6">
              <a:shade val="58000"/>
            </a:schemeClr>
          </a:solidFill>
          <a:ln w="19050">
            <a:solidFill>
              <a:schemeClr val="lt1"/>
            </a:solidFill>
          </a:ln>
          <a:effectLst/>
        </c:spPr>
      </c:pivotFmt>
    </c:pivotFmts>
    <c:plotArea>
      <c:layout/>
      <c:doughnutChart>
        <c:varyColors val="1"/>
        <c:ser>
          <c:idx val="0"/>
          <c:order val="0"/>
          <c:tx>
            <c:strRef>
              <c:f>Calc3!$E$5</c:f>
              <c:strCache>
                <c:ptCount val="1"/>
                <c:pt idx="0">
                  <c:v>Total</c:v>
                </c:pt>
              </c:strCache>
            </c:strRef>
          </c:tx>
          <c:dPt>
            <c:idx val="0"/>
            <c:bubble3D val="0"/>
            <c:spPr>
              <a:solidFill>
                <a:schemeClr val="accent6">
                  <a:shade val="58000"/>
                </a:schemeClr>
              </a:solidFill>
              <a:ln w="19050">
                <a:solidFill>
                  <a:schemeClr val="lt1"/>
                </a:solidFill>
              </a:ln>
              <a:effectLst/>
            </c:spPr>
          </c:dPt>
          <c:dPt>
            <c:idx val="1"/>
            <c:bubble3D val="0"/>
            <c:spPr>
              <a:solidFill>
                <a:schemeClr val="accent6">
                  <a:shade val="86000"/>
                </a:schemeClr>
              </a:solidFill>
              <a:ln w="19050">
                <a:solidFill>
                  <a:schemeClr val="lt1"/>
                </a:solidFill>
              </a:ln>
              <a:effectLst/>
            </c:spPr>
          </c:dPt>
          <c:dPt>
            <c:idx val="2"/>
            <c:bubble3D val="0"/>
            <c:spPr>
              <a:solidFill>
                <a:schemeClr val="accent6">
                  <a:tint val="86000"/>
                </a:schemeClr>
              </a:solidFill>
              <a:ln w="19050">
                <a:solidFill>
                  <a:schemeClr val="lt1"/>
                </a:solidFill>
              </a:ln>
              <a:effectLst/>
            </c:spPr>
          </c:dPt>
          <c:dPt>
            <c:idx val="3"/>
            <c:bubble3D val="0"/>
            <c:spPr>
              <a:solidFill>
                <a:schemeClr val="accent6">
                  <a:tint val="58000"/>
                </a:schemeClr>
              </a:solidFill>
              <a:ln w="19050">
                <a:solidFill>
                  <a:schemeClr val="lt1"/>
                </a:solidFill>
              </a:ln>
              <a:effectLst/>
            </c:spPr>
          </c:dPt>
          <c:cat>
            <c:strRef>
              <c:f>Calc3!$D$6:$D$10</c:f>
              <c:strCache>
                <c:ptCount val="4"/>
                <c:pt idx="0">
                  <c:v>Employment</c:v>
                </c:pt>
                <c:pt idx="1">
                  <c:v>Rental</c:v>
                </c:pt>
                <c:pt idx="2">
                  <c:v>Side Hustle</c:v>
                </c:pt>
                <c:pt idx="3">
                  <c:v>Dividend,Stock Gain</c:v>
                </c:pt>
              </c:strCache>
            </c:strRef>
          </c:cat>
          <c:val>
            <c:numRef>
              <c:f>Calc3!$E$6:$E$10</c:f>
              <c:numCache>
                <c:formatCode>General</c:formatCode>
                <c:ptCount val="4"/>
                <c:pt idx="0">
                  <c:v>60000</c:v>
                </c:pt>
                <c:pt idx="1">
                  <c:v>14000</c:v>
                </c:pt>
                <c:pt idx="2">
                  <c:v>3950</c:v>
                </c:pt>
                <c:pt idx="3">
                  <c:v>554</c:v>
                </c:pt>
              </c:numCache>
            </c:numRef>
          </c:val>
          <c:extLst>
            <c:ext xmlns:c16="http://schemas.microsoft.com/office/drawing/2014/chart" uri="{C3380CC4-5D6E-409C-BE32-E72D297353CC}">
              <c16:uniqueId val="{0000000B-AE71-4492-9F85-B078CCC8054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[Personal Finance Tracker.xlsx]Calc3!PivotTable8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tint val="86000"/>
            </a:schemeClr>
          </a:solidFill>
          <a:ln w="19050">
            <a:solidFill>
              <a:schemeClr val="lt1"/>
            </a:solidFill>
          </a:ln>
          <a:effectLst/>
        </c:spPr>
      </c:pivotFmt>
      <c:pivotFmt>
        <c:idx val="2"/>
        <c:spPr>
          <a:solidFill>
            <a:schemeClr val="accent4">
              <a:shade val="44000"/>
            </a:schemeClr>
          </a:solidFill>
          <a:ln w="19050">
            <a:solidFill>
              <a:schemeClr val="lt1"/>
            </a:solidFill>
          </a:ln>
          <a:effectLst/>
        </c:spPr>
      </c:pivotFmt>
      <c:pivotFmt>
        <c:idx val="3"/>
        <c:spPr>
          <a:solidFill>
            <a:schemeClr val="accent4">
              <a:shade val="58000"/>
            </a:schemeClr>
          </a:solidFill>
          <a:ln w="19050">
            <a:solidFill>
              <a:schemeClr val="lt1"/>
            </a:solidFill>
          </a:ln>
          <a:effectLst/>
        </c:spPr>
      </c:pivotFmt>
      <c:pivotFmt>
        <c:idx val="4"/>
        <c:spPr>
          <a:solidFill>
            <a:schemeClr val="accent4">
              <a:shade val="72000"/>
            </a:schemeClr>
          </a:solidFill>
          <a:ln w="19050">
            <a:solidFill>
              <a:schemeClr val="lt1"/>
            </a:solidFill>
          </a:ln>
          <a:effectLst/>
        </c:spPr>
      </c:pivotFmt>
      <c:pivotFmt>
        <c:idx val="5"/>
        <c:spPr>
          <a:solidFill>
            <a:schemeClr val="accent4">
              <a:tint val="44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hade val="86000"/>
            </a:schemeClr>
          </a:solidFill>
          <a:ln w="19050">
            <a:solidFill>
              <a:schemeClr val="lt1"/>
            </a:solidFill>
          </a:ln>
          <a:effectLst/>
        </c:spPr>
      </c:pivotFmt>
      <c:pivotFmt>
        <c:idx val="8"/>
        <c:spPr>
          <a:solidFill>
            <a:schemeClr val="accent4">
              <a:tint val="72000"/>
            </a:schemeClr>
          </a:solidFill>
          <a:ln w="19050">
            <a:solidFill>
              <a:schemeClr val="lt1"/>
            </a:solidFill>
          </a:ln>
          <a:effectLst/>
        </c:spPr>
      </c:pivotFmt>
      <c:pivotFmt>
        <c:idx val="9"/>
        <c:spPr>
          <a:solidFill>
            <a:schemeClr val="accent4">
              <a:tint val="58000"/>
            </a:schemeClr>
          </a:solidFill>
          <a:ln w="19050">
            <a:solidFill>
              <a:schemeClr val="lt1"/>
            </a:solidFill>
          </a:ln>
          <a:effectLst/>
        </c:spPr>
      </c:pivotFmt>
    </c:pivotFmts>
    <c:plotArea>
      <c:layout/>
      <c:doughnutChart>
        <c:varyColors val="1"/>
        <c:ser>
          <c:idx val="0"/>
          <c:order val="0"/>
          <c:tx>
            <c:strRef>
              <c:f>Calc3!$N$4</c:f>
              <c:strCache>
                <c:ptCount val="1"/>
                <c:pt idx="0">
                  <c:v>Total</c:v>
                </c:pt>
              </c:strCache>
            </c:strRef>
          </c:tx>
          <c:dPt>
            <c:idx val="0"/>
            <c:bubble3D val="0"/>
            <c:spPr>
              <a:solidFill>
                <a:schemeClr val="accent4">
                  <a:shade val="44000"/>
                </a:schemeClr>
              </a:solidFill>
              <a:ln w="19050">
                <a:solidFill>
                  <a:schemeClr val="lt1"/>
                </a:solidFill>
              </a:ln>
              <a:effectLst/>
            </c:spPr>
          </c:dPt>
          <c:dPt>
            <c:idx val="1"/>
            <c:bubble3D val="0"/>
            <c:spPr>
              <a:solidFill>
                <a:schemeClr val="accent4">
                  <a:shade val="58000"/>
                </a:schemeClr>
              </a:solidFill>
              <a:ln w="19050">
                <a:solidFill>
                  <a:schemeClr val="lt1"/>
                </a:solidFill>
              </a:ln>
              <a:effectLst/>
            </c:spPr>
          </c:dPt>
          <c:dPt>
            <c:idx val="2"/>
            <c:bubble3D val="0"/>
            <c:spPr>
              <a:solidFill>
                <a:schemeClr val="accent4">
                  <a:shade val="72000"/>
                </a:schemeClr>
              </a:solidFill>
              <a:ln w="19050">
                <a:solidFill>
                  <a:schemeClr val="lt1"/>
                </a:solidFill>
              </a:ln>
              <a:effectLst/>
            </c:spPr>
          </c:dPt>
          <c:dPt>
            <c:idx val="3"/>
            <c:bubble3D val="0"/>
            <c:spPr>
              <a:solidFill>
                <a:schemeClr val="accent4">
                  <a:shade val="86000"/>
                </a:schemeClr>
              </a:solidFill>
              <a:ln w="19050">
                <a:solidFill>
                  <a:schemeClr val="lt1"/>
                </a:solidFill>
              </a:ln>
              <a:effectLst/>
            </c:spPr>
          </c:dPt>
          <c:dPt>
            <c:idx val="4"/>
            <c:bubble3D val="0"/>
            <c:spPr>
              <a:solidFill>
                <a:schemeClr val="accent4">
                  <a:tint val="86000"/>
                </a:schemeClr>
              </a:solidFill>
              <a:ln w="19050">
                <a:solidFill>
                  <a:schemeClr val="lt1"/>
                </a:solidFill>
              </a:ln>
              <a:effectLst/>
            </c:spPr>
          </c:dPt>
          <c:dPt>
            <c:idx val="5"/>
            <c:bubble3D val="0"/>
            <c:spPr>
              <a:solidFill>
                <a:schemeClr val="accent4"/>
              </a:solidFill>
              <a:ln w="19050">
                <a:solidFill>
                  <a:schemeClr val="lt1"/>
                </a:solidFill>
              </a:ln>
              <a:effectLst/>
            </c:spPr>
          </c:dPt>
          <c:dPt>
            <c:idx val="6"/>
            <c:bubble3D val="0"/>
            <c:spPr>
              <a:solidFill>
                <a:schemeClr val="accent4">
                  <a:tint val="72000"/>
                </a:schemeClr>
              </a:solidFill>
              <a:ln w="19050">
                <a:solidFill>
                  <a:schemeClr val="lt1"/>
                </a:solidFill>
              </a:ln>
              <a:effectLst/>
            </c:spPr>
          </c:dPt>
          <c:dPt>
            <c:idx val="7"/>
            <c:bubble3D val="0"/>
            <c:spPr>
              <a:solidFill>
                <a:schemeClr val="accent4">
                  <a:tint val="58000"/>
                </a:schemeClr>
              </a:solidFill>
              <a:ln w="19050">
                <a:solidFill>
                  <a:schemeClr val="lt1"/>
                </a:solidFill>
              </a:ln>
              <a:effectLst/>
            </c:spPr>
          </c:dPt>
          <c:dPt>
            <c:idx val="8"/>
            <c:bubble3D val="0"/>
            <c:spPr>
              <a:solidFill>
                <a:schemeClr val="accent4">
                  <a:tint val="44000"/>
                </a:schemeClr>
              </a:solidFill>
              <a:ln w="19050">
                <a:solidFill>
                  <a:schemeClr val="lt1"/>
                </a:solidFill>
              </a:ln>
              <a:effectLst/>
            </c:spPr>
          </c:dPt>
          <c:cat>
            <c:strRef>
              <c:f>Calc3!$M$5:$M$14</c:f>
              <c:strCache>
                <c:ptCount val="9"/>
                <c:pt idx="0">
                  <c:v>Housing</c:v>
                </c:pt>
                <c:pt idx="1">
                  <c:v>Insurances</c:v>
                </c:pt>
                <c:pt idx="2">
                  <c:v>Loans</c:v>
                </c:pt>
                <c:pt idx="3">
                  <c:v>Pet Care</c:v>
                </c:pt>
                <c:pt idx="4">
                  <c:v>Food</c:v>
                </c:pt>
                <c:pt idx="5">
                  <c:v>Personal Care</c:v>
                </c:pt>
                <c:pt idx="6">
                  <c:v>Recreation</c:v>
                </c:pt>
                <c:pt idx="7">
                  <c:v>Transportation</c:v>
                </c:pt>
                <c:pt idx="8">
                  <c:v>Miscellaneous</c:v>
                </c:pt>
              </c:strCache>
            </c:strRef>
          </c:cat>
          <c:val>
            <c:numRef>
              <c:f>Calc3!$N$5:$N$14</c:f>
              <c:numCache>
                <c:formatCode>General</c:formatCode>
                <c:ptCount val="9"/>
                <c:pt idx="0">
                  <c:v>5305</c:v>
                </c:pt>
                <c:pt idx="1">
                  <c:v>5000</c:v>
                </c:pt>
                <c:pt idx="2">
                  <c:v>5000</c:v>
                </c:pt>
                <c:pt idx="3">
                  <c:v>4725</c:v>
                </c:pt>
                <c:pt idx="4">
                  <c:v>1643</c:v>
                </c:pt>
                <c:pt idx="5">
                  <c:v>1539</c:v>
                </c:pt>
                <c:pt idx="6">
                  <c:v>1267</c:v>
                </c:pt>
                <c:pt idx="7">
                  <c:v>52</c:v>
                </c:pt>
                <c:pt idx="8">
                  <c:v>0</c:v>
                </c:pt>
              </c:numCache>
            </c:numRef>
          </c:val>
          <c:extLst>
            <c:ext xmlns:c16="http://schemas.microsoft.com/office/drawing/2014/chart" uri="{C3380CC4-5D6E-409C-BE32-E72D297353CC}">
              <c16:uniqueId val="{00000015-052E-40BA-B7D8-0BAAF85376E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[Personal Finance Tracker.xlsx]Calc3!PivotTable1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hade val="65000"/>
            </a:schemeClr>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tint val="65000"/>
            </a:schemeClr>
          </a:solidFill>
          <a:ln w="19050">
            <a:solidFill>
              <a:schemeClr val="lt1"/>
            </a:solidFill>
          </a:ln>
          <a:effectLst/>
        </c:spPr>
      </c:pivotFmt>
    </c:pivotFmts>
    <c:plotArea>
      <c:layout/>
      <c:doughnutChart>
        <c:varyColors val="1"/>
        <c:ser>
          <c:idx val="0"/>
          <c:order val="0"/>
          <c:tx>
            <c:strRef>
              <c:f>Calc3!$H$3</c:f>
              <c:strCache>
                <c:ptCount val="1"/>
                <c:pt idx="0">
                  <c:v>Total</c:v>
                </c:pt>
              </c:strCache>
            </c:strRef>
          </c:tx>
          <c:dPt>
            <c:idx val="0"/>
            <c:bubble3D val="0"/>
            <c:spPr>
              <a:solidFill>
                <a:schemeClr val="accent5">
                  <a:shade val="65000"/>
                </a:schemeClr>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5">
                  <a:tint val="65000"/>
                </a:schemeClr>
              </a:solidFill>
              <a:ln w="19050">
                <a:solidFill>
                  <a:schemeClr val="lt1"/>
                </a:solidFill>
              </a:ln>
              <a:effectLst/>
            </c:spPr>
          </c:dPt>
          <c:cat>
            <c:strRef>
              <c:f>Calc3!$G$4:$G$7</c:f>
              <c:strCache>
                <c:ptCount val="3"/>
                <c:pt idx="0">
                  <c:v>Emergency Fund</c:v>
                </c:pt>
                <c:pt idx="1">
                  <c:v>Retirement Account</c:v>
                </c:pt>
                <c:pt idx="2">
                  <c:v>Saving #3</c:v>
                </c:pt>
              </c:strCache>
            </c:strRef>
          </c:cat>
          <c:val>
            <c:numRef>
              <c:f>Calc3!$H$4:$H$7</c:f>
              <c:numCache>
                <c:formatCode>General</c:formatCode>
                <c:ptCount val="3"/>
                <c:pt idx="0">
                  <c:v>3033</c:v>
                </c:pt>
                <c:pt idx="1">
                  <c:v>643</c:v>
                </c:pt>
                <c:pt idx="2">
                  <c:v>643</c:v>
                </c:pt>
              </c:numCache>
            </c:numRef>
          </c:val>
          <c:extLst>
            <c:ext xmlns:c16="http://schemas.microsoft.com/office/drawing/2014/chart" uri="{C3380CC4-5D6E-409C-BE32-E72D297353CC}">
              <c16:uniqueId val="{0000000A-7E8F-4FB9-A766-20FDC80CC7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xdr:col>
      <xdr:colOff>428625</xdr:colOff>
      <xdr:row>1</xdr:row>
      <xdr:rowOff>85725</xdr:rowOff>
    </xdr:from>
    <xdr:to>
      <xdr:col>4</xdr:col>
      <xdr:colOff>264076</xdr:colOff>
      <xdr:row>5</xdr:row>
      <xdr:rowOff>57151</xdr:rowOff>
    </xdr:to>
    <xdr:sp macro="" textlink="">
      <xdr:nvSpPr>
        <xdr:cNvPr id="5" name="Rectangle: Rounded Corners 4">
          <a:extLst>
            <a:ext uri="{FF2B5EF4-FFF2-40B4-BE49-F238E27FC236}">
              <a16:creationId xmlns:a16="http://schemas.microsoft.com/office/drawing/2014/main" id="{E1EDDD3A-8F7A-9089-F375-00B6F5B0E63A}"/>
            </a:ext>
          </a:extLst>
        </xdr:cNvPr>
        <xdr:cNvSpPr/>
      </xdr:nvSpPr>
      <xdr:spPr>
        <a:xfrm>
          <a:off x="1038225" y="276225"/>
          <a:ext cx="1911901" cy="733426"/>
        </a:xfrm>
        <a:prstGeom prst="roundRect">
          <a:avLst/>
        </a:prstGeom>
        <a:solidFill>
          <a:schemeClr val="accent6">
            <a:lumMod val="20000"/>
            <a:lumOff val="8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Employment</a:t>
          </a:r>
        </a:p>
      </xdr:txBody>
    </xdr:sp>
    <xdr:clientData/>
  </xdr:twoCellAnchor>
  <xdr:twoCellAnchor editAs="absolute">
    <xdr:from>
      <xdr:col>6</xdr:col>
      <xdr:colOff>409575</xdr:colOff>
      <xdr:row>1</xdr:row>
      <xdr:rowOff>76200</xdr:rowOff>
    </xdr:from>
    <xdr:to>
      <xdr:col>9</xdr:col>
      <xdr:colOff>359326</xdr:colOff>
      <xdr:row>5</xdr:row>
      <xdr:rowOff>47626</xdr:rowOff>
    </xdr:to>
    <xdr:sp macro="" textlink="">
      <xdr:nvSpPr>
        <xdr:cNvPr id="9" name="Rectangle: Rounded Corners 8">
          <a:extLst>
            <a:ext uri="{FF2B5EF4-FFF2-40B4-BE49-F238E27FC236}">
              <a16:creationId xmlns:a16="http://schemas.microsoft.com/office/drawing/2014/main" id="{1671F412-6CE8-47E2-B3B0-8A1AC6EE61F2}"/>
            </a:ext>
          </a:extLst>
        </xdr:cNvPr>
        <xdr:cNvSpPr/>
      </xdr:nvSpPr>
      <xdr:spPr>
        <a:xfrm>
          <a:off x="4314825" y="266700"/>
          <a:ext cx="1911901" cy="733426"/>
        </a:xfrm>
        <a:prstGeom prst="roundRect">
          <a:avLst/>
        </a:prstGeom>
        <a:solidFill>
          <a:schemeClr val="accent6">
            <a:lumMod val="20000"/>
            <a:lumOff val="8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Side Hustle</a:t>
          </a:r>
        </a:p>
      </xdr:txBody>
    </xdr:sp>
    <xdr:clientData/>
  </xdr:twoCellAnchor>
  <xdr:twoCellAnchor editAs="absolute">
    <xdr:from>
      <xdr:col>11</xdr:col>
      <xdr:colOff>476250</xdr:colOff>
      <xdr:row>1</xdr:row>
      <xdr:rowOff>38100</xdr:rowOff>
    </xdr:from>
    <xdr:to>
      <xdr:col>14</xdr:col>
      <xdr:colOff>426001</xdr:colOff>
      <xdr:row>5</xdr:row>
      <xdr:rowOff>9526</xdr:rowOff>
    </xdr:to>
    <xdr:sp macro="" textlink="">
      <xdr:nvSpPr>
        <xdr:cNvPr id="10" name="Rectangle: Rounded Corners 9">
          <a:extLst>
            <a:ext uri="{FF2B5EF4-FFF2-40B4-BE49-F238E27FC236}">
              <a16:creationId xmlns:a16="http://schemas.microsoft.com/office/drawing/2014/main" id="{68974E20-5AF0-4581-87F5-6E20682A2E73}"/>
            </a:ext>
          </a:extLst>
        </xdr:cNvPr>
        <xdr:cNvSpPr/>
      </xdr:nvSpPr>
      <xdr:spPr>
        <a:xfrm>
          <a:off x="7562850" y="228600"/>
          <a:ext cx="1911901" cy="733426"/>
        </a:xfrm>
        <a:prstGeom prst="roundRect">
          <a:avLst/>
        </a:prstGeom>
        <a:solidFill>
          <a:schemeClr val="accent6">
            <a:lumMod val="20000"/>
            <a:lumOff val="8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Rental</a:t>
          </a:r>
        </a:p>
      </xdr:txBody>
    </xdr:sp>
    <xdr:clientData/>
  </xdr:twoCellAnchor>
  <xdr:twoCellAnchor editAs="absolute">
    <xdr:from>
      <xdr:col>16</xdr:col>
      <xdr:colOff>361950</xdr:colOff>
      <xdr:row>1</xdr:row>
      <xdr:rowOff>76200</xdr:rowOff>
    </xdr:from>
    <xdr:to>
      <xdr:col>19</xdr:col>
      <xdr:colOff>419100</xdr:colOff>
      <xdr:row>5</xdr:row>
      <xdr:rowOff>47626</xdr:rowOff>
    </xdr:to>
    <xdr:sp macro="" textlink="">
      <xdr:nvSpPr>
        <xdr:cNvPr id="13" name="Rectangle: Rounded Corners 12">
          <a:extLst>
            <a:ext uri="{FF2B5EF4-FFF2-40B4-BE49-F238E27FC236}">
              <a16:creationId xmlns:a16="http://schemas.microsoft.com/office/drawing/2014/main" id="{4418E10D-19EA-4B3E-818D-B47BAE97ACED}"/>
            </a:ext>
          </a:extLst>
        </xdr:cNvPr>
        <xdr:cNvSpPr/>
      </xdr:nvSpPr>
      <xdr:spPr>
        <a:xfrm>
          <a:off x="10629900" y="266700"/>
          <a:ext cx="2543175" cy="733426"/>
        </a:xfrm>
        <a:prstGeom prst="roundRect">
          <a:avLst/>
        </a:prstGeom>
        <a:solidFill>
          <a:schemeClr val="accent6">
            <a:lumMod val="20000"/>
            <a:lumOff val="8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Dividend,Stock Gain</a:t>
          </a:r>
        </a:p>
      </xdr:txBody>
    </xdr:sp>
    <xdr:clientData/>
  </xdr:twoCellAnchor>
  <xdr:twoCellAnchor editAs="oneCell">
    <xdr:from>
      <xdr:col>22</xdr:col>
      <xdr:colOff>247650</xdr:colOff>
      <xdr:row>1</xdr:row>
      <xdr:rowOff>123825</xdr:rowOff>
    </xdr:from>
    <xdr:to>
      <xdr:col>26</xdr:col>
      <xdr:colOff>271463</xdr:colOff>
      <xdr:row>13</xdr:row>
      <xdr:rowOff>76200</xdr:rowOff>
    </xdr:to>
    <xdr:pic>
      <xdr:nvPicPr>
        <xdr:cNvPr id="14" name="Picture 13">
          <a:extLst>
            <a:ext uri="{FF2B5EF4-FFF2-40B4-BE49-F238E27FC236}">
              <a16:creationId xmlns:a16="http://schemas.microsoft.com/office/drawing/2014/main" id="{0BDD9F84-26ED-F2C4-1D67-4C512446DC51}"/>
            </a:ext>
          </a:extLst>
        </xdr:cNvPr>
        <xdr:cNvPicPr>
          <a:picLocks noChangeAspect="1"/>
        </xdr:cNvPicPr>
      </xdr:nvPicPr>
      <xdr:blipFill>
        <a:blip xmlns:r="http://schemas.openxmlformats.org/officeDocument/2006/relationships" r:embed="rId1"/>
        <a:stretch>
          <a:fillRect/>
        </a:stretch>
      </xdr:blipFill>
      <xdr:spPr>
        <a:xfrm>
          <a:off x="14830425" y="314325"/>
          <a:ext cx="2462213" cy="2238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276225</xdr:colOff>
      <xdr:row>1</xdr:row>
      <xdr:rowOff>19050</xdr:rowOff>
    </xdr:from>
    <xdr:to>
      <xdr:col>8</xdr:col>
      <xdr:colOff>359326</xdr:colOff>
      <xdr:row>4</xdr:row>
      <xdr:rowOff>180976</xdr:rowOff>
    </xdr:to>
    <xdr:sp macro="" textlink="">
      <xdr:nvSpPr>
        <xdr:cNvPr id="2" name="Rectangle: Rounded Corners 1">
          <a:extLst>
            <a:ext uri="{FF2B5EF4-FFF2-40B4-BE49-F238E27FC236}">
              <a16:creationId xmlns:a16="http://schemas.microsoft.com/office/drawing/2014/main" id="{9F96FDC8-EA92-476B-80B7-3AB89C6A5F36}"/>
            </a:ext>
          </a:extLst>
        </xdr:cNvPr>
        <xdr:cNvSpPr/>
      </xdr:nvSpPr>
      <xdr:spPr>
        <a:xfrm>
          <a:off x="3324225" y="209550"/>
          <a:ext cx="1911901"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Housing-Phone </a:t>
          </a:r>
        </a:p>
      </xdr:txBody>
    </xdr:sp>
    <xdr:clientData/>
  </xdr:twoCellAnchor>
  <xdr:twoCellAnchor editAs="absolute">
    <xdr:from>
      <xdr:col>11</xdr:col>
      <xdr:colOff>476250</xdr:colOff>
      <xdr:row>1</xdr:row>
      <xdr:rowOff>0</xdr:rowOff>
    </xdr:from>
    <xdr:to>
      <xdr:col>15</xdr:col>
      <xdr:colOff>609600</xdr:colOff>
      <xdr:row>4</xdr:row>
      <xdr:rowOff>161926</xdr:rowOff>
    </xdr:to>
    <xdr:sp macro="" textlink="">
      <xdr:nvSpPr>
        <xdr:cNvPr id="3" name="Rectangle: Rounded Corners 2">
          <a:extLst>
            <a:ext uri="{FF2B5EF4-FFF2-40B4-BE49-F238E27FC236}">
              <a16:creationId xmlns:a16="http://schemas.microsoft.com/office/drawing/2014/main" id="{DFA1085D-C7CB-4408-BC6D-56E44A7CC582}"/>
            </a:ext>
          </a:extLst>
        </xdr:cNvPr>
        <xdr:cNvSpPr/>
      </xdr:nvSpPr>
      <xdr:spPr>
        <a:xfrm>
          <a:off x="7181850" y="190500"/>
          <a:ext cx="2571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Housing-Broadband </a:t>
          </a:r>
        </a:p>
      </xdr:txBody>
    </xdr:sp>
    <xdr:clientData/>
  </xdr:twoCellAnchor>
  <xdr:twoCellAnchor editAs="absolute">
    <xdr:from>
      <xdr:col>18</xdr:col>
      <xdr:colOff>590550</xdr:colOff>
      <xdr:row>1</xdr:row>
      <xdr:rowOff>47625</xdr:rowOff>
    </xdr:from>
    <xdr:to>
      <xdr:col>22</xdr:col>
      <xdr:colOff>561975</xdr:colOff>
      <xdr:row>5</xdr:row>
      <xdr:rowOff>19051</xdr:rowOff>
    </xdr:to>
    <xdr:sp macro="" textlink="">
      <xdr:nvSpPr>
        <xdr:cNvPr id="4" name="Rectangle: Rounded Corners 3">
          <a:extLst>
            <a:ext uri="{FF2B5EF4-FFF2-40B4-BE49-F238E27FC236}">
              <a16:creationId xmlns:a16="http://schemas.microsoft.com/office/drawing/2014/main" id="{EFD75F4B-9B0F-47C5-8985-E38EDC23DB05}"/>
            </a:ext>
          </a:extLst>
        </xdr:cNvPr>
        <xdr:cNvSpPr/>
      </xdr:nvSpPr>
      <xdr:spPr>
        <a:xfrm>
          <a:off x="12096750" y="238125"/>
          <a:ext cx="2409825"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Housing-ElecBill </a:t>
          </a:r>
        </a:p>
      </xdr:txBody>
    </xdr:sp>
    <xdr:clientData/>
  </xdr:twoCellAnchor>
  <xdr:twoCellAnchor editAs="absolute">
    <xdr:from>
      <xdr:col>26</xdr:col>
      <xdr:colOff>57150</xdr:colOff>
      <xdr:row>0</xdr:row>
      <xdr:rowOff>180975</xdr:rowOff>
    </xdr:from>
    <xdr:to>
      <xdr:col>29</xdr:col>
      <xdr:colOff>140251</xdr:colOff>
      <xdr:row>4</xdr:row>
      <xdr:rowOff>152401</xdr:rowOff>
    </xdr:to>
    <xdr:sp macro="" textlink="">
      <xdr:nvSpPr>
        <xdr:cNvPr id="5" name="Rectangle: Rounded Corners 4">
          <a:extLst>
            <a:ext uri="{FF2B5EF4-FFF2-40B4-BE49-F238E27FC236}">
              <a16:creationId xmlns:a16="http://schemas.microsoft.com/office/drawing/2014/main" id="{69782C2D-9074-4264-B497-CAA1D3356047}"/>
            </a:ext>
          </a:extLst>
        </xdr:cNvPr>
        <xdr:cNvSpPr/>
      </xdr:nvSpPr>
      <xdr:spPr>
        <a:xfrm>
          <a:off x="16906875" y="180975"/>
          <a:ext cx="1911901"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Housing-Gas </a:t>
          </a:r>
        </a:p>
      </xdr:txBody>
    </xdr:sp>
    <xdr:clientData/>
  </xdr:twoCellAnchor>
  <xdr:twoCellAnchor editAs="absolute">
    <xdr:from>
      <xdr:col>32</xdr:col>
      <xdr:colOff>571500</xdr:colOff>
      <xdr:row>1</xdr:row>
      <xdr:rowOff>85725</xdr:rowOff>
    </xdr:from>
    <xdr:to>
      <xdr:col>37</xdr:col>
      <xdr:colOff>438150</xdr:colOff>
      <xdr:row>5</xdr:row>
      <xdr:rowOff>57151</xdr:rowOff>
    </xdr:to>
    <xdr:sp macro="" textlink="">
      <xdr:nvSpPr>
        <xdr:cNvPr id="6" name="Rectangle: Rounded Corners 5">
          <a:extLst>
            <a:ext uri="{FF2B5EF4-FFF2-40B4-BE49-F238E27FC236}">
              <a16:creationId xmlns:a16="http://schemas.microsoft.com/office/drawing/2014/main" id="{86ADED5D-1B71-499D-AFE5-4478C5D62F4D}"/>
            </a:ext>
          </a:extLst>
        </xdr:cNvPr>
        <xdr:cNvSpPr/>
      </xdr:nvSpPr>
      <xdr:spPr>
        <a:xfrm>
          <a:off x="21078825" y="276225"/>
          <a:ext cx="304800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Housing-Maintenance </a:t>
          </a:r>
        </a:p>
      </xdr:txBody>
    </xdr:sp>
    <xdr:clientData/>
  </xdr:twoCellAnchor>
  <xdr:twoCellAnchor editAs="absolute">
    <xdr:from>
      <xdr:col>40</xdr:col>
      <xdr:colOff>314325</xdr:colOff>
      <xdr:row>1</xdr:row>
      <xdr:rowOff>38100</xdr:rowOff>
    </xdr:from>
    <xdr:to>
      <xdr:col>43</xdr:col>
      <xdr:colOff>397426</xdr:colOff>
      <xdr:row>5</xdr:row>
      <xdr:rowOff>9526</xdr:rowOff>
    </xdr:to>
    <xdr:sp macro="" textlink="">
      <xdr:nvSpPr>
        <xdr:cNvPr id="7" name="Rectangle: Rounded Corners 6">
          <a:extLst>
            <a:ext uri="{FF2B5EF4-FFF2-40B4-BE49-F238E27FC236}">
              <a16:creationId xmlns:a16="http://schemas.microsoft.com/office/drawing/2014/main" id="{8909F9FC-32C1-4EEA-AC37-63BF842D7CFE}"/>
            </a:ext>
          </a:extLst>
        </xdr:cNvPr>
        <xdr:cNvSpPr/>
      </xdr:nvSpPr>
      <xdr:spPr>
        <a:xfrm>
          <a:off x="26165175" y="228600"/>
          <a:ext cx="1911901"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Food-Groceries </a:t>
          </a:r>
        </a:p>
      </xdr:txBody>
    </xdr:sp>
    <xdr:clientData/>
  </xdr:twoCellAnchor>
  <xdr:twoCellAnchor editAs="absolute">
    <xdr:from>
      <xdr:col>47</xdr:col>
      <xdr:colOff>152400</xdr:colOff>
      <xdr:row>1</xdr:row>
      <xdr:rowOff>57150</xdr:rowOff>
    </xdr:from>
    <xdr:to>
      <xdr:col>50</xdr:col>
      <xdr:colOff>514350</xdr:colOff>
      <xdr:row>5</xdr:row>
      <xdr:rowOff>28576</xdr:rowOff>
    </xdr:to>
    <xdr:sp macro="" textlink="">
      <xdr:nvSpPr>
        <xdr:cNvPr id="8" name="Rectangle: Rounded Corners 7">
          <a:extLst>
            <a:ext uri="{FF2B5EF4-FFF2-40B4-BE49-F238E27FC236}">
              <a16:creationId xmlns:a16="http://schemas.microsoft.com/office/drawing/2014/main" id="{D44D891A-DC46-43A4-90B1-74A5304A79A7}"/>
            </a:ext>
          </a:extLst>
        </xdr:cNvPr>
        <xdr:cNvSpPr/>
      </xdr:nvSpPr>
      <xdr:spPr>
        <a:xfrm>
          <a:off x="30270450" y="247650"/>
          <a:ext cx="2190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Food-DiningOut </a:t>
          </a:r>
        </a:p>
      </xdr:txBody>
    </xdr:sp>
    <xdr:clientData/>
  </xdr:twoCellAnchor>
  <xdr:twoCellAnchor editAs="absolute">
    <xdr:from>
      <xdr:col>53</xdr:col>
      <xdr:colOff>590550</xdr:colOff>
      <xdr:row>1</xdr:row>
      <xdr:rowOff>28575</xdr:rowOff>
    </xdr:from>
    <xdr:to>
      <xdr:col>57</xdr:col>
      <xdr:colOff>342900</xdr:colOff>
      <xdr:row>5</xdr:row>
      <xdr:rowOff>1</xdr:rowOff>
    </xdr:to>
    <xdr:sp macro="" textlink="">
      <xdr:nvSpPr>
        <xdr:cNvPr id="10" name="Rectangle: Rounded Corners 9">
          <a:extLst>
            <a:ext uri="{FF2B5EF4-FFF2-40B4-BE49-F238E27FC236}">
              <a16:creationId xmlns:a16="http://schemas.microsoft.com/office/drawing/2014/main" id="{437765C9-8F6A-4A0E-AC54-DFD4996BA387}"/>
            </a:ext>
          </a:extLst>
        </xdr:cNvPr>
        <xdr:cNvSpPr/>
      </xdr:nvSpPr>
      <xdr:spPr>
        <a:xfrm>
          <a:off x="34699575" y="219075"/>
          <a:ext cx="2190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Transportation</a:t>
          </a:r>
        </a:p>
      </xdr:txBody>
    </xdr:sp>
    <xdr:clientData/>
  </xdr:twoCellAnchor>
  <xdr:twoCellAnchor editAs="absolute">
    <xdr:from>
      <xdr:col>60</xdr:col>
      <xdr:colOff>171450</xdr:colOff>
      <xdr:row>0</xdr:row>
      <xdr:rowOff>180975</xdr:rowOff>
    </xdr:from>
    <xdr:to>
      <xdr:col>63</xdr:col>
      <xdr:colOff>533400</xdr:colOff>
      <xdr:row>4</xdr:row>
      <xdr:rowOff>152401</xdr:rowOff>
    </xdr:to>
    <xdr:sp macro="" textlink="">
      <xdr:nvSpPr>
        <xdr:cNvPr id="12" name="Rectangle: Rounded Corners 11">
          <a:extLst>
            <a:ext uri="{FF2B5EF4-FFF2-40B4-BE49-F238E27FC236}">
              <a16:creationId xmlns:a16="http://schemas.microsoft.com/office/drawing/2014/main" id="{BDBBCB7E-ADA1-4129-8AC4-3D6A0D55B738}"/>
            </a:ext>
          </a:extLst>
        </xdr:cNvPr>
        <xdr:cNvSpPr/>
      </xdr:nvSpPr>
      <xdr:spPr>
        <a:xfrm>
          <a:off x="38881050" y="180975"/>
          <a:ext cx="2190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Recreation</a:t>
          </a:r>
        </a:p>
      </xdr:txBody>
    </xdr:sp>
    <xdr:clientData/>
  </xdr:twoCellAnchor>
  <xdr:twoCellAnchor editAs="absolute">
    <xdr:from>
      <xdr:col>66</xdr:col>
      <xdr:colOff>600075</xdr:colOff>
      <xdr:row>0</xdr:row>
      <xdr:rowOff>161925</xdr:rowOff>
    </xdr:from>
    <xdr:to>
      <xdr:col>70</xdr:col>
      <xdr:colOff>352425</xdr:colOff>
      <xdr:row>4</xdr:row>
      <xdr:rowOff>133351</xdr:rowOff>
    </xdr:to>
    <xdr:sp macro="" textlink="">
      <xdr:nvSpPr>
        <xdr:cNvPr id="13" name="Rectangle: Rounded Corners 12">
          <a:extLst>
            <a:ext uri="{FF2B5EF4-FFF2-40B4-BE49-F238E27FC236}">
              <a16:creationId xmlns:a16="http://schemas.microsoft.com/office/drawing/2014/main" id="{B6AB988F-E1C3-4FA0-BC31-306E009F5AF0}"/>
            </a:ext>
          </a:extLst>
        </xdr:cNvPr>
        <xdr:cNvSpPr/>
      </xdr:nvSpPr>
      <xdr:spPr>
        <a:xfrm>
          <a:off x="43434000" y="161925"/>
          <a:ext cx="2190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Personal</a:t>
          </a:r>
          <a:r>
            <a:rPr lang="en-US" sz="1800" b="1" baseline="0">
              <a:latin typeface="Palatino Linotype" panose="02040502050505030304" pitchFamily="18" charset="0"/>
            </a:rPr>
            <a:t> Care</a:t>
          </a:r>
          <a:endParaRPr lang="en-US" sz="1800" b="1">
            <a:latin typeface="Palatino Linotype" panose="02040502050505030304" pitchFamily="18" charset="0"/>
          </a:endParaRPr>
        </a:p>
      </xdr:txBody>
    </xdr:sp>
    <xdr:clientData/>
  </xdr:twoCellAnchor>
  <xdr:twoCellAnchor editAs="absolute">
    <xdr:from>
      <xdr:col>73</xdr:col>
      <xdr:colOff>438150</xdr:colOff>
      <xdr:row>1</xdr:row>
      <xdr:rowOff>0</xdr:rowOff>
    </xdr:from>
    <xdr:to>
      <xdr:col>77</xdr:col>
      <xdr:colOff>57150</xdr:colOff>
      <xdr:row>4</xdr:row>
      <xdr:rowOff>161926</xdr:rowOff>
    </xdr:to>
    <xdr:sp macro="" textlink="">
      <xdr:nvSpPr>
        <xdr:cNvPr id="15" name="Rectangle: Rounded Corners 14">
          <a:extLst>
            <a:ext uri="{FF2B5EF4-FFF2-40B4-BE49-F238E27FC236}">
              <a16:creationId xmlns:a16="http://schemas.microsoft.com/office/drawing/2014/main" id="{E1C0CEAA-21D8-4B48-BC5B-EBDE2932F5DB}"/>
            </a:ext>
          </a:extLst>
        </xdr:cNvPr>
        <xdr:cNvSpPr/>
      </xdr:nvSpPr>
      <xdr:spPr>
        <a:xfrm>
          <a:off x="47815500" y="190500"/>
          <a:ext cx="2190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FunVacation</a:t>
          </a:r>
        </a:p>
      </xdr:txBody>
    </xdr:sp>
    <xdr:clientData/>
  </xdr:twoCellAnchor>
  <xdr:twoCellAnchor editAs="absolute">
    <xdr:from>
      <xdr:col>79</xdr:col>
      <xdr:colOff>333375</xdr:colOff>
      <xdr:row>0</xdr:row>
      <xdr:rowOff>171450</xdr:rowOff>
    </xdr:from>
    <xdr:to>
      <xdr:col>83</xdr:col>
      <xdr:colOff>85725</xdr:colOff>
      <xdr:row>4</xdr:row>
      <xdr:rowOff>142876</xdr:rowOff>
    </xdr:to>
    <xdr:sp macro="" textlink="">
      <xdr:nvSpPr>
        <xdr:cNvPr id="16" name="Rectangle: Rounded Corners 15">
          <a:extLst>
            <a:ext uri="{FF2B5EF4-FFF2-40B4-BE49-F238E27FC236}">
              <a16:creationId xmlns:a16="http://schemas.microsoft.com/office/drawing/2014/main" id="{D1703925-7C8D-448D-9D7F-46A96B4E8025}"/>
            </a:ext>
          </a:extLst>
        </xdr:cNvPr>
        <xdr:cNvSpPr/>
      </xdr:nvSpPr>
      <xdr:spPr>
        <a:xfrm>
          <a:off x="51835050" y="171450"/>
          <a:ext cx="2190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Pet</a:t>
          </a:r>
          <a:r>
            <a:rPr lang="en-US" sz="1800" b="1" baseline="0">
              <a:latin typeface="Palatino Linotype" panose="02040502050505030304" pitchFamily="18" charset="0"/>
            </a:rPr>
            <a:t> Care</a:t>
          </a:r>
          <a:endParaRPr lang="en-US" sz="1800" b="1">
            <a:latin typeface="Palatino Linotype" panose="02040502050505030304" pitchFamily="18" charset="0"/>
          </a:endParaRPr>
        </a:p>
      </xdr:txBody>
    </xdr:sp>
    <xdr:clientData/>
  </xdr:twoCellAnchor>
  <xdr:twoCellAnchor editAs="absolute">
    <xdr:from>
      <xdr:col>85</xdr:col>
      <xdr:colOff>371475</xdr:colOff>
      <xdr:row>1</xdr:row>
      <xdr:rowOff>9525</xdr:rowOff>
    </xdr:from>
    <xdr:to>
      <xdr:col>89</xdr:col>
      <xdr:colOff>123825</xdr:colOff>
      <xdr:row>4</xdr:row>
      <xdr:rowOff>171451</xdr:rowOff>
    </xdr:to>
    <xdr:sp macro="" textlink="">
      <xdr:nvSpPr>
        <xdr:cNvPr id="17" name="Rectangle: Rounded Corners 16">
          <a:extLst>
            <a:ext uri="{FF2B5EF4-FFF2-40B4-BE49-F238E27FC236}">
              <a16:creationId xmlns:a16="http://schemas.microsoft.com/office/drawing/2014/main" id="{27689789-1894-462A-BCB7-E71B9538D3B5}"/>
            </a:ext>
          </a:extLst>
        </xdr:cNvPr>
        <xdr:cNvSpPr/>
      </xdr:nvSpPr>
      <xdr:spPr>
        <a:xfrm>
          <a:off x="55530750" y="200025"/>
          <a:ext cx="2190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Insurances</a:t>
          </a:r>
        </a:p>
      </xdr:txBody>
    </xdr:sp>
    <xdr:clientData/>
  </xdr:twoCellAnchor>
  <xdr:twoCellAnchor editAs="absolute">
    <xdr:from>
      <xdr:col>91</xdr:col>
      <xdr:colOff>314325</xdr:colOff>
      <xdr:row>0</xdr:row>
      <xdr:rowOff>161925</xdr:rowOff>
    </xdr:from>
    <xdr:to>
      <xdr:col>95</xdr:col>
      <xdr:colOff>66675</xdr:colOff>
      <xdr:row>4</xdr:row>
      <xdr:rowOff>133351</xdr:rowOff>
    </xdr:to>
    <xdr:sp macro="" textlink="">
      <xdr:nvSpPr>
        <xdr:cNvPr id="18" name="Rectangle: Rounded Corners 17">
          <a:extLst>
            <a:ext uri="{FF2B5EF4-FFF2-40B4-BE49-F238E27FC236}">
              <a16:creationId xmlns:a16="http://schemas.microsoft.com/office/drawing/2014/main" id="{1BB1C958-D912-4378-BC71-7E7F0C63B40B}"/>
            </a:ext>
          </a:extLst>
        </xdr:cNvPr>
        <xdr:cNvSpPr/>
      </xdr:nvSpPr>
      <xdr:spPr>
        <a:xfrm>
          <a:off x="59264550" y="161925"/>
          <a:ext cx="2190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Loans</a:t>
          </a:r>
        </a:p>
      </xdr:txBody>
    </xdr:sp>
    <xdr:clientData/>
  </xdr:twoCellAnchor>
  <xdr:twoCellAnchor editAs="absolute">
    <xdr:from>
      <xdr:col>97</xdr:col>
      <xdr:colOff>419100</xdr:colOff>
      <xdr:row>1</xdr:row>
      <xdr:rowOff>19050</xdr:rowOff>
    </xdr:from>
    <xdr:to>
      <xdr:col>101</xdr:col>
      <xdr:colOff>171450</xdr:colOff>
      <xdr:row>4</xdr:row>
      <xdr:rowOff>180976</xdr:rowOff>
    </xdr:to>
    <xdr:sp macro="" textlink="">
      <xdr:nvSpPr>
        <xdr:cNvPr id="19" name="Rectangle: Rounded Corners 18">
          <a:extLst>
            <a:ext uri="{FF2B5EF4-FFF2-40B4-BE49-F238E27FC236}">
              <a16:creationId xmlns:a16="http://schemas.microsoft.com/office/drawing/2014/main" id="{3FF15263-382A-45B7-84EC-AA7265E9773A}"/>
            </a:ext>
          </a:extLst>
        </xdr:cNvPr>
        <xdr:cNvSpPr/>
      </xdr:nvSpPr>
      <xdr:spPr>
        <a:xfrm>
          <a:off x="63026925" y="209550"/>
          <a:ext cx="2190750" cy="733426"/>
        </a:xfrm>
        <a:prstGeom prst="roundRect">
          <a:avLst/>
        </a:prstGeom>
        <a:solidFill>
          <a:schemeClr val="accent4">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Miscellaneous</a:t>
          </a:r>
        </a:p>
      </xdr:txBody>
    </xdr:sp>
    <xdr:clientData/>
  </xdr:twoCellAnchor>
  <xdr:twoCellAnchor editAs="oneCell">
    <xdr:from>
      <xdr:col>0</xdr:col>
      <xdr:colOff>247651</xdr:colOff>
      <xdr:row>1</xdr:row>
      <xdr:rowOff>28575</xdr:rowOff>
    </xdr:from>
    <xdr:to>
      <xdr:col>3</xdr:col>
      <xdr:colOff>381001</xdr:colOff>
      <xdr:row>12</xdr:row>
      <xdr:rowOff>126759</xdr:rowOff>
    </xdr:to>
    <xdr:pic>
      <xdr:nvPicPr>
        <xdr:cNvPr id="20" name="Picture 19">
          <a:extLst>
            <a:ext uri="{FF2B5EF4-FFF2-40B4-BE49-F238E27FC236}">
              <a16:creationId xmlns:a16="http://schemas.microsoft.com/office/drawing/2014/main" id="{6A262015-9A5F-2060-E0E0-0238E49054A6}"/>
            </a:ext>
          </a:extLst>
        </xdr:cNvPr>
        <xdr:cNvPicPr>
          <a:picLocks noChangeAspect="1"/>
        </xdr:cNvPicPr>
      </xdr:nvPicPr>
      <xdr:blipFill>
        <a:blip xmlns:r="http://schemas.openxmlformats.org/officeDocument/2006/relationships" r:embed="rId1"/>
        <a:stretch>
          <a:fillRect/>
        </a:stretch>
      </xdr:blipFill>
      <xdr:spPr>
        <a:xfrm>
          <a:off x="247651" y="219075"/>
          <a:ext cx="1962150" cy="21936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152400</xdr:colOff>
      <xdr:row>0</xdr:row>
      <xdr:rowOff>171450</xdr:rowOff>
    </xdr:from>
    <xdr:to>
      <xdr:col>8</xdr:col>
      <xdr:colOff>168826</xdr:colOff>
      <xdr:row>4</xdr:row>
      <xdr:rowOff>142876</xdr:rowOff>
    </xdr:to>
    <xdr:sp macro="" textlink="">
      <xdr:nvSpPr>
        <xdr:cNvPr id="3" name="Rectangle: Rounded Corners 2">
          <a:extLst>
            <a:ext uri="{FF2B5EF4-FFF2-40B4-BE49-F238E27FC236}">
              <a16:creationId xmlns:a16="http://schemas.microsoft.com/office/drawing/2014/main" id="{16BD2F67-0E72-4E96-A289-CC9770DE4005}"/>
            </a:ext>
          </a:extLst>
        </xdr:cNvPr>
        <xdr:cNvSpPr/>
      </xdr:nvSpPr>
      <xdr:spPr>
        <a:xfrm>
          <a:off x="3200400" y="171450"/>
          <a:ext cx="1911901" cy="733426"/>
        </a:xfrm>
        <a:prstGeom prst="roundRect">
          <a:avLst/>
        </a:prstGeom>
        <a:solidFill>
          <a:schemeClr val="accent1">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Emergency Fund</a:t>
          </a:r>
        </a:p>
      </xdr:txBody>
    </xdr:sp>
    <xdr:clientData/>
  </xdr:twoCellAnchor>
  <xdr:twoCellAnchor editAs="absolute">
    <xdr:from>
      <xdr:col>11</xdr:col>
      <xdr:colOff>390525</xdr:colOff>
      <xdr:row>1</xdr:row>
      <xdr:rowOff>76200</xdr:rowOff>
    </xdr:from>
    <xdr:to>
      <xdr:col>14</xdr:col>
      <xdr:colOff>378376</xdr:colOff>
      <xdr:row>5</xdr:row>
      <xdr:rowOff>47626</xdr:rowOff>
    </xdr:to>
    <xdr:sp macro="" textlink="">
      <xdr:nvSpPr>
        <xdr:cNvPr id="4" name="Rectangle: Rounded Corners 3">
          <a:extLst>
            <a:ext uri="{FF2B5EF4-FFF2-40B4-BE49-F238E27FC236}">
              <a16:creationId xmlns:a16="http://schemas.microsoft.com/office/drawing/2014/main" id="{9EFB486A-09F2-4459-AC3D-EEAF6553E480}"/>
            </a:ext>
          </a:extLst>
        </xdr:cNvPr>
        <xdr:cNvSpPr/>
      </xdr:nvSpPr>
      <xdr:spPr>
        <a:xfrm>
          <a:off x="7600950" y="266700"/>
          <a:ext cx="1911901" cy="733426"/>
        </a:xfrm>
        <a:prstGeom prst="roundRect">
          <a:avLst/>
        </a:prstGeom>
        <a:solidFill>
          <a:schemeClr val="accent1">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Retirement Account</a:t>
          </a:r>
        </a:p>
      </xdr:txBody>
    </xdr:sp>
    <xdr:clientData/>
  </xdr:twoCellAnchor>
  <xdr:twoCellAnchor editAs="absolute">
    <xdr:from>
      <xdr:col>16</xdr:col>
      <xdr:colOff>590550</xdr:colOff>
      <xdr:row>1</xdr:row>
      <xdr:rowOff>76200</xdr:rowOff>
    </xdr:from>
    <xdr:to>
      <xdr:col>20</xdr:col>
      <xdr:colOff>64051</xdr:colOff>
      <xdr:row>5</xdr:row>
      <xdr:rowOff>28576</xdr:rowOff>
    </xdr:to>
    <xdr:sp macro="" textlink="">
      <xdr:nvSpPr>
        <xdr:cNvPr id="5" name="Rectangle: Rounded Corners 4">
          <a:extLst>
            <a:ext uri="{FF2B5EF4-FFF2-40B4-BE49-F238E27FC236}">
              <a16:creationId xmlns:a16="http://schemas.microsoft.com/office/drawing/2014/main" id="{53A9587A-D256-4246-AEB9-9B02AE8E6BEA}"/>
            </a:ext>
          </a:extLst>
        </xdr:cNvPr>
        <xdr:cNvSpPr/>
      </xdr:nvSpPr>
      <xdr:spPr>
        <a:xfrm>
          <a:off x="11601450" y="266700"/>
          <a:ext cx="1911901" cy="714376"/>
        </a:xfrm>
        <a:prstGeom prst="roundRect">
          <a:avLst/>
        </a:prstGeom>
        <a:solidFill>
          <a:schemeClr val="accent1">
            <a:lumMod val="60000"/>
            <a:lumOff val="40000"/>
          </a:schemeClr>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Palatino Linotype" panose="02040502050505030304" pitchFamily="18" charset="0"/>
            </a:rPr>
            <a:t>Saving#3</a:t>
          </a:r>
        </a:p>
      </xdr:txBody>
    </xdr:sp>
    <xdr:clientData/>
  </xdr:twoCellAnchor>
  <xdr:twoCellAnchor editAs="oneCell">
    <xdr:from>
      <xdr:col>0</xdr:col>
      <xdr:colOff>0</xdr:colOff>
      <xdr:row>0</xdr:row>
      <xdr:rowOff>161926</xdr:rowOff>
    </xdr:from>
    <xdr:to>
      <xdr:col>3</xdr:col>
      <xdr:colOff>399575</xdr:colOff>
      <xdr:row>12</xdr:row>
      <xdr:rowOff>180976</xdr:rowOff>
    </xdr:to>
    <xdr:pic>
      <xdr:nvPicPr>
        <xdr:cNvPr id="6" name="Picture 5">
          <a:extLst>
            <a:ext uri="{FF2B5EF4-FFF2-40B4-BE49-F238E27FC236}">
              <a16:creationId xmlns:a16="http://schemas.microsoft.com/office/drawing/2014/main" id="{D12B7379-8421-DB0E-CE35-D59B5E71B09B}"/>
            </a:ext>
          </a:extLst>
        </xdr:cNvPr>
        <xdr:cNvPicPr>
          <a:picLocks noChangeAspect="1"/>
        </xdr:cNvPicPr>
      </xdr:nvPicPr>
      <xdr:blipFill>
        <a:blip xmlns:r="http://schemas.openxmlformats.org/officeDocument/2006/relationships" r:embed="rId1"/>
        <a:stretch>
          <a:fillRect/>
        </a:stretch>
      </xdr:blipFill>
      <xdr:spPr>
        <a:xfrm>
          <a:off x="0" y="161926"/>
          <a:ext cx="2228375" cy="23050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447676</xdr:colOff>
      <xdr:row>7</xdr:row>
      <xdr:rowOff>190500</xdr:rowOff>
    </xdr:from>
    <xdr:to>
      <xdr:col>8</xdr:col>
      <xdr:colOff>476250</xdr:colOff>
      <xdr:row>19</xdr:row>
      <xdr:rowOff>123825</xdr:rowOff>
    </xdr:to>
    <xdr:graphicFrame macro="">
      <xdr:nvGraphicFramePr>
        <xdr:cNvPr id="2" name="Chart 1">
          <a:extLst>
            <a:ext uri="{FF2B5EF4-FFF2-40B4-BE49-F238E27FC236}">
              <a16:creationId xmlns:a16="http://schemas.microsoft.com/office/drawing/2014/main" id="{0312F868-5D50-4F68-A03E-3F2E9138B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438153</xdr:colOff>
      <xdr:row>20</xdr:row>
      <xdr:rowOff>66675</xdr:rowOff>
    </xdr:from>
    <xdr:to>
      <xdr:col>8</xdr:col>
      <xdr:colOff>485775</xdr:colOff>
      <xdr:row>32</xdr:row>
      <xdr:rowOff>95251</xdr:rowOff>
    </xdr:to>
    <xdr:graphicFrame macro="">
      <xdr:nvGraphicFramePr>
        <xdr:cNvPr id="3" name="Chart 2">
          <a:extLst>
            <a:ext uri="{FF2B5EF4-FFF2-40B4-BE49-F238E27FC236}">
              <a16:creationId xmlns:a16="http://schemas.microsoft.com/office/drawing/2014/main" id="{25D9168E-4745-421F-94A8-92D8605E2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66675</xdr:colOff>
      <xdr:row>0</xdr:row>
      <xdr:rowOff>104775</xdr:rowOff>
    </xdr:from>
    <xdr:to>
      <xdr:col>4</xdr:col>
      <xdr:colOff>219075</xdr:colOff>
      <xdr:row>32</xdr:row>
      <xdr:rowOff>142875</xdr:rowOff>
    </xdr:to>
    <xdr:grpSp>
      <xdr:nvGrpSpPr>
        <xdr:cNvPr id="4" name="Group 3">
          <a:extLst>
            <a:ext uri="{FF2B5EF4-FFF2-40B4-BE49-F238E27FC236}">
              <a16:creationId xmlns:a16="http://schemas.microsoft.com/office/drawing/2014/main" id="{DB563B1E-3A33-4399-B498-589093D52841}"/>
            </a:ext>
          </a:extLst>
        </xdr:cNvPr>
        <xdr:cNvGrpSpPr>
          <a:grpSpLocks noChangeAspect="1"/>
        </xdr:cNvGrpSpPr>
      </xdr:nvGrpSpPr>
      <xdr:grpSpPr>
        <a:xfrm>
          <a:off x="66675" y="104775"/>
          <a:ext cx="2590800" cy="6781800"/>
          <a:chOff x="257175" y="76200"/>
          <a:chExt cx="2590800" cy="6724650"/>
        </a:xfrm>
        <a:effectLst>
          <a:outerShdw blurRad="50800" dist="38100" algn="l" rotWithShape="0">
            <a:prstClr val="black">
              <a:alpha val="40000"/>
            </a:prstClr>
          </a:outerShdw>
        </a:effectLst>
      </xdr:grpSpPr>
      <xdr:sp macro="" textlink="">
        <xdr:nvSpPr>
          <xdr:cNvPr id="5" name="Rectangle: Rounded Corners 4">
            <a:extLst>
              <a:ext uri="{FF2B5EF4-FFF2-40B4-BE49-F238E27FC236}">
                <a16:creationId xmlns:a16="http://schemas.microsoft.com/office/drawing/2014/main" id="{5185EB06-6F20-E4AD-245D-DFC553302060}"/>
              </a:ext>
            </a:extLst>
          </xdr:cNvPr>
          <xdr:cNvSpPr/>
        </xdr:nvSpPr>
        <xdr:spPr>
          <a:xfrm>
            <a:off x="257175" y="76200"/>
            <a:ext cx="2590800" cy="6724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Calc1!$G$5">
        <xdr:nvSpPr>
          <xdr:cNvPr id="11" name="Parallelogram 10">
            <a:extLst>
              <a:ext uri="{FF2B5EF4-FFF2-40B4-BE49-F238E27FC236}">
                <a16:creationId xmlns:a16="http://schemas.microsoft.com/office/drawing/2014/main" id="{00174B22-67BC-5D75-A578-EED4CA9C2A67}"/>
              </a:ext>
            </a:extLst>
          </xdr:cNvPr>
          <xdr:cNvSpPr>
            <a:spLocks noChangeAspect="1"/>
          </xdr:cNvSpPr>
        </xdr:nvSpPr>
        <xdr:spPr>
          <a:xfrm>
            <a:off x="676275" y="377896"/>
            <a:ext cx="1885950" cy="533400"/>
          </a:xfrm>
          <a:prstGeom prst="parallelogram">
            <a:avLst/>
          </a:prstGeom>
          <a:solidFill>
            <a:schemeClr val="tx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fld id="{F12D9A89-8AB4-4D2A-BC86-21BA03AFA239}" type="TxLink">
              <a:rPr lang="en-US" sz="1800" b="1" i="0" u="none" strike="noStrike">
                <a:solidFill>
                  <a:schemeClr val="bg1"/>
                </a:solidFill>
                <a:latin typeface="Palatino Linotype" panose="02040502050505030304" pitchFamily="18" charset="0"/>
                <a:ea typeface="Cambria Math" panose="02040503050406030204" pitchFamily="18" charset="0"/>
                <a:cs typeface="Calibri"/>
              </a:rPr>
              <a:pPr algn="ctr"/>
              <a:t>5/20/2023</a:t>
            </a:fld>
            <a:endParaRPr lang="en-US" sz="1800" b="1">
              <a:solidFill>
                <a:schemeClr val="bg1"/>
              </a:solidFill>
              <a:latin typeface="Palatino Linotype" panose="02040502050505030304" pitchFamily="18" charset="0"/>
              <a:ea typeface="Cambria Math" panose="02040503050406030204" pitchFamily="18" charset="0"/>
              <a:cs typeface="Dubai Medium" panose="020B0603030403030204" pitchFamily="34" charset="-78"/>
            </a:endParaRPr>
          </a:p>
        </xdr:txBody>
      </xdr:sp>
      <mc:AlternateContent xmlns:mc="http://schemas.openxmlformats.org/markup-compatibility/2006">
        <mc:Choice xmlns:a14="http://schemas.microsoft.com/office/drawing/2010/main" Requires="a14">
          <xdr:graphicFrame macro="">
            <xdr:nvGraphicFramePr>
              <xdr:cNvPr id="8" name="Date (Year) 5">
                <a:extLst>
                  <a:ext uri="{FF2B5EF4-FFF2-40B4-BE49-F238E27FC236}">
                    <a16:creationId xmlns:a16="http://schemas.microsoft.com/office/drawing/2014/main" id="{203D25CD-CBA9-7528-935A-877EC2A0F36F}"/>
                  </a:ext>
                </a:extLst>
              </xdr:cNvPr>
              <xdr:cNvGraphicFramePr/>
            </xdr:nvGraphicFramePr>
            <xdr:xfrm>
              <a:off x="419100" y="2741916"/>
              <a:ext cx="2381250" cy="1123950"/>
            </xdr:xfrm>
            <a:graphic>
              <a:graphicData uri="http://schemas.microsoft.com/office/drawing/2010/slicer">
                <sle:slicer xmlns:sle="http://schemas.microsoft.com/office/drawing/2010/slicer" name="Date (Year) 5"/>
              </a:graphicData>
            </a:graphic>
          </xdr:graphicFrame>
        </mc:Choice>
        <mc:Fallback>
          <xdr:sp macro="" textlink="">
            <xdr:nvSpPr>
              <xdr:cNvPr id="0" name=""/>
              <xdr:cNvSpPr>
                <a:spLocks noTextEdit="1"/>
              </xdr:cNvSpPr>
            </xdr:nvSpPr>
            <xdr:spPr>
              <a:xfrm>
                <a:off x="228600" y="2793146"/>
                <a:ext cx="2381250" cy="1133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Date (Month) 5">
                <a:extLst>
                  <a:ext uri="{FF2B5EF4-FFF2-40B4-BE49-F238E27FC236}">
                    <a16:creationId xmlns:a16="http://schemas.microsoft.com/office/drawing/2014/main" id="{F0AB1946-C84C-FDEF-C2CA-4A17DADA0D42}"/>
                  </a:ext>
                </a:extLst>
              </xdr:cNvPr>
              <xdr:cNvGraphicFramePr/>
            </xdr:nvGraphicFramePr>
            <xdr:xfrm>
              <a:off x="457199" y="4189395"/>
              <a:ext cx="2257425" cy="2085975"/>
            </xdr:xfrm>
            <a:graphic>
              <a:graphicData uri="http://schemas.microsoft.com/office/drawing/2010/slicer">
                <sle:slicer xmlns:sle="http://schemas.microsoft.com/office/drawing/2010/slicer" name="Date (Month) 5"/>
              </a:graphicData>
            </a:graphic>
          </xdr:graphicFrame>
        </mc:Choice>
        <mc:Fallback>
          <xdr:sp macro="" textlink="">
            <xdr:nvSpPr>
              <xdr:cNvPr id="0" name=""/>
              <xdr:cNvSpPr>
                <a:spLocks noTextEdit="1"/>
              </xdr:cNvSpPr>
            </xdr:nvSpPr>
            <xdr:spPr>
              <a:xfrm>
                <a:off x="266699" y="4252926"/>
                <a:ext cx="2257425" cy="210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0" name="Rectangle 9">
            <a:extLst>
              <a:ext uri="{FF2B5EF4-FFF2-40B4-BE49-F238E27FC236}">
                <a16:creationId xmlns:a16="http://schemas.microsoft.com/office/drawing/2014/main" id="{027C081F-105F-33E1-A7AC-A41F7E12D6AC}"/>
              </a:ext>
            </a:extLst>
          </xdr:cNvPr>
          <xdr:cNvSpPr/>
        </xdr:nvSpPr>
        <xdr:spPr>
          <a:xfrm>
            <a:off x="466724" y="6267209"/>
            <a:ext cx="2200275" cy="352425"/>
          </a:xfrm>
          <a:prstGeom prst="rect">
            <a:avLst/>
          </a:prstGeom>
          <a:solidFill>
            <a:schemeClr val="tx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latin typeface="Palatino Linotype" panose="02040502050505030304" pitchFamily="18" charset="0"/>
              </a:rPr>
              <a:t>Personal Finance Dashboard</a:t>
            </a:r>
          </a:p>
        </xdr:txBody>
      </xdr:sp>
    </xdr:grpSp>
    <xdr:clientData/>
  </xdr:twoCellAnchor>
  <xdr:twoCellAnchor editAs="absolute">
    <xdr:from>
      <xdr:col>8</xdr:col>
      <xdr:colOff>123825</xdr:colOff>
      <xdr:row>1</xdr:row>
      <xdr:rowOff>95250</xdr:rowOff>
    </xdr:from>
    <xdr:to>
      <xdr:col>9</xdr:col>
      <xdr:colOff>1438275</xdr:colOff>
      <xdr:row>4</xdr:row>
      <xdr:rowOff>9525</xdr:rowOff>
    </xdr:to>
    <xdr:sp macro="" textlink="">
      <xdr:nvSpPr>
        <xdr:cNvPr id="19" name="Rectangle: Rounded Corners 18">
          <a:extLst>
            <a:ext uri="{FF2B5EF4-FFF2-40B4-BE49-F238E27FC236}">
              <a16:creationId xmlns:a16="http://schemas.microsoft.com/office/drawing/2014/main" id="{4CF651DB-A25B-258A-6C9D-8E4AB0465CE4}"/>
            </a:ext>
          </a:extLst>
        </xdr:cNvPr>
        <xdr:cNvSpPr/>
      </xdr:nvSpPr>
      <xdr:spPr>
        <a:xfrm>
          <a:off x="5000625" y="285750"/>
          <a:ext cx="1924050" cy="723900"/>
        </a:xfrm>
        <a:prstGeom prst="roundRect">
          <a:avLst/>
        </a:prstGeom>
        <a:ln>
          <a:noFill/>
        </a:ln>
        <a:effectLst>
          <a:outerShdw blurRad="50800" dist="38100" dir="5400000" algn="t" rotWithShape="0">
            <a:prstClr val="black">
              <a:alpha val="40000"/>
            </a:prstClr>
          </a:outerShdw>
        </a:effectLst>
        <a:scene3d>
          <a:camera prst="orthographicFront">
            <a:rot lat="0" lon="0" rev="0"/>
          </a:camera>
          <a:lightRig rig="brightRoom" dir="t">
            <a:rot lat="0" lon="0" rev="600000"/>
          </a:lightRig>
        </a:scene3d>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266700</xdr:colOff>
      <xdr:row>2</xdr:row>
      <xdr:rowOff>104775</xdr:rowOff>
    </xdr:from>
    <xdr:to>
      <xdr:col>10</xdr:col>
      <xdr:colOff>9525</xdr:colOff>
      <xdr:row>4</xdr:row>
      <xdr:rowOff>19050</xdr:rowOff>
    </xdr:to>
    <xdr:sp macro="" textlink="Calc1!$C$6">
      <xdr:nvSpPr>
        <xdr:cNvPr id="20" name="Rectangle: Rounded Corners 19">
          <a:extLst>
            <a:ext uri="{FF2B5EF4-FFF2-40B4-BE49-F238E27FC236}">
              <a16:creationId xmlns:a16="http://schemas.microsoft.com/office/drawing/2014/main" id="{B3B60567-DB5E-9584-72B1-D909C8D83385}"/>
            </a:ext>
          </a:extLst>
        </xdr:cNvPr>
        <xdr:cNvSpPr/>
      </xdr:nvSpPr>
      <xdr:spPr>
        <a:xfrm>
          <a:off x="5753100" y="514350"/>
          <a:ext cx="1247775" cy="5048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4882C7F-6F69-4F05-B2EA-5F31A07B0F19}" type="TxLink">
            <a:rPr lang="en-US" sz="1800" b="1" i="0" u="none" strike="noStrike">
              <a:solidFill>
                <a:srgbClr val="000000"/>
              </a:solidFill>
              <a:latin typeface="Palatino Linotype" panose="02040502050505030304" pitchFamily="18" charset="0"/>
              <a:ea typeface="Calibri"/>
              <a:cs typeface="Dubai Medium" panose="020B0603030403030204" pitchFamily="34" charset="-78"/>
            </a:rPr>
            <a:pPr algn="ctr"/>
            <a:t>24531</a:t>
          </a:fld>
          <a:endParaRPr lang="en-US" sz="1800" b="1">
            <a:latin typeface="Palatino Linotype" panose="02040502050505030304" pitchFamily="18" charset="0"/>
            <a:cs typeface="Dubai Medium" panose="020B0603030403030204" pitchFamily="34" charset="-78"/>
          </a:endParaRPr>
        </a:p>
      </xdr:txBody>
    </xdr:sp>
    <xdr:clientData/>
  </xdr:twoCellAnchor>
  <xdr:twoCellAnchor editAs="absolute">
    <xdr:from>
      <xdr:col>9</xdr:col>
      <xdr:colOff>542925</xdr:colOff>
      <xdr:row>1</xdr:row>
      <xdr:rowOff>152400</xdr:rowOff>
    </xdr:from>
    <xdr:to>
      <xdr:col>10</xdr:col>
      <xdr:colOff>114300</xdr:colOff>
      <xdr:row>2</xdr:row>
      <xdr:rowOff>276225</xdr:rowOff>
    </xdr:to>
    <xdr:sp macro="" textlink="">
      <xdr:nvSpPr>
        <xdr:cNvPr id="21" name="Rectangle 20">
          <a:extLst>
            <a:ext uri="{FF2B5EF4-FFF2-40B4-BE49-F238E27FC236}">
              <a16:creationId xmlns:a16="http://schemas.microsoft.com/office/drawing/2014/main" id="{CB497C7A-F2F3-B53C-E62F-5F7FAC23C427}"/>
            </a:ext>
          </a:extLst>
        </xdr:cNvPr>
        <xdr:cNvSpPr/>
      </xdr:nvSpPr>
      <xdr:spPr>
        <a:xfrm>
          <a:off x="6029325" y="342900"/>
          <a:ext cx="1076325" cy="342900"/>
        </a:xfrm>
        <a:prstGeom prst="rect">
          <a:avLst/>
        </a:prstGeom>
        <a:solidFill>
          <a:sysClr val="window" lastClr="FFFFFF">
            <a:alpha val="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2">
                  <a:lumMod val="25000"/>
                </a:schemeClr>
              </a:solidFill>
              <a:latin typeface="Palatino Linotype" panose="02040502050505030304" pitchFamily="18" charset="0"/>
              <a:ea typeface="Cambria Math" panose="02040503050406030204" pitchFamily="18" charset="0"/>
              <a:cs typeface="+mn-cs"/>
            </a:rPr>
            <a:t>Expense</a:t>
          </a:r>
        </a:p>
      </xdr:txBody>
    </xdr:sp>
    <xdr:clientData/>
  </xdr:twoCellAnchor>
  <xdr:twoCellAnchor editAs="absolute">
    <xdr:from>
      <xdr:col>10</xdr:col>
      <xdr:colOff>161923</xdr:colOff>
      <xdr:row>1</xdr:row>
      <xdr:rowOff>95250</xdr:rowOff>
    </xdr:from>
    <xdr:to>
      <xdr:col>13</xdr:col>
      <xdr:colOff>188468</xdr:colOff>
      <xdr:row>4</xdr:row>
      <xdr:rowOff>19050</xdr:rowOff>
    </xdr:to>
    <xdr:grpSp>
      <xdr:nvGrpSpPr>
        <xdr:cNvPr id="29" name="Group 28">
          <a:extLst>
            <a:ext uri="{FF2B5EF4-FFF2-40B4-BE49-F238E27FC236}">
              <a16:creationId xmlns:a16="http://schemas.microsoft.com/office/drawing/2014/main" id="{A716EA1A-B37B-4099-A111-2F4231D8847B}"/>
            </a:ext>
          </a:extLst>
        </xdr:cNvPr>
        <xdr:cNvGrpSpPr>
          <a:grpSpLocks noChangeAspect="1"/>
        </xdr:cNvGrpSpPr>
      </xdr:nvGrpSpPr>
      <xdr:grpSpPr>
        <a:xfrm>
          <a:off x="7153273" y="285750"/>
          <a:ext cx="1979170" cy="733425"/>
          <a:chOff x="8591550" y="266700"/>
          <a:chExt cx="2414588" cy="1123950"/>
        </a:xfrm>
        <a:effectLst>
          <a:outerShdw blurRad="50800" dist="38100" dir="5400000" algn="t" rotWithShape="0">
            <a:prstClr val="black">
              <a:alpha val="40000"/>
            </a:prstClr>
          </a:outerShdw>
        </a:effectLst>
        <a:scene3d>
          <a:camera prst="orthographicFront">
            <a:rot lat="0" lon="0" rev="0"/>
          </a:camera>
          <a:lightRig rig="brightRoom" dir="t">
            <a:rot lat="0" lon="0" rev="600000"/>
          </a:lightRig>
        </a:scene3d>
      </xdr:grpSpPr>
      <xdr:sp macro="" textlink="">
        <xdr:nvSpPr>
          <xdr:cNvPr id="30" name="Rectangle: Rounded Corners 29">
            <a:extLst>
              <a:ext uri="{FF2B5EF4-FFF2-40B4-BE49-F238E27FC236}">
                <a16:creationId xmlns:a16="http://schemas.microsoft.com/office/drawing/2014/main" id="{4886128A-7956-618A-7885-90B728B36E41}"/>
              </a:ext>
            </a:extLst>
          </xdr:cNvPr>
          <xdr:cNvSpPr/>
        </xdr:nvSpPr>
        <xdr:spPr>
          <a:xfrm>
            <a:off x="8591550" y="266700"/>
            <a:ext cx="2324100" cy="1123950"/>
          </a:xfrm>
          <a:prstGeom prst="roundRect">
            <a:avLst/>
          </a:prstGeom>
          <a:ln>
            <a:noFill/>
          </a:ln>
          <a:effectLst>
            <a:outerShdw blurRad="57785" dist="33020" dir="3180000" algn="ctr">
              <a:srgbClr val="000000">
                <a:alpha val="30000"/>
              </a:srgbClr>
            </a:outerShdw>
          </a:effectLst>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2449FC2-A476-E89E-8F09-051AB21968C3}"/>
              </a:ext>
            </a:extLst>
          </xdr:cNvPr>
          <xdr:cNvSpPr/>
        </xdr:nvSpPr>
        <xdr:spPr>
          <a:xfrm>
            <a:off x="9205913" y="353661"/>
            <a:ext cx="1800225" cy="453118"/>
          </a:xfrm>
          <a:prstGeom prst="rect">
            <a:avLst/>
          </a:prstGeom>
          <a:solidFill>
            <a:sysClr val="window" lastClr="FFFFFF">
              <a:alpha val="0"/>
            </a:sysClr>
          </a:solidFill>
          <a:ln>
            <a:noFill/>
          </a:ln>
          <a:effectLst>
            <a:outerShdw blurRad="57785" dist="33020" dir="3180000" algn="ctr">
              <a:srgbClr val="000000">
                <a:alpha val="30000"/>
              </a:srgbClr>
            </a:outerShdw>
          </a:effectLst>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2">
                    <a:lumMod val="25000"/>
                  </a:schemeClr>
                </a:solidFill>
                <a:latin typeface="Palatino Linotype" panose="02040502050505030304" pitchFamily="18" charset="0"/>
                <a:ea typeface="Cambria Math" panose="02040503050406030204" pitchFamily="18" charset="0"/>
                <a:cs typeface="+mn-cs"/>
              </a:rPr>
              <a:t>Expense</a:t>
            </a:r>
            <a:r>
              <a:rPr lang="en-US" sz="1200" b="1">
                <a:solidFill>
                  <a:sysClr val="windowText" lastClr="000000"/>
                </a:solidFill>
                <a:latin typeface="Palatino Linotype" panose="02040502050505030304" pitchFamily="18" charset="0"/>
                <a:ea typeface="Cambria Math" panose="02040503050406030204" pitchFamily="18" charset="0"/>
              </a:rPr>
              <a:t> </a:t>
            </a:r>
            <a:r>
              <a:rPr lang="en-US" sz="1200" b="1">
                <a:solidFill>
                  <a:schemeClr val="bg2">
                    <a:lumMod val="25000"/>
                  </a:schemeClr>
                </a:solidFill>
                <a:latin typeface="Palatino Linotype" panose="02040502050505030304" pitchFamily="18" charset="0"/>
                <a:ea typeface="Cambria Math" panose="02040503050406030204" pitchFamily="18" charset="0"/>
                <a:cs typeface="+mn-cs"/>
              </a:rPr>
              <a:t>Budget</a:t>
            </a:r>
          </a:p>
        </xdr:txBody>
      </xdr:sp>
      <xdr:sp macro="" textlink="Calc1!$C$11">
        <xdr:nvSpPr>
          <xdr:cNvPr id="32" name="Rectangle 31">
            <a:extLst>
              <a:ext uri="{FF2B5EF4-FFF2-40B4-BE49-F238E27FC236}">
                <a16:creationId xmlns:a16="http://schemas.microsoft.com/office/drawing/2014/main" id="{A709A38B-142C-5EF3-0665-9F29C6CBA5A2}"/>
              </a:ext>
            </a:extLst>
          </xdr:cNvPr>
          <xdr:cNvSpPr/>
        </xdr:nvSpPr>
        <xdr:spPr>
          <a:xfrm>
            <a:off x="9391650" y="771525"/>
            <a:ext cx="1524000" cy="495300"/>
          </a:xfrm>
          <a:prstGeom prst="rect">
            <a:avLst/>
          </a:prstGeom>
          <a:noFill/>
          <a:ln>
            <a:noFill/>
          </a:ln>
          <a:effectLst>
            <a:outerShdw blurRad="57785" dist="33020" dir="3180000" algn="ctr">
              <a:srgbClr val="000000">
                <a:alpha val="30000"/>
              </a:srgbClr>
            </a:outerShdw>
          </a:effectLst>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CB565BF-2CA0-410A-A52E-B2ACACFF9ACB}" type="TxLink">
              <a:rPr lang="en-US" sz="1800" b="1" i="0" u="none" strike="noStrike">
                <a:solidFill>
                  <a:srgbClr val="000000"/>
                </a:solidFill>
                <a:latin typeface="Palatino Linotype" panose="02040502050505030304" pitchFamily="18" charset="0"/>
                <a:ea typeface="Calibri"/>
                <a:cs typeface="Dubai Medium" panose="020B0603030403030204" pitchFamily="34" charset="-78"/>
              </a:rPr>
              <a:pPr marL="0" indent="0" algn="ctr"/>
              <a:t>28200</a:t>
            </a:fld>
            <a:endParaRPr lang="en-US" sz="1800" b="1" i="0" u="none" strike="noStrike">
              <a:solidFill>
                <a:srgbClr val="000000"/>
              </a:solidFill>
              <a:latin typeface="Palatino Linotype" panose="02040502050505030304" pitchFamily="18" charset="0"/>
              <a:ea typeface="Calibri"/>
              <a:cs typeface="Dubai Medium" panose="020B0603030403030204" pitchFamily="34" charset="-78"/>
            </a:endParaRPr>
          </a:p>
        </xdr:txBody>
      </xdr:sp>
    </xdr:grpSp>
    <xdr:clientData/>
  </xdr:twoCellAnchor>
  <xdr:twoCellAnchor editAs="absolute">
    <xdr:from>
      <xdr:col>13</xdr:col>
      <xdr:colOff>314325</xdr:colOff>
      <xdr:row>1</xdr:row>
      <xdr:rowOff>95250</xdr:rowOff>
    </xdr:from>
    <xdr:to>
      <xdr:col>14</xdr:col>
      <xdr:colOff>714375</xdr:colOff>
      <xdr:row>4</xdr:row>
      <xdr:rowOff>9525</xdr:rowOff>
    </xdr:to>
    <xdr:grpSp>
      <xdr:nvGrpSpPr>
        <xdr:cNvPr id="34" name="Group 33">
          <a:extLst>
            <a:ext uri="{FF2B5EF4-FFF2-40B4-BE49-F238E27FC236}">
              <a16:creationId xmlns:a16="http://schemas.microsoft.com/office/drawing/2014/main" id="{F54E1827-F3CC-45B4-8585-525037ED2822}"/>
            </a:ext>
          </a:extLst>
        </xdr:cNvPr>
        <xdr:cNvGrpSpPr>
          <a:grpSpLocks noChangeAspect="1"/>
        </xdr:cNvGrpSpPr>
      </xdr:nvGrpSpPr>
      <xdr:grpSpPr>
        <a:xfrm>
          <a:off x="9258300" y="285750"/>
          <a:ext cx="2000250" cy="723900"/>
          <a:chOff x="14011275" y="276225"/>
          <a:chExt cx="2571750" cy="1133476"/>
        </a:xfrm>
        <a:effectLst>
          <a:outerShdw blurRad="50800" dist="38100" dir="2700000" algn="tl" rotWithShape="0">
            <a:prstClr val="black">
              <a:alpha val="40000"/>
            </a:prstClr>
          </a:outerShdw>
        </a:effectLst>
        <a:scene3d>
          <a:camera prst="orthographicFront">
            <a:rot lat="0" lon="0" rev="0"/>
          </a:camera>
          <a:lightRig rig="brightRoom" dir="t">
            <a:rot lat="0" lon="0" rev="600000"/>
          </a:lightRig>
        </a:scene3d>
      </xdr:grpSpPr>
      <xdr:sp macro="" textlink="">
        <xdr:nvSpPr>
          <xdr:cNvPr id="35" name="Rectangle: Rounded Corners 34">
            <a:extLst>
              <a:ext uri="{FF2B5EF4-FFF2-40B4-BE49-F238E27FC236}">
                <a16:creationId xmlns:a16="http://schemas.microsoft.com/office/drawing/2014/main" id="{A3ADD12C-47C4-EEC5-D831-E88E5EA000EB}"/>
              </a:ext>
            </a:extLst>
          </xdr:cNvPr>
          <xdr:cNvSpPr/>
        </xdr:nvSpPr>
        <xdr:spPr>
          <a:xfrm>
            <a:off x="14011275" y="276225"/>
            <a:ext cx="2505074" cy="1133476"/>
          </a:xfrm>
          <a:prstGeom prst="roundRect">
            <a:avLst/>
          </a:prstGeom>
          <a:solidFill>
            <a:schemeClr val="lt1"/>
          </a:solidFill>
          <a:ln>
            <a:noFill/>
          </a:ln>
          <a:effectLst>
            <a:outerShdw blurRad="57785" dist="33020" dir="3180000" algn="ctr">
              <a:srgbClr val="000000">
                <a:alpha val="30000"/>
              </a:srgbClr>
            </a:outerShdw>
          </a:effectLst>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94C42572-4667-4A89-51BB-9B14168DE960}"/>
              </a:ext>
            </a:extLst>
          </xdr:cNvPr>
          <xdr:cNvSpPr/>
        </xdr:nvSpPr>
        <xdr:spPr>
          <a:xfrm>
            <a:off x="14573250" y="314325"/>
            <a:ext cx="1857374" cy="692693"/>
          </a:xfrm>
          <a:prstGeom prst="rect">
            <a:avLst/>
          </a:prstGeom>
          <a:solidFill>
            <a:sysClr val="window" lastClr="FFFFFF"/>
          </a:solidFill>
          <a:ln>
            <a:noFill/>
          </a:ln>
          <a:effectLst>
            <a:outerShdw blurRad="57785" dist="33020" dir="3180000" algn="ctr">
              <a:srgbClr val="000000">
                <a:alpha val="30000"/>
              </a:srgbClr>
            </a:outerShdw>
          </a:effectLst>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2">
                    <a:lumMod val="25000"/>
                  </a:schemeClr>
                </a:solidFill>
                <a:latin typeface="Palatino Linotype" panose="02040502050505030304" pitchFamily="18" charset="0"/>
                <a:ea typeface="Cambria Math" panose="02040503050406030204" pitchFamily="18" charset="0"/>
                <a:cs typeface="+mn-cs"/>
              </a:rPr>
              <a:t>Future</a:t>
            </a:r>
            <a:r>
              <a:rPr lang="en-US" sz="1800" b="1" baseline="0">
                <a:solidFill>
                  <a:sysClr val="windowText" lastClr="000000"/>
                </a:solidFill>
                <a:latin typeface="Palatino Linotype" panose="02040502050505030304" pitchFamily="18" charset="0"/>
                <a:ea typeface="Cambria Math" panose="02040503050406030204" pitchFamily="18" charset="0"/>
              </a:rPr>
              <a:t> </a:t>
            </a:r>
            <a:r>
              <a:rPr lang="en-US" sz="1200" b="1">
                <a:solidFill>
                  <a:schemeClr val="bg2">
                    <a:lumMod val="25000"/>
                  </a:schemeClr>
                </a:solidFill>
                <a:latin typeface="Palatino Linotype" panose="02040502050505030304" pitchFamily="18" charset="0"/>
                <a:ea typeface="Cambria Math" panose="02040503050406030204" pitchFamily="18" charset="0"/>
                <a:cs typeface="+mn-cs"/>
              </a:rPr>
              <a:t>Savings</a:t>
            </a:r>
          </a:p>
        </xdr:txBody>
      </xdr:sp>
      <xdr:sp macro="" textlink="Calc1!$E$9">
        <xdr:nvSpPr>
          <xdr:cNvPr id="37" name="Rectangle 36">
            <a:extLst>
              <a:ext uri="{FF2B5EF4-FFF2-40B4-BE49-F238E27FC236}">
                <a16:creationId xmlns:a16="http://schemas.microsoft.com/office/drawing/2014/main" id="{91FEF43D-70FB-0B2B-E0A1-D5F2E442C2AF}"/>
              </a:ext>
            </a:extLst>
          </xdr:cNvPr>
          <xdr:cNvSpPr/>
        </xdr:nvSpPr>
        <xdr:spPr>
          <a:xfrm>
            <a:off x="15078075" y="771525"/>
            <a:ext cx="1504950" cy="485775"/>
          </a:xfrm>
          <a:prstGeom prst="rect">
            <a:avLst/>
          </a:prstGeom>
          <a:noFill/>
          <a:ln>
            <a:noFill/>
          </a:ln>
          <a:effectLst>
            <a:outerShdw blurRad="57785" dist="33020" dir="3180000" algn="ctr">
              <a:srgbClr val="000000">
                <a:alpha val="30000"/>
              </a:srgbClr>
            </a:outerShdw>
          </a:effectLst>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fld id="{0725EB55-1440-4749-AAF3-268708DB6D35}" type="TxLink">
              <a:rPr lang="en-US" sz="1800" b="1" i="0" u="none" strike="noStrike">
                <a:solidFill>
                  <a:srgbClr val="000000"/>
                </a:solidFill>
                <a:latin typeface="Palatino Linotype" panose="02040502050505030304" pitchFamily="18" charset="0"/>
                <a:ea typeface="Calibri"/>
                <a:cs typeface="Calibri"/>
              </a:rPr>
              <a:pPr marL="0" indent="0" algn="ctr"/>
              <a:t>4319</a:t>
            </a:fld>
            <a:endParaRPr lang="en-US" sz="1800" b="1" i="0" u="none" strike="noStrike">
              <a:solidFill>
                <a:srgbClr val="000000"/>
              </a:solidFill>
              <a:latin typeface="Palatino Linotype" panose="02040502050505030304" pitchFamily="18" charset="0"/>
              <a:ea typeface="Calibri"/>
              <a:cs typeface="Calibri"/>
            </a:endParaRPr>
          </a:p>
        </xdr:txBody>
      </xdr:sp>
    </xdr:grpSp>
    <xdr:clientData/>
  </xdr:twoCellAnchor>
  <xdr:twoCellAnchor editAs="absolute">
    <xdr:from>
      <xdr:col>14</xdr:col>
      <xdr:colOff>790575</xdr:colOff>
      <xdr:row>1</xdr:row>
      <xdr:rowOff>85725</xdr:rowOff>
    </xdr:from>
    <xdr:to>
      <xdr:col>17</xdr:col>
      <xdr:colOff>257174</xdr:colOff>
      <xdr:row>4</xdr:row>
      <xdr:rowOff>38100</xdr:rowOff>
    </xdr:to>
    <xdr:grpSp>
      <xdr:nvGrpSpPr>
        <xdr:cNvPr id="39" name="Group 38">
          <a:extLst>
            <a:ext uri="{FF2B5EF4-FFF2-40B4-BE49-F238E27FC236}">
              <a16:creationId xmlns:a16="http://schemas.microsoft.com/office/drawing/2014/main" id="{2D5CE98F-2C8C-4F53-B886-B8906C7857C2}"/>
            </a:ext>
          </a:extLst>
        </xdr:cNvPr>
        <xdr:cNvGrpSpPr>
          <a:grpSpLocks noChangeAspect="1"/>
        </xdr:cNvGrpSpPr>
      </xdr:nvGrpSpPr>
      <xdr:grpSpPr>
        <a:xfrm>
          <a:off x="11334750" y="276225"/>
          <a:ext cx="2028824" cy="762000"/>
          <a:chOff x="11372849" y="276225"/>
          <a:chExt cx="2880549" cy="1133475"/>
        </a:xfrm>
        <a:effectLst>
          <a:outerShdw blurRad="50800" dist="38100" dir="5400000" algn="t" rotWithShape="0">
            <a:prstClr val="black">
              <a:alpha val="40000"/>
            </a:prstClr>
          </a:outerShdw>
        </a:effectLst>
        <a:scene3d>
          <a:camera prst="orthographicFront">
            <a:rot lat="0" lon="0" rev="0"/>
          </a:camera>
          <a:lightRig rig="brightRoom" dir="t">
            <a:rot lat="0" lon="0" rev="600000"/>
          </a:lightRig>
        </a:scene3d>
      </xdr:grpSpPr>
      <xdr:sp macro="" textlink="">
        <xdr:nvSpPr>
          <xdr:cNvPr id="40" name="Rectangle: Rounded Corners 39">
            <a:extLst>
              <a:ext uri="{FF2B5EF4-FFF2-40B4-BE49-F238E27FC236}">
                <a16:creationId xmlns:a16="http://schemas.microsoft.com/office/drawing/2014/main" id="{2E649FDC-B718-2B00-2044-C3D880D0F532}"/>
              </a:ext>
            </a:extLst>
          </xdr:cNvPr>
          <xdr:cNvSpPr/>
        </xdr:nvSpPr>
        <xdr:spPr>
          <a:xfrm>
            <a:off x="11372849" y="276225"/>
            <a:ext cx="2752725" cy="1123950"/>
          </a:xfrm>
          <a:prstGeom prst="roundRect">
            <a:avLst/>
          </a:prstGeom>
          <a:ln>
            <a:noFill/>
          </a:ln>
          <a:effectLst>
            <a:outerShdw blurRad="57785" dist="33020" dir="3180000" algn="ctr">
              <a:srgbClr val="000000">
                <a:alpha val="30000"/>
              </a:srgbClr>
            </a:outerShdw>
          </a:effectLst>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41" name="Rectangle 40">
            <a:extLst>
              <a:ext uri="{FF2B5EF4-FFF2-40B4-BE49-F238E27FC236}">
                <a16:creationId xmlns:a16="http://schemas.microsoft.com/office/drawing/2014/main" id="{82404D06-1E5B-AFA3-EB89-6F167182AB7D}"/>
              </a:ext>
            </a:extLst>
          </xdr:cNvPr>
          <xdr:cNvSpPr/>
        </xdr:nvSpPr>
        <xdr:spPr>
          <a:xfrm>
            <a:off x="11620500" y="342901"/>
            <a:ext cx="2438400" cy="346286"/>
          </a:xfrm>
          <a:prstGeom prst="rect">
            <a:avLst/>
          </a:prstGeom>
          <a:solidFill>
            <a:sysClr val="window" lastClr="FFFFFF"/>
          </a:solidFill>
          <a:ln>
            <a:noFill/>
          </a:ln>
          <a:effectLst>
            <a:outerShdw blurRad="57785" dist="33020" dir="3180000" algn="ctr">
              <a:srgbClr val="000000">
                <a:alpha val="30000"/>
              </a:srgbClr>
            </a:outerShdw>
          </a:effectLst>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200" b="1">
                <a:solidFill>
                  <a:schemeClr val="bg2">
                    <a:lumMod val="25000"/>
                  </a:schemeClr>
                </a:solidFill>
                <a:latin typeface="Palatino Linotype" panose="02040502050505030304" pitchFamily="18" charset="0"/>
                <a:ea typeface="Cambria Math" panose="02040503050406030204" pitchFamily="18" charset="0"/>
                <a:cs typeface="+mn-cs"/>
              </a:rPr>
              <a:t>Remaining</a:t>
            </a:r>
            <a:r>
              <a:rPr lang="en-US" sz="1800" b="1" baseline="0">
                <a:solidFill>
                  <a:sysClr val="windowText" lastClr="000000"/>
                </a:solidFill>
                <a:latin typeface="Palatino Linotype" panose="02040502050505030304" pitchFamily="18" charset="0"/>
                <a:ea typeface="Cambria Math" panose="02040503050406030204" pitchFamily="18" charset="0"/>
              </a:rPr>
              <a:t> </a:t>
            </a:r>
            <a:r>
              <a:rPr lang="en-US" sz="1200" b="1">
                <a:solidFill>
                  <a:schemeClr val="bg2">
                    <a:lumMod val="25000"/>
                  </a:schemeClr>
                </a:solidFill>
                <a:latin typeface="Palatino Linotype" panose="02040502050505030304" pitchFamily="18" charset="0"/>
                <a:ea typeface="Cambria Math" panose="02040503050406030204" pitchFamily="18" charset="0"/>
                <a:cs typeface="+mn-cs"/>
              </a:rPr>
              <a:t>Balance</a:t>
            </a:r>
          </a:p>
        </xdr:txBody>
      </xdr:sp>
      <xdr:sp macro="" textlink="">
        <xdr:nvSpPr>
          <xdr:cNvPr id="42" name="Rectangle 41">
            <a:extLst>
              <a:ext uri="{FF2B5EF4-FFF2-40B4-BE49-F238E27FC236}">
                <a16:creationId xmlns:a16="http://schemas.microsoft.com/office/drawing/2014/main" id="{BDD2747A-D47B-C21D-B648-45E6AC7D00E4}"/>
              </a:ext>
            </a:extLst>
          </xdr:cNvPr>
          <xdr:cNvSpPr/>
        </xdr:nvSpPr>
        <xdr:spPr>
          <a:xfrm>
            <a:off x="12486780" y="596145"/>
            <a:ext cx="1766618" cy="388501"/>
          </a:xfrm>
          <a:prstGeom prst="rect">
            <a:avLst/>
          </a:prstGeom>
          <a:solidFill>
            <a:sysClr val="window" lastClr="FFFFFF">
              <a:alpha val="0"/>
            </a:sysClr>
          </a:solidFill>
          <a:ln>
            <a:noFill/>
          </a:ln>
          <a:effectLst>
            <a:outerShdw blurRad="57785" dist="33020" dir="3180000" algn="ctr">
              <a:srgbClr val="000000">
                <a:alpha val="30000"/>
              </a:srgbClr>
            </a:outerShdw>
          </a:effectLst>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ysClr val="windowText" lastClr="000000"/>
                </a:solidFill>
                <a:latin typeface="Palatino Linotype" panose="02040502050505030304" pitchFamily="18" charset="0"/>
                <a:ea typeface="Cambria Math" panose="02040503050406030204" pitchFamily="18" charset="0"/>
              </a:rPr>
              <a:t>By </a:t>
            </a:r>
            <a:r>
              <a:rPr lang="en-US" sz="1200" b="1">
                <a:solidFill>
                  <a:schemeClr val="bg2">
                    <a:lumMod val="25000"/>
                  </a:schemeClr>
                </a:solidFill>
                <a:latin typeface="Palatino Linotype" panose="02040502050505030304" pitchFamily="18" charset="0"/>
                <a:ea typeface="Cambria Math" panose="02040503050406030204" pitchFamily="18" charset="0"/>
                <a:cs typeface="+mn-cs"/>
              </a:rPr>
              <a:t>Month</a:t>
            </a:r>
          </a:p>
        </xdr:txBody>
      </xdr:sp>
      <xdr:sp macro="" textlink="Calc1!$E$8">
        <xdr:nvSpPr>
          <xdr:cNvPr id="43" name="Rectangle: Rounded Corners 42">
            <a:extLst>
              <a:ext uri="{FF2B5EF4-FFF2-40B4-BE49-F238E27FC236}">
                <a16:creationId xmlns:a16="http://schemas.microsoft.com/office/drawing/2014/main" id="{C9A37313-BF4B-448D-B8FE-2A27E39D57FB}"/>
              </a:ext>
            </a:extLst>
          </xdr:cNvPr>
          <xdr:cNvSpPr/>
        </xdr:nvSpPr>
        <xdr:spPr>
          <a:xfrm>
            <a:off x="12372975" y="904875"/>
            <a:ext cx="1866899" cy="504825"/>
          </a:xfrm>
          <a:prstGeom prst="roundRect">
            <a:avLst/>
          </a:prstGeom>
          <a:noFill/>
          <a:ln>
            <a:noFill/>
          </a:ln>
          <a:effectLst>
            <a:outerShdw blurRad="57785" dist="33020" dir="3180000" algn="ctr">
              <a:srgbClr val="000000">
                <a:alpha val="30000"/>
              </a:srgbClr>
            </a:outerShdw>
          </a:effectLst>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EB195E3-01B5-4DF6-B4C8-739E23176FF9}" type="TxLink">
              <a:rPr lang="en-US" sz="1800" b="1" i="0" u="none" strike="noStrike">
                <a:solidFill>
                  <a:srgbClr val="000000"/>
                </a:solidFill>
                <a:latin typeface="Palatino Linotype" panose="02040502050505030304" pitchFamily="18" charset="0"/>
                <a:ea typeface="Calibri"/>
                <a:cs typeface="Dubai Medium" panose="020B0603030403030204" pitchFamily="34" charset="-78"/>
              </a:rPr>
              <a:pPr marL="0" indent="0" algn="ctr"/>
              <a:t>49654</a:t>
            </a:fld>
            <a:endParaRPr lang="en-US" sz="1800" b="1" i="0" u="none" strike="noStrike">
              <a:solidFill>
                <a:srgbClr val="000000"/>
              </a:solidFill>
              <a:latin typeface="Palatino Linotype" panose="02040502050505030304" pitchFamily="18" charset="0"/>
              <a:ea typeface="Calibri"/>
              <a:cs typeface="Dubai Medium" panose="020B0603030403030204" pitchFamily="34" charset="-78"/>
            </a:endParaRPr>
          </a:p>
        </xdr:txBody>
      </xdr:sp>
    </xdr:grpSp>
    <xdr:clientData/>
  </xdr:twoCellAnchor>
  <xdr:twoCellAnchor editAs="absolute">
    <xdr:from>
      <xdr:col>4</xdr:col>
      <xdr:colOff>428625</xdr:colOff>
      <xdr:row>4</xdr:row>
      <xdr:rowOff>171450</xdr:rowOff>
    </xdr:from>
    <xdr:to>
      <xdr:col>17</xdr:col>
      <xdr:colOff>142875</xdr:colOff>
      <xdr:row>7</xdr:row>
      <xdr:rowOff>57150</xdr:rowOff>
    </xdr:to>
    <xdr:sp macro="" textlink="Calc1!$E$11">
      <xdr:nvSpPr>
        <xdr:cNvPr id="45" name="Rectangle: Rounded Corners 44">
          <a:extLst>
            <a:ext uri="{FF2B5EF4-FFF2-40B4-BE49-F238E27FC236}">
              <a16:creationId xmlns:a16="http://schemas.microsoft.com/office/drawing/2014/main" id="{57A9BA00-03AF-4E63-87F6-15CFD3D95875}"/>
            </a:ext>
          </a:extLst>
        </xdr:cNvPr>
        <xdr:cNvSpPr>
          <a:spLocks noChangeAspect="1"/>
        </xdr:cNvSpPr>
      </xdr:nvSpPr>
      <xdr:spPr>
        <a:xfrm>
          <a:off x="2867025" y="1171575"/>
          <a:ext cx="10382250" cy="466725"/>
        </a:xfrm>
        <a:prstGeom prst="roundRect">
          <a:avLst/>
        </a:prstGeom>
        <a:solidFill>
          <a:schemeClr val="tx1">
            <a:alpha val="82000"/>
          </a:schemeClr>
        </a:solidFill>
        <a:ln>
          <a:solidFill>
            <a:srgbClr val="E2AF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3C35DEE4-2D49-4FC5-89B9-AB35CEF774F9}" type="TxLink">
            <a:rPr lang="en-US" sz="1600" b="1" i="0" u="none" strike="noStrike">
              <a:solidFill>
                <a:srgbClr val="CC99FF"/>
              </a:solidFill>
              <a:latin typeface="Palatino Linotype" panose="02040502050505030304" pitchFamily="18" charset="0"/>
              <a:ea typeface="Calibri"/>
              <a:cs typeface="Calibri"/>
            </a:rPr>
            <a:pPr algn="ctr"/>
            <a:t>You have spend below 👍your expense budget by  13%. Now you have 197920 for future Savings.</a:t>
          </a:fld>
          <a:endParaRPr lang="en-US" sz="1600" b="1">
            <a:solidFill>
              <a:srgbClr val="CC99FF"/>
            </a:solidFill>
            <a:latin typeface="Palatino Linotype" panose="02040502050505030304" pitchFamily="18" charset="0"/>
          </a:endParaRPr>
        </a:p>
      </xdr:txBody>
    </xdr:sp>
    <xdr:clientData/>
  </xdr:twoCellAnchor>
  <xdr:twoCellAnchor editAs="absolute">
    <xdr:from>
      <xdr:col>11</xdr:col>
      <xdr:colOff>104775</xdr:colOff>
      <xdr:row>7</xdr:row>
      <xdr:rowOff>171450</xdr:rowOff>
    </xdr:from>
    <xdr:to>
      <xdr:col>13</xdr:col>
      <xdr:colOff>1400175</xdr:colOff>
      <xdr:row>18</xdr:row>
      <xdr:rowOff>133350</xdr:rowOff>
    </xdr:to>
    <xdr:graphicFrame macro="">
      <xdr:nvGraphicFramePr>
        <xdr:cNvPr id="46" name="Chart 45">
          <a:extLst>
            <a:ext uri="{FF2B5EF4-FFF2-40B4-BE49-F238E27FC236}">
              <a16:creationId xmlns:a16="http://schemas.microsoft.com/office/drawing/2014/main" id="{ED57E445-4414-40C2-AA6C-677C15323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95251</xdr:colOff>
      <xdr:row>19</xdr:row>
      <xdr:rowOff>66674</xdr:rowOff>
    </xdr:from>
    <xdr:to>
      <xdr:col>15</xdr:col>
      <xdr:colOff>723900</xdr:colOff>
      <xdr:row>32</xdr:row>
      <xdr:rowOff>142874</xdr:rowOff>
    </xdr:to>
    <xdr:graphicFrame macro="">
      <xdr:nvGraphicFramePr>
        <xdr:cNvPr id="47" name="Chart 46">
          <a:extLst>
            <a:ext uri="{FF2B5EF4-FFF2-40B4-BE49-F238E27FC236}">
              <a16:creationId xmlns:a16="http://schemas.microsoft.com/office/drawing/2014/main" id="{B34EF109-E871-4742-BE10-70441D779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4</xdr:col>
      <xdr:colOff>485775</xdr:colOff>
      <xdr:row>1</xdr:row>
      <xdr:rowOff>85725</xdr:rowOff>
    </xdr:from>
    <xdr:to>
      <xdr:col>7</xdr:col>
      <xdr:colOff>568876</xdr:colOff>
      <xdr:row>4</xdr:row>
      <xdr:rowOff>9526</xdr:rowOff>
    </xdr:to>
    <xdr:grpSp>
      <xdr:nvGrpSpPr>
        <xdr:cNvPr id="68" name="Group 67">
          <a:extLst>
            <a:ext uri="{FF2B5EF4-FFF2-40B4-BE49-F238E27FC236}">
              <a16:creationId xmlns:a16="http://schemas.microsoft.com/office/drawing/2014/main" id="{E1D3F56B-070C-77EF-B62B-B72C98901529}"/>
            </a:ext>
          </a:extLst>
        </xdr:cNvPr>
        <xdr:cNvGrpSpPr>
          <a:grpSpLocks noChangeAspect="1"/>
        </xdr:cNvGrpSpPr>
      </xdr:nvGrpSpPr>
      <xdr:grpSpPr>
        <a:xfrm>
          <a:off x="2924175" y="276225"/>
          <a:ext cx="1911901" cy="733426"/>
          <a:chOff x="2924175" y="276225"/>
          <a:chExt cx="1911901" cy="733426"/>
        </a:xfrm>
        <a:effectLst>
          <a:outerShdw blurRad="50800" dist="38100" dir="5400000" algn="t" rotWithShape="0">
            <a:prstClr val="black">
              <a:alpha val="40000"/>
            </a:prstClr>
          </a:outerShdw>
        </a:effectLst>
        <a:scene3d>
          <a:camera prst="orthographicFront">
            <a:rot lat="0" lon="0" rev="0"/>
          </a:camera>
          <a:lightRig rig="brightRoom" dir="t">
            <a:rot lat="0" lon="0" rev="600000"/>
          </a:lightRig>
        </a:scene3d>
      </xdr:grpSpPr>
      <xdr:grpSp>
        <xdr:nvGrpSpPr>
          <xdr:cNvPr id="13" name="Group 12">
            <a:extLst>
              <a:ext uri="{FF2B5EF4-FFF2-40B4-BE49-F238E27FC236}">
                <a16:creationId xmlns:a16="http://schemas.microsoft.com/office/drawing/2014/main" id="{68B02CCC-EC1F-4939-A549-86E32587FADB}"/>
              </a:ext>
            </a:extLst>
          </xdr:cNvPr>
          <xdr:cNvGrpSpPr>
            <a:grpSpLocks noChangeAspect="1"/>
          </xdr:cNvGrpSpPr>
        </xdr:nvGrpSpPr>
        <xdr:grpSpPr>
          <a:xfrm>
            <a:off x="2924175" y="276225"/>
            <a:ext cx="1911901" cy="733426"/>
            <a:chOff x="3371850" y="247650"/>
            <a:chExt cx="2324100" cy="1123950"/>
          </a:xfrm>
        </xdr:grpSpPr>
        <xdr:sp macro="" textlink="">
          <xdr:nvSpPr>
            <xdr:cNvPr id="14" name="Rectangle: Rounded Corners 13">
              <a:extLst>
                <a:ext uri="{FF2B5EF4-FFF2-40B4-BE49-F238E27FC236}">
                  <a16:creationId xmlns:a16="http://schemas.microsoft.com/office/drawing/2014/main" id="{5BBA4B7C-702A-BD21-6CEE-961CD9733AF2}"/>
                </a:ext>
              </a:extLst>
            </xdr:cNvPr>
            <xdr:cNvSpPr/>
          </xdr:nvSpPr>
          <xdr:spPr>
            <a:xfrm>
              <a:off x="3371850" y="247650"/>
              <a:ext cx="2324100" cy="1123950"/>
            </a:xfrm>
            <a:prstGeom prst="roundRect">
              <a:avLst/>
            </a:prstGeom>
            <a:ln>
              <a:noFill/>
            </a:ln>
            <a:effectLst>
              <a:outerShdw blurRad="57785" dist="33020" dir="3180000" algn="ctr">
                <a:srgbClr val="000000">
                  <a:alpha val="30000"/>
                </a:srgbClr>
              </a:outerShdw>
            </a:effectLst>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Calc1!$C$5">
          <xdr:nvSpPr>
            <xdr:cNvPr id="15" name="Rectangle: Rounded Corners 14">
              <a:extLst>
                <a:ext uri="{FF2B5EF4-FFF2-40B4-BE49-F238E27FC236}">
                  <a16:creationId xmlns:a16="http://schemas.microsoft.com/office/drawing/2014/main" id="{AC0E73A7-4CAB-431D-DA50-30101BE678CE}"/>
                </a:ext>
              </a:extLst>
            </xdr:cNvPr>
            <xdr:cNvSpPr/>
          </xdr:nvSpPr>
          <xdr:spPr>
            <a:xfrm>
              <a:off x="4088671" y="704231"/>
              <a:ext cx="1552575" cy="581024"/>
            </a:xfrm>
            <a:prstGeom prst="roundRect">
              <a:avLst/>
            </a:prstGeom>
            <a:solidFill>
              <a:schemeClr val="lt1">
                <a:alpha val="0"/>
              </a:schemeClr>
            </a:solidFill>
            <a:ln>
              <a:noFill/>
            </a:ln>
            <a:effectLst>
              <a:outerShdw blurRad="57785" dist="33020" dir="3180000" algn="ctr">
                <a:srgbClr val="000000">
                  <a:alpha val="30000"/>
                </a:srgbClr>
              </a:outerShdw>
            </a:effectLst>
            <a:sp3d prstMaterial="metal">
              <a:bevelT w="38100" h="57150" prst="angle"/>
            </a:sp3d>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4952FC3D-C8DC-407C-8C6F-88A06A6C39EE}" type="TxLink">
                <a:rPr lang="en-US" sz="1800" b="1" i="0" u="none" strike="noStrike">
                  <a:solidFill>
                    <a:srgbClr val="000000"/>
                  </a:solidFill>
                  <a:latin typeface="Palatino Linotype" panose="02040502050505030304" pitchFamily="18" charset="0"/>
                  <a:ea typeface="Calibri"/>
                  <a:cs typeface="Calibri"/>
                </a:rPr>
                <a:pPr algn="ctr"/>
                <a:t>78504</a:t>
              </a:fld>
              <a:endParaRPr lang="en-US" sz="1800" b="1">
                <a:latin typeface="Palatino Linotype" panose="02040502050505030304" pitchFamily="18" charset="0"/>
              </a:endParaRPr>
            </a:p>
          </xdr:txBody>
        </xdr:sp>
        <xdr:sp macro="" textlink="">
          <xdr:nvSpPr>
            <xdr:cNvPr id="16" name="Rectangle 15">
              <a:extLst>
                <a:ext uri="{FF2B5EF4-FFF2-40B4-BE49-F238E27FC236}">
                  <a16:creationId xmlns:a16="http://schemas.microsoft.com/office/drawing/2014/main" id="{9BE9CB73-399C-A9A9-F0C8-7CE408C76B9E}"/>
                </a:ext>
              </a:extLst>
            </xdr:cNvPr>
            <xdr:cNvSpPr/>
          </xdr:nvSpPr>
          <xdr:spPr>
            <a:xfrm>
              <a:off x="4349954" y="358239"/>
              <a:ext cx="1076325" cy="342900"/>
            </a:xfrm>
            <a:prstGeom prst="rect">
              <a:avLst/>
            </a:prstGeom>
            <a:solidFill>
              <a:sysClr val="window" lastClr="FFFFFF"/>
            </a:solidFill>
            <a:ln>
              <a:noFill/>
            </a:ln>
            <a:effectLst>
              <a:outerShdw blurRad="57785" dist="33020" dir="3180000" algn="ctr">
                <a:srgbClr val="000000">
                  <a:alpha val="30000"/>
                </a:srgbClr>
              </a:outerShdw>
            </a:effectLst>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2">
                      <a:lumMod val="25000"/>
                    </a:schemeClr>
                  </a:solidFill>
                  <a:latin typeface="Palatino Linotype" panose="02040502050505030304" pitchFamily="18" charset="0"/>
                  <a:ea typeface="Cambria Math" panose="02040503050406030204" pitchFamily="18" charset="0"/>
                </a:rPr>
                <a:t>Income</a:t>
              </a:r>
            </a:p>
          </xdr:txBody>
        </xdr:sp>
      </xdr:grpSp>
      <xdr:pic>
        <xdr:nvPicPr>
          <xdr:cNvPr id="67" name="Picture 66">
            <a:extLst>
              <a:ext uri="{FF2B5EF4-FFF2-40B4-BE49-F238E27FC236}">
                <a16:creationId xmlns:a16="http://schemas.microsoft.com/office/drawing/2014/main" id="{B1B89B54-6CAE-C54D-49B5-80E0092AA697}"/>
              </a:ext>
            </a:extLst>
          </xdr:cNvPr>
          <xdr:cNvPicPr>
            <a:picLocks noChangeAspect="1"/>
          </xdr:cNvPicPr>
        </xdr:nvPicPr>
        <xdr:blipFill>
          <a:blip xmlns:r="http://schemas.openxmlformats.org/officeDocument/2006/relationships" r:embed="rId5"/>
          <a:stretch>
            <a:fillRect/>
          </a:stretch>
        </xdr:blipFill>
        <xdr:spPr>
          <a:xfrm>
            <a:off x="3076575" y="314325"/>
            <a:ext cx="542925" cy="584689"/>
          </a:xfrm>
          <a:prstGeom prst="rect">
            <a:avLst/>
          </a:prstGeom>
          <a:solidFill>
            <a:schemeClr val="bg1">
              <a:alpha val="0"/>
            </a:schemeClr>
          </a:solidFill>
          <a:ln>
            <a:noFill/>
          </a:ln>
          <a:effectLst>
            <a:outerShdw blurRad="57785" dist="33020" dir="3180000" algn="ctr">
              <a:srgbClr val="000000">
                <a:alpha val="30000"/>
              </a:srgbClr>
            </a:outerShdw>
          </a:effectLst>
          <a:sp3d prstMaterial="metal">
            <a:bevelT w="38100" h="57150" prst="angle"/>
          </a:sp3d>
        </xdr:spPr>
      </xdr:pic>
    </xdr:grpSp>
    <xdr:clientData/>
  </xdr:twoCellAnchor>
  <xdr:twoCellAnchor editAs="absolute">
    <xdr:from>
      <xdr:col>8</xdr:col>
      <xdr:colOff>352425</xdr:colOff>
      <xdr:row>1</xdr:row>
      <xdr:rowOff>133350</xdr:rowOff>
    </xdr:from>
    <xdr:to>
      <xdr:col>9</xdr:col>
      <xdr:colOff>409668</xdr:colOff>
      <xdr:row>3</xdr:row>
      <xdr:rowOff>85803</xdr:rowOff>
    </xdr:to>
    <xdr:pic>
      <xdr:nvPicPr>
        <xdr:cNvPr id="69" name="Picture 68">
          <a:extLst>
            <a:ext uri="{FF2B5EF4-FFF2-40B4-BE49-F238E27FC236}">
              <a16:creationId xmlns:a16="http://schemas.microsoft.com/office/drawing/2014/main" id="{F16E1B3D-1A52-2544-C644-6C0A32193258}"/>
            </a:ext>
          </a:extLst>
        </xdr:cNvPr>
        <xdr:cNvPicPr>
          <a:picLocks noChangeAspect="1"/>
        </xdr:cNvPicPr>
      </xdr:nvPicPr>
      <xdr:blipFill>
        <a:blip xmlns:r="http://schemas.openxmlformats.org/officeDocument/2006/relationships" r:embed="rId6"/>
        <a:stretch>
          <a:fillRect/>
        </a:stretch>
      </xdr:blipFill>
      <xdr:spPr>
        <a:xfrm>
          <a:off x="5229225" y="323850"/>
          <a:ext cx="666843" cy="562053"/>
        </a:xfrm>
        <a:prstGeom prst="rect">
          <a:avLst/>
        </a:prstGeom>
      </xdr:spPr>
    </xdr:pic>
    <xdr:clientData/>
  </xdr:twoCellAnchor>
  <xdr:twoCellAnchor editAs="absolute">
    <xdr:from>
      <xdr:col>10</xdr:col>
      <xdr:colOff>295275</xdr:colOff>
      <xdr:row>1</xdr:row>
      <xdr:rowOff>104775</xdr:rowOff>
    </xdr:from>
    <xdr:to>
      <xdr:col>11</xdr:col>
      <xdr:colOff>104832</xdr:colOff>
      <xdr:row>3</xdr:row>
      <xdr:rowOff>104860</xdr:rowOff>
    </xdr:to>
    <xdr:pic>
      <xdr:nvPicPr>
        <xdr:cNvPr id="70" name="Picture 69">
          <a:extLst>
            <a:ext uri="{FF2B5EF4-FFF2-40B4-BE49-F238E27FC236}">
              <a16:creationId xmlns:a16="http://schemas.microsoft.com/office/drawing/2014/main" id="{72887753-7E1B-FD8D-6E89-E656C93A1E99}"/>
            </a:ext>
          </a:extLst>
        </xdr:cNvPr>
        <xdr:cNvPicPr>
          <a:picLocks noChangeAspect="1"/>
        </xdr:cNvPicPr>
      </xdr:nvPicPr>
      <xdr:blipFill>
        <a:blip xmlns:r="http://schemas.openxmlformats.org/officeDocument/2006/relationships" r:embed="rId7"/>
        <a:stretch>
          <a:fillRect/>
        </a:stretch>
      </xdr:blipFill>
      <xdr:spPr>
        <a:xfrm>
          <a:off x="7286625" y="295275"/>
          <a:ext cx="409632" cy="609685"/>
        </a:xfrm>
        <a:prstGeom prst="rect">
          <a:avLst/>
        </a:prstGeom>
      </xdr:spPr>
    </xdr:pic>
    <xdr:clientData/>
  </xdr:twoCellAnchor>
  <xdr:twoCellAnchor editAs="absolute">
    <xdr:from>
      <xdr:col>13</xdr:col>
      <xdr:colOff>381000</xdr:colOff>
      <xdr:row>2</xdr:row>
      <xdr:rowOff>0</xdr:rowOff>
    </xdr:from>
    <xdr:to>
      <xdr:col>13</xdr:col>
      <xdr:colOff>819150</xdr:colOff>
      <xdr:row>3</xdr:row>
      <xdr:rowOff>66675</xdr:rowOff>
    </xdr:to>
    <xdr:pic>
      <xdr:nvPicPr>
        <xdr:cNvPr id="72" name="Picture 71">
          <a:extLst>
            <a:ext uri="{FF2B5EF4-FFF2-40B4-BE49-F238E27FC236}">
              <a16:creationId xmlns:a16="http://schemas.microsoft.com/office/drawing/2014/main" id="{8F2303A1-9ADC-EE3C-A96F-C0CB465C2233}"/>
            </a:ext>
          </a:extLst>
        </xdr:cNvPr>
        <xdr:cNvPicPr>
          <a:picLocks noChangeAspect="1"/>
        </xdr:cNvPicPr>
      </xdr:nvPicPr>
      <xdr:blipFill>
        <a:blip xmlns:r="http://schemas.openxmlformats.org/officeDocument/2006/relationships" r:embed="rId8"/>
        <a:stretch>
          <a:fillRect/>
        </a:stretch>
      </xdr:blipFill>
      <xdr:spPr>
        <a:xfrm>
          <a:off x="9324975" y="409575"/>
          <a:ext cx="438150" cy="457200"/>
        </a:xfrm>
        <a:prstGeom prst="rect">
          <a:avLst/>
        </a:prstGeom>
        <a:solidFill>
          <a:schemeClr val="tx2"/>
        </a:solidFill>
      </xdr:spPr>
    </xdr:pic>
    <xdr:clientData/>
  </xdr:twoCellAnchor>
  <xdr:twoCellAnchor editAs="absolute">
    <xdr:from>
      <xdr:col>14</xdr:col>
      <xdr:colOff>885826</xdr:colOff>
      <xdr:row>2</xdr:row>
      <xdr:rowOff>190499</xdr:rowOff>
    </xdr:from>
    <xdr:to>
      <xdr:col>14</xdr:col>
      <xdr:colOff>1202533</xdr:colOff>
      <xdr:row>3</xdr:row>
      <xdr:rowOff>161925</xdr:rowOff>
    </xdr:to>
    <xdr:pic>
      <xdr:nvPicPr>
        <xdr:cNvPr id="73" name="Picture 72">
          <a:extLst>
            <a:ext uri="{FF2B5EF4-FFF2-40B4-BE49-F238E27FC236}">
              <a16:creationId xmlns:a16="http://schemas.microsoft.com/office/drawing/2014/main" id="{9A66AE20-6895-DB82-0B80-2122128E5633}"/>
            </a:ext>
          </a:extLst>
        </xdr:cNvPr>
        <xdr:cNvPicPr>
          <a:picLocks noChangeAspect="1"/>
        </xdr:cNvPicPr>
      </xdr:nvPicPr>
      <xdr:blipFill>
        <a:blip xmlns:r="http://schemas.openxmlformats.org/officeDocument/2006/relationships" r:embed="rId9"/>
        <a:stretch>
          <a:fillRect/>
        </a:stretch>
      </xdr:blipFill>
      <xdr:spPr>
        <a:xfrm>
          <a:off x="11430001" y="600074"/>
          <a:ext cx="316707" cy="361951"/>
        </a:xfrm>
        <a:prstGeom prst="rect">
          <a:avLst/>
        </a:prstGeom>
      </xdr:spPr>
    </xdr:pic>
    <xdr:clientData/>
  </xdr:twoCellAnchor>
  <xdr:twoCellAnchor editAs="absolute">
    <xdr:from>
      <xdr:col>0</xdr:col>
      <xdr:colOff>171450</xdr:colOff>
      <xdr:row>3</xdr:row>
      <xdr:rowOff>66675</xdr:rowOff>
    </xdr:from>
    <xdr:to>
      <xdr:col>4</xdr:col>
      <xdr:colOff>180975</xdr:colOff>
      <xdr:row>11</xdr:row>
      <xdr:rowOff>104774</xdr:rowOff>
    </xdr:to>
    <xdr:grpSp>
      <xdr:nvGrpSpPr>
        <xdr:cNvPr id="81" name="Group 80">
          <a:extLst>
            <a:ext uri="{FF2B5EF4-FFF2-40B4-BE49-F238E27FC236}">
              <a16:creationId xmlns:a16="http://schemas.microsoft.com/office/drawing/2014/main" id="{99BC076F-C40A-7BFA-C82F-EDCEB504B2C5}"/>
            </a:ext>
          </a:extLst>
        </xdr:cNvPr>
        <xdr:cNvGrpSpPr>
          <a:grpSpLocks noChangeAspect="1"/>
        </xdr:cNvGrpSpPr>
      </xdr:nvGrpSpPr>
      <xdr:grpSpPr>
        <a:xfrm>
          <a:off x="171450" y="866775"/>
          <a:ext cx="2447925" cy="1619249"/>
          <a:chOff x="13582650" y="295276"/>
          <a:chExt cx="2447925" cy="1276350"/>
        </a:xfrm>
        <a:effectLst>
          <a:outerShdw blurRad="50800" dist="38100" dir="5400000" algn="t" rotWithShape="0">
            <a:schemeClr val="tx1">
              <a:alpha val="40000"/>
            </a:schemeClr>
          </a:outerShdw>
        </a:effectLst>
      </xdr:grpSpPr>
      <xdr:sp macro="" textlink="">
        <xdr:nvSpPr>
          <xdr:cNvPr id="75" name="Rectangle: Top Corners One Rounded and One Snipped 74">
            <a:extLst>
              <a:ext uri="{FF2B5EF4-FFF2-40B4-BE49-F238E27FC236}">
                <a16:creationId xmlns:a16="http://schemas.microsoft.com/office/drawing/2014/main" id="{CD63CCBA-9F84-74B3-5EC3-79943EB6EBE2}"/>
              </a:ext>
            </a:extLst>
          </xdr:cNvPr>
          <xdr:cNvSpPr/>
        </xdr:nvSpPr>
        <xdr:spPr>
          <a:xfrm>
            <a:off x="13582650" y="295276"/>
            <a:ext cx="2447925" cy="1276350"/>
          </a:xfrm>
          <a:prstGeom prst="snipRoundRect">
            <a:avLst/>
          </a:prstGeom>
          <a:noFill/>
          <a:ln>
            <a:solidFill>
              <a:srgbClr val="CC99FF"/>
            </a:solidFill>
          </a:ln>
          <a:effectLst>
            <a:outerShdw blurRad="50800" dist="50800" dir="5400000" algn="ctr" rotWithShape="0">
              <a:schemeClr val="bg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Rectangle 75">
            <a:extLst>
              <a:ext uri="{FF2B5EF4-FFF2-40B4-BE49-F238E27FC236}">
                <a16:creationId xmlns:a16="http://schemas.microsoft.com/office/drawing/2014/main" id="{C1D88084-FA99-45A5-9BB2-674A96887742}"/>
              </a:ext>
            </a:extLst>
          </xdr:cNvPr>
          <xdr:cNvSpPr/>
        </xdr:nvSpPr>
        <xdr:spPr>
          <a:xfrm>
            <a:off x="13782675" y="800100"/>
            <a:ext cx="1444624" cy="442392"/>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Palatino Linotype" panose="02040502050505030304" pitchFamily="18" charset="0"/>
                <a:ea typeface="Cambria Math" panose="02040503050406030204" pitchFamily="18" charset="0"/>
                <a:cs typeface="+mn-cs"/>
              </a:rPr>
              <a:t>Available Balance</a:t>
            </a:r>
          </a:p>
        </xdr:txBody>
      </xdr:sp>
      <xdr:sp macro="" textlink="Calc4!$N$5">
        <xdr:nvSpPr>
          <xdr:cNvPr id="77" name="Rectangle: Rounded Corners 76">
            <a:extLst>
              <a:ext uri="{FF2B5EF4-FFF2-40B4-BE49-F238E27FC236}">
                <a16:creationId xmlns:a16="http://schemas.microsoft.com/office/drawing/2014/main" id="{EC30B625-56DA-4E39-B6C0-EF0E05BA3D55}"/>
              </a:ext>
            </a:extLst>
          </xdr:cNvPr>
          <xdr:cNvSpPr/>
        </xdr:nvSpPr>
        <xdr:spPr>
          <a:xfrm>
            <a:off x="13687425" y="1143000"/>
            <a:ext cx="1314892" cy="33937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F6C92AD-AF64-42DB-AF8E-65AA968A7215}" type="TxLink">
              <a:rPr lang="en-US" sz="2400" b="1" i="0" u="none" strike="noStrike">
                <a:solidFill>
                  <a:schemeClr val="bg1"/>
                </a:solidFill>
                <a:latin typeface="Palatino Linotype" panose="02040502050505030304" pitchFamily="18" charset="0"/>
                <a:ea typeface="Calibri"/>
                <a:cs typeface="Dubai Medium" panose="020B0603030403030204" pitchFamily="34" charset="-78"/>
              </a:rPr>
              <a:pPr marL="0" indent="0" algn="ctr"/>
              <a:t>197920</a:t>
            </a:fld>
            <a:endParaRPr lang="en-US" sz="2400" b="1" i="0" u="none" strike="noStrike">
              <a:solidFill>
                <a:schemeClr val="bg1"/>
              </a:solidFill>
              <a:latin typeface="Palatino Linotype" panose="02040502050505030304" pitchFamily="18" charset="0"/>
              <a:ea typeface="Calibri"/>
              <a:cs typeface="Dubai Medium" panose="020B0603030403030204" pitchFamily="34" charset="-78"/>
            </a:endParaRPr>
          </a:p>
        </xdr:txBody>
      </xdr:sp>
      <xdr:grpSp>
        <xdr:nvGrpSpPr>
          <xdr:cNvPr id="80" name="Group 79">
            <a:extLst>
              <a:ext uri="{FF2B5EF4-FFF2-40B4-BE49-F238E27FC236}">
                <a16:creationId xmlns:a16="http://schemas.microsoft.com/office/drawing/2014/main" id="{D9AA33BF-8A32-AAD6-E441-E5E24EAB6111}"/>
              </a:ext>
            </a:extLst>
          </xdr:cNvPr>
          <xdr:cNvGrpSpPr/>
        </xdr:nvGrpSpPr>
        <xdr:grpSpPr>
          <a:xfrm>
            <a:off x="15325726" y="1113642"/>
            <a:ext cx="523875" cy="334158"/>
            <a:chOff x="15201901" y="1170792"/>
            <a:chExt cx="523875" cy="334158"/>
          </a:xfrm>
        </xdr:grpSpPr>
        <xdr:sp macro="" textlink="">
          <xdr:nvSpPr>
            <xdr:cNvPr id="78" name="Oval 77">
              <a:extLst>
                <a:ext uri="{FF2B5EF4-FFF2-40B4-BE49-F238E27FC236}">
                  <a16:creationId xmlns:a16="http://schemas.microsoft.com/office/drawing/2014/main" id="{451CD57B-4CB2-B8EE-90DB-57D7A533324A}"/>
                </a:ext>
              </a:extLst>
            </xdr:cNvPr>
            <xdr:cNvSpPr/>
          </xdr:nvSpPr>
          <xdr:spPr>
            <a:xfrm>
              <a:off x="15201901" y="1178300"/>
              <a:ext cx="381000" cy="317125"/>
            </a:xfrm>
            <a:prstGeom prst="ellipse">
              <a:avLst/>
            </a:prstGeom>
            <a:solidFill>
              <a:srgbClr val="E707C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a:extLst>
                <a:ext uri="{FF2B5EF4-FFF2-40B4-BE49-F238E27FC236}">
                  <a16:creationId xmlns:a16="http://schemas.microsoft.com/office/drawing/2014/main" id="{66B2F4DD-E0A1-4F24-AC36-39D9B2237590}"/>
                </a:ext>
              </a:extLst>
            </xdr:cNvPr>
            <xdr:cNvSpPr/>
          </xdr:nvSpPr>
          <xdr:spPr>
            <a:xfrm>
              <a:off x="15344776" y="1170792"/>
              <a:ext cx="381000" cy="334158"/>
            </a:xfrm>
            <a:prstGeom prst="ellipse">
              <a:avLst/>
            </a:prstGeom>
            <a:solidFill>
              <a:srgbClr val="E2A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1</xdr:col>
      <xdr:colOff>38100</xdr:colOff>
      <xdr:row>0</xdr:row>
      <xdr:rowOff>171450</xdr:rowOff>
    </xdr:from>
    <xdr:to>
      <xdr:col>3</xdr:col>
      <xdr:colOff>304800</xdr:colOff>
      <xdr:row>2</xdr:row>
      <xdr:rowOff>142875</xdr:rowOff>
    </xdr:to>
    <xdr:sp macro="" textlink="">
      <xdr:nvSpPr>
        <xdr:cNvPr id="82" name="Rectangle 81">
          <a:extLst>
            <a:ext uri="{FF2B5EF4-FFF2-40B4-BE49-F238E27FC236}">
              <a16:creationId xmlns:a16="http://schemas.microsoft.com/office/drawing/2014/main" id="{485A2A93-1DF9-3C29-5C0D-A91442CD06BD}"/>
            </a:ext>
          </a:extLst>
        </xdr:cNvPr>
        <xdr:cNvSpPr>
          <a:spLocks noChangeAspect="1"/>
        </xdr:cNvSpPr>
      </xdr:nvSpPr>
      <xdr:spPr>
        <a:xfrm>
          <a:off x="647700" y="171450"/>
          <a:ext cx="1485900" cy="381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bg1"/>
              </a:solidFill>
              <a:latin typeface="Palatino Linotype" panose="02040502050505030304" pitchFamily="18" charset="0"/>
            </a:rPr>
            <a:t>Today</a:t>
          </a:r>
        </a:p>
      </xdr:txBody>
    </xdr:sp>
    <xdr:clientData/>
  </xdr:twoCellAnchor>
  <xdr:twoCellAnchor>
    <xdr:from>
      <xdr:col>16</xdr:col>
      <xdr:colOff>47625</xdr:colOff>
      <xdr:row>16</xdr:row>
      <xdr:rowOff>133351</xdr:rowOff>
    </xdr:from>
    <xdr:to>
      <xdr:col>24</xdr:col>
      <xdr:colOff>0</xdr:colOff>
      <xdr:row>32</xdr:row>
      <xdr:rowOff>185738</xdr:rowOff>
    </xdr:to>
    <xdr:graphicFrame macro="">
      <xdr:nvGraphicFramePr>
        <xdr:cNvPr id="85" name="Chart 84">
          <a:extLst>
            <a:ext uri="{FF2B5EF4-FFF2-40B4-BE49-F238E27FC236}">
              <a16:creationId xmlns:a16="http://schemas.microsoft.com/office/drawing/2014/main" id="{56CAA2B6-87E8-4746-B50D-6764D5E5D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257175</xdr:colOff>
      <xdr:row>0</xdr:row>
      <xdr:rowOff>66675</xdr:rowOff>
    </xdr:from>
    <xdr:to>
      <xdr:col>22</xdr:col>
      <xdr:colOff>885825</xdr:colOff>
      <xdr:row>2</xdr:row>
      <xdr:rowOff>38100</xdr:rowOff>
    </xdr:to>
    <xdr:sp macro="" textlink="">
      <xdr:nvSpPr>
        <xdr:cNvPr id="86" name="Rectangle: Rounded Corners 85">
          <a:extLst>
            <a:ext uri="{FF2B5EF4-FFF2-40B4-BE49-F238E27FC236}">
              <a16:creationId xmlns:a16="http://schemas.microsoft.com/office/drawing/2014/main" id="{C81CF90F-0B5A-63E9-A8AA-5E2E00E6D5AD}"/>
            </a:ext>
          </a:extLst>
        </xdr:cNvPr>
        <xdr:cNvSpPr/>
      </xdr:nvSpPr>
      <xdr:spPr>
        <a:xfrm>
          <a:off x="14430375" y="66675"/>
          <a:ext cx="2286000" cy="371475"/>
        </a:xfrm>
        <a:prstGeom prst="roundRect">
          <a:avLst/>
        </a:prstGeom>
        <a:ln>
          <a:solidFill>
            <a:srgbClr val="CC99FF"/>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b="1">
              <a:latin typeface="Palatino Linotype" panose="02040502050505030304" pitchFamily="18" charset="0"/>
            </a:rPr>
            <a:t>Breakdown by Month</a:t>
          </a:r>
        </a:p>
      </xdr:txBody>
    </xdr:sp>
    <xdr:clientData/>
  </xdr:twoCellAnchor>
  <xdr:twoCellAnchor>
    <xdr:from>
      <xdr:col>19</xdr:col>
      <xdr:colOff>85724</xdr:colOff>
      <xdr:row>16</xdr:row>
      <xdr:rowOff>180975</xdr:rowOff>
    </xdr:from>
    <xdr:to>
      <xdr:col>22</xdr:col>
      <xdr:colOff>390524</xdr:colOff>
      <xdr:row>17</xdr:row>
      <xdr:rowOff>180975</xdr:rowOff>
    </xdr:to>
    <xdr:sp macro="" textlink="">
      <xdr:nvSpPr>
        <xdr:cNvPr id="6" name="Rectangle 5">
          <a:extLst>
            <a:ext uri="{FF2B5EF4-FFF2-40B4-BE49-F238E27FC236}">
              <a16:creationId xmlns:a16="http://schemas.microsoft.com/office/drawing/2014/main" id="{3FA34AC8-E53C-2D1F-CC6D-B220B123267D}"/>
            </a:ext>
          </a:extLst>
        </xdr:cNvPr>
        <xdr:cNvSpPr/>
      </xdr:nvSpPr>
      <xdr:spPr>
        <a:xfrm>
          <a:off x="14258924" y="3619500"/>
          <a:ext cx="1933575" cy="190500"/>
        </a:xfrm>
        <a:prstGeom prst="rect">
          <a:avLst/>
        </a:prstGeom>
        <a:solidFill>
          <a:sysClr val="window" lastClr="FFFFFF"/>
        </a:solidFill>
        <a:ln>
          <a:solidFill>
            <a:srgbClr val="CC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0">
              <a:solidFill>
                <a:schemeClr val="tx1"/>
              </a:solidFill>
              <a:latin typeface="Palatino Linotype" panose="02040502050505030304" pitchFamily="18" charset="0"/>
            </a:rPr>
            <a:t>Expense vs</a:t>
          </a:r>
          <a:r>
            <a:rPr lang="en-US" sz="900" b="0" baseline="0">
              <a:solidFill>
                <a:schemeClr val="tx1"/>
              </a:solidFill>
              <a:latin typeface="Palatino Linotype" panose="02040502050505030304" pitchFamily="18" charset="0"/>
            </a:rPr>
            <a:t> Budget</a:t>
          </a:r>
          <a:endParaRPr lang="en-US" sz="900" b="0">
            <a:solidFill>
              <a:schemeClr val="tx1"/>
            </a:solidFill>
            <a:latin typeface="Palatino Linotype" panose="0204050205050503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400050</xdr:colOff>
      <xdr:row>1</xdr:row>
      <xdr:rowOff>161925</xdr:rowOff>
    </xdr:from>
    <xdr:to>
      <xdr:col>18</xdr:col>
      <xdr:colOff>400050</xdr:colOff>
      <xdr:row>15</xdr:row>
      <xdr:rowOff>19050</xdr:rowOff>
    </xdr:to>
    <mc:AlternateContent xmlns:mc="http://schemas.openxmlformats.org/markup-compatibility/2006">
      <mc:Choice xmlns:a14="http://schemas.microsoft.com/office/drawing/2010/main" Requires="a14">
        <xdr:graphicFrame macro="">
          <xdr:nvGraphicFramePr>
            <xdr:cNvPr id="6" name="Date (Year) 1">
              <a:extLst>
                <a:ext uri="{FF2B5EF4-FFF2-40B4-BE49-F238E27FC236}">
                  <a16:creationId xmlns:a16="http://schemas.microsoft.com/office/drawing/2014/main" id="{8C8FC89C-1E62-4DF4-A963-18A787ADB6FA}"/>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10591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1</xdr:row>
      <xdr:rowOff>161925</xdr:rowOff>
    </xdr:from>
    <xdr:to>
      <xdr:col>22</xdr:col>
      <xdr:colOff>76200</xdr:colOff>
      <xdr:row>15</xdr:row>
      <xdr:rowOff>19050</xdr:rowOff>
    </xdr:to>
    <mc:AlternateContent xmlns:mc="http://schemas.openxmlformats.org/markup-compatibility/2006">
      <mc:Choice xmlns:a14="http://schemas.microsoft.com/office/drawing/2010/main" Requires="a14">
        <xdr:graphicFrame macro="">
          <xdr:nvGraphicFramePr>
            <xdr:cNvPr id="14" name="Date (Month) 1">
              <a:extLst>
                <a:ext uri="{FF2B5EF4-FFF2-40B4-BE49-F238E27FC236}">
                  <a16:creationId xmlns:a16="http://schemas.microsoft.com/office/drawing/2014/main" id="{8EBD5F23-A825-4F3E-BBA4-04942278135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270635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561975</xdr:colOff>
      <xdr:row>2</xdr:row>
      <xdr:rowOff>28575</xdr:rowOff>
    </xdr:from>
    <xdr:to>
      <xdr:col>19</xdr:col>
      <xdr:colOff>266700</xdr:colOff>
      <xdr:row>15</xdr:row>
      <xdr:rowOff>76200</xdr:rowOff>
    </xdr:to>
    <mc:AlternateContent xmlns:mc="http://schemas.openxmlformats.org/markup-compatibility/2006">
      <mc:Choice xmlns:a14="http://schemas.microsoft.com/office/drawing/2010/main" Requires="a14">
        <xdr:graphicFrame macro="">
          <xdr:nvGraphicFramePr>
            <xdr:cNvPr id="2" name="Date (Month)">
              <a:extLst>
                <a:ext uri="{FF2B5EF4-FFF2-40B4-BE49-F238E27FC236}">
                  <a16:creationId xmlns:a16="http://schemas.microsoft.com/office/drawing/2014/main" id="{B5076A49-C769-79D5-D43C-7A96AC4CA0C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278255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857250</xdr:colOff>
      <xdr:row>2</xdr:row>
      <xdr:rowOff>47625</xdr:rowOff>
    </xdr:from>
    <xdr:to>
      <xdr:col>17</xdr:col>
      <xdr:colOff>342900</xdr:colOff>
      <xdr:row>15</xdr:row>
      <xdr:rowOff>95250</xdr:rowOff>
    </xdr:to>
    <mc:AlternateContent xmlns:mc="http://schemas.openxmlformats.org/markup-compatibility/2006">
      <mc:Choice xmlns:a14="http://schemas.microsoft.com/office/drawing/2010/main" Requires="a14">
        <xdr:graphicFrame macro="">
          <xdr:nvGraphicFramePr>
            <xdr:cNvPr id="3" name="Date (Year)">
              <a:extLst>
                <a:ext uri="{FF2B5EF4-FFF2-40B4-BE49-F238E27FC236}">
                  <a16:creationId xmlns:a16="http://schemas.microsoft.com/office/drawing/2014/main" id="{41B16714-5C61-1BD0-FCB1-613B224272C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0734675"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114300</xdr:colOff>
      <xdr:row>2</xdr:row>
      <xdr:rowOff>19050</xdr:rowOff>
    </xdr:from>
    <xdr:to>
      <xdr:col>14</xdr:col>
      <xdr:colOff>533400</xdr:colOff>
      <xdr:row>15</xdr:row>
      <xdr:rowOff>95250</xdr:rowOff>
    </xdr:to>
    <xdr:graphicFrame macro="">
      <xdr:nvGraphicFramePr>
        <xdr:cNvPr id="4" name="Chart 3">
          <a:extLst>
            <a:ext uri="{FF2B5EF4-FFF2-40B4-BE49-F238E27FC236}">
              <a16:creationId xmlns:a16="http://schemas.microsoft.com/office/drawing/2014/main" id="{935123CF-350D-7AC1-1EF0-E86466AB5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47625</xdr:colOff>
      <xdr:row>0</xdr:row>
      <xdr:rowOff>123825</xdr:rowOff>
    </xdr:from>
    <xdr:to>
      <xdr:col>3</xdr:col>
      <xdr:colOff>47625</xdr:colOff>
      <xdr:row>13</xdr:row>
      <xdr:rowOff>171450</xdr:rowOff>
    </xdr:to>
    <mc:AlternateContent xmlns:mc="http://schemas.openxmlformats.org/markup-compatibility/2006">
      <mc:Choice xmlns:a14="http://schemas.microsoft.com/office/drawing/2010/main" Requires="a14">
        <xdr:graphicFrame macro="">
          <xdr:nvGraphicFramePr>
            <xdr:cNvPr id="2" name="Date (Month) 3">
              <a:extLst>
                <a:ext uri="{FF2B5EF4-FFF2-40B4-BE49-F238E27FC236}">
                  <a16:creationId xmlns:a16="http://schemas.microsoft.com/office/drawing/2014/main" id="{83BDEF0D-2B3D-4FA4-88E5-955B61E9BB81}"/>
                </a:ext>
              </a:extLst>
            </xdr:cNvPr>
            <xdr:cNvGraphicFramePr/>
          </xdr:nvGraphicFramePr>
          <xdr:xfrm>
            <a:off x="0" y="0"/>
            <a:ext cx="0" cy="0"/>
          </xdr:xfrm>
          <a:graphic>
            <a:graphicData uri="http://schemas.microsoft.com/office/drawing/2010/slicer">
              <sle:slicer xmlns:sle="http://schemas.microsoft.com/office/drawing/2010/slicer" name="Date (Month) 3"/>
            </a:graphicData>
          </a:graphic>
        </xdr:graphicFrame>
      </mc:Choice>
      <mc:Fallback>
        <xdr:sp macro="" textlink="">
          <xdr:nvSpPr>
            <xdr:cNvPr id="0" name=""/>
            <xdr:cNvSpPr>
              <a:spLocks noTextEdit="1"/>
            </xdr:cNvSpPr>
          </xdr:nvSpPr>
          <xdr:spPr>
            <a:xfrm>
              <a:off x="47625" y="12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276225</xdr:colOff>
      <xdr:row>1</xdr:row>
      <xdr:rowOff>142875</xdr:rowOff>
    </xdr:from>
    <xdr:to>
      <xdr:col>11</xdr:col>
      <xdr:colOff>276225</xdr:colOff>
      <xdr:row>15</xdr:row>
      <xdr:rowOff>0</xdr:rowOff>
    </xdr:to>
    <mc:AlternateContent xmlns:mc="http://schemas.openxmlformats.org/markup-compatibility/2006">
      <mc:Choice xmlns:a14="http://schemas.microsoft.com/office/drawing/2010/main" Requires="a14">
        <xdr:graphicFrame macro="">
          <xdr:nvGraphicFramePr>
            <xdr:cNvPr id="4" name="Date (Year) 3">
              <a:extLst>
                <a:ext uri="{FF2B5EF4-FFF2-40B4-BE49-F238E27FC236}">
                  <a16:creationId xmlns:a16="http://schemas.microsoft.com/office/drawing/2014/main" id="{37571A25-0B52-453B-AC8C-EFEA3D882422}"/>
                </a:ext>
              </a:extLst>
            </xdr:cNvPr>
            <xdr:cNvGraphicFramePr/>
          </xdr:nvGraphicFramePr>
          <xdr:xfrm>
            <a:off x="0" y="0"/>
            <a:ext cx="0" cy="0"/>
          </xdr:xfrm>
          <a:graphic>
            <a:graphicData uri="http://schemas.microsoft.com/office/drawing/2010/slicer">
              <sle:slicer xmlns:sle="http://schemas.microsoft.com/office/drawing/2010/slicer" name="Date (Year) 3"/>
            </a:graphicData>
          </a:graphic>
        </xdr:graphicFrame>
      </mc:Choice>
      <mc:Fallback>
        <xdr:sp macro="" textlink="">
          <xdr:nvSpPr>
            <xdr:cNvPr id="0" name=""/>
            <xdr:cNvSpPr>
              <a:spLocks noTextEdit="1"/>
            </xdr:cNvSpPr>
          </xdr:nvSpPr>
          <xdr:spPr>
            <a:xfrm>
              <a:off x="7867650" y="333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457200</xdr:colOff>
      <xdr:row>14</xdr:row>
      <xdr:rowOff>180976</xdr:rowOff>
    </xdr:from>
    <xdr:to>
      <xdr:col>5</xdr:col>
      <xdr:colOff>104775</xdr:colOff>
      <xdr:row>25</xdr:row>
      <xdr:rowOff>161926</xdr:rowOff>
    </xdr:to>
    <xdr:graphicFrame macro="">
      <xdr:nvGraphicFramePr>
        <xdr:cNvPr id="5" name="Chart 4">
          <a:extLst>
            <a:ext uri="{FF2B5EF4-FFF2-40B4-BE49-F238E27FC236}">
              <a16:creationId xmlns:a16="http://schemas.microsoft.com/office/drawing/2014/main" id="{0BAE48FD-CDBB-F5BB-EE3C-2AC16B014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15</xdr:row>
      <xdr:rowOff>133349</xdr:rowOff>
    </xdr:from>
    <xdr:to>
      <xdr:col>13</xdr:col>
      <xdr:colOff>933451</xdr:colOff>
      <xdr:row>29</xdr:row>
      <xdr:rowOff>85725</xdr:rowOff>
    </xdr:to>
    <xdr:graphicFrame macro="">
      <xdr:nvGraphicFramePr>
        <xdr:cNvPr id="6" name="Chart 5">
          <a:extLst>
            <a:ext uri="{FF2B5EF4-FFF2-40B4-BE49-F238E27FC236}">
              <a16:creationId xmlns:a16="http://schemas.microsoft.com/office/drawing/2014/main" id="{B593BD01-B3EA-A251-61F8-CC28EFDB7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9</xdr:row>
      <xdr:rowOff>95250</xdr:rowOff>
    </xdr:from>
    <xdr:to>
      <xdr:col>8</xdr:col>
      <xdr:colOff>47625</xdr:colOff>
      <xdr:row>18</xdr:row>
      <xdr:rowOff>180975</xdr:rowOff>
    </xdr:to>
    <xdr:graphicFrame macro="">
      <xdr:nvGraphicFramePr>
        <xdr:cNvPr id="3" name="Chart 2">
          <a:extLst>
            <a:ext uri="{FF2B5EF4-FFF2-40B4-BE49-F238E27FC236}">
              <a16:creationId xmlns:a16="http://schemas.microsoft.com/office/drawing/2014/main" id="{42C621A4-C7FE-17F6-B4FB-4E35835EF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323848</xdr:colOff>
      <xdr:row>15</xdr:row>
      <xdr:rowOff>61912</xdr:rowOff>
    </xdr:from>
    <xdr:to>
      <xdr:col>21</xdr:col>
      <xdr:colOff>95249</xdr:colOff>
      <xdr:row>32</xdr:row>
      <xdr:rowOff>171450</xdr:rowOff>
    </xdr:to>
    <xdr:graphicFrame macro="">
      <xdr:nvGraphicFramePr>
        <xdr:cNvPr id="3" name="Chart 2">
          <a:extLst>
            <a:ext uri="{FF2B5EF4-FFF2-40B4-BE49-F238E27FC236}">
              <a16:creationId xmlns:a16="http://schemas.microsoft.com/office/drawing/2014/main" id="{E85A4761-17F0-5AE0-97C7-1C53E46FD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71737847221" backgroundQuery="1" createdVersion="8" refreshedVersion="8" minRefreshableVersion="3" recordCount="0" supportSubquery="1" supportAdvancedDrill="1" xr:uid="{8B28EE8A-D53B-43D7-85EE-7CAC07109C31}">
  <cacheSource type="external" connectionId="24"/>
  <cacheFields count="4">
    <cacheField name="[Final Tracker].[Date].[Date]" caption="Date" numFmtId="0" hierarchy="27" level="1">
      <sharedItems containsSemiMixedTypes="0" containsNonDate="0" containsDate="1" containsString="0" minDate="2022-01-01T00:00:00" maxDate="2023-04-02T00:00:00" count="16">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sharedItems>
    </cacheField>
    <cacheField name="[Measures].[Left after Savings]" caption="Left after Savings" numFmtId="0" hierarchy="132" level="32767"/>
    <cacheField name="[Final Tracker].[Date (Year)].[Date (Year)]" caption="Date (Year)" numFmtId="0" hierarchy="36" level="1">
      <sharedItems containsSemiMixedTypes="0" containsNonDate="0" containsString="0"/>
    </cacheField>
    <cacheField name="[Final Tracker].[Date (Month)].[Date (Month)]" caption="Date (Month)" numFmtId="0" hierarchy="38" level="1">
      <sharedItems containsSemiMixedTypes="0" containsNonDate="0" containsString="0"/>
    </cacheField>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2" memberValueDatatype="7" unbalanced="0">
      <fieldsUsage count="2">
        <fieldUsage x="-1"/>
        <fieldUsage x="0"/>
      </fieldsUsage>
    </cacheHierarchy>
    <cacheHierarchy uniqueName="[Final Tracker].[Category]" caption="Category" attribute="1" defaultMemberUniqueName="[Final Tracker].[Category].[All]" allUniqueName="[Final Tracker].[Category].[All]" dimensionUniqueName="[Final Tracker]" displayFolder="" count="0" memberValueDatatype="130" unbalanced="0"/>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0" memberValueDatatype="130" unbalanced="0"/>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2"/>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3"/>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oneField="1">
      <fieldsUsage count="1">
        <fieldUsage x="1"/>
      </fieldsUsage>
    </cacheHierarchy>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84756134263" backgroundQuery="1" createdVersion="8" refreshedVersion="8" minRefreshableVersion="3" recordCount="0" supportSubquery="1" supportAdvancedDrill="1" xr:uid="{33635D70-E97E-4996-A47E-3B30C8B99AA8}">
  <cacheSource type="external" connectionId="24"/>
  <cacheFields count="6">
    <cacheField name="[Final Tracker].[Category].[Category]" caption="Category" numFmtId="0" hierarchy="28" level="1">
      <sharedItems count="9">
        <s v="Food"/>
        <s v="Housing"/>
        <s v="Insurances"/>
        <s v="Loans"/>
        <s v="Miscellaneous"/>
        <s v="Personal Care"/>
        <s v="Pet Care"/>
        <s v="Recreation"/>
        <s v="Transportation"/>
      </sharedItems>
    </cacheField>
    <cacheField name="[Final Tracker].[Income/Expense/Savings].[Income/Expense/Savings]" caption="Income/Expense/Savings" numFmtId="0" hierarchy="35" level="1">
      <sharedItems containsSemiMixedTypes="0" containsNonDate="0" containsString="0"/>
    </cacheField>
    <cacheField name="[Measures].[Sum of Tracked]" caption="Sum of Tracked" numFmtId="0" hierarchy="125" level="32767"/>
    <cacheField name="[Measures].[Sum of Budget]" caption="Sum of Budget" numFmtId="0" hierarchy="129" level="32767"/>
    <cacheField name="[Final Tracker].[Date (Year)].[Date (Year)]" caption="Date (Year)" numFmtId="0" hierarchy="36" level="1">
      <sharedItems containsSemiMixedTypes="0" containsNonDate="0" containsString="0"/>
    </cacheField>
    <cacheField name="[Final Tracker].[Date (Month)].[Date (Month)]" caption="Date (Month)" numFmtId="0" hierarchy="38" level="1">
      <sharedItems containsSemiMixedTypes="0" containsNonDate="0" containsString="0"/>
    </cacheField>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0" memberValueDatatype="7" unbalanced="0"/>
    <cacheHierarchy uniqueName="[Final Tracker].[Category]" caption="Category" attribute="1" defaultMemberUniqueName="[Final Tracker].[Category].[All]" allUniqueName="[Final Tracker].[Category].[All]" dimensionUniqueName="[Final Tracker]" displayFolder="" count="2" memberValueDatatype="130" unbalanced="0">
      <fieldsUsage count="2">
        <fieldUsage x="-1"/>
        <fieldUsage x="0"/>
      </fieldsUsage>
    </cacheHierarchy>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2" memberValueDatatype="130" unbalanced="0">
      <fieldsUsage count="2">
        <fieldUsage x="-1"/>
        <fieldUsage x="1"/>
      </fieldsUsage>
    </cacheHierarchy>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4"/>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5"/>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oneField="1">
      <fieldsUsage count="1">
        <fieldUsage x="2"/>
      </fieldsUsage>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oneField="1">
      <fieldsUsage count="1">
        <fieldUsage x="3"/>
      </fieldsUsage>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71721412041" backgroundQuery="1" createdVersion="3" refreshedVersion="8" minRefreshableVersion="3" recordCount="0" supportSubquery="1" supportAdvancedDrill="1" xr:uid="{A1F8B386-A4F3-4B9C-B219-164D2D21E123}">
  <cacheSource type="external" connectionId="24">
    <extLst>
      <ext xmlns:x14="http://schemas.microsoft.com/office/spreadsheetml/2009/9/main" uri="{F057638F-6D5F-4e77-A914-E7F072B9BCA8}">
        <x14:sourceConnection name="ThisWorkbookDataModel"/>
      </ext>
    </extLst>
  </cacheSource>
  <cacheFields count="0"/>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0" memberValueDatatype="7" unbalanced="0"/>
    <cacheHierarchy uniqueName="[Final Tracker].[Category]" caption="Category" attribute="1" defaultMemberUniqueName="[Final Tracker].[Category].[All]" allUniqueName="[Final Tracker].[Category].[All]" dimensionUniqueName="[Final Tracker]" displayFolder="" count="0" memberValueDatatype="130" unbalanced="0"/>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0" memberValueDatatype="130" unbalanced="0"/>
    <cacheHierarchy uniqueName="[Final Tracker].[Date (Year)]" caption="Date (Year)" attribute="1" defaultMemberUniqueName="[Final Tracker].[Date (Year)].[All]" allUniqueName="[Final Tracker].[Date (Year)].[All]" dimensionUniqueName="[Final Tracker]" displayFolder="" count="2" memberValueDatatype="130" unbalanced="0"/>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358887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84753240738" backgroundQuery="1" createdVersion="8" refreshedVersion="8" minRefreshableVersion="3" recordCount="0" supportSubquery="1" supportAdvancedDrill="1" xr:uid="{33210A0F-E1AE-44B8-87F2-9EB2FA9F6AA9}">
  <cacheSource type="external" connectionId="24"/>
  <cacheFields count="7">
    <cacheField name="[Final Tracker].[Date (Month)].[Date (Month)]" caption="Date (Month)" numFmtId="0" hierarchy="38" level="1">
      <sharedItems count="12">
        <s v="Jan"/>
        <s v="Feb"/>
        <s v="Mar"/>
        <s v="Apr"/>
        <s v="May"/>
        <s v="Jun"/>
        <s v="Jul"/>
        <s v="Aug"/>
        <s v="Sep"/>
        <s v="Oct"/>
        <s v="Nov"/>
        <s v="Dec"/>
      </sharedItems>
    </cacheField>
    <cacheField name="[Measures].[Sum of Income]" caption="Sum of Income" numFmtId="0" hierarchy="124" level="32767"/>
    <cacheField name="[Measures].[Sum of Tracked]" caption="Sum of Tracked" numFmtId="0" hierarchy="125" level="32767"/>
    <cacheField name="[Measures].[Sum of Budget]" caption="Sum of Budget" numFmtId="0" hierarchy="129" level="32767"/>
    <cacheField name="[Measures].[Sum of TrackedS]" caption="Sum of TrackedS" numFmtId="0" hierarchy="126" level="32767"/>
    <cacheField name="[Measures].[Sum of BudgetS]" caption="Sum of BudgetS" numFmtId="0" hierarchy="128" level="32767"/>
    <cacheField name="[Final Tracker].[Date (Year)].[Date (Year)]" caption="Date (Year)" numFmtId="0" hierarchy="36" level="1">
      <sharedItems containsSemiMixedTypes="0" containsNonDate="0" containsString="0"/>
    </cacheField>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0" memberValueDatatype="7" unbalanced="0"/>
    <cacheHierarchy uniqueName="[Final Tracker].[Category]" caption="Category" attribute="1" defaultMemberUniqueName="[Final Tracker].[Category].[All]" allUniqueName="[Final Tracker].[Category].[All]" dimensionUniqueName="[Final Tracker]" displayFolder="" count="0" memberValueDatatype="130" unbalanced="0"/>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0" memberValueDatatype="130" unbalanced="0"/>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6"/>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0"/>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oneField="1">
      <fieldsUsage count="1">
        <fieldUsage x="1"/>
      </fieldsUsage>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oneField="1">
      <fieldsUsage count="1">
        <fieldUsage x="2"/>
      </fieldsUsage>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oneField="1">
      <fieldsUsage count="1">
        <fieldUsage x="4"/>
      </fieldsUsage>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oneField="1">
      <fieldsUsage count="1">
        <fieldUsage x="5"/>
      </fieldsUsage>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oneField="1">
      <fieldsUsage count="1">
        <fieldUsage x="3"/>
      </fieldsUsage>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84753587961" backgroundQuery="1" createdVersion="8" refreshedVersion="8" minRefreshableVersion="3" recordCount="0" supportSubquery="1" supportAdvancedDrill="1" xr:uid="{836FFFC7-8C2D-4C46-9807-0B2E1ED9C026}">
  <cacheSource type="external" connectionId="24"/>
  <cacheFields count="3">
    <cacheField name="[Final Tracker].[Date (Year)].[Date (Year)]" caption="Date (Year)" numFmtId="0" hierarchy="36" level="1">
      <sharedItems containsSemiMixedTypes="0" containsNonDate="0" containsString="0"/>
    </cacheField>
    <cacheField name="[Final Tracker].[Date].[Date]" caption="Date" numFmtId="0" hierarchy="27" level="1">
      <sharedItems containsSemiMixedTypes="0" containsNonDate="0" containsDate="1" containsString="0" minDate="2022-04-01T00:00:00" maxDate="2022-04-02T00:00:00" count="1">
        <d v="2022-04-01T00:00:00"/>
      </sharedItems>
    </cacheField>
    <cacheField name="[Final Tracker].[Date (Month)].[Date (Month)]" caption="Date (Month)" numFmtId="0" hierarchy="38" level="1">
      <sharedItems containsSemiMixedTypes="0" containsNonDate="0" containsString="0"/>
    </cacheField>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2" memberValueDatatype="7" unbalanced="0">
      <fieldsUsage count="2">
        <fieldUsage x="-1"/>
        <fieldUsage x="1"/>
      </fieldsUsage>
    </cacheHierarchy>
    <cacheHierarchy uniqueName="[Final Tracker].[Category]" caption="Category" attribute="1" defaultMemberUniqueName="[Final Tracker].[Category].[All]" allUniqueName="[Final Tracker].[Category].[All]" dimensionUniqueName="[Final Tracker]" displayFolder="" count="0" memberValueDatatype="130" unbalanced="0"/>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0" memberValueDatatype="130" unbalanced="0"/>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0"/>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2"/>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84753935185" backgroundQuery="1" createdVersion="8" refreshedVersion="8" minRefreshableVersion="3" recordCount="0" supportSubquery="1" supportAdvancedDrill="1" xr:uid="{95B95E99-2B0A-4295-9CD0-372B80DF7AC7}">
  <cacheSource type="external" connectionId="24"/>
  <cacheFields count="5">
    <cacheField name="[Final Tracker].[Income/Expense/Savings].[Income/Expense/Savings]" caption="Income/Expense/Savings" numFmtId="0" hierarchy="35" level="1">
      <sharedItems containsSemiMixedTypes="0" containsNonDate="0" containsString="0"/>
    </cacheField>
    <cacheField name="[Final Tracker].[Category].[Category]" caption="Category" numFmtId="0" hierarchy="28" level="1">
      <sharedItems count="3">
        <s v="Emergency Fund"/>
        <s v="Retirement Account"/>
        <s v="Saving #3"/>
      </sharedItems>
    </cacheField>
    <cacheField name="[Measures].[Sum of TrackedS]" caption="Sum of TrackedS" numFmtId="0" hierarchy="126" level="32767"/>
    <cacheField name="[Final Tracker].[Date (Year)].[Date (Year)]" caption="Date (Year)" numFmtId="0" hierarchy="36" level="1">
      <sharedItems containsSemiMixedTypes="0" containsNonDate="0" containsString="0"/>
    </cacheField>
    <cacheField name="[Final Tracker].[Date (Month)].[Date (Month)]" caption="Date (Month)" numFmtId="0" hierarchy="38" level="1">
      <sharedItems containsSemiMixedTypes="0" containsNonDate="0" containsString="0"/>
    </cacheField>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0" memberValueDatatype="7" unbalanced="0"/>
    <cacheHierarchy uniqueName="[Final Tracker].[Category]" caption="Category" attribute="1" defaultMemberUniqueName="[Final Tracker].[Category].[All]" allUniqueName="[Final Tracker].[Category].[All]" dimensionUniqueName="[Final Tracker]" displayFolder="" count="2" memberValueDatatype="130" unbalanced="0">
      <fieldsUsage count="2">
        <fieldUsage x="-1"/>
        <fieldUsage x="1"/>
      </fieldsUsage>
    </cacheHierarchy>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2" memberValueDatatype="130" unbalanced="0">
      <fieldsUsage count="2">
        <fieldUsage x="-1"/>
        <fieldUsage x="0"/>
      </fieldsUsage>
    </cacheHierarchy>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3"/>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4"/>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oneField="1">
      <fieldsUsage count="1">
        <fieldUsage x="2"/>
      </fieldsUsage>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84754282408" backgroundQuery="1" createdVersion="8" refreshedVersion="8" minRefreshableVersion="3" recordCount="0" supportSubquery="1" supportAdvancedDrill="1" xr:uid="{B180D64C-2B5A-44A1-BBF9-BE0F27D2E84E}">
  <cacheSource type="external" connectionId="24"/>
  <cacheFields count="5">
    <cacheField name="[Final Tracker].[Category].[Category]" caption="Category" numFmtId="0" hierarchy="28" level="1">
      <sharedItems count="9">
        <s v="Food"/>
        <s v="Housing"/>
        <s v="Insurances"/>
        <s v="Loans"/>
        <s v="Miscellaneous"/>
        <s v="Personal Care"/>
        <s v="Pet Care"/>
        <s v="Recreation"/>
        <s v="Transportation"/>
      </sharedItems>
    </cacheField>
    <cacheField name="[Final Tracker].[Income/Expense/Savings].[Income/Expense/Savings]" caption="Income/Expense/Savings" numFmtId="0" hierarchy="35" level="1">
      <sharedItems containsSemiMixedTypes="0" containsNonDate="0" containsString="0"/>
    </cacheField>
    <cacheField name="[Measures].[Sum of Tracked]" caption="Sum of Tracked" numFmtId="0" hierarchy="125" level="32767"/>
    <cacheField name="[Final Tracker].[Date (Year)].[Date (Year)]" caption="Date (Year)" numFmtId="0" hierarchy="36" level="1">
      <sharedItems containsSemiMixedTypes="0" containsNonDate="0" containsString="0"/>
    </cacheField>
    <cacheField name="[Final Tracker].[Date (Month)].[Date (Month)]" caption="Date (Month)" numFmtId="0" hierarchy="38" level="1">
      <sharedItems containsSemiMixedTypes="0" containsNonDate="0" containsString="0"/>
    </cacheField>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0" memberValueDatatype="7" unbalanced="0"/>
    <cacheHierarchy uniqueName="[Final Tracker].[Category]" caption="Category" attribute="1" defaultMemberUniqueName="[Final Tracker].[Category].[All]" allUniqueName="[Final Tracker].[Category].[All]" dimensionUniqueName="[Final Tracker]" displayFolder="" count="2" memberValueDatatype="130" unbalanced="0">
      <fieldsUsage count="2">
        <fieldUsage x="-1"/>
        <fieldUsage x="0"/>
      </fieldsUsage>
    </cacheHierarchy>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2" memberValueDatatype="130" unbalanced="0">
      <fieldsUsage count="2">
        <fieldUsage x="-1"/>
        <fieldUsage x="1"/>
      </fieldsUsage>
    </cacheHierarchy>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3"/>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4"/>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oneField="1">
      <fieldsUsage count="1">
        <fieldUsage x="2"/>
      </fieldsUsage>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8475474537" backgroundQuery="1" createdVersion="8" refreshedVersion="8" minRefreshableVersion="3" recordCount="0" supportSubquery="1" supportAdvancedDrill="1" xr:uid="{F24BE2CF-065A-4F58-8117-206AAAE3B230}">
  <cacheSource type="external" connectionId="24"/>
  <cacheFields count="5">
    <cacheField name="[Final Tracker].[Date (Month)].[Date (Month)]" caption="Date (Month)" numFmtId="0" hierarchy="38" level="1">
      <sharedItems count="12">
        <s v="Jan"/>
        <s v="Feb"/>
        <s v="Mar"/>
        <s v="Apr"/>
        <s v="May"/>
        <s v="Jun"/>
        <s v="Jul"/>
        <s v="Aug"/>
        <s v="Sep"/>
        <s v="Oct"/>
        <s v="Nov"/>
        <s v="Dec"/>
      </sharedItems>
    </cacheField>
    <cacheField name="[Measures].[Sum of Income]" caption="Sum of Income" numFmtId="0" hierarchy="124" level="32767"/>
    <cacheField name="[Measures].[Sum of Tracked]" caption="Sum of Tracked" numFmtId="0" hierarchy="125" level="32767"/>
    <cacheField name="[Final Tracker].[Date (Year)].[Date (Year)]" caption="Date (Year)" numFmtId="0" hierarchy="36" level="1">
      <sharedItems containsSemiMixedTypes="0" containsNonDate="0" containsString="0"/>
    </cacheField>
    <cacheField name="[Measures].[Sum of Budget]" caption="Sum of Budget" numFmtId="0" hierarchy="129" level="32767"/>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0" memberValueDatatype="7" unbalanced="0"/>
    <cacheHierarchy uniqueName="[Final Tracker].[Category]" caption="Category" attribute="1" defaultMemberUniqueName="[Final Tracker].[Category].[All]" allUniqueName="[Final Tracker].[Category].[All]" dimensionUniqueName="[Final Tracker]" displayFolder="" count="0" memberValueDatatype="130" unbalanced="0"/>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0" memberValueDatatype="130" unbalanced="0"/>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3"/>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0"/>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oneField="1">
      <fieldsUsage count="1">
        <fieldUsage x="1"/>
      </fieldsUsage>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oneField="1">
      <fieldsUsage count="1">
        <fieldUsage x="2"/>
      </fieldsUsage>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oneField="1">
      <fieldsUsage count="1">
        <fieldUsage x="4"/>
      </fieldsUsage>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84754976854" backgroundQuery="1" createdVersion="8" refreshedVersion="8" minRefreshableVersion="3" recordCount="0" supportSubquery="1" supportAdvancedDrill="1" xr:uid="{9E7AE181-E9FD-46FC-8BAF-192FBF241DEF}">
  <cacheSource type="external" connectionId="24"/>
  <cacheFields count="6">
    <cacheField name="[Final Tracker].[Category].[Category]" caption="Category" numFmtId="0" hierarchy="28" level="1">
      <sharedItems count="9">
        <s v="Food"/>
        <s v="Housing"/>
        <s v="Insurances"/>
        <s v="Loans"/>
        <s v="Miscellaneous"/>
        <s v="Personal Care"/>
        <s v="Pet Care"/>
        <s v="Recreation"/>
        <s v="Transportation"/>
      </sharedItems>
    </cacheField>
    <cacheField name="[Final Tracker].[Income/Expense/Savings].[Income/Expense/Savings]" caption="Income/Expense/Savings" numFmtId="0" hierarchy="35" level="1">
      <sharedItems containsSemiMixedTypes="0" containsNonDate="0" containsString="0"/>
    </cacheField>
    <cacheField name="[Measures].[Sum of Budget]" caption="Sum of Budget" numFmtId="0" hierarchy="129" level="32767"/>
    <cacheField name="[Measures].[Sum of Tracked]" caption="Sum of Tracked" numFmtId="0" hierarchy="125" level="32767"/>
    <cacheField name="[Final Tracker].[Date (Year)].[Date (Year)]" caption="Date (Year)" numFmtId="0" hierarchy="36" level="1">
      <sharedItems containsSemiMixedTypes="0" containsNonDate="0" containsString="0"/>
    </cacheField>
    <cacheField name="[Final Tracker].[Date (Month)].[Date (Month)]" caption="Date (Month)" numFmtId="0" hierarchy="38" level="1">
      <sharedItems containsSemiMixedTypes="0" containsNonDate="0" containsString="0"/>
    </cacheField>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0" memberValueDatatype="7" unbalanced="0"/>
    <cacheHierarchy uniqueName="[Final Tracker].[Category]" caption="Category" attribute="1" defaultMemberUniqueName="[Final Tracker].[Category].[All]" allUniqueName="[Final Tracker].[Category].[All]" dimensionUniqueName="[Final Tracker]" displayFolder="" count="2" memberValueDatatype="130" unbalanced="0">
      <fieldsUsage count="2">
        <fieldUsage x="-1"/>
        <fieldUsage x="0"/>
      </fieldsUsage>
    </cacheHierarchy>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2" memberValueDatatype="130" unbalanced="0">
      <fieldsUsage count="2">
        <fieldUsage x="-1"/>
        <fieldUsage x="1"/>
      </fieldsUsage>
    </cacheHierarchy>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4"/>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5"/>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oneField="1">
      <fieldsUsage count="1">
        <fieldUsage x="3"/>
      </fieldsUsage>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oneField="1">
      <fieldsUsage count="1">
        <fieldUsage x="2"/>
      </fieldsUsage>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84755324078" backgroundQuery="1" createdVersion="8" refreshedVersion="8" minRefreshableVersion="3" recordCount="0" supportSubquery="1" supportAdvancedDrill="1" xr:uid="{D8B02E3A-701D-4C76-B64E-453586E9044F}">
  <cacheSource type="external" connectionId="24"/>
  <cacheFields count="5">
    <cacheField name="[Final Tracker].[Category].[Category]" caption="Category" numFmtId="0" hierarchy="28" level="1">
      <sharedItems count="4">
        <s v="Dividend,Stock Gain"/>
        <s v="Employment"/>
        <s v="Rental"/>
        <s v="Side Hustle"/>
      </sharedItems>
    </cacheField>
    <cacheField name="[Final Tracker].[Income/Expense/Savings].[Income/Expense/Savings]" caption="Income/Expense/Savings" numFmtId="0" hierarchy="35" level="1">
      <sharedItems containsSemiMixedTypes="0" containsNonDate="0" containsString="0"/>
    </cacheField>
    <cacheField name="[Measures].[Sum of Income]" caption="Sum of Income" numFmtId="0" hierarchy="124" level="32767"/>
    <cacheField name="[Final Tracker].[Date (Year)].[Date (Year)]" caption="Date (Year)" numFmtId="0" hierarchy="36" level="1">
      <sharedItems containsSemiMixedTypes="0" containsNonDate="0" containsString="0"/>
    </cacheField>
    <cacheField name="[Final Tracker].[Date (Month)].[Date (Month)]" caption="Date (Month)" numFmtId="0" hierarchy="38" level="1">
      <sharedItems containsSemiMixedTypes="0" containsNonDate="0" containsString="0"/>
    </cacheField>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0" memberValueDatatype="7" unbalanced="0"/>
    <cacheHierarchy uniqueName="[Final Tracker].[Category]" caption="Category" attribute="1" defaultMemberUniqueName="[Final Tracker].[Category].[All]" allUniqueName="[Final Tracker].[Category].[All]" dimensionUniqueName="[Final Tracker]" displayFolder="" count="2" memberValueDatatype="130" unbalanced="0">
      <fieldsUsage count="2">
        <fieldUsage x="-1"/>
        <fieldUsage x="0"/>
      </fieldsUsage>
    </cacheHierarchy>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2" memberValueDatatype="130" unbalanced="0">
      <fieldsUsage count="2">
        <fieldUsage x="-1"/>
        <fieldUsage x="1"/>
      </fieldsUsage>
    </cacheHierarchy>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3"/>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4"/>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oneField="1">
      <fieldsUsage count="1">
        <fieldUsage x="2"/>
      </fieldsUsage>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extLst>
        <ext xmlns:x15="http://schemas.microsoft.com/office/spreadsheetml/2010/11/main" uri="{B97F6D7D-B522-45F9-BDA1-12C45D357490}">
          <x15:cacheHierarchy aggregatedColumn="31"/>
        </ext>
      </extLst>
    </cacheHierarchy>
    <cacheHierarchy uniqueName="[Measures].[left]" caption="left" measure="1" displayFolder="" measureGroup="Final Tracker" count="0"/>
    <cacheHierarchy uniqueName="[Measures].[Target Left]" caption="Target Left" measure="1" displayFolder="" measureGroup="Final Tracker" count="0"/>
    <cacheHierarchy uniqueName="[Measures].[Left after Savings]" caption="Left after Savings" measure="1" displayFolder="" measureGroup="Final Tracker" count="0"/>
    <cacheHierarchy uniqueName="[Measures].[%more/less]" caption="%more/less" measure="1" displayFolder="" measureGroup="Final Tracker" count="0"/>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wna Khiylani" refreshedDate="45066.884755671294" backgroundQuery="1" createdVersion="8" refreshedVersion="8" minRefreshableVersion="3" recordCount="0" supportSubquery="1" supportAdvancedDrill="1" xr:uid="{40148F26-6F77-4B4D-AB1C-890CD7999B66}">
  <cacheSource type="external" connectionId="24"/>
  <cacheFields count="10">
    <cacheField name="[Measures].[Sum of Income]" caption="Sum of Income" numFmtId="0" hierarchy="124" level="32767"/>
    <cacheField name="[Measures].[Sum of Tracked]" caption="Sum of Tracked" numFmtId="0" hierarchy="125" level="32767"/>
    <cacheField name="[Measures].[left]" caption="left" numFmtId="0" hierarchy="130" level="32767"/>
    <cacheField name="[Measures].[Target Left]" caption="Target Left" numFmtId="0" hierarchy="131" level="32767"/>
    <cacheField name="[Measures].[Sum of TrackedS]" caption="Sum of TrackedS" numFmtId="0" hierarchy="126" level="32767"/>
    <cacheField name="[Measures].[Left after Savings]" caption="Left after Savings" numFmtId="0" hierarchy="132" level="32767"/>
    <cacheField name="[Measures].[Sum of Budget]" caption="Sum of Budget" numFmtId="0" hierarchy="129" level="32767"/>
    <cacheField name="[Measures].[%more/less]" caption="%more/less" numFmtId="0" hierarchy="133" level="32767"/>
    <cacheField name="[Final Tracker].[Date (Year)].[Date (Year)]" caption="Date (Year)" numFmtId="0" hierarchy="36" level="1">
      <sharedItems containsSemiMixedTypes="0" containsNonDate="0" containsString="0"/>
    </cacheField>
    <cacheField name="[Final Tracker].[Date (Month)].[Date (Month)]" caption="Date (Month)" numFmtId="0" hierarchy="38" level="1">
      <sharedItems containsSemiMixedTypes="0" containsNonDate="0" containsString="0"/>
    </cacheField>
  </cacheFields>
  <cacheHierarchies count="157">
    <cacheHierarchy uniqueName="[Broadband].[Month]" caption="Month" attribute="1" defaultMemberUniqueName="[Broadband].[Month].[All]" allUniqueName="[Broadband].[Month].[All]" dimensionUniqueName="[Broadband]" displayFolder="" count="0" memberValueDatatype="130" unbalanced="0"/>
    <cacheHierarchy uniqueName="[Broadband].[Year]" caption="Year" attribute="1" defaultMemberUniqueName="[Broadband].[Year].[All]" allUniqueName="[Broadband].[Year].[All]" dimensionUniqueName="[Broadband]" displayFolder="" count="0" memberValueDatatype="20" unbalanced="0"/>
    <cacheHierarchy uniqueName="[Broadband].[Budget]" caption="Budget" attribute="1" defaultMemberUniqueName="[Broadband].[Budget].[All]" allUniqueName="[Broadband].[Budget].[All]" dimensionUniqueName="[Broadband]" displayFolder="" count="0" memberValueDatatype="5" unbalanced="0"/>
    <cacheHierarchy uniqueName="[Broadband].[Tracked]" caption="Tracked" attribute="1" defaultMemberUniqueName="[Broadband].[Tracked].[All]" allUniqueName="[Broadband].[Tracked].[All]" dimensionUniqueName="[Broadband]" displayFolder="" count="0" memberValueDatatype="5" unbalanced="0"/>
    <cacheHierarchy uniqueName="[Broadband].[Category]" caption="Category" attribute="1" defaultMemberUniqueName="[Broadband].[Category].[All]" allUniqueName="[Broadband].[Category].[All]" dimensionUniqueName="[Broadband]" displayFolder="" count="0" memberValueDatatype="130" unbalanced="0"/>
    <cacheHierarchy uniqueName="[Broadband].[Subcategory]" caption="Subcategory" attribute="1" defaultMemberUniqueName="[Broadband].[Subcategory].[All]" allUniqueName="[Broadband].[Subcategory].[All]" dimensionUniqueName="[Broadband]" displayFolder="" count="0" memberValueDatatype="130" unbalanced="0"/>
    <cacheHierarchy uniqueName="[DiningOut].[Month]" caption="Month" attribute="1" defaultMemberUniqueName="[DiningOut].[Month].[All]" allUniqueName="[DiningOut].[Month].[All]" dimensionUniqueName="[DiningOut]" displayFolder="" count="0" memberValueDatatype="130" unbalanced="0"/>
    <cacheHierarchy uniqueName="[DiningOut].[Year]" caption="Year" attribute="1" defaultMemberUniqueName="[DiningOut].[Year].[All]" allUniqueName="[DiningOut].[Year].[All]" dimensionUniqueName="[DiningOut]" displayFolder="" count="0" memberValueDatatype="20" unbalanced="0"/>
    <cacheHierarchy uniqueName="[DiningOut].[Budget]" caption="Budget" attribute="1" defaultMemberUniqueName="[DiningOut].[Budget].[All]" allUniqueName="[DiningOut].[Budget].[All]" dimensionUniqueName="[DiningOut]" displayFolder="" count="0" memberValueDatatype="5" unbalanced="0"/>
    <cacheHierarchy uniqueName="[DiningOut].[Tracked]" caption="Tracked" attribute="1" defaultMemberUniqueName="[DiningOut].[Tracked].[All]" allUniqueName="[DiningOut].[Tracked].[All]" dimensionUniqueName="[DiningOut]" displayFolder="" count="0" memberValueDatatype="5" unbalanced="0"/>
    <cacheHierarchy uniqueName="[DiningOut].[Category]" caption="Category" attribute="1" defaultMemberUniqueName="[DiningOut].[Category].[All]" allUniqueName="[DiningOut].[Category].[All]" dimensionUniqueName="[DiningOut]" displayFolder="" count="0" memberValueDatatype="130" unbalanced="0"/>
    <cacheHierarchy uniqueName="[DiningOut].[Subcategory]" caption="Subcategory" attribute="1" defaultMemberUniqueName="[DiningOut].[Subcategory].[All]" allUniqueName="[DiningOut].[Subcategory].[All]" dimensionUniqueName="[DiningOut]" displayFolder="" count="0" memberValueDatatype="130" unbalanced="0"/>
    <cacheHierarchy uniqueName="[ElecBill].[Month]" caption="Month" attribute="1" defaultMemberUniqueName="[ElecBill].[Month].[All]" allUniqueName="[ElecBill].[Month].[All]" dimensionUniqueName="[ElecBill]" displayFolder="" count="0" memberValueDatatype="130" unbalanced="0"/>
    <cacheHierarchy uniqueName="[ElecBill].[Year]" caption="Year" attribute="1" defaultMemberUniqueName="[ElecBill].[Year].[All]" allUniqueName="[ElecBill].[Year].[All]" dimensionUniqueName="[ElecBill]" displayFolder="" count="0" memberValueDatatype="20" unbalanced="0"/>
    <cacheHierarchy uniqueName="[ElecBill].[Budget]" caption="Budget" attribute="1" defaultMemberUniqueName="[ElecBill].[Budget].[All]" allUniqueName="[ElecBill].[Budget].[All]" dimensionUniqueName="[ElecBill]" displayFolder="" count="0" memberValueDatatype="5" unbalanced="0"/>
    <cacheHierarchy uniqueName="[ElecBill].[Tracked]" caption="Tracked" attribute="1" defaultMemberUniqueName="[ElecBill].[Tracked].[All]" allUniqueName="[ElecBill].[Tracked].[All]" dimensionUniqueName="[ElecBill]" displayFolder="" count="0" memberValueDatatype="5" unbalanced="0"/>
    <cacheHierarchy uniqueName="[ElecBill].[Category]" caption="Category" attribute="1" defaultMemberUniqueName="[ElecBill].[Category].[All]" allUniqueName="[ElecBill].[Category].[All]" dimensionUniqueName="[ElecBill]" displayFolder="" count="0" memberValueDatatype="130" unbalanced="0"/>
    <cacheHierarchy uniqueName="[ElecBill].[Subcategory]" caption="Subcategory" attribute="1" defaultMemberUniqueName="[ElecBill].[Subcategory].[All]" allUniqueName="[ElecBill].[Subcategory].[All]" dimensionUniqueName="[ElecBill]" displayFolder="" count="0" memberValueDatatype="130" unbalanced="0"/>
    <cacheHierarchy uniqueName="[EmergencyFund].[Month]" caption="Month" attribute="1" defaultMemberUniqueName="[EmergencyFund].[Month].[All]" allUniqueName="[EmergencyFund].[Month].[All]" dimensionUniqueName="[EmergencyFund]" displayFolder="" count="0" memberValueDatatype="130" unbalanced="0"/>
    <cacheHierarchy uniqueName="[EmergencyFund].[Year]" caption="Year" attribute="1" defaultMemberUniqueName="[EmergencyFund].[Year].[All]" allUniqueName="[EmergencyFund].[Year].[All]" dimensionUniqueName="[EmergencyFund]" displayFolder="" count="0" memberValueDatatype="20" unbalanced="0"/>
    <cacheHierarchy uniqueName="[EmergencyFund].[BudgetS]" caption="BudgetS" attribute="1" defaultMemberUniqueName="[EmergencyFund].[BudgetS].[All]" allUniqueName="[EmergencyFund].[BudgetS].[All]" dimensionUniqueName="[EmergencyFund]" displayFolder="" count="0" memberValueDatatype="5" unbalanced="0"/>
    <cacheHierarchy uniqueName="[EmergencyFund].[TrackedS]" caption="TrackedS" attribute="1" defaultMemberUniqueName="[EmergencyFund].[TrackedS].[All]" allUniqueName="[EmergencyFund].[TrackedS].[All]" dimensionUniqueName="[EmergencyFund]" displayFolder="" count="0" memberValueDatatype="5" unbalanced="0"/>
    <cacheHierarchy uniqueName="[EmergencyFund].[Category]" caption="Category" attribute="1" defaultMemberUniqueName="[EmergencyFund].[Category].[All]" allUniqueName="[EmergencyFund].[Category].[All]" dimensionUniqueName="[EmergencyFund]" displayFolder="" count="0" memberValueDatatype="130" unbalanced="0"/>
    <cacheHierarchy uniqueName="[Employment].[Month]" caption="Month" attribute="1" defaultMemberUniqueName="[Employment].[Month].[All]" allUniqueName="[Employment].[Month].[All]" dimensionUniqueName="[Employment]" displayFolder="" count="0" memberValueDatatype="130" unbalanced="0"/>
    <cacheHierarchy uniqueName="[Employment].[Year]" caption="Year" attribute="1" defaultMemberUniqueName="[Employment].[Year].[All]" allUniqueName="[Employment].[Year].[All]" dimensionUniqueName="[Employment]" displayFolder="" count="0" memberValueDatatype="20" unbalanced="0"/>
    <cacheHierarchy uniqueName="[Employment].[Income]" caption="Income" attribute="1" defaultMemberUniqueName="[Employment].[Income].[All]" allUniqueName="[Employment].[Income].[All]" dimensionUniqueName="[Employment]" displayFolder="" count="0" memberValueDatatype="5" unbalanced="0"/>
    <cacheHierarchy uniqueName="[Employment].[Category]" caption="Category" attribute="1" defaultMemberUniqueName="[Employment].[Category].[All]" allUniqueName="[Employment].[Category].[All]" dimensionUniqueName="[Employment]" displayFolder="" count="0" memberValueDatatype="130" unbalanced="0"/>
    <cacheHierarchy uniqueName="[Final Tracker].[Date]" caption="Date" attribute="1" time="1" defaultMemberUniqueName="[Final Tracker].[Date].[All]" allUniqueName="[Final Tracker].[Date].[All]" dimensionUniqueName="[Final Tracker]" displayFolder="" count="0" memberValueDatatype="7" unbalanced="0"/>
    <cacheHierarchy uniqueName="[Final Tracker].[Category]" caption="Category" attribute="1" defaultMemberUniqueName="[Final Tracker].[Category].[All]" allUniqueName="[Final Tracker].[Category].[All]" dimensionUniqueName="[Final Tracker]" displayFolder="" count="0" memberValueDatatype="130" unbalanced="0"/>
    <cacheHierarchy uniqueName="[Final Tracker].[Subcategory]" caption="Subcategory" attribute="1" defaultMemberUniqueName="[Final Tracker].[Subcategory].[All]" allUniqueName="[Final Tracker].[Subcategory].[All]" dimensionUniqueName="[Final Tracker]" displayFolder="" count="0" memberValueDatatype="130" unbalanced="0"/>
    <cacheHierarchy uniqueName="[Final Tracker].[Income]" caption="Income" attribute="1" defaultMemberUniqueName="[Final Tracker].[Income].[All]" allUniqueName="[Final Tracker].[Income].[All]" dimensionUniqueName="[Final Tracker]" displayFolder="" count="0" memberValueDatatype="5" unbalanced="0"/>
    <cacheHierarchy uniqueName="[Final Tracker].[Budget]" caption="Budget" attribute="1" defaultMemberUniqueName="[Final Tracker].[Budget].[All]" allUniqueName="[Final Tracker].[Budget].[All]" dimensionUniqueName="[Final Tracker]" displayFolder="" count="0" memberValueDatatype="5" unbalanced="0"/>
    <cacheHierarchy uniqueName="[Final Tracker].[Tracked]" caption="Tracked" attribute="1" defaultMemberUniqueName="[Final Tracker].[Tracked].[All]" allUniqueName="[Final Tracker].[Tracked].[All]" dimensionUniqueName="[Final Tracker]" displayFolder="" count="0" memberValueDatatype="5" unbalanced="0"/>
    <cacheHierarchy uniqueName="[Final Tracker].[BudgetS]" caption="BudgetS" attribute="1" defaultMemberUniqueName="[Final Tracker].[BudgetS].[All]" allUniqueName="[Final Tracker].[BudgetS].[All]" dimensionUniqueName="[Final Tracker]" displayFolder="" count="0" memberValueDatatype="5" unbalanced="0"/>
    <cacheHierarchy uniqueName="[Final Tracker].[TrackedS]" caption="TrackedS" attribute="1" defaultMemberUniqueName="[Final Tracker].[TrackedS].[All]" allUniqueName="[Final Tracker].[TrackedS].[All]" dimensionUniqueName="[Final Tracker]" displayFolder="" count="0" memberValueDatatype="5" unbalanced="0"/>
    <cacheHierarchy uniqueName="[Final Tracker].[Income/Expense/Savings]" caption="Income/Expense/Savings" attribute="1" defaultMemberUniqueName="[Final Tracker].[Income/Expense/Savings].[All]" allUniqueName="[Final Tracker].[Income/Expense/Savings].[All]" dimensionUniqueName="[Final Tracker]" displayFolder="" count="0" memberValueDatatype="130" unbalanced="0"/>
    <cacheHierarchy uniqueName="[Final Tracker].[Date (Year)]" caption="Date (Year)" attribute="1" defaultMemberUniqueName="[Final Tracker].[Date (Year)].[All]" allUniqueName="[Final Tracker].[Date (Year)].[All]" dimensionUniqueName="[Final Tracker]" displayFolder="" count="2" memberValueDatatype="130" unbalanced="0">
      <fieldsUsage count="2">
        <fieldUsage x="-1"/>
        <fieldUsage x="8"/>
      </fieldsUsage>
    </cacheHierarchy>
    <cacheHierarchy uniqueName="[Final Tracker].[Date (Quarter)]" caption="Date (Quarter)" attribute="1" defaultMemberUniqueName="[Final Tracker].[Date (Quarter)].[All]" allUniqueName="[Final Tracker].[Date (Quarter)].[All]" dimensionUniqueName="[Final Tracker]" displayFolder="" count="0" memberValueDatatype="130" unbalanced="0"/>
    <cacheHierarchy uniqueName="[Final Tracker].[Date (Month)]" caption="Date (Month)" attribute="1" defaultMemberUniqueName="[Final Tracker].[Date (Month)].[All]" allUniqueName="[Final Tracker].[Date (Month)].[All]" dimensionUniqueName="[Final Tracker]" displayFolder="" count="2" memberValueDatatype="130" unbalanced="0">
      <fieldsUsage count="2">
        <fieldUsage x="-1"/>
        <fieldUsage x="9"/>
      </fieldsUsage>
    </cacheHierarchy>
    <cacheHierarchy uniqueName="[FunVacation].[Month]" caption="Month" attribute="1" defaultMemberUniqueName="[FunVacation].[Month].[All]" allUniqueName="[FunVacation].[Month].[All]" dimensionUniqueName="[FunVacation]" displayFolder="" count="0" memberValueDatatype="130" unbalanced="0"/>
    <cacheHierarchy uniqueName="[FunVacation].[Year]" caption="Year" attribute="1" defaultMemberUniqueName="[FunVacation].[Year].[All]" allUniqueName="[FunVacation].[Year].[All]" dimensionUniqueName="[FunVacation]" displayFolder="" count="0" memberValueDatatype="20" unbalanced="0"/>
    <cacheHierarchy uniqueName="[FunVacation].[Budget]" caption="Budget" attribute="1" defaultMemberUniqueName="[FunVacation].[Budget].[All]" allUniqueName="[FunVacation].[Budget].[All]" dimensionUniqueName="[FunVacation]" displayFolder="" count="0" memberValueDatatype="5" unbalanced="0"/>
    <cacheHierarchy uniqueName="[FunVacation].[Tracked]" caption="Tracked" attribute="1" defaultMemberUniqueName="[FunVacation].[Tracked].[All]" allUniqueName="[FunVacation].[Tracked].[All]" dimensionUniqueName="[FunVacation]" displayFolder="" count="0" memberValueDatatype="5" unbalanced="0"/>
    <cacheHierarchy uniqueName="[FunVacation].[Category]" caption="Category" attribute="1" defaultMemberUniqueName="[FunVacation].[Category].[All]" allUniqueName="[FunVacation].[Category].[All]" dimensionUniqueName="[FunVacation]" displayFolder="" count="0" memberValueDatatype="130" unbalanced="0"/>
    <cacheHierarchy uniqueName="[FunVacation].[Subcategory]" caption="Subcategory" attribute="1" defaultMemberUniqueName="[FunVacation].[Subcategory].[All]" allUniqueName="[FunVacation].[Subcategory].[All]" dimensionUniqueName="[FunVacation]" displayFolder="" count="0" memberValueDatatype="130" unbalanced="0"/>
    <cacheHierarchy uniqueName="[Gas].[Month]" caption="Month" attribute="1" defaultMemberUniqueName="[Gas].[Month].[All]" allUniqueName="[Gas].[Month].[All]" dimensionUniqueName="[Gas]" displayFolder="" count="0" memberValueDatatype="130" unbalanced="0"/>
    <cacheHierarchy uniqueName="[Gas].[Year]" caption="Year" attribute="1" defaultMemberUniqueName="[Gas].[Year].[All]" allUniqueName="[Gas].[Year].[All]" dimensionUniqueName="[Gas]" displayFolder="" count="0" memberValueDatatype="20" unbalanced="0"/>
    <cacheHierarchy uniqueName="[Gas].[Budget]" caption="Budget" attribute="1" defaultMemberUniqueName="[Gas].[Budget].[All]" allUniqueName="[Gas].[Budget].[All]" dimensionUniqueName="[Gas]" displayFolder="" count="0" memberValueDatatype="5" unbalanced="0"/>
    <cacheHierarchy uniqueName="[Gas].[Tracked]" caption="Tracked" attribute="1" defaultMemberUniqueName="[Gas].[Tracked].[All]" allUniqueName="[Gas].[Tracked].[All]" dimensionUniqueName="[Gas]" displayFolder="" count="0" memberValueDatatype="5" unbalanced="0"/>
    <cacheHierarchy uniqueName="[Gas].[Category]" caption="Category" attribute="1" defaultMemberUniqueName="[Gas].[Category].[All]" allUniqueName="[Gas].[Category].[All]" dimensionUniqueName="[Gas]" displayFolder="" count="0" memberValueDatatype="130" unbalanced="0"/>
    <cacheHierarchy uniqueName="[Gas].[Subcategory]" caption="Subcategory" attribute="1" defaultMemberUniqueName="[Gas].[Subcategory].[All]" allUniqueName="[Gas].[Subcategory].[All]" dimensionUniqueName="[Gas]" displayFolder="" count="0" memberValueDatatype="130" unbalanced="0"/>
    <cacheHierarchy uniqueName="[Groceries].[Month]" caption="Month" attribute="1" defaultMemberUniqueName="[Groceries].[Month].[All]" allUniqueName="[Groceries].[Month].[All]" dimensionUniqueName="[Groceries]" displayFolder="" count="0" memberValueDatatype="130" unbalanced="0"/>
    <cacheHierarchy uniqueName="[Groceries].[Year]" caption="Year" attribute="1" defaultMemberUniqueName="[Groceries].[Year].[All]" allUniqueName="[Groceries].[Year].[All]" dimensionUniqueName="[Groceries]" displayFolder="" count="0" memberValueDatatype="20" unbalanced="0"/>
    <cacheHierarchy uniqueName="[Groceries].[Budget]" caption="Budget" attribute="1" defaultMemberUniqueName="[Groceries].[Budget].[All]" allUniqueName="[Groceries].[Budget].[All]" dimensionUniqueName="[Groceries]" displayFolder="" count="0" memberValueDatatype="5" unbalanced="0"/>
    <cacheHierarchy uniqueName="[Groceries].[Tracked]" caption="Tracked" attribute="1" defaultMemberUniqueName="[Groceries].[Tracked].[All]" allUniqueName="[Groceries].[Tracked].[All]" dimensionUniqueName="[Groceries]" displayFolder="" count="0" memberValueDatatype="5" unbalanced="0"/>
    <cacheHierarchy uniqueName="[Groceries].[Category]" caption="Category" attribute="1" defaultMemberUniqueName="[Groceries].[Category].[All]" allUniqueName="[Groceries].[Category].[All]" dimensionUniqueName="[Groceries]" displayFolder="" count="0" memberValueDatatype="130" unbalanced="0"/>
    <cacheHierarchy uniqueName="[Groceries].[Subcategory]" caption="Subcategory" attribute="1" defaultMemberUniqueName="[Groceries].[Subcategory].[All]" allUniqueName="[Groceries].[Subcategory].[All]" dimensionUniqueName="[Groceries]" displayFolder="" count="0" memberValueDatatype="130" unbalanced="0"/>
    <cacheHierarchy uniqueName="[Insurances].[Month]" caption="Month" attribute="1" defaultMemberUniqueName="[Insurances].[Month].[All]" allUniqueName="[Insurances].[Month].[All]" dimensionUniqueName="[Insurances]" displayFolder="" count="0" memberValueDatatype="130" unbalanced="0"/>
    <cacheHierarchy uniqueName="[Insurances].[Year]" caption="Year" attribute="1" defaultMemberUniqueName="[Insurances].[Year].[All]" allUniqueName="[Insurances].[Year].[All]" dimensionUniqueName="[Insurances]" displayFolder="" count="0" memberValueDatatype="20" unbalanced="0"/>
    <cacheHierarchy uniqueName="[Insurances].[Budget]" caption="Budget" attribute="1" defaultMemberUniqueName="[Insurances].[Budget].[All]" allUniqueName="[Insurances].[Budget].[All]" dimensionUniqueName="[Insurances]" displayFolder="" count="0" memberValueDatatype="5" unbalanced="0"/>
    <cacheHierarchy uniqueName="[Insurances].[Tracked]" caption="Tracked" attribute="1" defaultMemberUniqueName="[Insurances].[Tracked].[All]" allUniqueName="[Insurances].[Tracked].[All]" dimensionUniqueName="[Insurances]" displayFolder="" count="0" memberValueDatatype="5" unbalanced="0"/>
    <cacheHierarchy uniqueName="[Insurances].[Category]" caption="Category" attribute="1" defaultMemberUniqueName="[Insurances].[Category].[All]" allUniqueName="[Insurances].[Category].[All]" dimensionUniqueName="[Insurances]" displayFolder="" count="0" memberValueDatatype="130" unbalanced="0"/>
    <cacheHierarchy uniqueName="[Loans].[Month]" caption="Month" attribute="1" defaultMemberUniqueName="[Loans].[Month].[All]" allUniqueName="[Loans].[Month].[All]" dimensionUniqueName="[Loans]" displayFolder="" count="0" memberValueDatatype="130" unbalanced="0"/>
    <cacheHierarchy uniqueName="[Loans].[Year]" caption="Year" attribute="1" defaultMemberUniqueName="[Loans].[Year].[All]" allUniqueName="[Loans].[Year].[All]" dimensionUniqueName="[Loans]" displayFolder="" count="0" memberValueDatatype="20" unbalanced="0"/>
    <cacheHierarchy uniqueName="[Loans].[Budget]" caption="Budget" attribute="1" defaultMemberUniqueName="[Loans].[Budget].[All]" allUniqueName="[Loans].[Budget].[All]" dimensionUniqueName="[Loans]" displayFolder="" count="0" memberValueDatatype="5" unbalanced="0"/>
    <cacheHierarchy uniqueName="[Loans].[Tracked]" caption="Tracked" attribute="1" defaultMemberUniqueName="[Loans].[Tracked].[All]" allUniqueName="[Loans].[Tracked].[All]" dimensionUniqueName="[Loans]" displayFolder="" count="0" memberValueDatatype="5" unbalanced="0"/>
    <cacheHierarchy uniqueName="[Loans].[Category]" caption="Category" attribute="1" defaultMemberUniqueName="[Loans].[Category].[All]" allUniqueName="[Loans].[Category].[All]" dimensionUniqueName="[Loans]" displayFolder="" count="0" memberValueDatatype="130" unbalanced="0"/>
    <cacheHierarchy uniqueName="[Maintenance].[Month]" caption="Month" attribute="1" defaultMemberUniqueName="[Maintenance].[Month].[All]" allUniqueName="[Maintenance].[Month].[All]" dimensionUniqueName="[Maintenance]" displayFolder="" count="0" memberValueDatatype="130" unbalanced="0"/>
    <cacheHierarchy uniqueName="[Maintenance].[Year]" caption="Year" attribute="1" defaultMemberUniqueName="[Maintenance].[Year].[All]" allUniqueName="[Maintenance].[Year].[All]" dimensionUniqueName="[Maintenance]" displayFolder="" count="0" memberValueDatatype="20" unbalanced="0"/>
    <cacheHierarchy uniqueName="[Maintenance].[Budget]" caption="Budget" attribute="1" defaultMemberUniqueName="[Maintenance].[Budget].[All]" allUniqueName="[Maintenance].[Budget].[All]" dimensionUniqueName="[Maintenance]" displayFolder="" count="0" memberValueDatatype="5" unbalanced="0"/>
    <cacheHierarchy uniqueName="[Maintenance].[Tracked]" caption="Tracked" attribute="1" defaultMemberUniqueName="[Maintenance].[Tracked].[All]" allUniqueName="[Maintenance].[Tracked].[All]" dimensionUniqueName="[Maintenance]" displayFolder="" count="0" memberValueDatatype="5" unbalanced="0"/>
    <cacheHierarchy uniqueName="[Maintenance].[Category]" caption="Category" attribute="1" defaultMemberUniqueName="[Maintenance].[Category].[All]" allUniqueName="[Maintenance].[Category].[All]" dimensionUniqueName="[Maintenance]" displayFolder="" count="0" memberValueDatatype="130" unbalanced="0"/>
    <cacheHierarchy uniqueName="[Maintenance].[Subcategory]" caption="Subcategory" attribute="1" defaultMemberUniqueName="[Maintenance].[Subcategory].[All]" allUniqueName="[Maintenance].[Subcategory].[All]" dimensionUniqueName="[Maintenance]" displayFolder="" count="0" memberValueDatatype="130" unbalanced="0"/>
    <cacheHierarchy uniqueName="[Miscellaneous].[Month]" caption="Month" attribute="1" defaultMemberUniqueName="[Miscellaneous].[Month].[All]" allUniqueName="[Miscellaneous].[Month].[All]" dimensionUniqueName="[Miscellaneous]" displayFolder="" count="0" memberValueDatatype="130" unbalanced="0"/>
    <cacheHierarchy uniqueName="[Miscellaneous].[Year]" caption="Year" attribute="1" defaultMemberUniqueName="[Miscellaneous].[Year].[All]" allUniqueName="[Miscellaneous].[Year].[All]" dimensionUniqueName="[Miscellaneous]" displayFolder="" count="0" memberValueDatatype="20" unbalanced="0"/>
    <cacheHierarchy uniqueName="[Miscellaneous].[Budget]" caption="Budget" attribute="1" defaultMemberUniqueName="[Miscellaneous].[Budget].[All]" allUniqueName="[Miscellaneous].[Budget].[All]" dimensionUniqueName="[Miscellaneous]" displayFolder="" count="0" memberValueDatatype="5" unbalanced="0"/>
    <cacheHierarchy uniqueName="[Miscellaneous].[Tracked]" caption="Tracked" attribute="1" defaultMemberUniqueName="[Miscellaneous].[Tracked].[All]" allUniqueName="[Miscellaneous].[Tracked].[All]" dimensionUniqueName="[Miscellaneous]" displayFolder="" count="0" memberValueDatatype="5" unbalanced="0"/>
    <cacheHierarchy uniqueName="[Miscellaneous].[Category]" caption="Category" attribute="1" defaultMemberUniqueName="[Miscellaneous].[Category].[All]" allUniqueName="[Miscellaneous].[Category].[All]" dimensionUniqueName="[Miscellaneous]" displayFolder="" count="0" memberValueDatatype="130" unbalanced="0"/>
    <cacheHierarchy uniqueName="[PersonalCare].[Month]" caption="Month" attribute="1" defaultMemberUniqueName="[PersonalCare].[Month].[All]" allUniqueName="[PersonalCare].[Month].[All]" dimensionUniqueName="[PersonalCare]" displayFolder="" count="0" memberValueDatatype="130" unbalanced="0"/>
    <cacheHierarchy uniqueName="[PersonalCare].[Year]" caption="Year" attribute="1" defaultMemberUniqueName="[PersonalCare].[Year].[All]" allUniqueName="[PersonalCare].[Year].[All]" dimensionUniqueName="[PersonalCare]" displayFolder="" count="0" memberValueDatatype="20" unbalanced="0"/>
    <cacheHierarchy uniqueName="[PersonalCare].[Budget]" caption="Budget" attribute="1" defaultMemberUniqueName="[PersonalCare].[Budget].[All]" allUniqueName="[PersonalCare].[Budget].[All]" dimensionUniqueName="[PersonalCare]" displayFolder="" count="0" memberValueDatatype="5" unbalanced="0"/>
    <cacheHierarchy uniqueName="[PersonalCare].[Tracked]" caption="Tracked" attribute="1" defaultMemberUniqueName="[PersonalCare].[Tracked].[All]" allUniqueName="[PersonalCare].[Tracked].[All]" dimensionUniqueName="[PersonalCare]" displayFolder="" count="0" memberValueDatatype="5" unbalanced="0"/>
    <cacheHierarchy uniqueName="[PersonalCare].[Category]" caption="Category" attribute="1" defaultMemberUniqueName="[PersonalCare].[Category].[All]" allUniqueName="[PersonalCare].[Category].[All]" dimensionUniqueName="[PersonalCare]" displayFolder="" count="0" memberValueDatatype="130" unbalanced="0"/>
    <cacheHierarchy uniqueName="[Pet].[Month]" caption="Month" attribute="1" defaultMemberUniqueName="[Pet].[Month].[All]" allUniqueName="[Pet].[Month].[All]" dimensionUniqueName="[Pet]" displayFolder="" count="0" memberValueDatatype="130" unbalanced="0"/>
    <cacheHierarchy uniqueName="[Pet].[Year]" caption="Year" attribute="1" defaultMemberUniqueName="[Pet].[Year].[All]" allUniqueName="[Pet].[Year].[All]" dimensionUniqueName="[Pet]" displayFolder="" count="0" memberValueDatatype="20" unbalanced="0"/>
    <cacheHierarchy uniqueName="[Pet].[Budget]" caption="Budget" attribute="1" defaultMemberUniqueName="[Pet].[Budget].[All]" allUniqueName="[Pet].[Budget].[All]" dimensionUniqueName="[Pet]" displayFolder="" count="0" memberValueDatatype="5" unbalanced="0"/>
    <cacheHierarchy uniqueName="[Pet].[Tracked]" caption="Tracked" attribute="1" defaultMemberUniqueName="[Pet].[Tracked].[All]" allUniqueName="[Pet].[Tracked].[All]" dimensionUniqueName="[Pet]" displayFolder="" count="0" memberValueDatatype="5" unbalanced="0"/>
    <cacheHierarchy uniqueName="[Pet].[Category]" caption="Category" attribute="1" defaultMemberUniqueName="[Pet].[Category].[All]" allUniqueName="[Pet].[Category].[All]" dimensionUniqueName="[Pet]" displayFolder="" count="0" memberValueDatatype="130" unbalanced="0"/>
    <cacheHierarchy uniqueName="[Phone].[Month]" caption="Month" attribute="1" defaultMemberUniqueName="[Phone].[Month].[All]" allUniqueName="[Phone].[Month].[All]" dimensionUniqueName="[Phone]" displayFolder="" count="0" memberValueDatatype="130" unbalanced="0"/>
    <cacheHierarchy uniqueName="[Phone].[Year]" caption="Year" attribute="1" defaultMemberUniqueName="[Phone].[Year].[All]" allUniqueName="[Phone].[Year].[All]" dimensionUniqueName="[Phone]" displayFolder="" count="0" memberValueDatatype="20" unbalanced="0"/>
    <cacheHierarchy uniqueName="[Phone].[Budget]" caption="Budget" attribute="1" defaultMemberUniqueName="[Phone].[Budget].[All]" allUniqueName="[Phone].[Budget].[All]" dimensionUniqueName="[Phone]" displayFolder="" count="0" memberValueDatatype="5" unbalanced="0"/>
    <cacheHierarchy uniqueName="[Phone].[Tracked]" caption="Tracked" attribute="1" defaultMemberUniqueName="[Phone].[Tracked].[All]" allUniqueName="[Phone].[Tracked].[All]" dimensionUniqueName="[Phone]" displayFolder="" count="0" memberValueDatatype="5" unbalanced="0"/>
    <cacheHierarchy uniqueName="[Phone].[Category]" caption="Category" attribute="1" defaultMemberUniqueName="[Phone].[Category].[All]" allUniqueName="[Phone].[Category].[All]" dimensionUniqueName="[Phone]" displayFolder="" count="0" memberValueDatatype="130" unbalanced="0"/>
    <cacheHierarchy uniqueName="[Phone].[Subcategory]" caption="Subcategory" attribute="1" defaultMemberUniqueName="[Phone].[Subcategory].[All]" allUniqueName="[Phone].[Subcategory].[All]" dimensionUniqueName="[Phone]" displayFolder="" count="0" memberValueDatatype="130" unbalanced="0"/>
    <cacheHierarchy uniqueName="[Recreation].[Month]" caption="Month" attribute="1" defaultMemberUniqueName="[Recreation].[Month].[All]" allUniqueName="[Recreation].[Month].[All]" dimensionUniqueName="[Recreation]" displayFolder="" count="0" memberValueDatatype="130" unbalanced="0"/>
    <cacheHierarchy uniqueName="[Recreation].[Year]" caption="Year" attribute="1" defaultMemberUniqueName="[Recreation].[Year].[All]" allUniqueName="[Recreation].[Year].[All]" dimensionUniqueName="[Recreation]" displayFolder="" count="0" memberValueDatatype="20" unbalanced="0"/>
    <cacheHierarchy uniqueName="[Recreation].[Budget]" caption="Budget" attribute="1" defaultMemberUniqueName="[Recreation].[Budget].[All]" allUniqueName="[Recreation].[Budget].[All]" dimensionUniqueName="[Recreation]" displayFolder="" count="0" memberValueDatatype="5" unbalanced="0"/>
    <cacheHierarchy uniqueName="[Recreation].[Tracked]" caption="Tracked" attribute="1" defaultMemberUniqueName="[Recreation].[Tracked].[All]" allUniqueName="[Recreation].[Tracked].[All]" dimensionUniqueName="[Recreation]" displayFolder="" count="0" memberValueDatatype="5" unbalanced="0"/>
    <cacheHierarchy uniqueName="[Recreation].[Category]" caption="Category" attribute="1" defaultMemberUniqueName="[Recreation].[Category].[All]" allUniqueName="[Recreation].[Category].[All]" dimensionUniqueName="[Recreation]" displayFolder="" count="0" memberValueDatatype="130" unbalanced="0"/>
    <cacheHierarchy uniqueName="[Recreation].[Subcategory]" caption="Subcategory" attribute="1" defaultMemberUniqueName="[Recreation].[Subcategory].[All]" allUniqueName="[Recreation].[Subcategory].[All]" dimensionUniqueName="[Recreation]" displayFolder="" count="0" memberValueDatatype="130" unbalanced="0"/>
    <cacheHierarchy uniqueName="[Rental].[Category]" caption="Category" attribute="1" defaultMemberUniqueName="[Rental].[Category].[All]" allUniqueName="[Rental].[Category].[All]" dimensionUniqueName="[Rental]" displayFolder="" count="0" memberValueDatatype="130" unbalanced="0"/>
    <cacheHierarchy uniqueName="[Rental].[Month]" caption="Month" attribute="1" defaultMemberUniqueName="[Rental].[Month].[All]" allUniqueName="[Rental].[Month].[All]" dimensionUniqueName="[Rental]" displayFolder="" count="0" memberValueDatatype="130" unbalanced="0"/>
    <cacheHierarchy uniqueName="[Rental].[Year]" caption="Year" attribute="1" defaultMemberUniqueName="[Rental].[Year].[All]" allUniqueName="[Rental].[Year].[All]" dimensionUniqueName="[Rental]" displayFolder="" count="0" memberValueDatatype="20" unbalanced="0"/>
    <cacheHierarchy uniqueName="[Rental].[Income]" caption="Income" attribute="1" defaultMemberUniqueName="[Rental].[Income].[All]" allUniqueName="[Rental].[Income].[All]" dimensionUniqueName="[Rental]" displayFolder="" count="0" memberValueDatatype="5" unbalanced="0"/>
    <cacheHierarchy uniqueName="[RetirementAccount].[Month]" caption="Month" attribute="1" defaultMemberUniqueName="[RetirementAccount].[Month].[All]" allUniqueName="[RetirementAccount].[Month].[All]" dimensionUniqueName="[RetirementAccount]" displayFolder="" count="0" memberValueDatatype="130" unbalanced="0"/>
    <cacheHierarchy uniqueName="[RetirementAccount].[Year]" caption="Year" attribute="1" defaultMemberUniqueName="[RetirementAccount].[Year].[All]" allUniqueName="[RetirementAccount].[Year].[All]" dimensionUniqueName="[RetirementAccount]" displayFolder="" count="0" memberValueDatatype="20" unbalanced="0"/>
    <cacheHierarchy uniqueName="[RetirementAccount].[BudgetS]" caption="BudgetS" attribute="1" defaultMemberUniqueName="[RetirementAccount].[BudgetS].[All]" allUniqueName="[RetirementAccount].[BudgetS].[All]" dimensionUniqueName="[RetirementAccount]" displayFolder="" count="0" memberValueDatatype="5" unbalanced="0"/>
    <cacheHierarchy uniqueName="[RetirementAccount].[TrackedS]" caption="TrackedS" attribute="1" defaultMemberUniqueName="[RetirementAccount].[TrackedS].[All]" allUniqueName="[RetirementAccount].[TrackedS].[All]" dimensionUniqueName="[RetirementAccount]" displayFolder="" count="0" memberValueDatatype="5" unbalanced="0"/>
    <cacheHierarchy uniqueName="[RetirementAccount].[Category]" caption="Category" attribute="1" defaultMemberUniqueName="[RetirementAccount].[Category].[All]" allUniqueName="[RetirementAccount].[Category].[All]" dimensionUniqueName="[RetirementAccount]" displayFolder="" count="0" memberValueDatatype="130" unbalanced="0"/>
    <cacheHierarchy uniqueName="[Saving3].[Month]" caption="Month" attribute="1" defaultMemberUniqueName="[Saving3].[Month].[All]" allUniqueName="[Saving3].[Month].[All]" dimensionUniqueName="[Saving3]" displayFolder="" count="0" memberValueDatatype="130" unbalanced="0"/>
    <cacheHierarchy uniqueName="[Saving3].[Year]" caption="Year" attribute="1" defaultMemberUniqueName="[Saving3].[Year].[All]" allUniqueName="[Saving3].[Year].[All]" dimensionUniqueName="[Saving3]" displayFolder="" count="0" memberValueDatatype="20" unbalanced="0"/>
    <cacheHierarchy uniqueName="[Saving3].[BudgetS]" caption="BudgetS" attribute="1" defaultMemberUniqueName="[Saving3].[BudgetS].[All]" allUniqueName="[Saving3].[BudgetS].[All]" dimensionUniqueName="[Saving3]" displayFolder="" count="0" memberValueDatatype="5" unbalanced="0"/>
    <cacheHierarchy uniqueName="[Saving3].[TrackedS]" caption="TrackedS" attribute="1" defaultMemberUniqueName="[Saving3].[TrackedS].[All]" allUniqueName="[Saving3].[TrackedS].[All]" dimensionUniqueName="[Saving3]" displayFolder="" count="0" memberValueDatatype="5" unbalanced="0"/>
    <cacheHierarchy uniqueName="[Saving3].[Category]" caption="Category" attribute="1" defaultMemberUniqueName="[Saving3].[Category].[All]" allUniqueName="[Saving3].[Category].[All]" dimensionUniqueName="[Saving3]" displayFolder="" count="0" memberValueDatatype="130" unbalanced="0"/>
    <cacheHierarchy uniqueName="[SideHustle].[Month]" caption="Month" attribute="1" defaultMemberUniqueName="[SideHustle].[Month].[All]" allUniqueName="[SideHustle].[Month].[All]" dimensionUniqueName="[SideHustle]" displayFolder="" count="0" memberValueDatatype="130" unbalanced="0"/>
    <cacheHierarchy uniqueName="[SideHustle].[Year]" caption="Year" attribute="1" defaultMemberUniqueName="[SideHustle].[Year].[All]" allUniqueName="[SideHustle].[Year].[All]" dimensionUniqueName="[SideHustle]" displayFolder="" count="0" memberValueDatatype="20" unbalanced="0"/>
    <cacheHierarchy uniqueName="[SideHustle].[Income]" caption="Income" attribute="1" defaultMemberUniqueName="[SideHustle].[Income].[All]" allUniqueName="[SideHustle].[Income].[All]" dimensionUniqueName="[SideHustle]" displayFolder="" count="0" memberValueDatatype="5" unbalanced="0"/>
    <cacheHierarchy uniqueName="[SideHustle].[Category]" caption="Category" attribute="1" defaultMemberUniqueName="[SideHustle].[Category].[All]" allUniqueName="[SideHustle].[Category].[All]" dimensionUniqueName="[SideHustle]" displayFolder="" count="0" memberValueDatatype="130" unbalanced="0"/>
    <cacheHierarchy uniqueName="[Transportation].[Month]" caption="Month" attribute="1" defaultMemberUniqueName="[Transportation].[Month].[All]" allUniqueName="[Transportation].[Month].[All]" dimensionUniqueName="[Transportation]" displayFolder="" count="0" memberValueDatatype="130" unbalanced="0"/>
    <cacheHierarchy uniqueName="[Transportation].[Year]" caption="Year" attribute="1" defaultMemberUniqueName="[Transportation].[Year].[All]" allUniqueName="[Transportation].[Year].[All]" dimensionUniqueName="[Transportation]" displayFolder="" count="0" memberValueDatatype="20" unbalanced="0"/>
    <cacheHierarchy uniqueName="[Transportation].[Budget]" caption="Budget" attribute="1" defaultMemberUniqueName="[Transportation].[Budget].[All]" allUniqueName="[Transportation].[Budget].[All]" dimensionUniqueName="[Transportation]" displayFolder="" count="0" memberValueDatatype="5" unbalanced="0"/>
    <cacheHierarchy uniqueName="[Transportation].[Tracked]" caption="Tracked" attribute="1" defaultMemberUniqueName="[Transportation].[Tracked].[All]" allUniqueName="[Transportation].[Tracked].[All]" dimensionUniqueName="[Transportation]" displayFolder="" count="0" memberValueDatatype="5" unbalanced="0"/>
    <cacheHierarchy uniqueName="[Transportation].[Category]" caption="Category" attribute="1" defaultMemberUniqueName="[Transportation].[Category].[All]" allUniqueName="[Transportation].[Category].[All]" dimensionUniqueName="[Transportation]" displayFolder="" count="0" memberValueDatatype="130" unbalanced="0"/>
    <cacheHierarchy uniqueName="[Final Tracker].[Date (Month Index)]" caption="Date (Month Index)" attribute="1" defaultMemberUniqueName="[Final Tracker].[Date (Month Index)].[All]" allUniqueName="[Final Tracker].[Date (Month Index)].[All]" dimensionUniqueName="[Final Tracker]" displayFolder="" count="0" memberValueDatatype="20" unbalanced="0" hidden="1"/>
    <cacheHierarchy uniqueName="[Measures].[Sum of Income]" caption="Sum of Income" measure="1" displayFolder="" measureGroup="Final Tracker" count="0" oneField="1">
      <fieldsUsage count="1">
        <fieldUsage x="0"/>
      </fieldsUsage>
      <extLst>
        <ext xmlns:x15="http://schemas.microsoft.com/office/spreadsheetml/2010/11/main" uri="{B97F6D7D-B522-45F9-BDA1-12C45D357490}">
          <x15:cacheHierarchy aggregatedColumn="30"/>
        </ext>
      </extLst>
    </cacheHierarchy>
    <cacheHierarchy uniqueName="[Measures].[Sum of Tracked]" caption="Sum of Tracked" measure="1" displayFolder="" measureGroup="Final Tracker" count="0" oneField="1">
      <fieldsUsage count="1">
        <fieldUsage x="1"/>
      </fieldsUsage>
      <extLst>
        <ext xmlns:x15="http://schemas.microsoft.com/office/spreadsheetml/2010/11/main" uri="{B97F6D7D-B522-45F9-BDA1-12C45D357490}">
          <x15:cacheHierarchy aggregatedColumn="32"/>
        </ext>
      </extLst>
    </cacheHierarchy>
    <cacheHierarchy uniqueName="[Measures].[Sum of TrackedS]" caption="Sum of TrackedS" measure="1" displayFolder="" measureGroup="Final Tracker" count="0" oneField="1">
      <fieldsUsage count="1">
        <fieldUsage x="4"/>
      </fieldsUsage>
      <extLst>
        <ext xmlns:x15="http://schemas.microsoft.com/office/spreadsheetml/2010/11/main" uri="{B97F6D7D-B522-45F9-BDA1-12C45D357490}">
          <x15:cacheHierarchy aggregatedColumn="34"/>
        </ext>
      </extLst>
    </cacheHierarchy>
    <cacheHierarchy uniqueName="[Measures].[Count of Date (Year)]" caption="Count of Date (Year)" measure="1" displayFolder="" measureGroup="Final Tracker" count="0">
      <extLst>
        <ext xmlns:x15="http://schemas.microsoft.com/office/spreadsheetml/2010/11/main" uri="{B97F6D7D-B522-45F9-BDA1-12C45D357490}">
          <x15:cacheHierarchy aggregatedColumn="36"/>
        </ext>
      </extLst>
    </cacheHierarchy>
    <cacheHierarchy uniqueName="[Measures].[Sum of BudgetS]" caption="Sum of BudgetS" measure="1" displayFolder="" measureGroup="Final Tracker" count="0">
      <extLst>
        <ext xmlns:x15="http://schemas.microsoft.com/office/spreadsheetml/2010/11/main" uri="{B97F6D7D-B522-45F9-BDA1-12C45D357490}">
          <x15:cacheHierarchy aggregatedColumn="33"/>
        </ext>
      </extLst>
    </cacheHierarchy>
    <cacheHierarchy uniqueName="[Measures].[Sum of Budget]" caption="Sum of Budget" measure="1" displayFolder="" measureGroup="Final Tracker" count="0" oneField="1">
      <fieldsUsage count="1">
        <fieldUsage x="6"/>
      </fieldsUsage>
      <extLst>
        <ext xmlns:x15="http://schemas.microsoft.com/office/spreadsheetml/2010/11/main" uri="{B97F6D7D-B522-45F9-BDA1-12C45D357490}">
          <x15:cacheHierarchy aggregatedColumn="31"/>
        </ext>
      </extLst>
    </cacheHierarchy>
    <cacheHierarchy uniqueName="[Measures].[left]" caption="left" measure="1" displayFolder="" measureGroup="Final Tracker" count="0" oneField="1">
      <fieldsUsage count="1">
        <fieldUsage x="2"/>
      </fieldsUsage>
    </cacheHierarchy>
    <cacheHierarchy uniqueName="[Measures].[Target Left]" caption="Target Left" measure="1" displayFolder="" measureGroup="Final Tracker" count="0" oneField="1">
      <fieldsUsage count="1">
        <fieldUsage x="3"/>
      </fieldsUsage>
    </cacheHierarchy>
    <cacheHierarchy uniqueName="[Measures].[Left after Savings]" caption="Left after Savings" measure="1" displayFolder="" measureGroup="Final Tracker" count="0" oneField="1">
      <fieldsUsage count="1">
        <fieldUsage x="5"/>
      </fieldsUsage>
    </cacheHierarchy>
    <cacheHierarchy uniqueName="[Measures].[%more/less]" caption="%more/less" measure="1" displayFolder="" measureGroup="Final Tracker" count="0" oneField="1">
      <fieldsUsage count="1">
        <fieldUsage x="7"/>
      </fieldsUsage>
    </cacheHierarchy>
    <cacheHierarchy uniqueName="[Measures].[__XL_Count Employment]" caption="__XL_Count Employment" measure="1" displayFolder="" measureGroup="Employment" count="0" hidden="1"/>
    <cacheHierarchy uniqueName="[Measures].[__XL_Count SideHustle]" caption="__XL_Count SideHustle" measure="1" displayFolder="" measureGroup="SideHustle" count="0" hidden="1"/>
    <cacheHierarchy uniqueName="[Measures].[__XL_Count Broadband]" caption="__XL_Count Broadband" measure="1" displayFolder="" measureGroup="Broadband" count="0" hidden="1"/>
    <cacheHierarchy uniqueName="[Measures].[__XL_Count Phone]" caption="__XL_Count Phone" measure="1" displayFolder="" measureGroup="Phone" count="0" hidden="1"/>
    <cacheHierarchy uniqueName="[Measures].[__XL_Count Rental]" caption="__XL_Count Rental" measure="1" displayFolder="" measureGroup="Rental" count="0" hidden="1"/>
    <cacheHierarchy uniqueName="[Measures].[__XL_Count ElecBill]" caption="__XL_Count ElecBill" measure="1" displayFolder="" measureGroup="ElecBill" count="0" hidden="1"/>
    <cacheHierarchy uniqueName="[Measures].[__XL_Count Gas]" caption="__XL_Count Gas" measure="1" displayFolder="" measureGroup="Gas" count="0" hidden="1"/>
    <cacheHierarchy uniqueName="[Measures].[__XL_Count Maintenance]" caption="__XL_Count Maintenance" measure="1" displayFolder="" measureGroup="Maintenance" count="0" hidden="1"/>
    <cacheHierarchy uniqueName="[Measures].[__XL_Count Groceries]" caption="__XL_Count Groceries" measure="1" displayFolder="" measureGroup="Groceries" count="0" hidden="1"/>
    <cacheHierarchy uniqueName="[Measures].[__XL_Count DiningOut]" caption="__XL_Count DiningOut" measure="1" displayFolder="" measureGroup="DiningOut" count="0" hidden="1"/>
    <cacheHierarchy uniqueName="[Measures].[__XL_Count Transportation]" caption="__XL_Count Transportation" measure="1" displayFolder="" measureGroup="Transportation" count="0" hidden="1"/>
    <cacheHierarchy uniqueName="[Measures].[__XL_Count Recreation]" caption="__XL_Count Recreation" measure="1" displayFolder="" measureGroup="Recreation" count="0" hidden="1"/>
    <cacheHierarchy uniqueName="[Measures].[__XL_Count PersonalCare]" caption="__XL_Count PersonalCare" measure="1" displayFolder="" measureGroup="PersonalCare" count="0" hidden="1"/>
    <cacheHierarchy uniqueName="[Measures].[__XL_Count FunVacation]" caption="__XL_Count FunVacation" measure="1" displayFolder="" measureGroup="FunVacation" count="0" hidden="1"/>
    <cacheHierarchy uniqueName="[Measures].[__XL_Count Pet]" caption="__XL_Count Pet" measure="1" displayFolder="" measureGroup="Pet" count="0" hidden="1"/>
    <cacheHierarchy uniqueName="[Measures].[__XL_Count Insurances]" caption="__XL_Count Insurances" measure="1" displayFolder="" measureGroup="Insurances" count="0" hidden="1"/>
    <cacheHierarchy uniqueName="[Measures].[__XL_Count Loans]" caption="__XL_Count Loans" measure="1" displayFolder="" measureGroup="Loans" count="0" hidden="1"/>
    <cacheHierarchy uniqueName="[Measures].[__XL_Count Miscellaneous]" caption="__XL_Count Miscellaneous" measure="1" displayFolder="" measureGroup="Miscellaneous" count="0" hidden="1"/>
    <cacheHierarchy uniqueName="[Measures].[__XL_Count EmergencyFund]" caption="__XL_Count EmergencyFund" measure="1" displayFolder="" measureGroup="EmergencyFund" count="0" hidden="1"/>
    <cacheHierarchy uniqueName="[Measures].[__XL_Count RetirementAccount]" caption="__XL_Count RetirementAccount" measure="1" displayFolder="" measureGroup="RetirementAccount" count="0" hidden="1"/>
    <cacheHierarchy uniqueName="[Measures].[__XL_Count Saving3]" caption="__XL_Count Saving3" measure="1" displayFolder="" measureGroup="Saving3" count="0" hidden="1"/>
    <cacheHierarchy uniqueName="[Measures].[__XL_Count Final Tracker]" caption="__XL_Count Final Tracker" measure="1" displayFolder="" measureGroup="Final Tracker" count="0" hidden="1"/>
    <cacheHierarchy uniqueName="[Measures].[__No measures defined]" caption="__No measures defined" measure="1" displayFolder="" count="0" hidden="1"/>
  </cacheHierarchies>
  <kpis count="0"/>
  <dimensions count="23">
    <dimension name="Broadband" uniqueName="[Broadband]" caption="Broadband"/>
    <dimension name="DiningOut" uniqueName="[DiningOut]" caption="DiningOut"/>
    <dimension name="ElecBill" uniqueName="[ElecBill]" caption="ElecBill"/>
    <dimension name="EmergencyFund" uniqueName="[EmergencyFund]" caption="EmergencyFund"/>
    <dimension name="Employment" uniqueName="[Employment]" caption="Employment"/>
    <dimension name="Final Tracker" uniqueName="[Final Tracker]" caption="Final Tracker"/>
    <dimension name="FunVacation" uniqueName="[FunVacation]" caption="FunVacation"/>
    <dimension name="Gas" uniqueName="[Gas]" caption="Gas"/>
    <dimension name="Groceries" uniqueName="[Groceries]" caption="Groceries"/>
    <dimension name="Insurances" uniqueName="[Insurances]" caption="Insurances"/>
    <dimension name="Loans" uniqueName="[Loans]" caption="Loans"/>
    <dimension name="Maintenance" uniqueName="[Maintenance]" caption="Maintenance"/>
    <dimension measure="1" name="Measures" uniqueName="[Measures]" caption="Measures"/>
    <dimension name="Miscellaneous" uniqueName="[Miscellaneous]" caption="Miscellaneous"/>
    <dimension name="PersonalCare" uniqueName="[PersonalCare]" caption="PersonalCare"/>
    <dimension name="Pet" uniqueName="[Pet]" caption="Pet"/>
    <dimension name="Phone" uniqueName="[Phone]" caption="Phone"/>
    <dimension name="Recreation" uniqueName="[Recreation]" caption="Recreation"/>
    <dimension name="Rental" uniqueName="[Rental]" caption="Rental"/>
    <dimension name="RetirementAccount" uniqueName="[RetirementAccount]" caption="RetirementAccount"/>
    <dimension name="Saving3" uniqueName="[Saving3]" caption="Saving3"/>
    <dimension name="SideHustle" uniqueName="[SideHustle]" caption="SideHustle"/>
    <dimension name="Transportation" uniqueName="[Transportation]" caption="Transportation"/>
  </dimensions>
  <measureGroups count="22">
    <measureGroup name="Broadband" caption="Broadband"/>
    <measureGroup name="DiningOut" caption="DiningOut"/>
    <measureGroup name="ElecBill" caption="ElecBill"/>
    <measureGroup name="EmergencyFund" caption="EmergencyFund"/>
    <measureGroup name="Employment" caption="Employment"/>
    <measureGroup name="Final Tracker" caption="Final Tracker"/>
    <measureGroup name="FunVacation" caption="FunVacation"/>
    <measureGroup name="Gas" caption="Gas"/>
    <measureGroup name="Groceries" caption="Groceries"/>
    <measureGroup name="Insurances" caption="Insurances"/>
    <measureGroup name="Loans" caption="Loans"/>
    <measureGroup name="Maintenance" caption="Maintenance"/>
    <measureGroup name="Miscellaneous" caption="Miscellaneous"/>
    <measureGroup name="PersonalCare" caption="PersonalCare"/>
    <measureGroup name="Pet" caption="Pet"/>
    <measureGroup name="Phone" caption="Phone"/>
    <measureGroup name="Recreation" caption="Recreation"/>
    <measureGroup name="Rental" caption="Rental"/>
    <measureGroup name="RetirementAccount" caption="RetirementAccount"/>
    <measureGroup name="Saving3" caption="Saving3"/>
    <measureGroup name="SideHustle" caption="SideHustle"/>
    <measureGroup name="Transportation" caption="Transportation"/>
  </measureGroups>
  <maps count="22">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3"/>
    <map measureGroup="13" dimension="14"/>
    <map measureGroup="14" dimension="15"/>
    <map measureGroup="15" dimension="16"/>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999CA8-742E-4901-A937-02F1B020453F}" name="PivotTable10" cacheId="9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onth">
  <location ref="S3:X16" firstHeaderRow="0" firstDataRow="1" firstDataCol="1"/>
  <pivotFields count="7">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Income" fld="1" baseField="0" baseItem="0"/>
    <dataField name="Expense" fld="2" baseField="0" baseItem="0"/>
    <dataField name="Expense Budget" fld="3" baseField="0" baseItem="0"/>
    <dataField name="Future Savings" fld="4" baseField="0" baseItem="0"/>
    <dataField name="Future Savings Budget" fld="5" baseField="0" baseItem="0"/>
  </dataFields>
  <formats count="35">
    <format dxfId="4">
      <pivotArea dataOnly="0" grandRow="1" fieldPosition="0"/>
    </format>
    <format dxfId="5">
      <pivotArea dataOnly="0" labelOnly="1" outline="0" fieldPosition="0">
        <references count="1">
          <reference field="4294967294" count="5">
            <x v="0"/>
            <x v="1"/>
            <x v="2"/>
            <x v="3"/>
            <x v="4"/>
          </reference>
        </references>
      </pivotArea>
    </format>
    <format dxfId="6">
      <pivotArea field="0" type="button" dataOnly="0" labelOnly="1" outline="0" axis="axisRow" fieldPosition="0"/>
    </format>
    <format dxfId="7">
      <pivotArea field="0" type="button" dataOnly="0" labelOnly="1" outline="0" axis="axisRow" fieldPosition="0"/>
    </format>
    <format dxfId="8">
      <pivotArea field="0" type="button" dataOnly="0" labelOnly="1" outline="0" axis="axisRow" fieldPosition="0"/>
    </format>
    <format dxfId="9">
      <pivotArea dataOnly="0" labelOnly="1" outline="0" fieldPosition="0">
        <references count="1">
          <reference field="4294967294" count="5">
            <x v="0"/>
            <x v="1"/>
            <x v="2"/>
            <x v="3"/>
            <x v="4"/>
          </reference>
        </references>
      </pivotArea>
    </format>
    <format dxfId="10">
      <pivotArea type="all" dataOnly="0" outline="0" fieldPosition="0"/>
    </format>
    <format dxfId="11">
      <pivotArea outline="0" collapsedLevelsAreSubtotals="1" fieldPosition="0"/>
    </format>
    <format dxfId="12">
      <pivotArea field="0" type="button" dataOnly="0" labelOnly="1" outline="0" axis="axisRow" fieldPosition="0"/>
    </format>
    <format dxfId="13">
      <pivotArea dataOnly="0" labelOnly="1" fieldPosition="0">
        <references count="1">
          <reference field="0" count="0"/>
        </references>
      </pivotArea>
    </format>
    <format dxfId="14">
      <pivotArea dataOnly="0" labelOnly="1" grandRow="1" outline="0" fieldPosition="0"/>
    </format>
    <format dxfId="15">
      <pivotArea dataOnly="0" labelOnly="1" outline="0" fieldPosition="0">
        <references count="1">
          <reference field="4294967294" count="5">
            <x v="0"/>
            <x v="1"/>
            <x v="2"/>
            <x v="3"/>
            <x v="4"/>
          </reference>
        </references>
      </pivotArea>
    </format>
    <format dxfId="16">
      <pivotArea field="0" type="button" dataOnly="0" labelOnly="1" outline="0" axis="axisRow" fieldPosition="0"/>
    </format>
    <format dxfId="17">
      <pivotArea dataOnly="0" labelOnly="1" outline="0" fieldPosition="0">
        <references count="1">
          <reference field="4294967294" count="5">
            <x v="0"/>
            <x v="1"/>
            <x v="2"/>
            <x v="3"/>
            <x v="4"/>
          </reference>
        </references>
      </pivotArea>
    </format>
    <format dxfId="18">
      <pivotArea field="0" type="button" dataOnly="0" labelOnly="1" outline="0" axis="axisRow" fieldPosition="0"/>
    </format>
    <format dxfId="19">
      <pivotArea dataOnly="0" labelOnly="1" outline="0" fieldPosition="0">
        <references count="1">
          <reference field="4294967294" count="1">
            <x v="0"/>
          </reference>
        </references>
      </pivotArea>
    </format>
    <format dxfId="20">
      <pivotArea dataOnly="0" labelOnly="1" outline="0" fieldPosition="0">
        <references count="1">
          <reference field="4294967294" count="4">
            <x v="1"/>
            <x v="2"/>
            <x v="3"/>
            <x v="4"/>
          </reference>
        </references>
      </pivotArea>
    </format>
    <format dxfId="21">
      <pivotArea dataOnly="0" grandRow="1" fieldPosition="0"/>
    </format>
    <format dxfId="22">
      <pivotArea dataOnly="0" grandRow="1" fieldPosition="0"/>
    </format>
    <format dxfId="23">
      <pivotArea grandRow="1" outline="0" collapsedLevelsAreSubtotals="1" fieldPosition="0"/>
    </format>
    <format dxfId="24">
      <pivotArea grandRow="1" outline="0" collapsedLevelsAreSubtotals="1" fieldPosition="0"/>
    </format>
    <format dxfId="25">
      <pivotArea grandRow="1" outline="0" collapsedLevelsAreSubtotals="1" fieldPosition="0"/>
    </format>
    <format dxfId="26">
      <pivotArea dataOnly="0" labelOnly="1" grandRow="1" outline="0" fieldPosition="0"/>
    </format>
    <format dxfId="27">
      <pivotArea type="all" dataOnly="0" outline="0" fieldPosition="0"/>
    </format>
    <format dxfId="28">
      <pivotArea outline="0" collapsedLevelsAreSubtotals="1" fieldPosition="0"/>
    </format>
    <format dxfId="29">
      <pivotArea field="0" type="button" dataOnly="0" labelOnly="1" outline="0" axis="axisRow" fieldPosition="0"/>
    </format>
    <format dxfId="30">
      <pivotArea dataOnly="0" labelOnly="1" fieldPosition="0">
        <references count="1">
          <reference field="0" count="0"/>
        </references>
      </pivotArea>
    </format>
    <format dxfId="31">
      <pivotArea dataOnly="0" labelOnly="1" grandRow="1" outline="0" fieldPosition="0"/>
    </format>
    <format dxfId="32">
      <pivotArea dataOnly="0" labelOnly="1" outline="0" fieldPosition="0">
        <references count="1">
          <reference field="4294967294" count="5">
            <x v="0"/>
            <x v="1"/>
            <x v="2"/>
            <x v="3"/>
            <x v="4"/>
          </reference>
        </references>
      </pivotArea>
    </format>
    <format dxfId="33">
      <pivotArea type="all" dataOnly="0" outline="0" fieldPosition="0"/>
    </format>
    <format dxfId="34">
      <pivotArea outline="0" collapsedLevelsAreSubtotals="1" fieldPosition="0"/>
    </format>
    <format dxfId="35">
      <pivotArea field="0" type="button" dataOnly="0" labelOnly="1" outline="0" axis="axisRow" fieldPosition="0"/>
    </format>
    <format dxfId="36">
      <pivotArea dataOnly="0" labelOnly="1" fieldPosition="0">
        <references count="1">
          <reference field="0" count="4">
            <x v="0"/>
            <x v="1"/>
            <x v="2"/>
            <x v="3"/>
          </reference>
        </references>
      </pivotArea>
    </format>
    <format dxfId="37">
      <pivotArea dataOnly="0" labelOnly="1" grandRow="1" outline="0" fieldPosition="0"/>
    </format>
    <format dxfId="38">
      <pivotArea dataOnly="0" labelOnly="1" outline="0" fieldPosition="0">
        <references count="1">
          <reference field="4294967294" count="5">
            <x v="0"/>
            <x v="1"/>
            <x v="2"/>
            <x v="3"/>
            <x v="4"/>
          </reference>
        </references>
      </pivotArea>
    </format>
  </formats>
  <conditionalFormats count="3">
    <conditionalFormat priority="1">
      <pivotAreas count="1">
        <pivotArea type="data" collapsedLevelsAreSubtotals="1" fieldPosition="0">
          <references count="2">
            <reference field="4294967294" count="1" selected="0">
              <x v="3"/>
            </reference>
            <reference field="0" count="12">
              <x v="0"/>
              <x v="1"/>
              <x v="2"/>
              <x v="3"/>
              <x v="4"/>
              <x v="5"/>
              <x v="6"/>
              <x v="7"/>
              <x v="8"/>
              <x v="9"/>
              <x v="10"/>
              <x v="11"/>
            </reference>
          </references>
        </pivotArea>
      </pivotAreas>
    </conditionalFormat>
    <conditionalFormat priority="2">
      <pivotAreas count="1">
        <pivotArea type="data" collapsedLevelsAreSubtotals="1" fieldPosition="0">
          <references count="2">
            <reference field="4294967294" count="1" selected="0">
              <x v="1"/>
            </reference>
            <reference field="0" count="12">
              <x v="0"/>
              <x v="1"/>
              <x v="2"/>
              <x v="3"/>
              <x v="4"/>
              <x v="5"/>
              <x v="6"/>
              <x v="7"/>
              <x v="8"/>
              <x v="9"/>
              <x v="10"/>
              <x v="11"/>
            </reference>
          </references>
        </pivotArea>
      </pivotAreas>
    </conditionalFormat>
    <conditionalFormat priority="3">
      <pivotAreas count="1">
        <pivotArea type="data" collapsedLevelsAreSubtotals="1" fieldPosition="0">
          <references count="2">
            <reference field="4294967294" count="1" selected="0">
              <x v="0"/>
            </reference>
            <reference field="0" count="12">
              <x v="0"/>
              <x v="1"/>
              <x v="2"/>
              <x v="3"/>
              <x v="4"/>
              <x v="5"/>
              <x v="6"/>
              <x v="7"/>
              <x v="8"/>
              <x v="9"/>
              <x v="10"/>
              <x v="11"/>
            </reference>
          </references>
        </pivotArea>
      </pivotAreas>
    </conditionalFormat>
  </conditionalFormat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Date (Year)].&amp;[2022]"/>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come"/>
    <pivotHierarchy dragToData="1" caption="Expense"/>
    <pivotHierarchy dragToData="1" caption="Future Savings"/>
    <pivotHierarchy dragToData="1"/>
    <pivotHierarchy dragToData="1" caption="Future Savings Budget"/>
    <pivotHierarchy dragToData="1" caption="Expense Budge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250EBA-71BB-4F5C-9144-F9587F70433A}" name="PivotTable14" cacheId="95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H4:H5" firstHeaderRow="1" firstDataRow="1" firstDataCol="1"/>
  <pivotFields count="3">
    <pivotField allDrilled="1" subtotalTop="0" showAll="0" dataSourceSort="1" defaultSubtotal="0" defaultAttributeDrillState="1"/>
    <pivotField axis="axisRow" allDrilled="1" subtotalTop="0" showAll="0" sortType="descending" defaultSubtotal="0" defaultAttributeDrillState="1">
      <items count="1">
        <item x="0"/>
      </items>
    </pivotField>
    <pivotField allDrilled="1" subtotalTop="0" showAll="0" dataSourceSort="1" defaultSubtotal="0" defaultAttributeDrillState="1"/>
  </pivotFields>
  <rowFields count="1">
    <field x="1"/>
  </rowFields>
  <rowItems count="1">
    <i>
      <x/>
    </i>
  </rowItem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Date (Year)].&amp;[2022]"/>
      </members>
    </pivotHierarchy>
    <pivotHierarchy dragToData="1"/>
    <pivotHierarchy multipleItemSelectionAllowed="1" dragToData="1">
      <members count="1" level="1">
        <member name="[Final Tracker].[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838DA8-E1DE-4FCA-95F4-79C9FB1EA057}" name="PivotTable6" cacheId="977" dataOnRows="1" applyNumberFormats="0" applyBorderFormats="0" applyFontFormats="0" applyPatternFormats="0" applyAlignmentFormats="0" applyWidthHeightFormats="1" dataCaption="Values" tag="2d1293c0-2a51-4ae4-a269-f332a8d09ada" updatedVersion="8" minRefreshableVersion="3" useAutoFormatting="1" subtotalHiddenItems="1" itemPrintTitles="1" createdVersion="8" indent="0" outline="1" outlineData="1" multipleFieldFilters="0">
  <location ref="B4:C12" firstHeaderRow="1" firstDataRow="1" firstDataCol="1"/>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i="1">
      <x v="1"/>
    </i>
    <i i="2">
      <x v="2"/>
    </i>
    <i i="3">
      <x v="3"/>
    </i>
    <i i="4">
      <x v="4"/>
    </i>
    <i i="5">
      <x v="5"/>
    </i>
    <i i="6">
      <x v="6"/>
    </i>
    <i i="7">
      <x v="7"/>
    </i>
  </rowItems>
  <colItems count="1">
    <i/>
  </colItems>
  <dataFields count="8">
    <dataField name="Sum of Income" fld="0" baseField="0" baseItem="0"/>
    <dataField name="Sum of Tracked" fld="1" baseField="0" baseItem="0"/>
    <dataField fld="2" subtotal="count" baseField="0" baseItem="0"/>
    <dataField fld="3" subtotal="count" baseField="0" baseItem="0"/>
    <dataField name="Sum of TrackedS" fld="4" baseField="0" baseItem="0"/>
    <dataField fld="5" subtotal="count" baseField="0" baseItem="0"/>
    <dataField name="Sum of Budget" fld="6" baseField="0" baseItem="0"/>
    <dataField fld="7" subtotal="count" baseField="0" baseItem="0"/>
  </dataFields>
  <conditionalFormats count="2">
    <conditionalFormat priority="1">
      <pivotAreas count="1">
        <pivotArea type="data" collapsedLevelsAreSubtotals="1" fieldPosition="0">
          <references count="1">
            <reference field="4294967294" count="1">
              <x v="2"/>
            </reference>
          </references>
        </pivotArea>
      </pivotAreas>
    </conditionalFormat>
    <conditionalFormat priority="2">
      <pivotAreas count="1">
        <pivotArea type="data" collapsedLevelsAreSubtotals="1" fieldPosition="0">
          <references count="1">
            <reference field="4294967294" count="1">
              <x v="2"/>
            </reference>
          </references>
        </pivotArea>
      </pivotAreas>
    </conditionalFormat>
  </conditionalFormat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Date (Year)].&amp;[2022]"/>
      </members>
    </pivotHierarchy>
    <pivotHierarchy dragToData="1"/>
    <pivotHierarchy multipleItemSelectionAllowed="1" dragToData="1">
      <members count="1" level="1">
        <member name="[Final Tracker].[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57BE5C-3AED-414F-A5C2-0F20F028D95E}" name="PivotTable10" cacheId="968" applyNumberFormats="0" applyBorderFormats="0" applyFontFormats="0" applyPatternFormats="0" applyAlignmentFormats="0" applyWidthHeightFormats="1" dataCaption="Values" tag="2a1ff636-59bf-4993-bc81-fccaf0ed29b7" updatedVersion="8" minRefreshableVersion="3" useAutoFormatting="1" subtotalHiddenItems="1" itemPrintTitles="1" createdVersion="8" indent="0" outline="1" outlineData="1" multipleFieldFilters="0" chartFormat="8" rowHeaderCaption="Months">
  <location ref="B3:E16"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Income" fld="1" baseField="0" baseItem="0"/>
    <dataField name="Expense" fld="2" baseField="0" baseItem="0"/>
    <dataField name="Expense Budget"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2"/>
          </reference>
        </references>
      </pivotArea>
    </chartFormat>
  </chartFormat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Date (Year)].&amp;[2022]"/>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come"/>
    <pivotHierarchy dragToData="1" caption="Expense"/>
    <pivotHierarchy dragToData="1"/>
    <pivotHierarchy dragToData="1"/>
    <pivotHierarchy dragToData="1"/>
    <pivotHierarchy dragToData="1" caption="Expense Budge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A88BA4-78ED-4519-89F5-F65E2A6EE4FC}" name="PivotTable8" cacheId="965" applyNumberFormats="0" applyBorderFormats="0" applyFontFormats="0" applyPatternFormats="0" applyAlignmentFormats="0" applyWidthHeightFormats="1" dataCaption="Values" tag="a0cb8dfb-af84-4d1b-9b01-8937381742ed" updatedVersion="8" minRefreshableVersion="3" useAutoFormatting="1" subtotalHiddenItems="1" itemPrintTitles="1" createdVersion="8" indent="0" compact="0" compactData="0" multipleFieldFilters="0" chartFormat="7">
  <location ref="M4:N14" firstHeaderRow="1" firstDataRow="1" firstDataCol="1" rowPageCount="1" colPageCount="1"/>
  <pivotFields count="5">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0">
    <i>
      <x v="1"/>
    </i>
    <i>
      <x v="2"/>
    </i>
    <i>
      <x v="3"/>
    </i>
    <i>
      <x v="6"/>
    </i>
    <i>
      <x/>
    </i>
    <i>
      <x v="5"/>
    </i>
    <i>
      <x v="7"/>
    </i>
    <i>
      <x v="8"/>
    </i>
    <i>
      <x v="4"/>
    </i>
    <i t="grand">
      <x/>
    </i>
  </rowItems>
  <colItems count="1">
    <i/>
  </colItems>
  <pageFields count="1">
    <pageField fld="1" hier="35" name="[Final Tracker].[Income/Expense/Savings].&amp;[Expense]" cap="Expense"/>
  </pageFields>
  <dataFields count="1">
    <dataField name="Sum of Tracked" fld="2"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6" format="31" series="1">
      <pivotArea type="data" outline="0" fieldPosition="0">
        <references count="1">
          <reference field="4294967294" count="1" selected="0">
            <x v="0"/>
          </reference>
        </references>
      </pivotArea>
    </chartFormat>
    <chartFormat chart="6" format="32">
      <pivotArea type="data" outline="0" fieldPosition="0">
        <references count="2">
          <reference field="4294967294" count="1" selected="0">
            <x v="0"/>
          </reference>
          <reference field="0" count="1" selected="0">
            <x v="7"/>
          </reference>
        </references>
      </pivotArea>
    </chartFormat>
    <chartFormat chart="6" format="33">
      <pivotArea type="data" outline="0" fieldPosition="0">
        <references count="2">
          <reference field="4294967294" count="1" selected="0">
            <x v="0"/>
          </reference>
          <reference field="0" count="1" selected="0">
            <x v="1"/>
          </reference>
        </references>
      </pivotArea>
    </chartFormat>
    <chartFormat chart="6" format="34">
      <pivotArea type="data" outline="0" fieldPosition="0">
        <references count="2">
          <reference field="4294967294" count="1" selected="0">
            <x v="0"/>
          </reference>
          <reference field="0" count="1" selected="0">
            <x v="2"/>
          </reference>
        </references>
      </pivotArea>
    </chartFormat>
    <chartFormat chart="6" format="35">
      <pivotArea type="data" outline="0" fieldPosition="0">
        <references count="2">
          <reference field="4294967294" count="1" selected="0">
            <x v="0"/>
          </reference>
          <reference field="0" count="1" selected="0">
            <x v="3"/>
          </reference>
        </references>
      </pivotArea>
    </chartFormat>
    <chartFormat chart="6" format="36">
      <pivotArea type="data" outline="0" fieldPosition="0">
        <references count="2">
          <reference field="4294967294" count="1" selected="0">
            <x v="0"/>
          </reference>
          <reference field="0" count="1" selected="0">
            <x v="6"/>
          </reference>
        </references>
      </pivotArea>
    </chartFormat>
    <chartFormat chart="6" format="37">
      <pivotArea type="data" outline="0" fieldPosition="0">
        <references count="2">
          <reference field="4294967294" count="1" selected="0">
            <x v="0"/>
          </reference>
          <reference field="0" count="1" selected="0">
            <x v="5"/>
          </reference>
        </references>
      </pivotArea>
    </chartFormat>
    <chartFormat chart="6" format="38">
      <pivotArea type="data" outline="0" fieldPosition="0">
        <references count="2">
          <reference field="4294967294" count="1" selected="0">
            <x v="0"/>
          </reference>
          <reference field="0" count="1" selected="0">
            <x v="0"/>
          </reference>
        </references>
      </pivotArea>
    </chartFormat>
    <chartFormat chart="6" format="39">
      <pivotArea type="data" outline="0" fieldPosition="0">
        <references count="2">
          <reference field="4294967294" count="1" selected="0">
            <x v="0"/>
          </reference>
          <reference field="0" count="1" selected="0">
            <x v="4"/>
          </reference>
        </references>
      </pivotArea>
    </chartFormat>
    <chartFormat chart="6" format="40">
      <pivotArea type="data" outline="0" fieldPosition="0">
        <references count="2">
          <reference field="4294967294" count="1" selected="0">
            <x v="0"/>
          </reference>
          <reference field="0" count="1" selected="0">
            <x v="8"/>
          </reference>
        </references>
      </pivotArea>
    </chartFormat>
  </chartFormat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Income/Expense/Savings].&amp;[Expense]"/>
      </members>
    </pivotHierarchy>
    <pivotHierarchy multipleItemSelectionAllowed="1" dragToData="1">
      <members count="1" level="1">
        <member name="[Final Tracker].[Date (Year)].&amp;[2022]"/>
      </members>
    </pivotHierarchy>
    <pivotHierarchy dragToData="1"/>
    <pivotHierarchy multipleItemSelectionAllowed="1" dragToData="1">
      <members count="1" level="1">
        <member name="[Final Tracker].[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CB2102-07B4-4145-BC22-56D0857F8B50}" name="PivotTable7" cacheId="974" applyNumberFormats="0" applyBorderFormats="0" applyFontFormats="0" applyPatternFormats="0" applyAlignmentFormats="0" applyWidthHeightFormats="1" dataCaption="Values" tag="0cabd6eb-9db2-4d28-af3f-1043eebf8cc2" updatedVersion="8" minRefreshableVersion="3" useAutoFormatting="1" subtotalHiddenItems="1" itemPrintTitles="1" createdVersion="8" indent="0" outline="1" outlineData="1" multipleFieldFilters="0" chartFormat="5">
  <location ref="D5:E10" firstHeaderRow="1" firstDataRow="1" firstDataCol="1" rowPageCount="1" colPageCount="1"/>
  <pivotFields count="5">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v="2"/>
    </i>
    <i>
      <x v="3"/>
    </i>
    <i>
      <x/>
    </i>
    <i t="grand">
      <x/>
    </i>
  </rowItems>
  <colItems count="1">
    <i/>
  </colItems>
  <pageFields count="1">
    <pageField fld="1" hier="35" name="[Final Tracker].[Income/Expense/Savings].&amp;[Income]" cap="Income"/>
  </pageFields>
  <dataFields count="1">
    <dataField name="Sum of Income" fld="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1"/>
          </reference>
        </references>
      </pivotArea>
    </chartFormat>
    <chartFormat chart="4" format="18">
      <pivotArea type="data" outline="0" fieldPosition="0">
        <references count="2">
          <reference field="4294967294" count="1" selected="0">
            <x v="0"/>
          </reference>
          <reference field="0" count="1" selected="0">
            <x v="2"/>
          </reference>
        </references>
      </pivotArea>
    </chartFormat>
    <chartFormat chart="4" format="19">
      <pivotArea type="data" outline="0" fieldPosition="0">
        <references count="2">
          <reference field="4294967294" count="1" selected="0">
            <x v="0"/>
          </reference>
          <reference field="0" count="1" selected="0">
            <x v="3"/>
          </reference>
        </references>
      </pivotArea>
    </chartFormat>
    <chartFormat chart="4" format="20">
      <pivotArea type="data" outline="0" fieldPosition="0">
        <references count="2">
          <reference field="4294967294" count="1" selected="0">
            <x v="0"/>
          </reference>
          <reference field="0" count="1" selected="0">
            <x v="0"/>
          </reference>
        </references>
      </pivotArea>
    </chartFormat>
  </chartFormat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Income/Expense/Savings].&amp;[Income]"/>
      </members>
    </pivotHierarchy>
    <pivotHierarchy multipleItemSelectionAllowed="1" dragToData="1">
      <members count="1" level="1">
        <member name="[Final Tracker].[Date (Year)].&amp;[2022]"/>
      </members>
    </pivotHierarchy>
    <pivotHierarchy dragToData="1"/>
    <pivotHierarchy multipleItemSelectionAllowed="1" dragToData="1">
      <members count="1" level="1">
        <member name="[Final Tracker].[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BD03A9-1C1E-4DDC-A51F-42DC65A7F787}" name="PivotTable1" cacheId="9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G3:H7" firstHeaderRow="1" firstDataRow="1" firstDataCol="1" rowPageCount="1" colPageCount="1"/>
  <pivotFields count="5">
    <pivotField axis="axisPage" allDrilled="1" subtotalTop="0" showAll="0" dataSourceSort="1" defaultSubtotal="0" defaultAttributeDrillState="1"/>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pageFields count="1">
    <pageField fld="0" hier="35" name="[Final Tracker].[Income/Expense/Savings].&amp;[Savings]" cap="Savings"/>
  </pageFields>
  <dataFields count="1">
    <dataField name="Sum of TrackedS" fld="2" baseField="0" baseItem="0"/>
  </dataFields>
  <chartFormats count="8">
    <chartFormat chart="0"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4" format="16">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Income/Expense/Savings].&amp;[Savings]"/>
      </members>
    </pivotHierarchy>
    <pivotHierarchy multipleItemSelectionAllowed="1" dragToData="1">
      <members count="1" level="1">
        <member name="[Final Tracker].[Date (Year)].&amp;[2022]"/>
      </members>
    </pivotHierarchy>
    <pivotHierarchy dragToData="1"/>
    <pivotHierarchy multipleItemSelectionAllowed="1" dragToData="1">
      <members count="1" level="1">
        <member name="[Final Tracker].[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E62CCA-84DA-4BA7-A440-E79CA1E7BE23}" name="PivotTable9" cacheId="971" applyNumberFormats="0" applyBorderFormats="0" applyFontFormats="0" applyPatternFormats="0" applyAlignmentFormats="0" applyWidthHeightFormats="1" dataCaption="Values" tag="a50de155-0024-43ef-98b4-17188495bff8" updatedVersion="8" minRefreshableVersion="3" useAutoFormatting="1" subtotalHiddenItems="1" itemPrintTitles="1" createdVersion="8" indent="0" outline="1" outlineData="1" multipleFieldFilters="0">
  <location ref="P3:R13" firstHeaderRow="0" firstDataRow="1" firstDataCol="1" rowPageCount="1" colPageCount="1"/>
  <pivotFields count="6">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pageFields count="1">
    <pageField fld="1" hier="35" name="[Final Tracker].[Income/Expense/Savings].&amp;[Expense]" cap="Expense"/>
  </pageFields>
  <dataFields count="2">
    <dataField name="Sum of Budget" fld="2" baseField="0" baseItem="0"/>
    <dataField name="Sum of Tracked" fld="3" baseField="0" baseItem="0"/>
  </dataField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Income/Expense/Savings].&amp;[Expense]"/>
      </members>
    </pivotHierarchy>
    <pivotHierarchy multipleItemSelectionAllowed="1" dragToData="1">
      <members count="1" level="1">
        <member name="[Final Tracker].[Date (Year)].&amp;[2022]"/>
      </members>
    </pivotHierarchy>
    <pivotHierarchy dragToData="1"/>
    <pivotHierarchy multipleItemSelectionAllowed="1" dragToData="1">
      <members count="1" level="1">
        <member name="[Final Tracker].[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C35003-BBF9-4F78-A6AC-8F68EDA4EFE2}" name="PivotTable12" cacheId="2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D4:E20" firstHeaderRow="1" firstDataRow="1" firstDataCol="1"/>
  <pivotFields count="4">
    <pivotField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x v="15"/>
    </i>
  </rowItems>
  <colItems count="1">
    <i/>
  </colItems>
  <dataFields count="1">
    <dataField fld="1" subtotal="count" showDataAs="runTotal" baseField="0" baseItem="0"/>
  </dataFields>
  <formats count="1">
    <format dxfId="39">
      <pivotArea dataOnly="0" labelOnly="1" grandRow="1" outline="0" fieldPosition="0"/>
    </format>
  </format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Date (Year)].&amp;[2022]"/>
      </members>
    </pivotHierarchy>
    <pivotHierarchy dragToData="1"/>
    <pivotHierarchy multipleItemSelectionAllowed="1" dragToData="1">
      <members count="1" level="1">
        <member name="[Final Tracker].[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166EBF-6FF8-420C-9468-30B300479A24}" name="PivotTable15" cacheId="9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Q4:S14" firstHeaderRow="0" firstDataRow="1" firstDataCol="1" rowPageCount="1" colPageCount="1"/>
  <pivotFields count="6">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pageFields count="1">
    <pageField fld="1" hier="35" name="[Final Tracker].[Income/Expense/Savings].&amp;[Expense]" cap="Expense"/>
  </pageFields>
  <dataFields count="2">
    <dataField name="Expense" fld="2" baseField="0" baseItem="0"/>
    <dataField name="Expense Budget" fld="3"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Hierarchies count="1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inal Tracker].[Income/Expense/Savings].&amp;[Expense]"/>
      </members>
    </pivotHierarchy>
    <pivotHierarchy multipleItemSelectionAllowed="1" dragToData="1">
      <members count="1" level="1">
        <member name="[Final Tracker].[Date (Year)].&amp;[2022]"/>
      </members>
    </pivotHierarchy>
    <pivotHierarchy dragToData="1"/>
    <pivotHierarchy multipleItemSelectionAllowed="1" dragToData="1">
      <members count="1" level="1">
        <member name="[Final Tracker].[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Expense"/>
    <pivotHierarchy dragToData="1"/>
    <pivotHierarchy dragToData="1"/>
    <pivotHierarchy dragToData="1"/>
    <pivotHierarchy dragToData="1" caption="Expense Budge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Track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A3200E1-D82B-4F7A-B0FB-3B93AB389056}" sourceName="[Final Tracker].[Date (Month)]">
  <pivotTables>
    <pivotTable tabId="8" name="PivotTable6"/>
    <pivotTable tabId="10" name="PivotTable7"/>
    <pivotTable tabId="10" name="PivotTable8"/>
    <pivotTable tabId="10" name="PivotTable1"/>
    <pivotTable tabId="13" name="PivotTable15"/>
    <pivotTable tabId="13" name="PivotTable14"/>
  </pivotTables>
  <data>
    <olap pivotCacheId="235888761">
      <levels count="2">
        <level uniqueName="[Final Tracker].[Date (Month)].[(All)]" sourceCaption="(All)" count="0"/>
        <level uniqueName="[Final Tracker].[Date (Month)].[Date (Month)]" sourceCaption="Date (Month)" count="12">
          <ranges>
            <range startItem="0">
              <i n="[Final Tracker].[Date (Month)].&amp;[Jan]" c="Jan"/>
              <i n="[Final Tracker].[Date (Month)].&amp;[Feb]" c="Feb"/>
              <i n="[Final Tracker].[Date (Month)].&amp;[Mar]" c="Mar"/>
              <i n="[Final Tracker].[Date (Month)].&amp;[Apr]" c="Apr"/>
              <i n="[Final Tracker].[Date (Month)].&amp;[May]" c="May"/>
              <i n="[Final Tracker].[Date (Month)].&amp;[Jun]" c="Jun"/>
              <i n="[Final Tracker].[Date (Month)].&amp;[Jul]" c="Jul"/>
              <i n="[Final Tracker].[Date (Month)].&amp;[Aug]" c="Aug"/>
              <i n="[Final Tracker].[Date (Month)].&amp;[Sep]" c="Sep"/>
              <i n="[Final Tracker].[Date (Month)].&amp;[Oct]" c="Oct"/>
              <i n="[Final Tracker].[Date (Month)].&amp;[Nov]" c="Nov"/>
              <i n="[Final Tracker].[Date (Month)].&amp;[Dec]" c="Dec"/>
            </range>
          </ranges>
        </level>
      </levels>
      <selections count="1">
        <selection n="[Final Tracker].[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2AFB8BEF-7911-4FD3-8586-916579332500}" sourceName="[Final Tracker].[Date (Year)]">
  <pivotTables>
    <pivotTable tabId="12" name="PivotTable10"/>
    <pivotTable tabId="13" name="PivotTable14"/>
    <pivotTable tabId="10" name="PivotTable1"/>
    <pivotTable tabId="10" name="PivotTable8"/>
    <pivotTable tabId="6" name="PivotTable10"/>
    <pivotTable tabId="10" name="PivotTable9"/>
    <pivotTable tabId="10" name="PivotTable7"/>
    <pivotTable tabId="8" name="PivotTable6"/>
    <pivotTable tabId="13" name="PivotTable15"/>
  </pivotTables>
  <data>
    <olap pivotCacheId="235888761">
      <levels count="2">
        <level uniqueName="[Final Tracker].[Date (Year)].[(All)]" sourceCaption="(All)" count="0"/>
        <level uniqueName="[Final Tracker].[Date (Year)].[Date (Year)]" sourceCaption="Date (Year)" count="2">
          <ranges>
            <range startItem="0">
              <i n="[Final Tracker].[Date (Year)].&amp;[2022]" c="2022"/>
              <i n="[Final Tracker].[Date (Year)].&amp;[2023]" c="2023"/>
            </range>
          </ranges>
        </level>
      </levels>
      <selections count="1">
        <selection n="[Final Tracker].[Date (Year)].&amp;[202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5" xr10:uid="{1D53CA30-B88B-455C-92BB-8C36169A5FE5}" cache="Slicer_Date__Month" caption="Month Filter" columnCount="3" level="1" style="Slicer Style 1" rowHeight="365760"/>
  <slicer name="Date (Year) 5" xr10:uid="{4858435D-001C-4C42-AD51-E901FABE3F6B}" cache="Slicer_Date__Year1" caption="Year Filter" columnCount="2" level="1" style="Slicer Style 1"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37B21AC8-3AE5-4CDF-AAB1-89BA4FFB1DC2}" cache="Slicer_Date__Month" caption="Date (Month)" level="1" rowHeight="241300"/>
  <slicer name="Date (Year) 1" xr10:uid="{FD14218D-7653-41D7-8D8C-490181E33AAC}" cache="Slicer_Date__Year1" caption="Date (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95FE42E-F60C-4E0E-BAE9-D47D259744C8}" cache="Slicer_Date__Month" caption="Date (Month)" level="1" rowHeight="241300"/>
  <slicer name="Date (Year)" xr10:uid="{5C18FF68-C3BD-48DC-87FB-BE5A6D5170B0}" cache="Slicer_Date__Year1" caption="Date (Year)"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3" xr10:uid="{42F08BDB-BFAE-4949-87E5-F7DF9BF86A61}" cache="Slicer_Date__Month" caption="Date (Month)" level="1" rowHeight="241300"/>
  <slicer name="Date (Year) 3" xr10:uid="{6C09614F-1BBB-403E-9757-FB4DEAD31DA5}" cache="Slicer_Date__Year1" caption="Date (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1A5E93-C938-4FF3-BB65-165E643CE3F9}" name="Employment" displayName="Employment" ref="B7:E23" totalsRowShown="0">
  <autoFilter ref="B7:E23" xr:uid="{FA1A5E93-C938-4FF3-BB65-165E643CE3F9}"/>
  <tableColumns count="4">
    <tableColumn id="4" xr3:uid="{A4B26F7D-6C7D-488F-AEFC-D91A7AA4CF8C}" name="Category" dataDxfId="63"/>
    <tableColumn id="1" xr3:uid="{3A4DC5AD-E41E-4DF5-95B5-32D370ADAF23}" name="Month" dataDxfId="62"/>
    <tableColumn id="2" xr3:uid="{4D0B0B72-2E59-4559-9058-E412324A2750}" name="Year"/>
    <tableColumn id="3" xr3:uid="{962E5348-724C-426D-A2B7-94C49C6FFE19}" name="Income"/>
  </tableColumns>
  <tableStyleInfo name="TableStyleLight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93CD11B-5419-411E-99A2-8FFA6896473A}" name="DiningOut" displayName="DiningOut" ref="AU7:AZ23" totalsRowShown="0">
  <autoFilter ref="AU7:AZ23" xr:uid="{893CD11B-5419-411E-99A2-8FFA6896473A}"/>
  <tableColumns count="6">
    <tableColumn id="1" xr3:uid="{D2EBD78F-85C6-483B-AA11-B70A1F98ABD4}" name="Month"/>
    <tableColumn id="2" xr3:uid="{191ABE5A-C026-4FB5-BBBA-DD3099E42EA8}" name="Year"/>
    <tableColumn id="3" xr3:uid="{6B540863-94A4-4D5C-878B-45D032A4D997}" name="Budget"/>
    <tableColumn id="4" xr3:uid="{C7A67979-192F-4164-B32E-D047F4755ECA}" name="Tracked" dataDxfId="50"/>
    <tableColumn id="5" xr3:uid="{EC805702-E263-4133-B89F-38590111FD5F}" name="Category"/>
    <tableColumn id="6" xr3:uid="{C067DCA6-57A8-420F-8EF2-DBDD9F6BBCB7}" name="Subcategory"/>
  </tableColumns>
  <tableStyleInfo name="TableStyleMedium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F6B9AC5-5D7D-4B39-B9D7-3BA2503B3DD8}" name="Transportation" displayName="Transportation" ref="BB7:BF23" totalsRowShown="0">
  <autoFilter ref="BB7:BF23" xr:uid="{4F6B9AC5-5D7D-4B39-B9D7-3BA2503B3DD8}"/>
  <tableColumns count="5">
    <tableColumn id="1" xr3:uid="{69A33D25-C27F-406C-A0CB-73AC8B72F701}" name="Month"/>
    <tableColumn id="2" xr3:uid="{3D8AA759-F763-4945-AB60-DDC9B7511A7E}" name="Year"/>
    <tableColumn id="3" xr3:uid="{4247D636-648F-463B-8352-17CB800AAA35}" name="Budget"/>
    <tableColumn id="4" xr3:uid="{C4B9AD60-C293-442A-B301-E3DF21381EE8}" name="Tracked" dataDxfId="49"/>
    <tableColumn id="5" xr3:uid="{F84A4563-FF9C-432D-8A2B-FB7707F575AA}" name="Category"/>
  </tableColumns>
  <tableStyleInfo name="TableStyleMedium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EDBA39F-D0BC-478D-9927-BFC023F4E218}" name="Recreation" displayName="Recreation" ref="BH7:BM23" totalsRowShown="0">
  <autoFilter ref="BH7:BM23" xr:uid="{4EDBA39F-D0BC-478D-9927-BFC023F4E218}"/>
  <tableColumns count="6">
    <tableColumn id="1" xr3:uid="{3DD48D7B-51C0-4D5F-B264-DD7AE92F329E}" name="Month"/>
    <tableColumn id="2" xr3:uid="{53CA388E-3D14-4653-AEE0-A8D273B9983D}" name="Year"/>
    <tableColumn id="3" xr3:uid="{7C600180-4F9E-4941-A15B-82C7890799F3}" name="Budget"/>
    <tableColumn id="4" xr3:uid="{A9D7AB00-E0E8-4ED0-9E7C-1F5FB99DCBC4}" name="Tracked" dataDxfId="48"/>
    <tableColumn id="5" xr3:uid="{5EFC8B58-8870-4B48-B73E-3FD464409920}" name="Category"/>
    <tableColumn id="6" xr3:uid="{F5AA848F-4481-418E-B1AD-51EA798FFA3A}" name="Subcategory"/>
  </tableColumns>
  <tableStyleInfo name="TableStyleMedium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AFBA241-2737-48BB-ABB3-92B6C069C0FC}" name="PersonalCare" displayName="PersonalCare" ref="BO7:BS23" totalsRowShown="0">
  <autoFilter ref="BO7:BS23" xr:uid="{5AFBA241-2737-48BB-ABB3-92B6C069C0FC}"/>
  <tableColumns count="5">
    <tableColumn id="1" xr3:uid="{45932E17-19F9-4117-BF80-B6E24EF6B448}" name="Month"/>
    <tableColumn id="2" xr3:uid="{CA3AF6CC-FA63-4297-8CE5-DC9063C8C5CE}" name="Year"/>
    <tableColumn id="3" xr3:uid="{A02A2FE5-7F71-4CBA-9835-048CE09FDB4B}" name="Budget"/>
    <tableColumn id="4" xr3:uid="{FDAC55A1-AEDA-4B3C-9625-8688D79760A0}" name="Tracked" dataDxfId="47"/>
    <tableColumn id="5" xr3:uid="{CFABCCF5-1E3D-47D0-99FD-C49C6470F4A4}" name="Category"/>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42CE734-FFF4-4C70-972B-5392AAA9B0CF}" name="FunVacation" displayName="FunVacation" ref="BU7:BZ23" totalsRowShown="0">
  <autoFilter ref="BU7:BZ23" xr:uid="{142CE734-FFF4-4C70-972B-5392AAA9B0CF}"/>
  <tableColumns count="6">
    <tableColumn id="1" xr3:uid="{2E0B0CC7-5B41-4262-AACB-EB1D47DA3BA6}" name="Month"/>
    <tableColumn id="2" xr3:uid="{019216E0-89B2-414A-B1E3-C6BB6C3FE994}" name="Year"/>
    <tableColumn id="3" xr3:uid="{36DE6D9E-78CF-4576-9960-B27B5530A850}" name="Budget"/>
    <tableColumn id="4" xr3:uid="{34E50566-C854-4578-87A4-04C0609CC385}" name="Tracked"/>
    <tableColumn id="5" xr3:uid="{A10EED12-E7F3-488C-922A-E5DDB75466D5}" name="Category"/>
    <tableColumn id="6" xr3:uid="{E0BE727A-8F0C-425E-AFFE-EFBF43DB1D6C}" name="Subcategory"/>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BD317D3-747C-429A-838C-DFD320F3A4EC}" name="Pet" displayName="Pet" ref="CB7:CF23" totalsRowShown="0">
  <autoFilter ref="CB7:CF23" xr:uid="{2BD317D3-747C-429A-838C-DFD320F3A4EC}"/>
  <tableColumns count="5">
    <tableColumn id="1" xr3:uid="{48A1224E-1516-4166-98C9-A6AC7C6954C9}" name="Month"/>
    <tableColumn id="2" xr3:uid="{A7616AB6-F031-4B2E-B7D9-FF4B72030147}" name="Year"/>
    <tableColumn id="3" xr3:uid="{24F789E1-18C2-4091-9E63-B01E92E2548E}" name="Budget"/>
    <tableColumn id="4" xr3:uid="{906D6B40-051D-4205-8828-DF55A472861E}" name="Tracked" dataDxfId="46"/>
    <tableColumn id="5" xr3:uid="{309542CC-2E86-4F37-81CB-AD3493780A81}" name="Category"/>
  </tableColumns>
  <tableStyleInfo name="TableStyleMedium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BADFE71-2E19-4B45-B46B-92CE375236C3}" name="Insurances" displayName="Insurances" ref="CH7:CL23" totalsRowShown="0">
  <autoFilter ref="CH7:CL23" xr:uid="{ABADFE71-2E19-4B45-B46B-92CE375236C3}"/>
  <tableColumns count="5">
    <tableColumn id="1" xr3:uid="{12771F33-EB60-4CD0-B49E-C7417DF6588F}" name="Month"/>
    <tableColumn id="2" xr3:uid="{BAAF63E5-D13A-408D-994F-55B297CFC756}" name="Year"/>
    <tableColumn id="3" xr3:uid="{8A5796A0-685E-4C19-B8ED-0775E3D6BE30}" name="Budget"/>
    <tableColumn id="4" xr3:uid="{238E7CC5-2DC4-4CB4-8A52-161A0C428626}" name="Tracked"/>
    <tableColumn id="5" xr3:uid="{783B70B0-69D7-4FC9-9C0C-1DEEE81AE79C}" name="Category"/>
  </tableColumns>
  <tableStyleInfo name="TableStyleMedium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E7BD184-85D9-40EB-82B2-5DF1F4CAEB91}" name="Loans" displayName="Loans" ref="CN7:CR23" totalsRowShown="0">
  <autoFilter ref="CN7:CR23" xr:uid="{7E7BD184-85D9-40EB-82B2-5DF1F4CAEB91}"/>
  <tableColumns count="5">
    <tableColumn id="1" xr3:uid="{6AB7EAE9-5CFD-460F-A9C2-33A510CF0BB4}" name="Month"/>
    <tableColumn id="2" xr3:uid="{B86C58A1-9A78-439F-9298-165FD8675839}" name="Year"/>
    <tableColumn id="3" xr3:uid="{3E19D70A-D2D8-4175-A80B-42B75485022C}" name="Budget"/>
    <tableColumn id="4" xr3:uid="{F9EB103F-CA85-4A5B-B9DC-6506AE37B54E}" name="Tracked"/>
    <tableColumn id="5" xr3:uid="{9A77A667-44C0-43B1-B357-D9193B81FCA2}" name="Category"/>
  </tableColumns>
  <tableStyleInfo name="TableStyleMedium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B11E606-B836-4DE8-916E-0DA53B94FE53}" name="Miscellaneous" displayName="Miscellaneous" ref="CT7:CX23" totalsRowShown="0">
  <autoFilter ref="CT7:CX23" xr:uid="{BB11E606-B836-4DE8-916E-0DA53B94FE53}"/>
  <tableColumns count="5">
    <tableColumn id="1" xr3:uid="{905B2C43-258C-40C2-8B36-16DD875B45A7}" name="Month"/>
    <tableColumn id="2" xr3:uid="{F99CF086-6A2F-40AD-A408-DD1B08AE29A0}" name="Year"/>
    <tableColumn id="3" xr3:uid="{1A3D4A8A-5F72-4E65-967F-AE5A56127E4C}" name="Budget"/>
    <tableColumn id="4" xr3:uid="{D9C7E39C-B789-40FC-A4EF-D116BAD78167}" name="Tracked"/>
    <tableColumn id="5" xr3:uid="{BA9872A0-560B-4747-A423-1CD73CC10CFE}" name="Category"/>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7E58732-332B-400B-A92D-29286FA8F52C}" name="Broadband" displayName="Broadband" ref="L7:Q23" totalsRowShown="0">
  <autoFilter ref="L7:Q23" xr:uid="{57E58732-332B-400B-A92D-29286FA8F52C}"/>
  <tableColumns count="6">
    <tableColumn id="1" xr3:uid="{05AA8DE5-918D-4FFB-B1BD-915510059862}" name="Month"/>
    <tableColumn id="2" xr3:uid="{2F1C4880-DAAE-4CB5-88E2-C31C8AF36B02}" name="Year"/>
    <tableColumn id="3" xr3:uid="{14A4C050-FFF5-475E-ABB5-4AE13F9D34D3}" name="Budget"/>
    <tableColumn id="4" xr3:uid="{830B0F23-701D-4483-AB03-9466F975B01C}" name="Tracked"/>
    <tableColumn id="5" xr3:uid="{04EA09EE-EBF6-4AFE-BA1B-DE34B49F5D60}" name="Category"/>
    <tableColumn id="6" xr3:uid="{6FE8CFCD-9C61-4694-A961-AEAE7C02B175}" name="Subacategory"/>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20D691-3BC3-40F9-9331-B43253D97319}" name="SideHustle" displayName="SideHustle" ref="G7:J23" totalsRowShown="0">
  <autoFilter ref="G7:J23" xr:uid="{A220D691-3BC3-40F9-9331-B43253D97319}"/>
  <tableColumns count="4">
    <tableColumn id="4" xr3:uid="{63F32317-FF75-4C23-BBCB-042C4430825E}" name="Category" dataDxfId="61"/>
    <tableColumn id="1" xr3:uid="{0E70192D-2570-4DD2-9526-2A6240EB8E1A}" name="Month" dataDxfId="60"/>
    <tableColumn id="2" xr3:uid="{671D9206-DB75-4E49-A27D-0CBDF22DEA7C}" name="Year"/>
    <tableColumn id="3" xr3:uid="{3C6B0E24-8DC7-4BAB-92DF-0DB033CE8337}" name="Income"/>
  </tableColumns>
  <tableStyleInfo name="TableStyleLight2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8835FFB-98E6-4D1D-B55A-57D16EDF203E}" name="EmergencyFund" displayName="EmergencyFund" ref="E7:I22" totalsRowShown="0">
  <autoFilter ref="E7:I22" xr:uid="{38835FFB-98E6-4D1D-B55A-57D16EDF203E}"/>
  <tableColumns count="5">
    <tableColumn id="1" xr3:uid="{363705C7-869A-4A19-B5CB-738F00B46AF2}" name="Month" dataDxfId="45"/>
    <tableColumn id="2" xr3:uid="{D679A45D-F553-4876-9146-530B02B6ABD7}" name="Year"/>
    <tableColumn id="3" xr3:uid="{6454FB89-ECB6-45DD-A7DD-48D4C5F57774}" name="BudgetS"/>
    <tableColumn id="4" xr3:uid="{DF81A08C-0297-4A03-8BB3-CF25B331A03C}" name="TrackedS" dataDxfId="44"/>
    <tableColumn id="5" xr3:uid="{3B01858C-2267-4951-9324-FAAA79114F6B}" name="Category"/>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4412DB-8CDC-4FDF-BCC9-FDB26BE9744F}" name="RetirementAccount" displayName="RetirementAccount" ref="K7:O22" totalsRowShown="0">
  <autoFilter ref="K7:O22" xr:uid="{734412DB-8CDC-4FDF-BCC9-FDB26BE9744F}"/>
  <tableColumns count="5">
    <tableColumn id="1" xr3:uid="{D0A710C8-B833-4413-88F9-DB7D3F7FAA5C}" name="Month" dataDxfId="43"/>
    <tableColumn id="2" xr3:uid="{31E3494A-47C6-4BFE-9B49-A31D667D5541}" name="Year"/>
    <tableColumn id="3" xr3:uid="{096C333E-2EF5-4565-991E-749E8D8421F5}" name="BudgetS"/>
    <tableColumn id="4" xr3:uid="{DA15236F-F227-473C-829E-422976A4E730}" name="TrackedS" dataDxfId="42"/>
    <tableColumn id="5" xr3:uid="{C3620BBF-7068-47A2-AA44-E8E37C070886}" name="Category"/>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43831EA-7586-413B-B89F-AD775EC37BE1}" name="Saving3" displayName="Saving3" ref="Q7:U22" totalsRowShown="0">
  <autoFilter ref="Q7:U22" xr:uid="{543831EA-7586-413B-B89F-AD775EC37BE1}"/>
  <tableColumns count="5">
    <tableColumn id="1" xr3:uid="{129A1674-0105-4AA3-9E21-C232608644CB}" name="Month" dataDxfId="41"/>
    <tableColumn id="2" xr3:uid="{E2909282-747C-4E47-B9CA-3375C9243787}" name="Year"/>
    <tableColumn id="3" xr3:uid="{FA254FBB-1514-4384-BB97-48A10208BA83}" name="BudgetS"/>
    <tableColumn id="4" xr3:uid="{6622F522-D69B-4445-851A-913A6E8D9CB8}" name="TrackedS" dataDxfId="40"/>
    <tableColumn id="5" xr3:uid="{68BAF32C-CB87-462F-B1C0-FEC7145EE90E}"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765E66-5680-4A6A-8BA1-C026351587DC}" name="Rental" displayName="Rental" ref="L7:O23" totalsRowShown="0">
  <autoFilter ref="L7:O23" xr:uid="{88765E66-5680-4A6A-8BA1-C026351587DC}"/>
  <tableColumns count="4">
    <tableColumn id="4" xr3:uid="{832B1B9F-3378-4873-BFCB-EB3DE02CD17A}" name="Category"/>
    <tableColumn id="1" xr3:uid="{83E10417-6A74-40E1-BAEB-7584C447AFDE}" name="Month"/>
    <tableColumn id="2" xr3:uid="{D413179E-CAC1-4B38-A5AD-9F2778274197}" name="Year"/>
    <tableColumn id="3" xr3:uid="{A7C89297-2E46-442F-86FD-0D741785F2FF}" name="Income"/>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D8991B-064F-42BD-9DD3-6F1B6BE614BA}" name="Dividends" displayName="Dividends" ref="Q7:T23" totalsRowShown="0">
  <autoFilter ref="Q7:T23" xr:uid="{59D8991B-064F-42BD-9DD3-6F1B6BE614BA}"/>
  <tableColumns count="4">
    <tableColumn id="4" xr3:uid="{374452D7-6AFB-49DE-A987-54AF5868A70E}" name="Category"/>
    <tableColumn id="1" xr3:uid="{E73780DD-8F66-4523-AC32-2C584FB98887}" name="Month"/>
    <tableColumn id="2" xr3:uid="{C39E0F02-8337-47F2-AEE2-E6B1C5CD76F5}" name="Year"/>
    <tableColumn id="3" xr3:uid="{F74BB906-C952-4CE5-AC20-FE89E725CDBF}" name="Income" dataDxfId="59"/>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50AE72-8CA7-473C-B760-01C457414A50}" name="Phone" displayName="Phone" ref="E7:J23" totalsRowShown="0">
  <autoFilter ref="E7:J23" xr:uid="{D750AE72-8CA7-473C-B760-01C457414A50}"/>
  <tableColumns count="6">
    <tableColumn id="1" xr3:uid="{BAF1E0B1-8DE2-4402-9BD8-565489A0841C}" name="Month" dataDxfId="58"/>
    <tableColumn id="2" xr3:uid="{CDB5F88B-C637-486C-ACB4-BB81C26A25D4}" name="Year" dataDxfId="57"/>
    <tableColumn id="3" xr3:uid="{697B1EDD-75DC-41CB-A457-A30E3FD5A451}" name="Budget" dataDxfId="56"/>
    <tableColumn id="4" xr3:uid="{15804EDF-568E-4D91-BE4D-A0748FE4E51D}" name="Tracked" dataDxfId="55"/>
    <tableColumn id="5" xr3:uid="{F4030A12-354C-43D1-9805-DD873EE8600E}" name="Category" dataDxfId="54"/>
    <tableColumn id="6" xr3:uid="{886BA945-EEA6-4625-A3D9-BF6461EC2C9C}" name="Subcategory" dataDxfId="53"/>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E19481-20FA-4A4C-8D19-DF37817031F6}" name="ElecBill" displayName="ElecBill" ref="S7:X23" totalsRowShown="0">
  <autoFilter ref="S7:X23" xr:uid="{58E19481-20FA-4A4C-8D19-DF37817031F6}"/>
  <tableColumns count="6">
    <tableColumn id="1" xr3:uid="{8FE2989E-5014-4007-BFB9-72F7FD2698F1}" name="Month"/>
    <tableColumn id="2" xr3:uid="{29A8901A-0326-496C-94DF-F0B3E905D1C9}" name="Year"/>
    <tableColumn id="3" xr3:uid="{744F9A37-F5F8-4CE7-A7A8-6370CF18B689}" name="Budget"/>
    <tableColumn id="4" xr3:uid="{D5DCDC51-7BF7-4489-BE6C-2949CA8A0AA0}" name="Tracked" dataDxfId="52"/>
    <tableColumn id="5" xr3:uid="{29B69315-3139-4DD8-8881-FCE778588FAE}" name="Category"/>
    <tableColumn id="6" xr3:uid="{04354455-142B-42B7-A89F-A2AB17925319}" name="Subcategory"/>
  </tableColumns>
  <tableStyleInfo name="TableStyleMedium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0AC089-54A4-47C4-B149-8E3B21902A60}" name="Gas" displayName="Gas" ref="Z7:AE23" totalsRowShown="0">
  <autoFilter ref="Z7:AE23" xr:uid="{EC0AC089-54A4-47C4-B149-8E3B21902A60}"/>
  <tableColumns count="6">
    <tableColumn id="1" xr3:uid="{FEEE7490-1200-471A-91AC-F9293443A540}" name="Month"/>
    <tableColumn id="2" xr3:uid="{DC9B2B66-BFAE-4A18-8BD5-AAAAC52F25D8}" name="Year"/>
    <tableColumn id="3" xr3:uid="{1A388A1D-95B7-4450-A655-567309451329}" name="Budget"/>
    <tableColumn id="4" xr3:uid="{D3853342-8A61-4B7F-AA8E-3E375BC01916}" name="Tracked"/>
    <tableColumn id="6" xr3:uid="{8CA8768A-D413-48F9-B362-22482CA38440}" name="Category"/>
    <tableColumn id="7" xr3:uid="{BDC56CE1-5516-42ED-A3FB-23D626CC6357}" name="Subcategory"/>
  </tableColumns>
  <tableStyleInfo name="TableStyleMedium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28F524F-D975-46DF-8861-C4493C676130}" name="Maintenance" displayName="Maintenance" ref="AG7:AL23" totalsRowShown="0">
  <autoFilter ref="AG7:AL23" xr:uid="{628F524F-D975-46DF-8861-C4493C676130}"/>
  <tableColumns count="6">
    <tableColumn id="1" xr3:uid="{46CEA470-E234-48A2-A475-E42DC0B10987}" name="Month"/>
    <tableColumn id="2" xr3:uid="{44F34D0C-5DEF-4CD3-B913-54EADB916688}" name="Year"/>
    <tableColumn id="3" xr3:uid="{6CD2168E-1279-45B1-BD89-02A698974DC5}" name="Budget"/>
    <tableColumn id="4" xr3:uid="{D1A543EB-2429-4525-84F2-4BC6319C37A0}" name="Tracked"/>
    <tableColumn id="5" xr3:uid="{7B703AF7-C383-425E-A458-507D1DC2A4AC}" name="Category"/>
    <tableColumn id="6" xr3:uid="{D6795F3B-0653-43AE-9868-63A73B3A29E6}" name="Subcategory"/>
  </tableColumns>
  <tableStyleInfo name="TableStyleMedium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0B8D7D2-B3AC-4B9E-93ED-3221B29739A6}" name="Groceries" displayName="Groceries" ref="AN7:AS23" totalsRowShown="0">
  <autoFilter ref="AN7:AS23" xr:uid="{80B8D7D2-B3AC-4B9E-93ED-3221B29739A6}"/>
  <tableColumns count="6">
    <tableColumn id="1" xr3:uid="{015E42A9-B1EF-4686-AC4D-371CF8C6D562}" name="Month"/>
    <tableColumn id="2" xr3:uid="{F84C88F7-CA0D-4E82-8662-4DE94B316832}" name="Year"/>
    <tableColumn id="3" xr3:uid="{6EF5ED36-2FCD-46AB-B86E-D79A6C286BC1}" name="Budget"/>
    <tableColumn id="4" xr3:uid="{7127CD42-D157-4EE1-ACCD-68D3293C928E}" name="Tracked" dataDxfId="51"/>
    <tableColumn id="5" xr3:uid="{2492E391-9273-46CE-BF84-BFF960285E59}" name="Category"/>
    <tableColumn id="6" xr3:uid="{A40AF12C-A95D-43FA-B52A-A1A9AF3B6C7D}" name="Subcategory"/>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table" Target="../tables/table16.xml"/><Relationship Id="rId3" Type="http://schemas.openxmlformats.org/officeDocument/2006/relationships/table" Target="../tables/table6.xml"/><Relationship Id="rId7" Type="http://schemas.openxmlformats.org/officeDocument/2006/relationships/table" Target="../tables/table10.xml"/><Relationship Id="rId12" Type="http://schemas.openxmlformats.org/officeDocument/2006/relationships/table" Target="../tables/table15.xml"/><Relationship Id="rId2" Type="http://schemas.openxmlformats.org/officeDocument/2006/relationships/table" Target="../tables/table5.xml"/><Relationship Id="rId16" Type="http://schemas.openxmlformats.org/officeDocument/2006/relationships/table" Target="../tables/table19.xml"/><Relationship Id="rId1" Type="http://schemas.openxmlformats.org/officeDocument/2006/relationships/drawing" Target="../drawings/drawing2.xml"/><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5" Type="http://schemas.openxmlformats.org/officeDocument/2006/relationships/table" Target="../tables/table1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 Id="rId14"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drawing" Target="../drawings/drawing3.xml"/><Relationship Id="rId4"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4.xml"/><Relationship Id="rId5" Type="http://schemas.openxmlformats.org/officeDocument/2006/relationships/drawing" Target="../drawings/drawing7.xml"/><Relationship Id="rId4"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26E7-4006-4CA6-B78C-3ED68F36EB39}">
  <dimension ref="B6:T23"/>
  <sheetViews>
    <sheetView showGridLines="0" workbookViewId="0">
      <selection activeCell="X24" sqref="X24"/>
    </sheetView>
  </sheetViews>
  <sheetFormatPr defaultRowHeight="15" x14ac:dyDescent="0.25"/>
  <cols>
    <col min="2" max="2" width="12.28515625" customWidth="1"/>
    <col min="4" max="4" width="9.7109375" customWidth="1"/>
    <col min="7" max="7" width="11.140625" bestFit="1" customWidth="1"/>
    <col min="12" max="12" width="11.140625" bestFit="1" customWidth="1"/>
    <col min="17" max="17" width="19" customWidth="1"/>
  </cols>
  <sheetData>
    <row r="6" spans="2:20" x14ac:dyDescent="0.25">
      <c r="B6" s="23"/>
      <c r="C6" s="23"/>
      <c r="D6" s="23"/>
      <c r="G6" s="23"/>
      <c r="H6" s="23"/>
      <c r="K6" s="23"/>
      <c r="L6" s="23"/>
      <c r="O6" s="23"/>
      <c r="P6" s="23"/>
    </row>
    <row r="7" spans="2:20" x14ac:dyDescent="0.25">
      <c r="B7" t="s">
        <v>0</v>
      </c>
      <c r="C7" t="s">
        <v>1</v>
      </c>
      <c r="D7" t="s">
        <v>2</v>
      </c>
      <c r="E7" t="s">
        <v>3</v>
      </c>
      <c r="G7" t="s">
        <v>0</v>
      </c>
      <c r="H7" t="s">
        <v>1</v>
      </c>
      <c r="I7" t="s">
        <v>2</v>
      </c>
      <c r="J7" t="s">
        <v>3</v>
      </c>
      <c r="L7" t="s">
        <v>0</v>
      </c>
      <c r="M7" t="s">
        <v>1</v>
      </c>
      <c r="N7" t="s">
        <v>2</v>
      </c>
      <c r="O7" t="s">
        <v>3</v>
      </c>
      <c r="Q7" t="s">
        <v>0</v>
      </c>
      <c r="R7" t="s">
        <v>1</v>
      </c>
      <c r="S7" t="s">
        <v>2</v>
      </c>
      <c r="T7" t="s">
        <v>3</v>
      </c>
    </row>
    <row r="8" spans="2:20" x14ac:dyDescent="0.25">
      <c r="B8" s="1" t="s">
        <v>4</v>
      </c>
      <c r="C8" s="1" t="s">
        <v>5</v>
      </c>
      <c r="D8">
        <v>2022</v>
      </c>
      <c r="E8">
        <v>60000</v>
      </c>
      <c r="G8" s="1" t="s">
        <v>6</v>
      </c>
      <c r="H8" s="1" t="s">
        <v>5</v>
      </c>
      <c r="I8">
        <v>2022</v>
      </c>
      <c r="J8">
        <v>2450</v>
      </c>
      <c r="L8" t="s">
        <v>7</v>
      </c>
      <c r="M8" t="s">
        <v>5</v>
      </c>
      <c r="N8">
        <v>2022</v>
      </c>
      <c r="O8">
        <v>14000</v>
      </c>
      <c r="Q8" t="s">
        <v>8</v>
      </c>
      <c r="R8" t="s">
        <v>5</v>
      </c>
      <c r="S8">
        <v>2022</v>
      </c>
      <c r="T8">
        <v>1234</v>
      </c>
    </row>
    <row r="9" spans="2:20" x14ac:dyDescent="0.25">
      <c r="B9" s="1" t="s">
        <v>4</v>
      </c>
      <c r="C9" s="1" t="s">
        <v>9</v>
      </c>
      <c r="D9">
        <v>2022</v>
      </c>
      <c r="E9">
        <v>60000</v>
      </c>
      <c r="G9" s="1" t="s">
        <v>6</v>
      </c>
      <c r="H9" s="1" t="s">
        <v>9</v>
      </c>
      <c r="I9">
        <v>2022</v>
      </c>
      <c r="J9">
        <v>3488</v>
      </c>
      <c r="L9" t="s">
        <v>7</v>
      </c>
      <c r="M9" t="s">
        <v>9</v>
      </c>
      <c r="N9">
        <v>2022</v>
      </c>
      <c r="O9">
        <v>14000</v>
      </c>
      <c r="Q9" t="s">
        <v>8</v>
      </c>
      <c r="R9" t="s">
        <v>9</v>
      </c>
      <c r="S9">
        <v>2022</v>
      </c>
      <c r="T9">
        <v>603</v>
      </c>
    </row>
    <row r="10" spans="2:20" x14ac:dyDescent="0.25">
      <c r="B10" s="1" t="s">
        <v>4</v>
      </c>
      <c r="C10" s="1" t="s">
        <v>10</v>
      </c>
      <c r="D10">
        <v>2022</v>
      </c>
      <c r="E10">
        <v>60000</v>
      </c>
      <c r="G10" s="1" t="s">
        <v>6</v>
      </c>
      <c r="H10" s="1" t="s">
        <v>10</v>
      </c>
      <c r="I10">
        <v>2022</v>
      </c>
      <c r="J10">
        <v>3310</v>
      </c>
      <c r="L10" t="s">
        <v>7</v>
      </c>
      <c r="M10" t="s">
        <v>10</v>
      </c>
      <c r="N10">
        <v>2022</v>
      </c>
      <c r="O10">
        <v>14000</v>
      </c>
      <c r="Q10" t="s">
        <v>8</v>
      </c>
      <c r="R10" t="s">
        <v>10</v>
      </c>
      <c r="S10">
        <v>2022</v>
      </c>
      <c r="T10">
        <v>1029</v>
      </c>
    </row>
    <row r="11" spans="2:20" x14ac:dyDescent="0.25">
      <c r="B11" s="1" t="s">
        <v>4</v>
      </c>
      <c r="C11" s="1" t="s">
        <v>11</v>
      </c>
      <c r="D11">
        <v>2022</v>
      </c>
      <c r="E11">
        <v>60000</v>
      </c>
      <c r="G11" s="1" t="s">
        <v>6</v>
      </c>
      <c r="H11" s="1" t="s">
        <v>11</v>
      </c>
      <c r="I11">
        <v>2022</v>
      </c>
      <c r="J11">
        <v>3950</v>
      </c>
      <c r="L11" t="s">
        <v>7</v>
      </c>
      <c r="M11" t="s">
        <v>11</v>
      </c>
      <c r="N11">
        <v>2022</v>
      </c>
      <c r="O11">
        <v>14000</v>
      </c>
      <c r="Q11" t="s">
        <v>8</v>
      </c>
      <c r="R11" t="s">
        <v>11</v>
      </c>
      <c r="S11">
        <v>2022</v>
      </c>
      <c r="T11">
        <v>554</v>
      </c>
    </row>
    <row r="12" spans="2:20" x14ac:dyDescent="0.25">
      <c r="B12" s="1" t="s">
        <v>4</v>
      </c>
      <c r="C12" s="1" t="s">
        <v>12</v>
      </c>
      <c r="D12">
        <v>2022</v>
      </c>
      <c r="E12">
        <v>60000</v>
      </c>
      <c r="G12" s="1" t="s">
        <v>6</v>
      </c>
      <c r="H12" s="1" t="s">
        <v>12</v>
      </c>
      <c r="I12">
        <v>2022</v>
      </c>
      <c r="J12">
        <v>3837</v>
      </c>
      <c r="L12" t="s">
        <v>7</v>
      </c>
      <c r="M12" t="s">
        <v>12</v>
      </c>
      <c r="N12">
        <v>2022</v>
      </c>
      <c r="O12">
        <v>14000</v>
      </c>
      <c r="Q12" t="s">
        <v>8</v>
      </c>
      <c r="R12" t="s">
        <v>12</v>
      </c>
      <c r="S12">
        <v>2022</v>
      </c>
      <c r="T12">
        <v>773</v>
      </c>
    </row>
    <row r="13" spans="2:20" x14ac:dyDescent="0.25">
      <c r="B13" s="1" t="s">
        <v>4</v>
      </c>
      <c r="C13" s="1" t="s">
        <v>13</v>
      </c>
      <c r="D13">
        <v>2022</v>
      </c>
      <c r="E13">
        <v>60000</v>
      </c>
      <c r="G13" s="1" t="s">
        <v>6</v>
      </c>
      <c r="H13" s="1" t="s">
        <v>13</v>
      </c>
      <c r="I13">
        <v>2022</v>
      </c>
      <c r="J13">
        <v>3393</v>
      </c>
      <c r="L13" t="s">
        <v>7</v>
      </c>
      <c r="M13" t="s">
        <v>13</v>
      </c>
      <c r="N13">
        <v>2022</v>
      </c>
      <c r="O13">
        <v>14000</v>
      </c>
      <c r="Q13" t="s">
        <v>8</v>
      </c>
      <c r="R13" t="s">
        <v>13</v>
      </c>
      <c r="S13">
        <v>2022</v>
      </c>
      <c r="T13">
        <v>1557</v>
      </c>
    </row>
    <row r="14" spans="2:20" x14ac:dyDescent="0.25">
      <c r="B14" s="1" t="s">
        <v>4</v>
      </c>
      <c r="C14" s="1" t="s">
        <v>14</v>
      </c>
      <c r="D14">
        <v>2022</v>
      </c>
      <c r="E14">
        <v>60000</v>
      </c>
      <c r="G14" s="1" t="s">
        <v>6</v>
      </c>
      <c r="H14" s="1" t="s">
        <v>14</v>
      </c>
      <c r="I14">
        <v>2022</v>
      </c>
      <c r="J14">
        <v>3419</v>
      </c>
      <c r="L14" t="s">
        <v>7</v>
      </c>
      <c r="M14" t="s">
        <v>14</v>
      </c>
      <c r="N14">
        <v>2022</v>
      </c>
      <c r="O14">
        <v>14000</v>
      </c>
      <c r="Q14" t="s">
        <v>8</v>
      </c>
      <c r="R14" t="s">
        <v>14</v>
      </c>
      <c r="S14">
        <v>2022</v>
      </c>
      <c r="T14">
        <v>1243</v>
      </c>
    </row>
    <row r="15" spans="2:20" x14ac:dyDescent="0.25">
      <c r="B15" s="1" t="s">
        <v>4</v>
      </c>
      <c r="C15" s="1" t="s">
        <v>15</v>
      </c>
      <c r="D15">
        <v>2022</v>
      </c>
      <c r="E15">
        <v>60000</v>
      </c>
      <c r="G15" s="1" t="s">
        <v>6</v>
      </c>
      <c r="H15" s="1" t="s">
        <v>15</v>
      </c>
      <c r="I15">
        <v>2022</v>
      </c>
      <c r="J15">
        <v>3256</v>
      </c>
      <c r="L15" t="s">
        <v>7</v>
      </c>
      <c r="M15" t="s">
        <v>15</v>
      </c>
      <c r="N15">
        <v>2022</v>
      </c>
      <c r="O15">
        <v>14000</v>
      </c>
      <c r="Q15" t="s">
        <v>8</v>
      </c>
      <c r="R15" t="s">
        <v>15</v>
      </c>
      <c r="S15">
        <v>2022</v>
      </c>
      <c r="T15">
        <v>957</v>
      </c>
    </row>
    <row r="16" spans="2:20" x14ac:dyDescent="0.25">
      <c r="B16" s="1" t="s">
        <v>4</v>
      </c>
      <c r="C16" s="1" t="s">
        <v>16</v>
      </c>
      <c r="D16">
        <v>2022</v>
      </c>
      <c r="E16">
        <v>60000</v>
      </c>
      <c r="G16" s="1" t="s">
        <v>6</v>
      </c>
      <c r="H16" s="1" t="s">
        <v>16</v>
      </c>
      <c r="I16">
        <v>2022</v>
      </c>
      <c r="J16">
        <v>3959</v>
      </c>
      <c r="L16" t="s">
        <v>7</v>
      </c>
      <c r="M16" t="s">
        <v>16</v>
      </c>
      <c r="N16">
        <v>2022</v>
      </c>
      <c r="O16">
        <v>12000</v>
      </c>
      <c r="Q16" t="s">
        <v>8</v>
      </c>
      <c r="R16" t="s">
        <v>16</v>
      </c>
      <c r="S16">
        <v>2022</v>
      </c>
      <c r="T16">
        <v>1375</v>
      </c>
    </row>
    <row r="17" spans="2:20" x14ac:dyDescent="0.25">
      <c r="B17" s="1" t="s">
        <v>4</v>
      </c>
      <c r="C17" s="1" t="s">
        <v>17</v>
      </c>
      <c r="D17">
        <v>2022</v>
      </c>
      <c r="E17">
        <v>60000</v>
      </c>
      <c r="G17" s="1" t="s">
        <v>6</v>
      </c>
      <c r="H17" s="1" t="s">
        <v>17</v>
      </c>
      <c r="I17">
        <v>2022</v>
      </c>
      <c r="J17">
        <v>3019</v>
      </c>
      <c r="L17" t="s">
        <v>7</v>
      </c>
      <c r="M17" t="s">
        <v>17</v>
      </c>
      <c r="N17">
        <v>2022</v>
      </c>
      <c r="O17">
        <v>12000</v>
      </c>
      <c r="Q17" t="s">
        <v>8</v>
      </c>
      <c r="R17" t="s">
        <v>17</v>
      </c>
      <c r="S17">
        <v>2022</v>
      </c>
      <c r="T17">
        <v>1505</v>
      </c>
    </row>
    <row r="18" spans="2:20" x14ac:dyDescent="0.25">
      <c r="B18" s="1" t="s">
        <v>4</v>
      </c>
      <c r="C18" s="1" t="s">
        <v>18</v>
      </c>
      <c r="D18">
        <v>2022</v>
      </c>
      <c r="E18">
        <v>60000</v>
      </c>
      <c r="G18" s="1" t="s">
        <v>6</v>
      </c>
      <c r="H18" s="1" t="s">
        <v>18</v>
      </c>
      <c r="I18">
        <v>2022</v>
      </c>
      <c r="J18">
        <v>2662</v>
      </c>
      <c r="L18" t="s">
        <v>7</v>
      </c>
      <c r="M18" t="s">
        <v>18</v>
      </c>
      <c r="N18">
        <v>2022</v>
      </c>
      <c r="O18">
        <v>12000</v>
      </c>
      <c r="Q18" t="s">
        <v>8</v>
      </c>
      <c r="R18" t="s">
        <v>18</v>
      </c>
      <c r="S18">
        <v>2022</v>
      </c>
      <c r="T18">
        <v>721</v>
      </c>
    </row>
    <row r="19" spans="2:20" x14ac:dyDescent="0.25">
      <c r="B19" s="1" t="s">
        <v>4</v>
      </c>
      <c r="C19" s="1" t="s">
        <v>19</v>
      </c>
      <c r="D19">
        <v>2022</v>
      </c>
      <c r="E19">
        <v>60000</v>
      </c>
      <c r="G19" s="1" t="s">
        <v>6</v>
      </c>
      <c r="H19" s="1" t="s">
        <v>19</v>
      </c>
      <c r="I19">
        <v>2022</v>
      </c>
      <c r="J19">
        <v>3652</v>
      </c>
      <c r="L19" t="s">
        <v>7</v>
      </c>
      <c r="M19" t="s">
        <v>19</v>
      </c>
      <c r="N19">
        <v>2022</v>
      </c>
      <c r="O19">
        <v>12000</v>
      </c>
      <c r="Q19" t="s">
        <v>8</v>
      </c>
      <c r="R19" t="s">
        <v>19</v>
      </c>
      <c r="S19">
        <v>2022</v>
      </c>
      <c r="T19">
        <v>631</v>
      </c>
    </row>
    <row r="20" spans="2:20" x14ac:dyDescent="0.25">
      <c r="B20" s="1" t="s">
        <v>4</v>
      </c>
      <c r="C20" s="1" t="s">
        <v>5</v>
      </c>
      <c r="D20">
        <v>2023</v>
      </c>
      <c r="E20">
        <v>80000</v>
      </c>
      <c r="G20" s="1" t="s">
        <v>6</v>
      </c>
      <c r="H20" s="1" t="s">
        <v>5</v>
      </c>
      <c r="I20">
        <v>2023</v>
      </c>
      <c r="J20">
        <v>2609</v>
      </c>
      <c r="L20" t="s">
        <v>7</v>
      </c>
      <c r="M20" t="s">
        <v>5</v>
      </c>
      <c r="N20">
        <v>2023</v>
      </c>
      <c r="O20">
        <v>12000</v>
      </c>
      <c r="Q20" t="s">
        <v>8</v>
      </c>
      <c r="R20" t="s">
        <v>5</v>
      </c>
      <c r="S20">
        <v>2023</v>
      </c>
      <c r="T20">
        <v>776</v>
      </c>
    </row>
    <row r="21" spans="2:20" x14ac:dyDescent="0.25">
      <c r="B21" s="1" t="s">
        <v>4</v>
      </c>
      <c r="C21" s="1" t="s">
        <v>9</v>
      </c>
      <c r="D21">
        <v>2023</v>
      </c>
      <c r="E21">
        <v>80000</v>
      </c>
      <c r="G21" s="1" t="s">
        <v>6</v>
      </c>
      <c r="H21" s="1" t="s">
        <v>9</v>
      </c>
      <c r="I21">
        <v>2023</v>
      </c>
      <c r="J21">
        <v>2084</v>
      </c>
      <c r="L21" t="s">
        <v>7</v>
      </c>
      <c r="M21" t="s">
        <v>9</v>
      </c>
      <c r="N21">
        <v>2023</v>
      </c>
      <c r="O21">
        <v>16000</v>
      </c>
      <c r="Q21" t="s">
        <v>8</v>
      </c>
      <c r="R21" t="s">
        <v>9</v>
      </c>
      <c r="S21">
        <v>2023</v>
      </c>
      <c r="T21">
        <v>1222</v>
      </c>
    </row>
    <row r="22" spans="2:20" x14ac:dyDescent="0.25">
      <c r="B22" s="1" t="s">
        <v>4</v>
      </c>
      <c r="C22" s="1" t="s">
        <v>10</v>
      </c>
      <c r="D22">
        <v>2023</v>
      </c>
      <c r="E22">
        <v>80000</v>
      </c>
      <c r="G22" s="1" t="s">
        <v>6</v>
      </c>
      <c r="H22" s="1" t="s">
        <v>10</v>
      </c>
      <c r="I22">
        <v>2023</v>
      </c>
      <c r="J22">
        <v>3594</v>
      </c>
      <c r="L22" t="s">
        <v>7</v>
      </c>
      <c r="M22" t="s">
        <v>10</v>
      </c>
      <c r="N22">
        <v>2023</v>
      </c>
      <c r="O22">
        <v>16000</v>
      </c>
      <c r="Q22" t="s">
        <v>8</v>
      </c>
      <c r="R22" t="s">
        <v>10</v>
      </c>
      <c r="S22">
        <v>2023</v>
      </c>
      <c r="T22">
        <v>1528</v>
      </c>
    </row>
    <row r="23" spans="2:20" x14ac:dyDescent="0.25">
      <c r="B23" s="1" t="s">
        <v>4</v>
      </c>
      <c r="C23" s="1" t="s">
        <v>11</v>
      </c>
      <c r="D23">
        <v>2023</v>
      </c>
      <c r="E23">
        <v>80000</v>
      </c>
      <c r="G23" s="1" t="s">
        <v>6</v>
      </c>
      <c r="H23" s="1" t="s">
        <v>11</v>
      </c>
      <c r="I23">
        <v>2023</v>
      </c>
      <c r="J23">
        <v>3457</v>
      </c>
      <c r="L23" t="s">
        <v>7</v>
      </c>
      <c r="M23" t="s">
        <v>11</v>
      </c>
      <c r="N23">
        <v>2023</v>
      </c>
      <c r="O23">
        <v>16000</v>
      </c>
      <c r="Q23" t="s">
        <v>8</v>
      </c>
      <c r="R23" t="s">
        <v>11</v>
      </c>
      <c r="S23">
        <v>2023</v>
      </c>
      <c r="T23">
        <v>1437</v>
      </c>
    </row>
  </sheetData>
  <mergeCells count="4">
    <mergeCell ref="B6:D6"/>
    <mergeCell ref="G6:H6"/>
    <mergeCell ref="K6:L6"/>
    <mergeCell ref="O6:P6"/>
  </mergeCells>
  <phoneticPr fontId="1" type="noConversion"/>
  <pageMargins left="0.7" right="0.7" top="0.75" bottom="0.75" header="0.3" footer="0.3"/>
  <pageSetup orientation="portrait" horizontalDpi="360" verticalDpi="360" r:id="rId1"/>
  <drawing r:id="rId2"/>
  <tableParts count="4">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86FC1-8C6A-46F1-BAE0-59792B63AACB}">
  <dimension ref="E7:CX23"/>
  <sheetViews>
    <sheetView showGridLines="0" workbookViewId="0">
      <selection activeCell="C29" sqref="C29"/>
    </sheetView>
  </sheetViews>
  <sheetFormatPr defaultRowHeight="15" x14ac:dyDescent="0.25"/>
  <cols>
    <col min="16" max="16" width="11.140625" bestFit="1" customWidth="1"/>
    <col min="17" max="17" width="15.140625" bestFit="1" customWidth="1"/>
    <col min="23" max="23" width="11.140625" bestFit="1" customWidth="1"/>
    <col min="24" max="24" width="14.140625" bestFit="1" customWidth="1"/>
    <col min="37" max="37" width="11.140625" bestFit="1" customWidth="1"/>
    <col min="38" max="38" width="14.140625" bestFit="1" customWidth="1"/>
    <col min="52" max="52" width="14.140625" bestFit="1" customWidth="1"/>
    <col min="58" max="58" width="14.140625" bestFit="1" customWidth="1"/>
    <col min="64" max="64" width="11.140625" bestFit="1" customWidth="1"/>
    <col min="65" max="65" width="14.140625" bestFit="1" customWidth="1"/>
    <col min="71" max="71" width="13.28515625" bestFit="1" customWidth="1"/>
    <col min="77" max="77" width="11.140625" bestFit="1" customWidth="1"/>
    <col min="78" max="78" width="14.140625" bestFit="1" customWidth="1"/>
    <col min="90" max="90" width="11.140625" bestFit="1" customWidth="1"/>
    <col min="102" max="102" width="13.85546875" bestFit="1" customWidth="1"/>
  </cols>
  <sheetData>
    <row r="7" spans="5:102" x14ac:dyDescent="0.25">
      <c r="E7" s="2" t="s">
        <v>1</v>
      </c>
      <c r="F7" t="s">
        <v>2</v>
      </c>
      <c r="G7" t="s">
        <v>20</v>
      </c>
      <c r="H7" t="s">
        <v>21</v>
      </c>
      <c r="I7" t="s">
        <v>0</v>
      </c>
      <c r="J7" t="s">
        <v>22</v>
      </c>
      <c r="L7" t="s">
        <v>1</v>
      </c>
      <c r="M7" t="s">
        <v>2</v>
      </c>
      <c r="N7" t="s">
        <v>20</v>
      </c>
      <c r="O7" t="s">
        <v>21</v>
      </c>
      <c r="P7" t="s">
        <v>0</v>
      </c>
      <c r="Q7" t="s">
        <v>23</v>
      </c>
      <c r="S7" t="s">
        <v>1</v>
      </c>
      <c r="T7" t="s">
        <v>2</v>
      </c>
      <c r="U7" t="s">
        <v>20</v>
      </c>
      <c r="V7" t="s">
        <v>21</v>
      </c>
      <c r="W7" t="s">
        <v>0</v>
      </c>
      <c r="X7" t="s">
        <v>22</v>
      </c>
      <c r="Z7" t="s">
        <v>1</v>
      </c>
      <c r="AA7" t="s">
        <v>2</v>
      </c>
      <c r="AB7" t="s">
        <v>20</v>
      </c>
      <c r="AC7" t="s">
        <v>21</v>
      </c>
      <c r="AD7" t="s">
        <v>0</v>
      </c>
      <c r="AE7" t="s">
        <v>22</v>
      </c>
      <c r="AG7" t="s">
        <v>1</v>
      </c>
      <c r="AH7" t="s">
        <v>2</v>
      </c>
      <c r="AI7" t="s">
        <v>20</v>
      </c>
      <c r="AJ7" t="s">
        <v>21</v>
      </c>
      <c r="AK7" t="s">
        <v>0</v>
      </c>
      <c r="AL7" t="s">
        <v>22</v>
      </c>
      <c r="AN7" t="s">
        <v>1</v>
      </c>
      <c r="AO7" t="s">
        <v>2</v>
      </c>
      <c r="AP7" t="s">
        <v>20</v>
      </c>
      <c r="AQ7" t="s">
        <v>21</v>
      </c>
      <c r="AR7" t="s">
        <v>0</v>
      </c>
      <c r="AS7" t="s">
        <v>22</v>
      </c>
      <c r="AU7" t="s">
        <v>1</v>
      </c>
      <c r="AV7" t="s">
        <v>2</v>
      </c>
      <c r="AW7" t="s">
        <v>20</v>
      </c>
      <c r="AX7" t="s">
        <v>21</v>
      </c>
      <c r="AY7" t="s">
        <v>0</v>
      </c>
      <c r="AZ7" t="s">
        <v>22</v>
      </c>
      <c r="BB7" t="s">
        <v>1</v>
      </c>
      <c r="BC7" t="s">
        <v>2</v>
      </c>
      <c r="BD7" t="s">
        <v>20</v>
      </c>
      <c r="BE7" t="s">
        <v>21</v>
      </c>
      <c r="BF7" t="s">
        <v>0</v>
      </c>
      <c r="BH7" t="s">
        <v>1</v>
      </c>
      <c r="BI7" t="s">
        <v>2</v>
      </c>
      <c r="BJ7" t="s">
        <v>20</v>
      </c>
      <c r="BK7" t="s">
        <v>21</v>
      </c>
      <c r="BL7" t="s">
        <v>0</v>
      </c>
      <c r="BM7" t="s">
        <v>22</v>
      </c>
      <c r="BO7" t="s">
        <v>1</v>
      </c>
      <c r="BP7" t="s">
        <v>2</v>
      </c>
      <c r="BQ7" t="s">
        <v>20</v>
      </c>
      <c r="BR7" t="s">
        <v>21</v>
      </c>
      <c r="BS7" t="s">
        <v>0</v>
      </c>
      <c r="BU7" t="s">
        <v>1</v>
      </c>
      <c r="BV7" t="s">
        <v>2</v>
      </c>
      <c r="BW7" t="s">
        <v>20</v>
      </c>
      <c r="BX7" t="s">
        <v>21</v>
      </c>
      <c r="BY7" t="s">
        <v>0</v>
      </c>
      <c r="BZ7" t="s">
        <v>22</v>
      </c>
      <c r="CB7" t="s">
        <v>1</v>
      </c>
      <c r="CC7" t="s">
        <v>2</v>
      </c>
      <c r="CD7" t="s">
        <v>20</v>
      </c>
      <c r="CE7" t="s">
        <v>21</v>
      </c>
      <c r="CF7" t="s">
        <v>0</v>
      </c>
      <c r="CH7" t="s">
        <v>1</v>
      </c>
      <c r="CI7" t="s">
        <v>2</v>
      </c>
      <c r="CJ7" t="s">
        <v>20</v>
      </c>
      <c r="CK7" t="s">
        <v>21</v>
      </c>
      <c r="CL7" t="s">
        <v>0</v>
      </c>
      <c r="CN7" t="s">
        <v>1</v>
      </c>
      <c r="CO7" t="s">
        <v>2</v>
      </c>
      <c r="CP7" t="s">
        <v>20</v>
      </c>
      <c r="CQ7" t="s">
        <v>21</v>
      </c>
      <c r="CR7" t="s">
        <v>0</v>
      </c>
      <c r="CT7" t="s">
        <v>1</v>
      </c>
      <c r="CU7" t="s">
        <v>2</v>
      </c>
      <c r="CV7" t="s">
        <v>20</v>
      </c>
      <c r="CW7" t="s">
        <v>21</v>
      </c>
      <c r="CX7" t="s">
        <v>0</v>
      </c>
    </row>
    <row r="8" spans="5:102" x14ac:dyDescent="0.25">
      <c r="E8" s="2" t="s">
        <v>5</v>
      </c>
      <c r="F8" s="2">
        <v>2022</v>
      </c>
      <c r="G8" s="3">
        <v>555</v>
      </c>
      <c r="H8" s="3">
        <f>555</f>
        <v>555</v>
      </c>
      <c r="I8" s="2" t="s">
        <v>24</v>
      </c>
      <c r="J8" s="2" t="s">
        <v>25</v>
      </c>
      <c r="L8" t="s">
        <v>5</v>
      </c>
      <c r="M8">
        <v>2022</v>
      </c>
      <c r="N8">
        <v>3004</v>
      </c>
      <c r="O8">
        <v>3004</v>
      </c>
      <c r="P8" t="s">
        <v>24</v>
      </c>
      <c r="Q8" t="s">
        <v>26</v>
      </c>
      <c r="S8" t="s">
        <v>5</v>
      </c>
      <c r="T8">
        <v>2022</v>
      </c>
      <c r="U8">
        <v>2000</v>
      </c>
      <c r="V8">
        <v>1512</v>
      </c>
      <c r="W8" t="s">
        <v>24</v>
      </c>
      <c r="X8" t="s">
        <v>27</v>
      </c>
      <c r="Z8" t="s">
        <v>5</v>
      </c>
      <c r="AA8">
        <v>2022</v>
      </c>
      <c r="AB8">
        <v>1000</v>
      </c>
      <c r="AC8">
        <v>800</v>
      </c>
      <c r="AD8" t="s">
        <v>24</v>
      </c>
      <c r="AE8" t="s">
        <v>28</v>
      </c>
      <c r="AG8" t="s">
        <v>5</v>
      </c>
      <c r="AH8">
        <v>2022</v>
      </c>
      <c r="AI8">
        <v>500</v>
      </c>
      <c r="AJ8">
        <v>200</v>
      </c>
      <c r="AK8" t="s">
        <v>24</v>
      </c>
      <c r="AL8" t="s">
        <v>29</v>
      </c>
      <c r="AN8" t="s">
        <v>5</v>
      </c>
      <c r="AO8">
        <v>2022</v>
      </c>
      <c r="AP8">
        <v>500</v>
      </c>
      <c r="AQ8">
        <v>298</v>
      </c>
      <c r="AR8" t="s">
        <v>30</v>
      </c>
      <c r="AS8" t="s">
        <v>31</v>
      </c>
      <c r="AU8" t="s">
        <v>5</v>
      </c>
      <c r="AV8">
        <v>2022</v>
      </c>
      <c r="AW8">
        <v>2000</v>
      </c>
      <c r="AX8">
        <v>1002</v>
      </c>
      <c r="AY8" t="s">
        <v>30</v>
      </c>
      <c r="AZ8" t="s">
        <v>32</v>
      </c>
      <c r="BB8" t="s">
        <v>5</v>
      </c>
      <c r="BC8">
        <v>2022</v>
      </c>
      <c r="BD8">
        <v>200</v>
      </c>
      <c r="BE8">
        <v>144</v>
      </c>
      <c r="BF8" t="s">
        <v>33</v>
      </c>
      <c r="BH8" t="s">
        <v>5</v>
      </c>
      <c r="BI8">
        <v>2022</v>
      </c>
      <c r="BJ8">
        <v>2000</v>
      </c>
      <c r="BK8">
        <v>1180</v>
      </c>
      <c r="BL8" t="s">
        <v>34</v>
      </c>
      <c r="BM8" t="s">
        <v>35</v>
      </c>
      <c r="BO8" t="s">
        <v>5</v>
      </c>
      <c r="BP8">
        <v>2022</v>
      </c>
      <c r="BQ8">
        <v>2000</v>
      </c>
      <c r="BR8">
        <v>1802</v>
      </c>
      <c r="BS8" t="s">
        <v>36</v>
      </c>
      <c r="BU8" t="s">
        <v>5</v>
      </c>
      <c r="BV8">
        <v>2022</v>
      </c>
      <c r="BW8">
        <v>0</v>
      </c>
      <c r="BX8">
        <v>0</v>
      </c>
      <c r="BY8" t="s">
        <v>34</v>
      </c>
      <c r="BZ8" t="s">
        <v>37</v>
      </c>
      <c r="CB8" t="s">
        <v>5</v>
      </c>
      <c r="CC8">
        <v>2022</v>
      </c>
      <c r="CD8">
        <v>5000</v>
      </c>
      <c r="CE8">
        <v>4749</v>
      </c>
      <c r="CF8" t="s">
        <v>38</v>
      </c>
      <c r="CH8" t="s">
        <v>5</v>
      </c>
      <c r="CI8">
        <v>2022</v>
      </c>
      <c r="CJ8">
        <v>5000</v>
      </c>
      <c r="CK8">
        <v>5000</v>
      </c>
      <c r="CL8" t="s">
        <v>39</v>
      </c>
      <c r="CN8" t="s">
        <v>5</v>
      </c>
      <c r="CO8">
        <v>2022</v>
      </c>
      <c r="CP8">
        <v>5000</v>
      </c>
      <c r="CQ8">
        <v>5000</v>
      </c>
      <c r="CR8" t="s">
        <v>40</v>
      </c>
      <c r="CT8" t="s">
        <v>5</v>
      </c>
      <c r="CU8">
        <v>2022</v>
      </c>
      <c r="CV8">
        <v>2000</v>
      </c>
      <c r="CW8">
        <v>0</v>
      </c>
      <c r="CX8" t="s">
        <v>41</v>
      </c>
    </row>
    <row r="9" spans="5:102" x14ac:dyDescent="0.25">
      <c r="E9" s="2" t="s">
        <v>9</v>
      </c>
      <c r="F9" s="2">
        <v>2022</v>
      </c>
      <c r="G9" s="3">
        <f>555</f>
        <v>555</v>
      </c>
      <c r="H9" s="3">
        <v>0</v>
      </c>
      <c r="I9" s="2" t="s">
        <v>24</v>
      </c>
      <c r="J9" s="2" t="s">
        <v>25</v>
      </c>
      <c r="L9" t="s">
        <v>9</v>
      </c>
      <c r="M9">
        <v>2022</v>
      </c>
      <c r="N9">
        <v>0</v>
      </c>
      <c r="O9">
        <v>0</v>
      </c>
      <c r="P9" t="s">
        <v>24</v>
      </c>
      <c r="Q9" t="s">
        <v>26</v>
      </c>
      <c r="S9" t="s">
        <v>9</v>
      </c>
      <c r="T9">
        <v>2022</v>
      </c>
      <c r="U9">
        <v>2000</v>
      </c>
      <c r="V9">
        <v>2050</v>
      </c>
      <c r="W9" t="s">
        <v>24</v>
      </c>
      <c r="X9" t="s">
        <v>27</v>
      </c>
      <c r="Z9" t="s">
        <v>9</v>
      </c>
      <c r="AA9">
        <v>2022</v>
      </c>
      <c r="AB9">
        <v>1000</v>
      </c>
      <c r="AC9">
        <v>800</v>
      </c>
      <c r="AD9" t="s">
        <v>24</v>
      </c>
      <c r="AE9" t="s">
        <v>28</v>
      </c>
      <c r="AG9" t="s">
        <v>9</v>
      </c>
      <c r="AH9">
        <v>2022</v>
      </c>
      <c r="AI9">
        <v>500</v>
      </c>
      <c r="AJ9">
        <v>0</v>
      </c>
      <c r="AK9" t="s">
        <v>24</v>
      </c>
      <c r="AL9" t="s">
        <v>29</v>
      </c>
      <c r="AN9" t="s">
        <v>9</v>
      </c>
      <c r="AO9">
        <v>2022</v>
      </c>
      <c r="AP9">
        <v>500</v>
      </c>
      <c r="AQ9">
        <v>342</v>
      </c>
      <c r="AR9" t="s">
        <v>30</v>
      </c>
      <c r="AS9" t="s">
        <v>31</v>
      </c>
      <c r="AU9" t="s">
        <v>9</v>
      </c>
      <c r="AV9">
        <v>2022</v>
      </c>
      <c r="AW9">
        <v>2000</v>
      </c>
      <c r="AX9">
        <v>401</v>
      </c>
      <c r="AY9" t="s">
        <v>30</v>
      </c>
      <c r="AZ9" t="s">
        <v>32</v>
      </c>
      <c r="BB9" t="s">
        <v>9</v>
      </c>
      <c r="BC9">
        <v>2022</v>
      </c>
      <c r="BD9">
        <v>200</v>
      </c>
      <c r="BE9">
        <v>122</v>
      </c>
      <c r="BF9" t="s">
        <v>33</v>
      </c>
      <c r="BH9" t="s">
        <v>9</v>
      </c>
      <c r="BI9">
        <v>2022</v>
      </c>
      <c r="BJ9">
        <v>2000</v>
      </c>
      <c r="BK9">
        <v>1744</v>
      </c>
      <c r="BL9" t="s">
        <v>34</v>
      </c>
      <c r="BM9" t="s">
        <v>35</v>
      </c>
      <c r="BO9" t="s">
        <v>9</v>
      </c>
      <c r="BP9">
        <v>2022</v>
      </c>
      <c r="BQ9">
        <v>2000</v>
      </c>
      <c r="BR9">
        <v>1851</v>
      </c>
      <c r="BS9" t="s">
        <v>36</v>
      </c>
      <c r="BU9" t="s">
        <v>9</v>
      </c>
      <c r="BV9">
        <v>2022</v>
      </c>
      <c r="BW9">
        <v>0</v>
      </c>
      <c r="BX9">
        <v>0</v>
      </c>
      <c r="BY9" t="s">
        <v>34</v>
      </c>
      <c r="BZ9" t="s">
        <v>37</v>
      </c>
      <c r="CB9" t="s">
        <v>9</v>
      </c>
      <c r="CC9">
        <v>2022</v>
      </c>
      <c r="CD9">
        <v>5000</v>
      </c>
      <c r="CE9">
        <v>3608</v>
      </c>
      <c r="CF9" t="s">
        <v>38</v>
      </c>
      <c r="CH9" t="s">
        <v>9</v>
      </c>
      <c r="CI9">
        <v>2022</v>
      </c>
      <c r="CJ9">
        <v>5000</v>
      </c>
      <c r="CK9">
        <v>5000</v>
      </c>
      <c r="CL9" t="s">
        <v>39</v>
      </c>
      <c r="CN9" t="s">
        <v>9</v>
      </c>
      <c r="CO9">
        <v>2022</v>
      </c>
      <c r="CP9">
        <v>5000</v>
      </c>
      <c r="CQ9">
        <v>5000</v>
      </c>
      <c r="CR9" t="s">
        <v>40</v>
      </c>
      <c r="CT9" t="s">
        <v>9</v>
      </c>
      <c r="CU9">
        <v>2022</v>
      </c>
      <c r="CV9">
        <v>2000</v>
      </c>
      <c r="CW9">
        <v>0</v>
      </c>
      <c r="CX9" t="s">
        <v>41</v>
      </c>
    </row>
    <row r="10" spans="5:102" x14ac:dyDescent="0.25">
      <c r="E10" s="2" t="s">
        <v>10</v>
      </c>
      <c r="F10" s="2">
        <v>2022</v>
      </c>
      <c r="G10" s="3">
        <v>0</v>
      </c>
      <c r="H10" s="3">
        <v>0</v>
      </c>
      <c r="I10" s="2" t="s">
        <v>24</v>
      </c>
      <c r="J10" s="2" t="s">
        <v>25</v>
      </c>
      <c r="L10" t="s">
        <v>10</v>
      </c>
      <c r="M10">
        <v>2022</v>
      </c>
      <c r="N10">
        <v>0</v>
      </c>
      <c r="O10">
        <v>0</v>
      </c>
      <c r="P10" t="s">
        <v>24</v>
      </c>
      <c r="Q10" t="s">
        <v>26</v>
      </c>
      <c r="S10" t="s">
        <v>10</v>
      </c>
      <c r="T10">
        <v>2022</v>
      </c>
      <c r="U10">
        <v>3000</v>
      </c>
      <c r="V10">
        <v>2055</v>
      </c>
      <c r="W10" t="s">
        <v>24</v>
      </c>
      <c r="X10" t="s">
        <v>27</v>
      </c>
      <c r="Z10" t="s">
        <v>10</v>
      </c>
      <c r="AA10">
        <v>2022</v>
      </c>
      <c r="AB10">
        <v>1000</v>
      </c>
      <c r="AC10">
        <v>800</v>
      </c>
      <c r="AD10" t="s">
        <v>24</v>
      </c>
      <c r="AE10" t="s">
        <v>28</v>
      </c>
      <c r="AG10" t="s">
        <v>10</v>
      </c>
      <c r="AH10">
        <v>2022</v>
      </c>
      <c r="AI10">
        <v>500</v>
      </c>
      <c r="AJ10">
        <v>0</v>
      </c>
      <c r="AK10" t="s">
        <v>24</v>
      </c>
      <c r="AL10" t="s">
        <v>29</v>
      </c>
      <c r="AN10" t="s">
        <v>10</v>
      </c>
      <c r="AO10">
        <v>2022</v>
      </c>
      <c r="AP10">
        <v>500</v>
      </c>
      <c r="AQ10">
        <v>531</v>
      </c>
      <c r="AR10" t="s">
        <v>30</v>
      </c>
      <c r="AS10" t="s">
        <v>31</v>
      </c>
      <c r="AU10" t="s">
        <v>10</v>
      </c>
      <c r="AV10">
        <v>2022</v>
      </c>
      <c r="AW10">
        <v>2000</v>
      </c>
      <c r="AX10">
        <v>934</v>
      </c>
      <c r="AY10" t="s">
        <v>30</v>
      </c>
      <c r="AZ10" t="s">
        <v>32</v>
      </c>
      <c r="BB10" t="s">
        <v>10</v>
      </c>
      <c r="BC10">
        <v>2022</v>
      </c>
      <c r="BD10">
        <v>200</v>
      </c>
      <c r="BE10">
        <v>130</v>
      </c>
      <c r="BF10" t="s">
        <v>33</v>
      </c>
      <c r="BH10" t="s">
        <v>10</v>
      </c>
      <c r="BI10">
        <v>2022</v>
      </c>
      <c r="BJ10">
        <v>2000</v>
      </c>
      <c r="BK10">
        <v>1358</v>
      </c>
      <c r="BL10" t="s">
        <v>34</v>
      </c>
      <c r="BM10" t="s">
        <v>35</v>
      </c>
      <c r="BO10" t="s">
        <v>10</v>
      </c>
      <c r="BP10">
        <v>2022</v>
      </c>
      <c r="BQ10">
        <v>2000</v>
      </c>
      <c r="BR10">
        <v>1638</v>
      </c>
      <c r="BS10" t="s">
        <v>36</v>
      </c>
      <c r="BU10" t="s">
        <v>10</v>
      </c>
      <c r="BV10">
        <v>2022</v>
      </c>
      <c r="BW10">
        <v>0</v>
      </c>
      <c r="BX10">
        <v>0</v>
      </c>
      <c r="BY10" t="s">
        <v>34</v>
      </c>
      <c r="BZ10" t="s">
        <v>37</v>
      </c>
      <c r="CB10" t="s">
        <v>10</v>
      </c>
      <c r="CC10">
        <v>2022</v>
      </c>
      <c r="CD10">
        <v>5000</v>
      </c>
      <c r="CE10">
        <v>4719</v>
      </c>
      <c r="CF10" t="s">
        <v>38</v>
      </c>
      <c r="CH10" t="s">
        <v>10</v>
      </c>
      <c r="CI10">
        <v>2022</v>
      </c>
      <c r="CJ10">
        <v>5000</v>
      </c>
      <c r="CK10">
        <v>5000</v>
      </c>
      <c r="CL10" t="s">
        <v>39</v>
      </c>
      <c r="CN10" t="s">
        <v>10</v>
      </c>
      <c r="CO10">
        <v>2022</v>
      </c>
      <c r="CP10">
        <v>5000</v>
      </c>
      <c r="CQ10">
        <v>5000</v>
      </c>
      <c r="CR10" t="s">
        <v>40</v>
      </c>
      <c r="CT10" t="s">
        <v>10</v>
      </c>
      <c r="CU10">
        <v>2022</v>
      </c>
      <c r="CV10">
        <v>2000</v>
      </c>
      <c r="CW10">
        <v>0</v>
      </c>
      <c r="CX10" t="s">
        <v>41</v>
      </c>
    </row>
    <row r="11" spans="5:102" x14ac:dyDescent="0.25">
      <c r="E11" s="2" t="s">
        <v>11</v>
      </c>
      <c r="F11" s="2">
        <v>2022</v>
      </c>
      <c r="G11" s="3">
        <v>0</v>
      </c>
      <c r="H11" s="3">
        <f>555</f>
        <v>555</v>
      </c>
      <c r="I11" s="2" t="s">
        <v>24</v>
      </c>
      <c r="J11" s="2" t="s">
        <v>25</v>
      </c>
      <c r="L11" t="s">
        <v>11</v>
      </c>
      <c r="M11">
        <v>2022</v>
      </c>
      <c r="N11">
        <v>0</v>
      </c>
      <c r="O11">
        <v>0</v>
      </c>
      <c r="P11" t="s">
        <v>24</v>
      </c>
      <c r="Q11" t="s">
        <v>26</v>
      </c>
      <c r="S11" t="s">
        <v>11</v>
      </c>
      <c r="T11">
        <v>2022</v>
      </c>
      <c r="U11">
        <v>3000</v>
      </c>
      <c r="V11">
        <v>3950</v>
      </c>
      <c r="W11" t="s">
        <v>24</v>
      </c>
      <c r="X11" t="s">
        <v>27</v>
      </c>
      <c r="Z11" t="s">
        <v>11</v>
      </c>
      <c r="AA11">
        <v>2022</v>
      </c>
      <c r="AB11">
        <v>1000</v>
      </c>
      <c r="AC11">
        <v>800</v>
      </c>
      <c r="AD11" t="s">
        <v>24</v>
      </c>
      <c r="AE11" t="s">
        <v>28</v>
      </c>
      <c r="AG11" t="s">
        <v>11</v>
      </c>
      <c r="AH11">
        <v>2022</v>
      </c>
      <c r="AI11">
        <v>500</v>
      </c>
      <c r="AJ11">
        <v>0</v>
      </c>
      <c r="AK11" t="s">
        <v>24</v>
      </c>
      <c r="AL11" t="s">
        <v>29</v>
      </c>
      <c r="AN11" t="s">
        <v>11</v>
      </c>
      <c r="AO11">
        <v>2022</v>
      </c>
      <c r="AP11">
        <v>500</v>
      </c>
      <c r="AQ11">
        <v>260</v>
      </c>
      <c r="AR11" t="s">
        <v>30</v>
      </c>
      <c r="AS11" t="s">
        <v>31</v>
      </c>
      <c r="AU11" t="s">
        <v>11</v>
      </c>
      <c r="AV11">
        <v>2022</v>
      </c>
      <c r="AW11">
        <v>2000</v>
      </c>
      <c r="AX11">
        <v>1383</v>
      </c>
      <c r="AY11" t="s">
        <v>30</v>
      </c>
      <c r="AZ11" t="s">
        <v>32</v>
      </c>
      <c r="BB11" t="s">
        <v>11</v>
      </c>
      <c r="BC11">
        <v>2022</v>
      </c>
      <c r="BD11">
        <v>200</v>
      </c>
      <c r="BE11">
        <v>52</v>
      </c>
      <c r="BF11" t="s">
        <v>33</v>
      </c>
      <c r="BH11" t="s">
        <v>11</v>
      </c>
      <c r="BI11">
        <v>2022</v>
      </c>
      <c r="BJ11">
        <v>2000</v>
      </c>
      <c r="BK11">
        <v>1267</v>
      </c>
      <c r="BL11" t="s">
        <v>34</v>
      </c>
      <c r="BM11" t="s">
        <v>35</v>
      </c>
      <c r="BO11" t="s">
        <v>11</v>
      </c>
      <c r="BP11">
        <v>2022</v>
      </c>
      <c r="BQ11">
        <v>2000</v>
      </c>
      <c r="BR11">
        <v>1539</v>
      </c>
      <c r="BS11" t="s">
        <v>36</v>
      </c>
      <c r="BU11" t="s">
        <v>11</v>
      </c>
      <c r="BV11">
        <v>2022</v>
      </c>
      <c r="BW11">
        <v>0</v>
      </c>
      <c r="BX11">
        <v>0</v>
      </c>
      <c r="BY11" t="s">
        <v>34</v>
      </c>
      <c r="BZ11" t="s">
        <v>37</v>
      </c>
      <c r="CB11" t="s">
        <v>11</v>
      </c>
      <c r="CC11">
        <v>2022</v>
      </c>
      <c r="CD11">
        <v>5000</v>
      </c>
      <c r="CE11">
        <v>4725</v>
      </c>
      <c r="CF11" t="s">
        <v>38</v>
      </c>
      <c r="CH11" t="s">
        <v>11</v>
      </c>
      <c r="CI11">
        <v>2022</v>
      </c>
      <c r="CJ11">
        <v>5000</v>
      </c>
      <c r="CK11">
        <v>5000</v>
      </c>
      <c r="CL11" t="s">
        <v>39</v>
      </c>
      <c r="CN11" t="s">
        <v>11</v>
      </c>
      <c r="CO11">
        <v>2022</v>
      </c>
      <c r="CP11">
        <v>5000</v>
      </c>
      <c r="CQ11">
        <v>5000</v>
      </c>
      <c r="CR11" t="s">
        <v>40</v>
      </c>
      <c r="CT11" t="s">
        <v>11</v>
      </c>
      <c r="CU11">
        <v>2022</v>
      </c>
      <c r="CV11">
        <v>2000</v>
      </c>
      <c r="CW11">
        <v>0</v>
      </c>
      <c r="CX11" t="s">
        <v>41</v>
      </c>
    </row>
    <row r="12" spans="5:102" x14ac:dyDescent="0.25">
      <c r="E12" s="2" t="s">
        <v>12</v>
      </c>
      <c r="F12" s="2">
        <v>2022</v>
      </c>
      <c r="G12" s="3">
        <f>555</f>
        <v>555</v>
      </c>
      <c r="H12" s="3">
        <v>61</v>
      </c>
      <c r="I12" s="2" t="s">
        <v>24</v>
      </c>
      <c r="J12" s="2" t="s">
        <v>25</v>
      </c>
      <c r="L12" t="s">
        <v>12</v>
      </c>
      <c r="M12">
        <v>2022</v>
      </c>
      <c r="N12">
        <v>0</v>
      </c>
      <c r="O12">
        <v>0</v>
      </c>
      <c r="P12" t="s">
        <v>24</v>
      </c>
      <c r="Q12" t="s">
        <v>26</v>
      </c>
      <c r="S12" t="s">
        <v>12</v>
      </c>
      <c r="T12">
        <v>2022</v>
      </c>
      <c r="U12">
        <v>6000</v>
      </c>
      <c r="V12">
        <v>4500</v>
      </c>
      <c r="W12" t="s">
        <v>24</v>
      </c>
      <c r="X12" t="s">
        <v>27</v>
      </c>
      <c r="Z12" t="s">
        <v>12</v>
      </c>
      <c r="AA12">
        <v>2022</v>
      </c>
      <c r="AB12">
        <v>1000</v>
      </c>
      <c r="AC12">
        <v>800</v>
      </c>
      <c r="AD12" t="s">
        <v>24</v>
      </c>
      <c r="AE12" t="s">
        <v>28</v>
      </c>
      <c r="AG12" t="s">
        <v>12</v>
      </c>
      <c r="AH12">
        <v>2022</v>
      </c>
      <c r="AI12">
        <v>500</v>
      </c>
      <c r="AJ12">
        <v>0</v>
      </c>
      <c r="AK12" t="s">
        <v>24</v>
      </c>
      <c r="AL12" t="s">
        <v>29</v>
      </c>
      <c r="AN12" t="s">
        <v>12</v>
      </c>
      <c r="AO12">
        <v>2022</v>
      </c>
      <c r="AP12">
        <v>500</v>
      </c>
      <c r="AQ12">
        <v>503</v>
      </c>
      <c r="AR12" t="s">
        <v>30</v>
      </c>
      <c r="AS12" t="s">
        <v>31</v>
      </c>
      <c r="AU12" t="s">
        <v>12</v>
      </c>
      <c r="AV12">
        <v>2022</v>
      </c>
      <c r="AW12">
        <v>2000</v>
      </c>
      <c r="AX12">
        <v>816</v>
      </c>
      <c r="AY12" t="s">
        <v>30</v>
      </c>
      <c r="AZ12" t="s">
        <v>32</v>
      </c>
      <c r="BB12" t="s">
        <v>12</v>
      </c>
      <c r="BC12">
        <v>2022</v>
      </c>
      <c r="BD12">
        <v>200</v>
      </c>
      <c r="BE12">
        <v>123</v>
      </c>
      <c r="BF12" t="s">
        <v>33</v>
      </c>
      <c r="BH12" t="s">
        <v>12</v>
      </c>
      <c r="BI12">
        <v>2022</v>
      </c>
      <c r="BJ12">
        <v>2000</v>
      </c>
      <c r="BK12">
        <v>1347</v>
      </c>
      <c r="BL12" t="s">
        <v>34</v>
      </c>
      <c r="BM12" t="s">
        <v>35</v>
      </c>
      <c r="BO12" t="s">
        <v>12</v>
      </c>
      <c r="BP12">
        <v>2022</v>
      </c>
      <c r="BQ12">
        <v>2000</v>
      </c>
      <c r="BR12">
        <v>1578</v>
      </c>
      <c r="BS12" t="s">
        <v>36</v>
      </c>
      <c r="BU12" t="s">
        <v>12</v>
      </c>
      <c r="BV12">
        <v>2022</v>
      </c>
      <c r="BW12">
        <v>10000</v>
      </c>
      <c r="BX12">
        <v>15000</v>
      </c>
      <c r="BY12" t="s">
        <v>34</v>
      </c>
      <c r="BZ12" t="s">
        <v>37</v>
      </c>
      <c r="CB12" t="s">
        <v>12</v>
      </c>
      <c r="CC12">
        <v>2022</v>
      </c>
      <c r="CD12">
        <v>5000</v>
      </c>
      <c r="CE12">
        <v>4238</v>
      </c>
      <c r="CF12" t="s">
        <v>38</v>
      </c>
      <c r="CH12" t="s">
        <v>12</v>
      </c>
      <c r="CI12">
        <v>2022</v>
      </c>
      <c r="CJ12">
        <v>5000</v>
      </c>
      <c r="CK12">
        <v>5000</v>
      </c>
      <c r="CL12" t="s">
        <v>39</v>
      </c>
      <c r="CN12" t="s">
        <v>12</v>
      </c>
      <c r="CO12">
        <v>2022</v>
      </c>
      <c r="CP12">
        <v>5000</v>
      </c>
      <c r="CQ12">
        <v>5000</v>
      </c>
      <c r="CR12" t="s">
        <v>40</v>
      </c>
      <c r="CT12" t="s">
        <v>12</v>
      </c>
      <c r="CU12">
        <v>2022</v>
      </c>
      <c r="CV12">
        <v>2000</v>
      </c>
      <c r="CW12">
        <v>500</v>
      </c>
      <c r="CX12" t="s">
        <v>41</v>
      </c>
    </row>
    <row r="13" spans="5:102" x14ac:dyDescent="0.25">
      <c r="E13" s="2" t="s">
        <v>13</v>
      </c>
      <c r="F13" s="2">
        <v>2022</v>
      </c>
      <c r="G13" s="3">
        <v>0</v>
      </c>
      <c r="H13" s="3">
        <v>0</v>
      </c>
      <c r="I13" s="2" t="s">
        <v>24</v>
      </c>
      <c r="J13" s="2" t="s">
        <v>25</v>
      </c>
      <c r="L13" t="s">
        <v>13</v>
      </c>
      <c r="M13">
        <v>2022</v>
      </c>
      <c r="N13">
        <v>0</v>
      </c>
      <c r="O13">
        <v>0</v>
      </c>
      <c r="P13" t="s">
        <v>24</v>
      </c>
      <c r="Q13" t="s">
        <v>26</v>
      </c>
      <c r="S13" t="s">
        <v>13</v>
      </c>
      <c r="T13">
        <v>2022</v>
      </c>
      <c r="U13">
        <v>6000</v>
      </c>
      <c r="V13">
        <v>8000</v>
      </c>
      <c r="W13" t="s">
        <v>24</v>
      </c>
      <c r="X13" t="s">
        <v>27</v>
      </c>
      <c r="Z13" t="s">
        <v>13</v>
      </c>
      <c r="AA13">
        <v>2022</v>
      </c>
      <c r="AB13">
        <v>1000</v>
      </c>
      <c r="AC13">
        <v>900</v>
      </c>
      <c r="AD13" t="s">
        <v>24</v>
      </c>
      <c r="AE13" t="s">
        <v>28</v>
      </c>
      <c r="AG13" t="s">
        <v>13</v>
      </c>
      <c r="AH13">
        <v>2022</v>
      </c>
      <c r="AI13">
        <v>500</v>
      </c>
      <c r="AJ13">
        <v>500</v>
      </c>
      <c r="AK13" t="s">
        <v>24</v>
      </c>
      <c r="AL13" t="s">
        <v>29</v>
      </c>
      <c r="AN13" t="s">
        <v>13</v>
      </c>
      <c r="AO13">
        <v>2022</v>
      </c>
      <c r="AP13">
        <v>500</v>
      </c>
      <c r="AQ13">
        <v>221</v>
      </c>
      <c r="AR13" t="s">
        <v>30</v>
      </c>
      <c r="AS13" t="s">
        <v>31</v>
      </c>
      <c r="AU13" t="s">
        <v>13</v>
      </c>
      <c r="AV13">
        <v>2022</v>
      </c>
      <c r="AW13">
        <v>2000</v>
      </c>
      <c r="AX13">
        <v>1372</v>
      </c>
      <c r="AY13" t="s">
        <v>30</v>
      </c>
      <c r="AZ13" t="s">
        <v>32</v>
      </c>
      <c r="BB13" t="s">
        <v>13</v>
      </c>
      <c r="BC13">
        <v>2022</v>
      </c>
      <c r="BD13">
        <v>200</v>
      </c>
      <c r="BE13">
        <v>83</v>
      </c>
      <c r="BF13" t="s">
        <v>33</v>
      </c>
      <c r="BH13" t="s">
        <v>13</v>
      </c>
      <c r="BI13">
        <v>2022</v>
      </c>
      <c r="BJ13">
        <v>2000</v>
      </c>
      <c r="BK13">
        <v>1631</v>
      </c>
      <c r="BL13" t="s">
        <v>34</v>
      </c>
      <c r="BM13" t="s">
        <v>35</v>
      </c>
      <c r="BO13" t="s">
        <v>13</v>
      </c>
      <c r="BP13">
        <v>2022</v>
      </c>
      <c r="BQ13">
        <v>2000</v>
      </c>
      <c r="BR13">
        <v>1378</v>
      </c>
      <c r="BS13" t="s">
        <v>36</v>
      </c>
      <c r="BU13" t="s">
        <v>13</v>
      </c>
      <c r="BV13">
        <v>2022</v>
      </c>
      <c r="BW13">
        <v>0</v>
      </c>
      <c r="BX13">
        <v>0</v>
      </c>
      <c r="BY13" t="s">
        <v>34</v>
      </c>
      <c r="BZ13" t="s">
        <v>37</v>
      </c>
      <c r="CB13" t="s">
        <v>13</v>
      </c>
      <c r="CC13">
        <v>2022</v>
      </c>
      <c r="CD13">
        <v>5000</v>
      </c>
      <c r="CE13">
        <v>3982</v>
      </c>
      <c r="CF13" t="s">
        <v>38</v>
      </c>
      <c r="CH13" t="s">
        <v>13</v>
      </c>
      <c r="CI13">
        <v>2022</v>
      </c>
      <c r="CJ13">
        <v>5000</v>
      </c>
      <c r="CK13">
        <v>5000</v>
      </c>
      <c r="CL13" t="s">
        <v>39</v>
      </c>
      <c r="CN13" t="s">
        <v>13</v>
      </c>
      <c r="CO13">
        <v>2022</v>
      </c>
      <c r="CP13">
        <v>5000</v>
      </c>
      <c r="CQ13">
        <v>5000</v>
      </c>
      <c r="CR13" t="s">
        <v>40</v>
      </c>
      <c r="CT13" t="s">
        <v>13</v>
      </c>
      <c r="CU13">
        <v>2022</v>
      </c>
      <c r="CV13">
        <v>2000</v>
      </c>
      <c r="CW13">
        <v>0</v>
      </c>
      <c r="CX13" t="s">
        <v>41</v>
      </c>
    </row>
    <row r="14" spans="5:102" x14ac:dyDescent="0.25">
      <c r="E14" s="2" t="s">
        <v>14</v>
      </c>
      <c r="F14" s="2">
        <v>2022</v>
      </c>
      <c r="G14" s="3">
        <v>0</v>
      </c>
      <c r="H14" s="3">
        <f>555</f>
        <v>555</v>
      </c>
      <c r="I14" s="2" t="s">
        <v>24</v>
      </c>
      <c r="J14" s="2" t="s">
        <v>25</v>
      </c>
      <c r="L14" t="s">
        <v>14</v>
      </c>
      <c r="M14">
        <v>2022</v>
      </c>
      <c r="N14">
        <v>3004</v>
      </c>
      <c r="O14">
        <v>3004</v>
      </c>
      <c r="P14" t="s">
        <v>24</v>
      </c>
      <c r="Q14" t="s">
        <v>26</v>
      </c>
      <c r="S14" t="s">
        <v>14</v>
      </c>
      <c r="T14">
        <v>2022</v>
      </c>
      <c r="U14">
        <v>6000</v>
      </c>
      <c r="V14">
        <v>9000</v>
      </c>
      <c r="W14" t="s">
        <v>24</v>
      </c>
      <c r="X14" t="s">
        <v>27</v>
      </c>
      <c r="Z14" t="s">
        <v>14</v>
      </c>
      <c r="AA14">
        <v>2022</v>
      </c>
      <c r="AB14">
        <v>1000</v>
      </c>
      <c r="AC14">
        <v>900</v>
      </c>
      <c r="AD14" t="s">
        <v>24</v>
      </c>
      <c r="AE14" t="s">
        <v>28</v>
      </c>
      <c r="AG14" t="s">
        <v>14</v>
      </c>
      <c r="AH14">
        <v>2022</v>
      </c>
      <c r="AI14">
        <v>500</v>
      </c>
      <c r="AJ14">
        <v>0</v>
      </c>
      <c r="AK14" t="s">
        <v>24</v>
      </c>
      <c r="AL14" t="s">
        <v>29</v>
      </c>
      <c r="AN14" t="s">
        <v>14</v>
      </c>
      <c r="AO14">
        <v>2022</v>
      </c>
      <c r="AP14">
        <v>500</v>
      </c>
      <c r="AQ14">
        <v>563</v>
      </c>
      <c r="AR14" t="s">
        <v>30</v>
      </c>
      <c r="AS14" t="s">
        <v>31</v>
      </c>
      <c r="AU14" t="s">
        <v>14</v>
      </c>
      <c r="AV14">
        <v>2022</v>
      </c>
      <c r="AW14">
        <v>2000</v>
      </c>
      <c r="AX14">
        <v>382</v>
      </c>
      <c r="AY14" t="s">
        <v>30</v>
      </c>
      <c r="AZ14" t="s">
        <v>32</v>
      </c>
      <c r="BB14" t="s">
        <v>14</v>
      </c>
      <c r="BC14">
        <v>2022</v>
      </c>
      <c r="BD14">
        <v>200</v>
      </c>
      <c r="BE14">
        <v>73</v>
      </c>
      <c r="BF14" t="s">
        <v>33</v>
      </c>
      <c r="BH14" t="s">
        <v>14</v>
      </c>
      <c r="BI14">
        <v>2022</v>
      </c>
      <c r="BJ14">
        <v>2000</v>
      </c>
      <c r="BK14">
        <v>1260</v>
      </c>
      <c r="BL14" t="s">
        <v>34</v>
      </c>
      <c r="BM14" t="s">
        <v>35</v>
      </c>
      <c r="BO14" t="s">
        <v>14</v>
      </c>
      <c r="BP14">
        <v>2022</v>
      </c>
      <c r="BQ14">
        <v>2000</v>
      </c>
      <c r="BR14">
        <v>1677</v>
      </c>
      <c r="BS14" t="s">
        <v>36</v>
      </c>
      <c r="BU14" t="s">
        <v>14</v>
      </c>
      <c r="BV14">
        <v>2022</v>
      </c>
      <c r="BW14">
        <v>0</v>
      </c>
      <c r="BX14">
        <v>0</v>
      </c>
      <c r="BY14" t="s">
        <v>34</v>
      </c>
      <c r="BZ14" t="s">
        <v>37</v>
      </c>
      <c r="CB14" t="s">
        <v>14</v>
      </c>
      <c r="CC14">
        <v>2022</v>
      </c>
      <c r="CD14">
        <v>5000</v>
      </c>
      <c r="CE14">
        <v>4946</v>
      </c>
      <c r="CF14" t="s">
        <v>38</v>
      </c>
      <c r="CH14" t="s">
        <v>14</v>
      </c>
      <c r="CI14">
        <v>2022</v>
      </c>
      <c r="CJ14">
        <v>5000</v>
      </c>
      <c r="CK14">
        <v>5000</v>
      </c>
      <c r="CL14" t="s">
        <v>39</v>
      </c>
      <c r="CN14" t="s">
        <v>14</v>
      </c>
      <c r="CO14">
        <v>2022</v>
      </c>
      <c r="CP14">
        <v>5000</v>
      </c>
      <c r="CQ14">
        <v>5000</v>
      </c>
      <c r="CR14" t="s">
        <v>40</v>
      </c>
      <c r="CT14" t="s">
        <v>14</v>
      </c>
      <c r="CU14">
        <v>2022</v>
      </c>
      <c r="CV14">
        <v>2000</v>
      </c>
      <c r="CW14">
        <v>0</v>
      </c>
      <c r="CX14" t="s">
        <v>41</v>
      </c>
    </row>
    <row r="15" spans="5:102" x14ac:dyDescent="0.25">
      <c r="E15" s="2" t="s">
        <v>15</v>
      </c>
      <c r="F15" s="2">
        <v>2022</v>
      </c>
      <c r="G15" s="3">
        <f>555</f>
        <v>555</v>
      </c>
      <c r="H15" s="3">
        <v>0</v>
      </c>
      <c r="I15" s="2" t="s">
        <v>24</v>
      </c>
      <c r="J15" s="2" t="s">
        <v>25</v>
      </c>
      <c r="L15" t="s">
        <v>15</v>
      </c>
      <c r="M15">
        <v>2022</v>
      </c>
      <c r="N15">
        <v>0</v>
      </c>
      <c r="O15">
        <v>0</v>
      </c>
      <c r="P15" t="s">
        <v>24</v>
      </c>
      <c r="Q15" t="s">
        <v>26</v>
      </c>
      <c r="S15" t="s">
        <v>15</v>
      </c>
      <c r="T15">
        <v>2022</v>
      </c>
      <c r="U15">
        <v>6000</v>
      </c>
      <c r="V15">
        <v>6592</v>
      </c>
      <c r="W15" t="s">
        <v>24</v>
      </c>
      <c r="X15" t="s">
        <v>27</v>
      </c>
      <c r="Z15" t="s">
        <v>15</v>
      </c>
      <c r="AA15">
        <v>2022</v>
      </c>
      <c r="AB15">
        <v>1000</v>
      </c>
      <c r="AC15">
        <v>900</v>
      </c>
      <c r="AD15" t="s">
        <v>24</v>
      </c>
      <c r="AE15" t="s">
        <v>28</v>
      </c>
      <c r="AG15" t="s">
        <v>15</v>
      </c>
      <c r="AH15">
        <v>2022</v>
      </c>
      <c r="AI15">
        <v>500</v>
      </c>
      <c r="AJ15">
        <v>0</v>
      </c>
      <c r="AK15" t="s">
        <v>24</v>
      </c>
      <c r="AL15" t="s">
        <v>29</v>
      </c>
      <c r="AN15" t="s">
        <v>15</v>
      </c>
      <c r="AO15">
        <v>2022</v>
      </c>
      <c r="AP15">
        <v>500</v>
      </c>
      <c r="AQ15">
        <v>378</v>
      </c>
      <c r="AR15" t="s">
        <v>30</v>
      </c>
      <c r="AS15" t="s">
        <v>31</v>
      </c>
      <c r="AU15" t="s">
        <v>15</v>
      </c>
      <c r="AV15">
        <v>2022</v>
      </c>
      <c r="AW15">
        <v>2000</v>
      </c>
      <c r="AX15">
        <v>1492</v>
      </c>
      <c r="AY15" t="s">
        <v>30</v>
      </c>
      <c r="AZ15" t="s">
        <v>32</v>
      </c>
      <c r="BB15" t="s">
        <v>15</v>
      </c>
      <c r="BC15">
        <v>2022</v>
      </c>
      <c r="BD15">
        <v>200</v>
      </c>
      <c r="BE15">
        <v>3</v>
      </c>
      <c r="BF15" t="s">
        <v>33</v>
      </c>
      <c r="BH15" t="s">
        <v>15</v>
      </c>
      <c r="BI15">
        <v>2022</v>
      </c>
      <c r="BJ15">
        <v>2000</v>
      </c>
      <c r="BK15">
        <v>1273</v>
      </c>
      <c r="BL15" t="s">
        <v>34</v>
      </c>
      <c r="BM15" t="s">
        <v>35</v>
      </c>
      <c r="BO15" t="s">
        <v>15</v>
      </c>
      <c r="BP15">
        <v>2022</v>
      </c>
      <c r="BQ15">
        <v>2000</v>
      </c>
      <c r="BR15">
        <v>1821</v>
      </c>
      <c r="BS15" t="s">
        <v>36</v>
      </c>
      <c r="BU15" t="s">
        <v>15</v>
      </c>
      <c r="BV15">
        <v>2022</v>
      </c>
      <c r="BW15">
        <v>0</v>
      </c>
      <c r="BX15">
        <v>0</v>
      </c>
      <c r="BY15" t="s">
        <v>34</v>
      </c>
      <c r="BZ15" t="s">
        <v>37</v>
      </c>
      <c r="CB15" t="s">
        <v>15</v>
      </c>
      <c r="CC15">
        <v>2022</v>
      </c>
      <c r="CD15">
        <v>5000</v>
      </c>
      <c r="CE15">
        <v>4811</v>
      </c>
      <c r="CF15" t="s">
        <v>38</v>
      </c>
      <c r="CH15" t="s">
        <v>15</v>
      </c>
      <c r="CI15">
        <v>2022</v>
      </c>
      <c r="CJ15">
        <v>5000</v>
      </c>
      <c r="CK15">
        <v>5000</v>
      </c>
      <c r="CL15" t="s">
        <v>39</v>
      </c>
      <c r="CN15" t="s">
        <v>15</v>
      </c>
      <c r="CO15">
        <v>2022</v>
      </c>
      <c r="CP15">
        <v>5000</v>
      </c>
      <c r="CQ15">
        <v>5000</v>
      </c>
      <c r="CR15" t="s">
        <v>40</v>
      </c>
      <c r="CT15" t="s">
        <v>15</v>
      </c>
      <c r="CU15">
        <v>2022</v>
      </c>
      <c r="CV15">
        <v>2000</v>
      </c>
      <c r="CW15">
        <v>0</v>
      </c>
      <c r="CX15" t="s">
        <v>41</v>
      </c>
    </row>
    <row r="16" spans="5:102" x14ac:dyDescent="0.25">
      <c r="E16" s="2" t="s">
        <v>16</v>
      </c>
      <c r="F16" s="2">
        <v>2022</v>
      </c>
      <c r="G16" s="3">
        <v>0</v>
      </c>
      <c r="H16" s="3">
        <v>0</v>
      </c>
      <c r="I16" s="2" t="s">
        <v>24</v>
      </c>
      <c r="J16" s="2" t="s">
        <v>25</v>
      </c>
      <c r="L16" t="s">
        <v>16</v>
      </c>
      <c r="M16">
        <v>2022</v>
      </c>
      <c r="N16">
        <v>0</v>
      </c>
      <c r="O16">
        <v>0</v>
      </c>
      <c r="P16" t="s">
        <v>24</v>
      </c>
      <c r="Q16" t="s">
        <v>26</v>
      </c>
      <c r="S16" t="s">
        <v>16</v>
      </c>
      <c r="T16">
        <v>2022</v>
      </c>
      <c r="U16">
        <v>5000</v>
      </c>
      <c r="V16">
        <v>5550</v>
      </c>
      <c r="W16" t="s">
        <v>24</v>
      </c>
      <c r="X16" t="s">
        <v>27</v>
      </c>
      <c r="Z16" t="s">
        <v>16</v>
      </c>
      <c r="AA16">
        <v>2022</v>
      </c>
      <c r="AB16">
        <v>1000</v>
      </c>
      <c r="AC16">
        <v>900</v>
      </c>
      <c r="AD16" t="s">
        <v>24</v>
      </c>
      <c r="AE16" t="s">
        <v>28</v>
      </c>
      <c r="AG16" t="s">
        <v>16</v>
      </c>
      <c r="AH16">
        <v>2022</v>
      </c>
      <c r="AI16">
        <v>500</v>
      </c>
      <c r="AJ16">
        <v>0</v>
      </c>
      <c r="AK16" t="s">
        <v>24</v>
      </c>
      <c r="AL16" t="s">
        <v>29</v>
      </c>
      <c r="AN16" t="s">
        <v>16</v>
      </c>
      <c r="AO16">
        <v>2022</v>
      </c>
      <c r="AP16">
        <v>500</v>
      </c>
      <c r="AQ16">
        <v>406</v>
      </c>
      <c r="AR16" t="s">
        <v>30</v>
      </c>
      <c r="AS16" t="s">
        <v>31</v>
      </c>
      <c r="AU16" t="s">
        <v>16</v>
      </c>
      <c r="AV16">
        <v>2022</v>
      </c>
      <c r="AW16">
        <v>2000</v>
      </c>
      <c r="AX16">
        <v>478</v>
      </c>
      <c r="AY16" t="s">
        <v>30</v>
      </c>
      <c r="AZ16" t="s">
        <v>32</v>
      </c>
      <c r="BB16" t="s">
        <v>16</v>
      </c>
      <c r="BC16">
        <v>2022</v>
      </c>
      <c r="BD16">
        <v>200</v>
      </c>
      <c r="BE16">
        <v>151</v>
      </c>
      <c r="BF16" t="s">
        <v>33</v>
      </c>
      <c r="BH16" t="s">
        <v>16</v>
      </c>
      <c r="BI16">
        <v>2022</v>
      </c>
      <c r="BJ16">
        <v>2000</v>
      </c>
      <c r="BK16">
        <v>1533</v>
      </c>
      <c r="BL16" t="s">
        <v>34</v>
      </c>
      <c r="BM16" t="s">
        <v>35</v>
      </c>
      <c r="BO16" t="s">
        <v>16</v>
      </c>
      <c r="BP16">
        <v>2022</v>
      </c>
      <c r="BQ16">
        <v>2000</v>
      </c>
      <c r="BR16">
        <v>1772</v>
      </c>
      <c r="BS16" t="s">
        <v>36</v>
      </c>
      <c r="BU16" t="s">
        <v>16</v>
      </c>
      <c r="BV16">
        <v>2022</v>
      </c>
      <c r="BW16">
        <v>0</v>
      </c>
      <c r="BX16">
        <v>0</v>
      </c>
      <c r="BY16" t="s">
        <v>34</v>
      </c>
      <c r="BZ16" t="s">
        <v>37</v>
      </c>
      <c r="CB16" t="s">
        <v>16</v>
      </c>
      <c r="CC16">
        <v>2022</v>
      </c>
      <c r="CD16">
        <v>5000</v>
      </c>
      <c r="CE16">
        <v>3298</v>
      </c>
      <c r="CF16" t="s">
        <v>38</v>
      </c>
      <c r="CH16" t="s">
        <v>16</v>
      </c>
      <c r="CI16">
        <v>2022</v>
      </c>
      <c r="CJ16">
        <v>5000</v>
      </c>
      <c r="CK16">
        <v>5000</v>
      </c>
      <c r="CL16" t="s">
        <v>39</v>
      </c>
      <c r="CN16" t="s">
        <v>16</v>
      </c>
      <c r="CO16">
        <v>2022</v>
      </c>
      <c r="CP16">
        <v>5000</v>
      </c>
      <c r="CQ16">
        <v>5000</v>
      </c>
      <c r="CR16" t="s">
        <v>40</v>
      </c>
      <c r="CT16" t="s">
        <v>16</v>
      </c>
      <c r="CU16">
        <v>2022</v>
      </c>
      <c r="CV16">
        <v>2000</v>
      </c>
      <c r="CW16">
        <v>0</v>
      </c>
      <c r="CX16" t="s">
        <v>41</v>
      </c>
    </row>
    <row r="17" spans="5:102" x14ac:dyDescent="0.25">
      <c r="E17" s="2" t="s">
        <v>17</v>
      </c>
      <c r="F17" s="2">
        <v>2022</v>
      </c>
      <c r="G17" s="3">
        <v>0</v>
      </c>
      <c r="H17" s="3">
        <f>555</f>
        <v>555</v>
      </c>
      <c r="I17" s="2" t="s">
        <v>24</v>
      </c>
      <c r="J17" s="2" t="s">
        <v>25</v>
      </c>
      <c r="L17" t="s">
        <v>17</v>
      </c>
      <c r="M17">
        <v>2022</v>
      </c>
      <c r="N17">
        <v>0</v>
      </c>
      <c r="O17">
        <v>0</v>
      </c>
      <c r="P17" t="s">
        <v>24</v>
      </c>
      <c r="Q17" t="s">
        <v>26</v>
      </c>
      <c r="S17" t="s">
        <v>17</v>
      </c>
      <c r="T17">
        <v>2022</v>
      </c>
      <c r="U17">
        <v>4000</v>
      </c>
      <c r="V17">
        <v>3690</v>
      </c>
      <c r="W17" t="s">
        <v>24</v>
      </c>
      <c r="X17" t="s">
        <v>27</v>
      </c>
      <c r="Z17" t="s">
        <v>17</v>
      </c>
      <c r="AA17">
        <v>2022</v>
      </c>
      <c r="AB17">
        <v>1200</v>
      </c>
      <c r="AC17">
        <v>900</v>
      </c>
      <c r="AD17" t="s">
        <v>24</v>
      </c>
      <c r="AE17" t="s">
        <v>28</v>
      </c>
      <c r="AG17" t="s">
        <v>17</v>
      </c>
      <c r="AH17">
        <v>2022</v>
      </c>
      <c r="AI17">
        <v>500</v>
      </c>
      <c r="AJ17">
        <v>0</v>
      </c>
      <c r="AK17" t="s">
        <v>24</v>
      </c>
      <c r="AL17" t="s">
        <v>29</v>
      </c>
      <c r="AN17" t="s">
        <v>17</v>
      </c>
      <c r="AO17">
        <v>2022</v>
      </c>
      <c r="AP17">
        <v>500</v>
      </c>
      <c r="AQ17">
        <v>337</v>
      </c>
      <c r="AR17" t="s">
        <v>30</v>
      </c>
      <c r="AS17" t="s">
        <v>31</v>
      </c>
      <c r="AU17" t="s">
        <v>17</v>
      </c>
      <c r="AV17">
        <v>2022</v>
      </c>
      <c r="AW17">
        <v>2000</v>
      </c>
      <c r="AX17">
        <v>419</v>
      </c>
      <c r="AY17" t="s">
        <v>30</v>
      </c>
      <c r="AZ17" t="s">
        <v>32</v>
      </c>
      <c r="BB17" t="s">
        <v>17</v>
      </c>
      <c r="BC17">
        <v>2022</v>
      </c>
      <c r="BD17">
        <v>200</v>
      </c>
      <c r="BE17">
        <v>150</v>
      </c>
      <c r="BF17" t="s">
        <v>33</v>
      </c>
      <c r="BH17" t="s">
        <v>17</v>
      </c>
      <c r="BI17">
        <v>2022</v>
      </c>
      <c r="BJ17">
        <v>2000</v>
      </c>
      <c r="BK17">
        <v>1320</v>
      </c>
      <c r="BL17" t="s">
        <v>34</v>
      </c>
      <c r="BM17" t="s">
        <v>35</v>
      </c>
      <c r="BO17" t="s">
        <v>17</v>
      </c>
      <c r="BP17">
        <v>2022</v>
      </c>
      <c r="BQ17">
        <v>2000</v>
      </c>
      <c r="BR17">
        <v>1582</v>
      </c>
      <c r="BS17" t="s">
        <v>36</v>
      </c>
      <c r="BU17" t="s">
        <v>17</v>
      </c>
      <c r="BV17">
        <v>2022</v>
      </c>
      <c r="BW17">
        <v>12000</v>
      </c>
      <c r="BX17">
        <v>10000</v>
      </c>
      <c r="BY17" t="s">
        <v>34</v>
      </c>
      <c r="BZ17" t="s">
        <v>37</v>
      </c>
      <c r="CB17" t="s">
        <v>17</v>
      </c>
      <c r="CC17">
        <v>2022</v>
      </c>
      <c r="CD17">
        <v>5000</v>
      </c>
      <c r="CE17">
        <v>4295</v>
      </c>
      <c r="CF17" t="s">
        <v>38</v>
      </c>
      <c r="CH17" t="s">
        <v>17</v>
      </c>
      <c r="CI17">
        <v>2022</v>
      </c>
      <c r="CJ17">
        <v>5000</v>
      </c>
      <c r="CK17">
        <v>5000</v>
      </c>
      <c r="CL17" t="s">
        <v>39</v>
      </c>
      <c r="CN17" t="s">
        <v>17</v>
      </c>
      <c r="CO17">
        <v>2022</v>
      </c>
      <c r="CP17">
        <v>5000</v>
      </c>
      <c r="CQ17">
        <v>5000</v>
      </c>
      <c r="CR17" t="s">
        <v>40</v>
      </c>
      <c r="CT17" t="s">
        <v>17</v>
      </c>
      <c r="CU17">
        <v>2022</v>
      </c>
      <c r="CV17">
        <v>2000</v>
      </c>
      <c r="CW17">
        <v>450</v>
      </c>
      <c r="CX17" t="s">
        <v>41</v>
      </c>
    </row>
    <row r="18" spans="5:102" x14ac:dyDescent="0.25">
      <c r="E18" s="2" t="s">
        <v>18</v>
      </c>
      <c r="F18" s="2">
        <v>2022</v>
      </c>
      <c r="G18" s="3">
        <f>555</f>
        <v>555</v>
      </c>
      <c r="H18" s="3">
        <v>0</v>
      </c>
      <c r="I18" s="2" t="s">
        <v>24</v>
      </c>
      <c r="J18" s="2" t="s">
        <v>25</v>
      </c>
      <c r="L18" t="s">
        <v>18</v>
      </c>
      <c r="M18">
        <v>2022</v>
      </c>
      <c r="N18">
        <v>0</v>
      </c>
      <c r="O18">
        <v>0</v>
      </c>
      <c r="P18" t="s">
        <v>24</v>
      </c>
      <c r="Q18" t="s">
        <v>26</v>
      </c>
      <c r="S18" t="s">
        <v>18</v>
      </c>
      <c r="T18">
        <v>2022</v>
      </c>
      <c r="U18">
        <v>4000</v>
      </c>
      <c r="V18">
        <v>4560</v>
      </c>
      <c r="W18" t="s">
        <v>24</v>
      </c>
      <c r="X18" t="s">
        <v>27</v>
      </c>
      <c r="Z18" t="s">
        <v>18</v>
      </c>
      <c r="AA18">
        <v>2022</v>
      </c>
      <c r="AB18">
        <v>1200</v>
      </c>
      <c r="AC18">
        <v>1000</v>
      </c>
      <c r="AD18" t="s">
        <v>24</v>
      </c>
      <c r="AE18" t="s">
        <v>28</v>
      </c>
      <c r="AG18" t="s">
        <v>18</v>
      </c>
      <c r="AH18">
        <v>2022</v>
      </c>
      <c r="AI18">
        <v>500</v>
      </c>
      <c r="AJ18">
        <v>0</v>
      </c>
      <c r="AK18" t="s">
        <v>24</v>
      </c>
      <c r="AL18" t="s">
        <v>29</v>
      </c>
      <c r="AN18" t="s">
        <v>18</v>
      </c>
      <c r="AO18">
        <v>2022</v>
      </c>
      <c r="AP18">
        <v>500</v>
      </c>
      <c r="AQ18">
        <v>579</v>
      </c>
      <c r="AR18" t="s">
        <v>30</v>
      </c>
      <c r="AS18" t="s">
        <v>31</v>
      </c>
      <c r="AU18" t="s">
        <v>18</v>
      </c>
      <c r="AV18">
        <v>2022</v>
      </c>
      <c r="AW18">
        <v>2000</v>
      </c>
      <c r="AX18">
        <v>371</v>
      </c>
      <c r="AY18" t="s">
        <v>30</v>
      </c>
      <c r="AZ18" t="s">
        <v>32</v>
      </c>
      <c r="BB18" t="s">
        <v>18</v>
      </c>
      <c r="BC18">
        <v>2022</v>
      </c>
      <c r="BD18">
        <v>200</v>
      </c>
      <c r="BE18">
        <v>16</v>
      </c>
      <c r="BF18" t="s">
        <v>33</v>
      </c>
      <c r="BH18" t="s">
        <v>18</v>
      </c>
      <c r="BI18">
        <v>2022</v>
      </c>
      <c r="BJ18">
        <v>2000</v>
      </c>
      <c r="BK18">
        <v>1924</v>
      </c>
      <c r="BL18" t="s">
        <v>34</v>
      </c>
      <c r="BM18" t="s">
        <v>35</v>
      </c>
      <c r="BO18" t="s">
        <v>18</v>
      </c>
      <c r="BP18">
        <v>2022</v>
      </c>
      <c r="BQ18">
        <v>2000</v>
      </c>
      <c r="BR18">
        <v>1898</v>
      </c>
      <c r="BS18" t="s">
        <v>36</v>
      </c>
      <c r="BU18" t="s">
        <v>18</v>
      </c>
      <c r="BV18">
        <v>2022</v>
      </c>
      <c r="BW18">
        <v>0</v>
      </c>
      <c r="BX18">
        <v>0</v>
      </c>
      <c r="BY18" t="s">
        <v>34</v>
      </c>
      <c r="BZ18" t="s">
        <v>37</v>
      </c>
      <c r="CB18" t="s">
        <v>18</v>
      </c>
      <c r="CC18">
        <v>2022</v>
      </c>
      <c r="CD18">
        <v>5000</v>
      </c>
      <c r="CE18">
        <v>3935</v>
      </c>
      <c r="CF18" t="s">
        <v>38</v>
      </c>
      <c r="CH18" t="s">
        <v>18</v>
      </c>
      <c r="CI18">
        <v>2022</v>
      </c>
      <c r="CJ18">
        <v>5000</v>
      </c>
      <c r="CK18">
        <v>5000</v>
      </c>
      <c r="CL18" t="s">
        <v>39</v>
      </c>
      <c r="CN18" t="s">
        <v>18</v>
      </c>
      <c r="CO18">
        <v>2022</v>
      </c>
      <c r="CP18">
        <v>5000</v>
      </c>
      <c r="CQ18">
        <v>5000</v>
      </c>
      <c r="CR18" t="s">
        <v>40</v>
      </c>
      <c r="CT18" t="s">
        <v>18</v>
      </c>
      <c r="CU18">
        <v>2022</v>
      </c>
      <c r="CV18">
        <v>2000</v>
      </c>
      <c r="CW18">
        <v>0</v>
      </c>
      <c r="CX18" t="s">
        <v>41</v>
      </c>
    </row>
    <row r="19" spans="5:102" x14ac:dyDescent="0.25">
      <c r="E19" s="2" t="s">
        <v>19</v>
      </c>
      <c r="F19" s="2">
        <v>2022</v>
      </c>
      <c r="G19" s="3">
        <v>0</v>
      </c>
      <c r="H19" s="3">
        <v>15</v>
      </c>
      <c r="I19" s="2" t="s">
        <v>24</v>
      </c>
      <c r="J19" s="2" t="s">
        <v>25</v>
      </c>
      <c r="L19" t="s">
        <v>19</v>
      </c>
      <c r="M19">
        <v>2022</v>
      </c>
      <c r="N19">
        <v>0</v>
      </c>
      <c r="O19">
        <v>0</v>
      </c>
      <c r="P19" t="s">
        <v>24</v>
      </c>
      <c r="Q19" t="s">
        <v>26</v>
      </c>
      <c r="S19" t="s">
        <v>19</v>
      </c>
      <c r="T19">
        <v>2022</v>
      </c>
      <c r="U19">
        <v>3000</v>
      </c>
      <c r="V19">
        <v>2502</v>
      </c>
      <c r="W19" t="s">
        <v>24</v>
      </c>
      <c r="X19" t="s">
        <v>27</v>
      </c>
      <c r="Z19" t="s">
        <v>19</v>
      </c>
      <c r="AA19">
        <v>2022</v>
      </c>
      <c r="AB19">
        <v>1200</v>
      </c>
      <c r="AC19">
        <v>1000</v>
      </c>
      <c r="AD19" t="s">
        <v>24</v>
      </c>
      <c r="AE19" t="s">
        <v>28</v>
      </c>
      <c r="AG19" t="s">
        <v>19</v>
      </c>
      <c r="AH19">
        <v>2022</v>
      </c>
      <c r="AI19">
        <v>500</v>
      </c>
      <c r="AJ19">
        <v>0</v>
      </c>
      <c r="AK19" t="s">
        <v>24</v>
      </c>
      <c r="AL19" t="s">
        <v>29</v>
      </c>
      <c r="AN19" t="s">
        <v>19</v>
      </c>
      <c r="AO19">
        <v>2022</v>
      </c>
      <c r="AP19">
        <v>500</v>
      </c>
      <c r="AQ19">
        <v>361</v>
      </c>
      <c r="AR19" t="s">
        <v>30</v>
      </c>
      <c r="AS19" t="s">
        <v>31</v>
      </c>
      <c r="AU19" t="s">
        <v>19</v>
      </c>
      <c r="AV19">
        <v>2022</v>
      </c>
      <c r="AW19">
        <v>2000</v>
      </c>
      <c r="AX19">
        <v>1001</v>
      </c>
      <c r="AY19" t="s">
        <v>30</v>
      </c>
      <c r="AZ19" t="s">
        <v>32</v>
      </c>
      <c r="BB19" t="s">
        <v>19</v>
      </c>
      <c r="BC19">
        <v>2022</v>
      </c>
      <c r="BD19">
        <v>200</v>
      </c>
      <c r="BE19">
        <v>155</v>
      </c>
      <c r="BF19" t="s">
        <v>33</v>
      </c>
      <c r="BH19" t="s">
        <v>19</v>
      </c>
      <c r="BI19">
        <v>2022</v>
      </c>
      <c r="BJ19">
        <v>2000</v>
      </c>
      <c r="BK19">
        <v>1390</v>
      </c>
      <c r="BL19" t="s">
        <v>34</v>
      </c>
      <c r="BM19" t="s">
        <v>35</v>
      </c>
      <c r="BO19" t="s">
        <v>19</v>
      </c>
      <c r="BP19">
        <v>2022</v>
      </c>
      <c r="BQ19">
        <v>2000</v>
      </c>
      <c r="BR19">
        <v>1925</v>
      </c>
      <c r="BS19" t="s">
        <v>36</v>
      </c>
      <c r="BU19" t="s">
        <v>19</v>
      </c>
      <c r="BV19">
        <v>2022</v>
      </c>
      <c r="BW19">
        <v>0</v>
      </c>
      <c r="BX19">
        <v>0</v>
      </c>
      <c r="BY19" t="s">
        <v>34</v>
      </c>
      <c r="BZ19" t="s">
        <v>37</v>
      </c>
      <c r="CB19" t="s">
        <v>19</v>
      </c>
      <c r="CC19">
        <v>2022</v>
      </c>
      <c r="CD19">
        <v>5000</v>
      </c>
      <c r="CE19">
        <v>4789</v>
      </c>
      <c r="CF19" t="s">
        <v>38</v>
      </c>
      <c r="CH19" t="s">
        <v>19</v>
      </c>
      <c r="CI19">
        <v>2022</v>
      </c>
      <c r="CJ19">
        <v>5000</v>
      </c>
      <c r="CK19">
        <v>5000</v>
      </c>
      <c r="CL19" t="s">
        <v>39</v>
      </c>
      <c r="CN19" t="s">
        <v>19</v>
      </c>
      <c r="CO19">
        <v>2022</v>
      </c>
      <c r="CP19">
        <v>5000</v>
      </c>
      <c r="CQ19">
        <v>5000</v>
      </c>
      <c r="CR19" t="s">
        <v>40</v>
      </c>
      <c r="CT19" t="s">
        <v>19</v>
      </c>
      <c r="CU19">
        <v>2022</v>
      </c>
      <c r="CV19">
        <v>2000</v>
      </c>
      <c r="CW19">
        <v>0</v>
      </c>
      <c r="CX19" t="s">
        <v>41</v>
      </c>
    </row>
    <row r="20" spans="5:102" x14ac:dyDescent="0.25">
      <c r="E20" s="2" t="s">
        <v>5</v>
      </c>
      <c r="F20" s="2">
        <v>2023</v>
      </c>
      <c r="G20" s="3">
        <v>0</v>
      </c>
      <c r="H20" s="3">
        <v>666</v>
      </c>
      <c r="I20" s="2" t="s">
        <v>24</v>
      </c>
      <c r="J20" s="2" t="s">
        <v>25</v>
      </c>
      <c r="L20" t="s">
        <v>5</v>
      </c>
      <c r="M20">
        <v>2023</v>
      </c>
      <c r="N20">
        <v>3004</v>
      </c>
      <c r="O20">
        <v>3004</v>
      </c>
      <c r="P20" t="s">
        <v>24</v>
      </c>
      <c r="Q20" t="s">
        <v>26</v>
      </c>
      <c r="S20" t="s">
        <v>5</v>
      </c>
      <c r="T20">
        <v>2023</v>
      </c>
      <c r="U20">
        <v>2000</v>
      </c>
      <c r="V20">
        <v>1236</v>
      </c>
      <c r="W20" t="s">
        <v>24</v>
      </c>
      <c r="X20" t="s">
        <v>27</v>
      </c>
      <c r="Z20" t="s">
        <v>5</v>
      </c>
      <c r="AA20">
        <v>2023</v>
      </c>
      <c r="AB20">
        <v>1200</v>
      </c>
      <c r="AC20">
        <v>1000</v>
      </c>
      <c r="AD20" t="s">
        <v>24</v>
      </c>
      <c r="AE20" t="s">
        <v>28</v>
      </c>
      <c r="AG20" t="s">
        <v>5</v>
      </c>
      <c r="AH20">
        <v>2023</v>
      </c>
      <c r="AI20">
        <v>500</v>
      </c>
      <c r="AJ20">
        <v>1000</v>
      </c>
      <c r="AK20" t="s">
        <v>24</v>
      </c>
      <c r="AL20" t="s">
        <v>29</v>
      </c>
      <c r="AN20" t="s">
        <v>5</v>
      </c>
      <c r="AO20">
        <v>2023</v>
      </c>
      <c r="AP20">
        <v>500</v>
      </c>
      <c r="AQ20">
        <v>445</v>
      </c>
      <c r="AR20" t="s">
        <v>30</v>
      </c>
      <c r="AS20" t="s">
        <v>31</v>
      </c>
      <c r="AU20" t="s">
        <v>5</v>
      </c>
      <c r="AV20">
        <v>2023</v>
      </c>
      <c r="AW20">
        <v>2000</v>
      </c>
      <c r="AX20">
        <v>993</v>
      </c>
      <c r="AY20" t="s">
        <v>30</v>
      </c>
      <c r="AZ20" t="s">
        <v>32</v>
      </c>
      <c r="BB20" t="s">
        <v>5</v>
      </c>
      <c r="BC20">
        <v>2023</v>
      </c>
      <c r="BD20">
        <v>200</v>
      </c>
      <c r="BE20">
        <v>80</v>
      </c>
      <c r="BF20" t="s">
        <v>33</v>
      </c>
      <c r="BH20" t="s">
        <v>5</v>
      </c>
      <c r="BI20">
        <v>2023</v>
      </c>
      <c r="BJ20">
        <v>2000</v>
      </c>
      <c r="BK20">
        <v>1125</v>
      </c>
      <c r="BL20" t="s">
        <v>34</v>
      </c>
      <c r="BM20" t="s">
        <v>35</v>
      </c>
      <c r="BO20" t="s">
        <v>5</v>
      </c>
      <c r="BP20">
        <v>2023</v>
      </c>
      <c r="BQ20">
        <v>2000</v>
      </c>
      <c r="BR20">
        <v>1073</v>
      </c>
      <c r="BS20" t="s">
        <v>36</v>
      </c>
      <c r="BU20" t="s">
        <v>5</v>
      </c>
      <c r="BV20">
        <v>2023</v>
      </c>
      <c r="BW20">
        <v>0</v>
      </c>
      <c r="BX20">
        <v>0</v>
      </c>
      <c r="BY20" t="s">
        <v>34</v>
      </c>
      <c r="BZ20" t="s">
        <v>37</v>
      </c>
      <c r="CB20" t="s">
        <v>5</v>
      </c>
      <c r="CC20">
        <v>2023</v>
      </c>
      <c r="CD20">
        <v>5000</v>
      </c>
      <c r="CE20">
        <v>4484</v>
      </c>
      <c r="CF20" t="s">
        <v>38</v>
      </c>
      <c r="CH20" t="s">
        <v>5</v>
      </c>
      <c r="CI20">
        <v>2023</v>
      </c>
      <c r="CJ20">
        <v>5000</v>
      </c>
      <c r="CK20">
        <v>5000</v>
      </c>
      <c r="CL20" t="s">
        <v>39</v>
      </c>
      <c r="CN20" t="s">
        <v>5</v>
      </c>
      <c r="CO20">
        <v>2023</v>
      </c>
      <c r="CP20">
        <v>300000</v>
      </c>
      <c r="CQ20">
        <v>350000</v>
      </c>
      <c r="CR20" t="s">
        <v>40</v>
      </c>
      <c r="CT20" t="s">
        <v>5</v>
      </c>
      <c r="CU20">
        <v>2023</v>
      </c>
      <c r="CV20">
        <v>2000</v>
      </c>
      <c r="CW20">
        <v>0</v>
      </c>
      <c r="CX20" t="s">
        <v>41</v>
      </c>
    </row>
    <row r="21" spans="5:102" x14ac:dyDescent="0.25">
      <c r="E21" s="2" t="s">
        <v>9</v>
      </c>
      <c r="F21" s="2">
        <v>2023</v>
      </c>
      <c r="G21" s="3">
        <v>666</v>
      </c>
      <c r="H21" s="3">
        <v>61</v>
      </c>
      <c r="I21" s="2" t="s">
        <v>24</v>
      </c>
      <c r="J21" s="2" t="s">
        <v>25</v>
      </c>
      <c r="L21" t="s">
        <v>9</v>
      </c>
      <c r="M21">
        <v>2023</v>
      </c>
      <c r="N21">
        <v>0</v>
      </c>
      <c r="O21">
        <v>0</v>
      </c>
      <c r="P21" t="s">
        <v>24</v>
      </c>
      <c r="Q21" t="s">
        <v>26</v>
      </c>
      <c r="S21" t="s">
        <v>9</v>
      </c>
      <c r="T21">
        <v>2023</v>
      </c>
      <c r="U21">
        <v>2000</v>
      </c>
      <c r="V21">
        <v>1500</v>
      </c>
      <c r="W21" t="s">
        <v>24</v>
      </c>
      <c r="X21" t="s">
        <v>27</v>
      </c>
      <c r="Z21" t="s">
        <v>9</v>
      </c>
      <c r="AA21">
        <v>2023</v>
      </c>
      <c r="AB21">
        <v>1200</v>
      </c>
      <c r="AC21">
        <v>1000</v>
      </c>
      <c r="AD21" t="s">
        <v>24</v>
      </c>
      <c r="AE21" t="s">
        <v>28</v>
      </c>
      <c r="AG21" t="s">
        <v>9</v>
      </c>
      <c r="AH21">
        <v>2023</v>
      </c>
      <c r="AI21">
        <v>500</v>
      </c>
      <c r="AJ21">
        <v>0</v>
      </c>
      <c r="AK21" t="s">
        <v>24</v>
      </c>
      <c r="AL21" t="s">
        <v>29</v>
      </c>
      <c r="AN21" t="s">
        <v>9</v>
      </c>
      <c r="AO21">
        <v>2023</v>
      </c>
      <c r="AP21">
        <v>500</v>
      </c>
      <c r="AQ21">
        <v>485</v>
      </c>
      <c r="AR21" t="s">
        <v>30</v>
      </c>
      <c r="AS21" t="s">
        <v>31</v>
      </c>
      <c r="AU21" t="s">
        <v>9</v>
      </c>
      <c r="AV21">
        <v>2023</v>
      </c>
      <c r="AW21">
        <v>2000</v>
      </c>
      <c r="AX21">
        <v>776</v>
      </c>
      <c r="AY21" t="s">
        <v>30</v>
      </c>
      <c r="AZ21" t="s">
        <v>32</v>
      </c>
      <c r="BB21" t="s">
        <v>9</v>
      </c>
      <c r="BC21">
        <v>2023</v>
      </c>
      <c r="BD21">
        <v>200</v>
      </c>
      <c r="BE21">
        <v>64</v>
      </c>
      <c r="BF21" t="s">
        <v>33</v>
      </c>
      <c r="BH21" t="s">
        <v>9</v>
      </c>
      <c r="BI21">
        <v>2023</v>
      </c>
      <c r="BJ21">
        <v>2000</v>
      </c>
      <c r="BK21">
        <v>1533</v>
      </c>
      <c r="BL21" t="s">
        <v>34</v>
      </c>
      <c r="BM21" t="s">
        <v>35</v>
      </c>
      <c r="BO21" t="s">
        <v>9</v>
      </c>
      <c r="BP21">
        <v>2023</v>
      </c>
      <c r="BQ21">
        <v>2000</v>
      </c>
      <c r="BR21">
        <v>1214</v>
      </c>
      <c r="BS21" t="s">
        <v>36</v>
      </c>
      <c r="BU21" t="s">
        <v>9</v>
      </c>
      <c r="BV21">
        <v>2023</v>
      </c>
      <c r="BW21">
        <v>0</v>
      </c>
      <c r="BX21">
        <v>0</v>
      </c>
      <c r="BY21" t="s">
        <v>34</v>
      </c>
      <c r="BZ21" t="s">
        <v>37</v>
      </c>
      <c r="CB21" t="s">
        <v>9</v>
      </c>
      <c r="CC21">
        <v>2023</v>
      </c>
      <c r="CD21">
        <v>5000</v>
      </c>
      <c r="CE21">
        <v>3072</v>
      </c>
      <c r="CF21" t="s">
        <v>38</v>
      </c>
      <c r="CH21" t="s">
        <v>9</v>
      </c>
      <c r="CI21">
        <v>2023</v>
      </c>
      <c r="CJ21">
        <v>5000</v>
      </c>
      <c r="CK21">
        <v>5000</v>
      </c>
      <c r="CL21" t="s">
        <v>39</v>
      </c>
      <c r="CN21" t="s">
        <v>9</v>
      </c>
      <c r="CO21">
        <v>2023</v>
      </c>
      <c r="CP21">
        <v>5000</v>
      </c>
      <c r="CQ21">
        <v>5000</v>
      </c>
      <c r="CR21" t="s">
        <v>40</v>
      </c>
      <c r="CT21" t="s">
        <v>9</v>
      </c>
      <c r="CU21">
        <v>2023</v>
      </c>
      <c r="CV21">
        <v>2000</v>
      </c>
      <c r="CW21">
        <v>800</v>
      </c>
      <c r="CX21" t="s">
        <v>41</v>
      </c>
    </row>
    <row r="22" spans="5:102" x14ac:dyDescent="0.25">
      <c r="E22" s="2" t="s">
        <v>10</v>
      </c>
      <c r="F22" s="2">
        <v>2023</v>
      </c>
      <c r="G22" s="3">
        <v>0</v>
      </c>
      <c r="H22" s="3">
        <v>0</v>
      </c>
      <c r="I22" s="2" t="s">
        <v>24</v>
      </c>
      <c r="J22" s="2" t="s">
        <v>25</v>
      </c>
      <c r="L22" t="s">
        <v>10</v>
      </c>
      <c r="M22">
        <v>2023</v>
      </c>
      <c r="N22">
        <v>0</v>
      </c>
      <c r="O22">
        <v>0</v>
      </c>
      <c r="P22" t="s">
        <v>24</v>
      </c>
      <c r="Q22" t="s">
        <v>26</v>
      </c>
      <c r="S22" t="s">
        <v>10</v>
      </c>
      <c r="T22">
        <v>2023</v>
      </c>
      <c r="U22">
        <v>3000</v>
      </c>
      <c r="V22">
        <v>2500</v>
      </c>
      <c r="W22" t="s">
        <v>24</v>
      </c>
      <c r="X22" t="s">
        <v>27</v>
      </c>
      <c r="Z22" t="s">
        <v>10</v>
      </c>
      <c r="AA22">
        <v>2023</v>
      </c>
      <c r="AB22">
        <v>1200</v>
      </c>
      <c r="AC22">
        <v>1100</v>
      </c>
      <c r="AD22" t="s">
        <v>24</v>
      </c>
      <c r="AE22" t="s">
        <v>28</v>
      </c>
      <c r="AG22" t="s">
        <v>10</v>
      </c>
      <c r="AH22">
        <v>2023</v>
      </c>
      <c r="AI22">
        <v>500</v>
      </c>
      <c r="AJ22">
        <v>0</v>
      </c>
      <c r="AK22" t="s">
        <v>24</v>
      </c>
      <c r="AL22" t="s">
        <v>29</v>
      </c>
      <c r="AN22" t="s">
        <v>10</v>
      </c>
      <c r="AO22">
        <v>2023</v>
      </c>
      <c r="AP22">
        <v>500</v>
      </c>
      <c r="AQ22">
        <v>324</v>
      </c>
      <c r="AR22" t="s">
        <v>30</v>
      </c>
      <c r="AS22" t="s">
        <v>31</v>
      </c>
      <c r="AU22" t="s">
        <v>10</v>
      </c>
      <c r="AV22">
        <v>2023</v>
      </c>
      <c r="AW22">
        <v>2000</v>
      </c>
      <c r="AX22">
        <v>1490</v>
      </c>
      <c r="AY22" t="s">
        <v>30</v>
      </c>
      <c r="AZ22" t="s">
        <v>32</v>
      </c>
      <c r="BB22" t="s">
        <v>10</v>
      </c>
      <c r="BC22">
        <v>2023</v>
      </c>
      <c r="BD22">
        <v>200</v>
      </c>
      <c r="BE22">
        <v>17</v>
      </c>
      <c r="BF22" t="s">
        <v>33</v>
      </c>
      <c r="BH22" t="s">
        <v>10</v>
      </c>
      <c r="BI22">
        <v>2023</v>
      </c>
      <c r="BJ22">
        <v>2000</v>
      </c>
      <c r="BK22">
        <v>1831</v>
      </c>
      <c r="BL22" t="s">
        <v>34</v>
      </c>
      <c r="BM22" t="s">
        <v>35</v>
      </c>
      <c r="BO22" t="s">
        <v>10</v>
      </c>
      <c r="BP22">
        <v>2023</v>
      </c>
      <c r="BQ22">
        <v>2000</v>
      </c>
      <c r="BR22">
        <v>1776</v>
      </c>
      <c r="BS22" t="s">
        <v>36</v>
      </c>
      <c r="BU22" t="s">
        <v>10</v>
      </c>
      <c r="BV22">
        <v>2023</v>
      </c>
      <c r="BW22">
        <v>0</v>
      </c>
      <c r="BX22">
        <v>40000</v>
      </c>
      <c r="BY22" t="s">
        <v>34</v>
      </c>
      <c r="BZ22" t="s">
        <v>37</v>
      </c>
      <c r="CB22" t="s">
        <v>10</v>
      </c>
      <c r="CC22">
        <v>2023</v>
      </c>
      <c r="CD22">
        <v>5000</v>
      </c>
      <c r="CE22">
        <v>3271</v>
      </c>
      <c r="CF22" t="s">
        <v>38</v>
      </c>
      <c r="CH22" t="s">
        <v>10</v>
      </c>
      <c r="CI22">
        <v>2023</v>
      </c>
      <c r="CJ22">
        <v>5000</v>
      </c>
      <c r="CK22">
        <v>5000</v>
      </c>
      <c r="CL22" t="s">
        <v>39</v>
      </c>
      <c r="CN22" t="s">
        <v>10</v>
      </c>
      <c r="CO22">
        <v>2023</v>
      </c>
      <c r="CP22">
        <v>5000</v>
      </c>
      <c r="CQ22">
        <v>5000</v>
      </c>
      <c r="CR22" t="s">
        <v>40</v>
      </c>
      <c r="CT22" t="s">
        <v>10</v>
      </c>
      <c r="CU22">
        <v>2023</v>
      </c>
      <c r="CV22">
        <v>2000</v>
      </c>
      <c r="CW22">
        <v>0</v>
      </c>
      <c r="CX22" t="s">
        <v>41</v>
      </c>
    </row>
    <row r="23" spans="5:102" x14ac:dyDescent="0.25">
      <c r="E23" s="2" t="s">
        <v>11</v>
      </c>
      <c r="F23" s="2">
        <v>2023</v>
      </c>
      <c r="G23" s="3">
        <v>0</v>
      </c>
      <c r="H23" s="3">
        <v>666</v>
      </c>
      <c r="I23" s="2" t="s">
        <v>24</v>
      </c>
      <c r="J23" s="2" t="s">
        <v>25</v>
      </c>
      <c r="L23" t="s">
        <v>11</v>
      </c>
      <c r="M23">
        <v>2023</v>
      </c>
      <c r="N23">
        <v>0</v>
      </c>
      <c r="O23">
        <v>0</v>
      </c>
      <c r="P23" t="s">
        <v>24</v>
      </c>
      <c r="Q23" t="s">
        <v>26</v>
      </c>
      <c r="S23" t="s">
        <v>11</v>
      </c>
      <c r="T23">
        <v>2023</v>
      </c>
      <c r="U23">
        <v>3000</v>
      </c>
      <c r="V23">
        <v>3120</v>
      </c>
      <c r="W23" t="s">
        <v>24</v>
      </c>
      <c r="X23" t="s">
        <v>27</v>
      </c>
      <c r="Z23" t="s">
        <v>11</v>
      </c>
      <c r="AA23">
        <v>2023</v>
      </c>
      <c r="AB23">
        <v>1200</v>
      </c>
      <c r="AC23">
        <v>1100</v>
      </c>
      <c r="AD23" t="s">
        <v>24</v>
      </c>
      <c r="AE23" t="s">
        <v>28</v>
      </c>
      <c r="AG23" t="s">
        <v>11</v>
      </c>
      <c r="AH23">
        <v>2023</v>
      </c>
      <c r="AI23">
        <v>500</v>
      </c>
      <c r="AJ23">
        <v>0</v>
      </c>
      <c r="AK23" t="s">
        <v>24</v>
      </c>
      <c r="AL23" t="s">
        <v>29</v>
      </c>
      <c r="AN23" t="s">
        <v>11</v>
      </c>
      <c r="AO23">
        <v>2023</v>
      </c>
      <c r="AP23">
        <v>500</v>
      </c>
      <c r="AQ23">
        <v>453</v>
      </c>
      <c r="AR23" t="s">
        <v>30</v>
      </c>
      <c r="AS23" t="s">
        <v>31</v>
      </c>
      <c r="AU23" t="s">
        <v>11</v>
      </c>
      <c r="AV23">
        <v>2023</v>
      </c>
      <c r="AW23">
        <v>2000</v>
      </c>
      <c r="AX23">
        <v>380</v>
      </c>
      <c r="AY23" t="s">
        <v>30</v>
      </c>
      <c r="AZ23" t="s">
        <v>32</v>
      </c>
      <c r="BB23" t="s">
        <v>11</v>
      </c>
      <c r="BC23">
        <v>2023</v>
      </c>
      <c r="BD23">
        <v>200</v>
      </c>
      <c r="BE23">
        <v>140</v>
      </c>
      <c r="BF23" t="s">
        <v>33</v>
      </c>
      <c r="BH23" t="s">
        <v>11</v>
      </c>
      <c r="BI23">
        <v>2023</v>
      </c>
      <c r="BJ23">
        <v>2000</v>
      </c>
      <c r="BK23">
        <v>1600</v>
      </c>
      <c r="BL23" t="s">
        <v>34</v>
      </c>
      <c r="BM23" t="s">
        <v>35</v>
      </c>
      <c r="BO23" t="s">
        <v>11</v>
      </c>
      <c r="BP23">
        <v>2023</v>
      </c>
      <c r="BQ23">
        <v>2000</v>
      </c>
      <c r="BR23">
        <v>1440</v>
      </c>
      <c r="BS23" t="s">
        <v>36</v>
      </c>
      <c r="BU23" t="s">
        <v>11</v>
      </c>
      <c r="BV23">
        <v>2023</v>
      </c>
      <c r="BW23">
        <v>5000</v>
      </c>
      <c r="BX23">
        <v>4550</v>
      </c>
      <c r="BY23" t="s">
        <v>34</v>
      </c>
      <c r="BZ23" t="s">
        <v>37</v>
      </c>
      <c r="CB23" t="s">
        <v>11</v>
      </c>
      <c r="CC23">
        <v>2023</v>
      </c>
      <c r="CD23">
        <v>5000</v>
      </c>
      <c r="CE23">
        <v>3372</v>
      </c>
      <c r="CF23" t="s">
        <v>38</v>
      </c>
      <c r="CH23" t="s">
        <v>11</v>
      </c>
      <c r="CI23">
        <v>2023</v>
      </c>
      <c r="CJ23">
        <v>5000</v>
      </c>
      <c r="CK23">
        <v>5000</v>
      </c>
      <c r="CL23" t="s">
        <v>39</v>
      </c>
      <c r="CN23" t="s">
        <v>11</v>
      </c>
      <c r="CO23">
        <v>2023</v>
      </c>
      <c r="CP23">
        <v>5000</v>
      </c>
      <c r="CQ23">
        <v>5000</v>
      </c>
      <c r="CR23" t="s">
        <v>40</v>
      </c>
      <c r="CT23" t="s">
        <v>11</v>
      </c>
      <c r="CU23">
        <v>2023</v>
      </c>
      <c r="CV23">
        <v>2000</v>
      </c>
      <c r="CW23">
        <v>450</v>
      </c>
      <c r="CX23" t="s">
        <v>41</v>
      </c>
    </row>
  </sheetData>
  <phoneticPr fontId="1" type="noConversion"/>
  <pageMargins left="0.7" right="0.7" top="0.75" bottom="0.75" header="0.3" footer="0.3"/>
  <drawing r:id="rId1"/>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B471-3880-436A-9165-1BA99D8F5035}">
  <dimension ref="E7:U22"/>
  <sheetViews>
    <sheetView showGridLines="0" workbookViewId="0">
      <selection activeCell="I34" sqref="I34"/>
    </sheetView>
  </sheetViews>
  <sheetFormatPr defaultRowHeight="15" x14ac:dyDescent="0.25"/>
  <cols>
    <col min="7" max="7" width="10.140625" bestFit="1" customWidth="1"/>
    <col min="9" max="9" width="15.7109375" bestFit="1" customWidth="1"/>
    <col min="13" max="13" width="10.140625" bestFit="1" customWidth="1"/>
    <col min="14" max="14" width="9.5703125" bestFit="1" customWidth="1"/>
    <col min="15" max="15" width="19" bestFit="1" customWidth="1"/>
    <col min="21" max="21" width="11.140625" bestFit="1" customWidth="1"/>
  </cols>
  <sheetData>
    <row r="7" spans="5:21" x14ac:dyDescent="0.25">
      <c r="E7" t="s">
        <v>1</v>
      </c>
      <c r="F7" t="s">
        <v>2</v>
      </c>
      <c r="G7" t="s">
        <v>45</v>
      </c>
      <c r="H7" t="s">
        <v>46</v>
      </c>
      <c r="I7" t="s">
        <v>0</v>
      </c>
      <c r="K7" t="s">
        <v>1</v>
      </c>
      <c r="L7" t="s">
        <v>2</v>
      </c>
      <c r="M7" t="s">
        <v>45</v>
      </c>
      <c r="N7" t="s">
        <v>46</v>
      </c>
      <c r="O7" t="s">
        <v>0</v>
      </c>
      <c r="Q7" t="s">
        <v>1</v>
      </c>
      <c r="R7" t="s">
        <v>2</v>
      </c>
      <c r="S7" t="s">
        <v>45</v>
      </c>
      <c r="T7" t="s">
        <v>46</v>
      </c>
      <c r="U7" t="s">
        <v>0</v>
      </c>
    </row>
    <row r="8" spans="5:21" x14ac:dyDescent="0.25">
      <c r="E8" s="1" t="s">
        <v>5</v>
      </c>
      <c r="F8">
        <v>2022</v>
      </c>
      <c r="G8">
        <v>5000</v>
      </c>
      <c r="H8">
        <v>4920</v>
      </c>
      <c r="I8" t="s">
        <v>42</v>
      </c>
      <c r="K8" s="1" t="s">
        <v>5</v>
      </c>
      <c r="L8">
        <v>2022</v>
      </c>
      <c r="M8">
        <v>1000</v>
      </c>
      <c r="N8">
        <v>904</v>
      </c>
      <c r="O8" t="s">
        <v>43</v>
      </c>
      <c r="Q8" s="1" t="s">
        <v>5</v>
      </c>
      <c r="R8">
        <v>2022</v>
      </c>
      <c r="S8">
        <v>1000</v>
      </c>
      <c r="T8">
        <v>904</v>
      </c>
      <c r="U8" t="s">
        <v>44</v>
      </c>
    </row>
    <row r="9" spans="5:21" x14ac:dyDescent="0.25">
      <c r="E9" s="1" t="s">
        <v>9</v>
      </c>
      <c r="F9">
        <v>2022</v>
      </c>
      <c r="G9">
        <v>5000</v>
      </c>
      <c r="H9">
        <v>3981</v>
      </c>
      <c r="I9" t="s">
        <v>42</v>
      </c>
      <c r="K9" s="1" t="s">
        <v>9</v>
      </c>
      <c r="L9">
        <v>2022</v>
      </c>
      <c r="M9">
        <v>1000</v>
      </c>
      <c r="N9">
        <v>778</v>
      </c>
      <c r="O9" t="s">
        <v>43</v>
      </c>
      <c r="Q9" s="1" t="s">
        <v>9</v>
      </c>
      <c r="R9">
        <v>2022</v>
      </c>
      <c r="S9">
        <v>1000</v>
      </c>
      <c r="T9">
        <v>778</v>
      </c>
      <c r="U9" t="s">
        <v>44</v>
      </c>
    </row>
    <row r="10" spans="5:21" x14ac:dyDescent="0.25">
      <c r="E10" s="1" t="s">
        <v>10</v>
      </c>
      <c r="F10">
        <v>2022</v>
      </c>
      <c r="G10">
        <v>5000</v>
      </c>
      <c r="H10">
        <v>3740</v>
      </c>
      <c r="I10" t="s">
        <v>42</v>
      </c>
      <c r="K10" s="1" t="s">
        <v>10</v>
      </c>
      <c r="L10">
        <v>2022</v>
      </c>
      <c r="M10">
        <v>1000</v>
      </c>
      <c r="N10">
        <v>757</v>
      </c>
      <c r="O10" t="s">
        <v>43</v>
      </c>
      <c r="Q10" s="1" t="s">
        <v>10</v>
      </c>
      <c r="R10">
        <v>2022</v>
      </c>
      <c r="S10">
        <v>1000</v>
      </c>
      <c r="T10">
        <v>757</v>
      </c>
      <c r="U10" t="s">
        <v>44</v>
      </c>
    </row>
    <row r="11" spans="5:21" x14ac:dyDescent="0.25">
      <c r="E11" s="1" t="s">
        <v>11</v>
      </c>
      <c r="F11">
        <v>2022</v>
      </c>
      <c r="G11">
        <v>5000</v>
      </c>
      <c r="H11">
        <v>3033</v>
      </c>
      <c r="I11" t="s">
        <v>42</v>
      </c>
      <c r="K11" s="1" t="s">
        <v>11</v>
      </c>
      <c r="L11">
        <v>2022</v>
      </c>
      <c r="M11">
        <v>1000</v>
      </c>
      <c r="N11">
        <v>643</v>
      </c>
      <c r="O11" t="s">
        <v>43</v>
      </c>
      <c r="Q11" s="1" t="s">
        <v>11</v>
      </c>
      <c r="R11">
        <v>2022</v>
      </c>
      <c r="S11">
        <v>1000</v>
      </c>
      <c r="T11">
        <v>643</v>
      </c>
      <c r="U11" t="s">
        <v>44</v>
      </c>
    </row>
    <row r="12" spans="5:21" x14ac:dyDescent="0.25">
      <c r="E12" s="1" t="s">
        <v>12</v>
      </c>
      <c r="F12">
        <v>2022</v>
      </c>
      <c r="G12">
        <v>5000</v>
      </c>
      <c r="H12">
        <v>3660</v>
      </c>
      <c r="I12" t="s">
        <v>42</v>
      </c>
      <c r="K12" s="1" t="s">
        <v>12</v>
      </c>
      <c r="L12">
        <v>2022</v>
      </c>
      <c r="M12">
        <v>1000</v>
      </c>
      <c r="N12">
        <v>846</v>
      </c>
      <c r="O12" t="s">
        <v>43</v>
      </c>
      <c r="Q12" s="1" t="s">
        <v>12</v>
      </c>
      <c r="R12">
        <v>2022</v>
      </c>
      <c r="S12">
        <v>1000</v>
      </c>
      <c r="T12">
        <v>846</v>
      </c>
      <c r="U12" t="s">
        <v>44</v>
      </c>
    </row>
    <row r="13" spans="5:21" x14ac:dyDescent="0.25">
      <c r="E13" s="1" t="s">
        <v>13</v>
      </c>
      <c r="F13">
        <v>2022</v>
      </c>
      <c r="G13">
        <v>5000</v>
      </c>
      <c r="H13">
        <v>5041</v>
      </c>
      <c r="I13" t="s">
        <v>42</v>
      </c>
      <c r="K13" s="1" t="s">
        <v>13</v>
      </c>
      <c r="L13">
        <v>2022</v>
      </c>
      <c r="M13">
        <v>1000</v>
      </c>
      <c r="N13">
        <v>706</v>
      </c>
      <c r="O13" t="s">
        <v>43</v>
      </c>
      <c r="Q13" s="1" t="s">
        <v>13</v>
      </c>
      <c r="R13">
        <v>2022</v>
      </c>
      <c r="S13">
        <v>1000</v>
      </c>
      <c r="T13">
        <v>706</v>
      </c>
      <c r="U13" t="s">
        <v>44</v>
      </c>
    </row>
    <row r="14" spans="5:21" x14ac:dyDescent="0.25">
      <c r="E14" s="1" t="s">
        <v>14</v>
      </c>
      <c r="F14">
        <v>2022</v>
      </c>
      <c r="G14">
        <v>5000</v>
      </c>
      <c r="H14">
        <v>5244</v>
      </c>
      <c r="I14" t="s">
        <v>42</v>
      </c>
      <c r="K14" s="1" t="s">
        <v>14</v>
      </c>
      <c r="L14">
        <v>2022</v>
      </c>
      <c r="M14">
        <v>1000</v>
      </c>
      <c r="N14">
        <v>1003</v>
      </c>
      <c r="O14" t="s">
        <v>43</v>
      </c>
      <c r="Q14" s="1" t="s">
        <v>14</v>
      </c>
      <c r="R14">
        <v>2022</v>
      </c>
      <c r="S14">
        <v>1000</v>
      </c>
      <c r="T14">
        <v>1003</v>
      </c>
      <c r="U14" t="s">
        <v>44</v>
      </c>
    </row>
    <row r="15" spans="5:21" x14ac:dyDescent="0.25">
      <c r="E15" s="1" t="s">
        <v>15</v>
      </c>
      <c r="F15">
        <v>2022</v>
      </c>
      <c r="G15">
        <v>5000</v>
      </c>
      <c r="H15">
        <v>5374</v>
      </c>
      <c r="I15" t="s">
        <v>42</v>
      </c>
      <c r="K15" s="1" t="s">
        <v>15</v>
      </c>
      <c r="L15">
        <v>2022</v>
      </c>
      <c r="M15">
        <v>1000</v>
      </c>
      <c r="N15">
        <v>995</v>
      </c>
      <c r="O15" t="s">
        <v>43</v>
      </c>
      <c r="Q15" s="1" t="s">
        <v>15</v>
      </c>
      <c r="R15">
        <v>2022</v>
      </c>
      <c r="S15">
        <v>1000</v>
      </c>
      <c r="T15">
        <v>995</v>
      </c>
      <c r="U15" t="s">
        <v>44</v>
      </c>
    </row>
    <row r="16" spans="5:21" x14ac:dyDescent="0.25">
      <c r="E16" s="1" t="s">
        <v>16</v>
      </c>
      <c r="F16">
        <v>2022</v>
      </c>
      <c r="G16">
        <v>5000</v>
      </c>
      <c r="H16">
        <v>3387</v>
      </c>
      <c r="I16" t="s">
        <v>42</v>
      </c>
      <c r="K16" s="1" t="s">
        <v>16</v>
      </c>
      <c r="L16">
        <v>2022</v>
      </c>
      <c r="M16">
        <v>1000</v>
      </c>
      <c r="N16">
        <v>1085</v>
      </c>
      <c r="O16" t="s">
        <v>43</v>
      </c>
      <c r="Q16" s="1" t="s">
        <v>16</v>
      </c>
      <c r="R16">
        <v>2022</v>
      </c>
      <c r="S16">
        <v>1000</v>
      </c>
      <c r="T16">
        <v>1085</v>
      </c>
      <c r="U16" t="s">
        <v>44</v>
      </c>
    </row>
    <row r="17" spans="5:21" x14ac:dyDescent="0.25">
      <c r="E17" s="1" t="s">
        <v>17</v>
      </c>
      <c r="F17">
        <v>2022</v>
      </c>
      <c r="G17">
        <v>5000</v>
      </c>
      <c r="H17">
        <v>4205</v>
      </c>
      <c r="I17" t="s">
        <v>42</v>
      </c>
      <c r="K17" s="1" t="s">
        <v>17</v>
      </c>
      <c r="L17">
        <v>2022</v>
      </c>
      <c r="M17">
        <v>1000</v>
      </c>
      <c r="N17">
        <v>677</v>
      </c>
      <c r="O17" t="s">
        <v>43</v>
      </c>
      <c r="Q17" s="1" t="s">
        <v>17</v>
      </c>
      <c r="R17">
        <v>2022</v>
      </c>
      <c r="S17">
        <v>1000</v>
      </c>
      <c r="T17">
        <v>677</v>
      </c>
      <c r="U17" t="s">
        <v>44</v>
      </c>
    </row>
    <row r="18" spans="5:21" x14ac:dyDescent="0.25">
      <c r="E18" s="1" t="s">
        <v>18</v>
      </c>
      <c r="F18">
        <v>2022</v>
      </c>
      <c r="G18">
        <v>5000</v>
      </c>
      <c r="H18">
        <v>5878</v>
      </c>
      <c r="I18" t="s">
        <v>42</v>
      </c>
      <c r="K18" s="1" t="s">
        <v>18</v>
      </c>
      <c r="L18">
        <v>2022</v>
      </c>
      <c r="M18">
        <v>1000</v>
      </c>
      <c r="N18">
        <v>625</v>
      </c>
      <c r="O18" t="s">
        <v>43</v>
      </c>
      <c r="Q18" s="1" t="s">
        <v>18</v>
      </c>
      <c r="R18">
        <v>2022</v>
      </c>
      <c r="S18">
        <v>1000</v>
      </c>
      <c r="T18">
        <v>625</v>
      </c>
      <c r="U18" t="s">
        <v>44</v>
      </c>
    </row>
    <row r="19" spans="5:21" x14ac:dyDescent="0.25">
      <c r="E19" s="1" t="s">
        <v>19</v>
      </c>
      <c r="F19">
        <v>2022</v>
      </c>
      <c r="G19">
        <v>5000</v>
      </c>
      <c r="H19">
        <v>4087</v>
      </c>
      <c r="I19" t="s">
        <v>42</v>
      </c>
      <c r="K19" s="1" t="s">
        <v>19</v>
      </c>
      <c r="L19">
        <v>2022</v>
      </c>
      <c r="M19">
        <v>1000</v>
      </c>
      <c r="N19">
        <v>1078</v>
      </c>
      <c r="O19" t="s">
        <v>43</v>
      </c>
      <c r="Q19" s="1" t="s">
        <v>19</v>
      </c>
      <c r="R19">
        <v>2022</v>
      </c>
      <c r="S19">
        <v>1000</v>
      </c>
      <c r="T19">
        <v>1078</v>
      </c>
      <c r="U19" t="s">
        <v>44</v>
      </c>
    </row>
    <row r="20" spans="5:21" x14ac:dyDescent="0.25">
      <c r="E20" s="1" t="s">
        <v>5</v>
      </c>
      <c r="F20">
        <v>2023</v>
      </c>
      <c r="G20">
        <v>5000</v>
      </c>
      <c r="H20">
        <v>3891</v>
      </c>
      <c r="I20" t="s">
        <v>42</v>
      </c>
      <c r="K20" s="1" t="s">
        <v>5</v>
      </c>
      <c r="L20">
        <v>2023</v>
      </c>
      <c r="M20">
        <v>1000</v>
      </c>
      <c r="N20">
        <v>613</v>
      </c>
      <c r="O20" t="s">
        <v>43</v>
      </c>
      <c r="Q20" s="1" t="s">
        <v>5</v>
      </c>
      <c r="R20">
        <v>2023</v>
      </c>
      <c r="S20">
        <v>1000</v>
      </c>
      <c r="T20">
        <v>613</v>
      </c>
      <c r="U20" t="s">
        <v>44</v>
      </c>
    </row>
    <row r="21" spans="5:21" x14ac:dyDescent="0.25">
      <c r="E21" s="1" t="s">
        <v>9</v>
      </c>
      <c r="F21">
        <v>2023</v>
      </c>
      <c r="G21">
        <v>5000</v>
      </c>
      <c r="H21">
        <v>4925</v>
      </c>
      <c r="I21" t="s">
        <v>42</v>
      </c>
      <c r="K21" s="1" t="s">
        <v>9</v>
      </c>
      <c r="L21">
        <v>2023</v>
      </c>
      <c r="M21">
        <v>1000</v>
      </c>
      <c r="N21">
        <v>685</v>
      </c>
      <c r="O21" t="s">
        <v>43</v>
      </c>
      <c r="Q21" s="1" t="s">
        <v>9</v>
      </c>
      <c r="R21">
        <v>2023</v>
      </c>
      <c r="S21">
        <v>1000</v>
      </c>
      <c r="T21">
        <v>685</v>
      </c>
      <c r="U21" t="s">
        <v>44</v>
      </c>
    </row>
    <row r="22" spans="5:21" x14ac:dyDescent="0.25">
      <c r="E22" s="1" t="s">
        <v>10</v>
      </c>
      <c r="F22">
        <v>2023</v>
      </c>
      <c r="G22">
        <v>5000</v>
      </c>
      <c r="H22">
        <v>5627</v>
      </c>
      <c r="I22" t="s">
        <v>42</v>
      </c>
      <c r="K22" s="1" t="s">
        <v>10</v>
      </c>
      <c r="L22">
        <v>2023</v>
      </c>
      <c r="M22">
        <v>1000</v>
      </c>
      <c r="N22">
        <v>961</v>
      </c>
      <c r="O22" t="s">
        <v>43</v>
      </c>
      <c r="Q22" s="1" t="s">
        <v>10</v>
      </c>
      <c r="R22">
        <v>2023</v>
      </c>
      <c r="S22">
        <v>1000</v>
      </c>
      <c r="T22">
        <v>961</v>
      </c>
      <c r="U22" t="s">
        <v>44</v>
      </c>
    </row>
  </sheetData>
  <phoneticPr fontId="1" type="noConversion"/>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9EA5A-7F7B-424C-B232-4038129354A1}">
  <dimension ref="A2:X32"/>
  <sheetViews>
    <sheetView tabSelected="1" workbookViewId="0">
      <selection activeCell="E1" sqref="E1"/>
    </sheetView>
  </sheetViews>
  <sheetFormatPr defaultRowHeight="15" x14ac:dyDescent="0.25"/>
  <cols>
    <col min="1" max="9" width="9.140625" style="12"/>
    <col min="10" max="10" width="22.5703125" style="12" customWidth="1"/>
    <col min="11" max="11" width="9" style="12" customWidth="1"/>
    <col min="12" max="12" width="9.140625" style="12" customWidth="1"/>
    <col min="13" max="13" width="11.140625" style="12" customWidth="1"/>
    <col min="14" max="14" width="24" style="12" customWidth="1"/>
    <col min="15" max="15" width="21" style="12" customWidth="1"/>
    <col min="16" max="16" width="11.7109375" style="12" customWidth="1"/>
    <col min="17" max="17" width="5.7109375" style="12" customWidth="1"/>
    <col min="18" max="18" width="4.7109375" style="12" customWidth="1"/>
    <col min="19" max="19" width="11.28515625" style="12" bestFit="1" customWidth="1"/>
    <col min="20" max="20" width="7.5703125" style="12" bestFit="1" customWidth="1"/>
    <col min="21" max="22" width="8.42578125" style="12" bestFit="1" customWidth="1"/>
    <col min="23" max="23" width="14" style="12" bestFit="1" customWidth="1"/>
    <col min="24" max="24" width="14.42578125" style="12" bestFit="1" customWidth="1"/>
    <col min="25" max="16384" width="9.140625" style="12"/>
  </cols>
  <sheetData>
    <row r="2" spans="1:24" ht="17.25" customHeight="1" x14ac:dyDescent="0.3">
      <c r="T2" s="24"/>
      <c r="U2" s="24"/>
      <c r="V2" s="24"/>
    </row>
    <row r="3" spans="1:24" ht="30.75" thickBot="1" x14ac:dyDescent="0.3">
      <c r="S3" s="19" t="s">
        <v>1</v>
      </c>
      <c r="T3" s="20" t="s">
        <v>3</v>
      </c>
      <c r="U3" s="20" t="s">
        <v>55</v>
      </c>
      <c r="V3" s="20" t="s">
        <v>64</v>
      </c>
      <c r="W3" s="20" t="s">
        <v>62</v>
      </c>
      <c r="X3" s="20" t="s">
        <v>65</v>
      </c>
    </row>
    <row r="4" spans="1:24" ht="15.75" thickTop="1" x14ac:dyDescent="0.25">
      <c r="S4" s="26" t="s">
        <v>5</v>
      </c>
      <c r="T4" s="27">
        <v>77684</v>
      </c>
      <c r="U4" s="27">
        <v>25246</v>
      </c>
      <c r="V4" s="27">
        <v>30759</v>
      </c>
      <c r="W4" s="27">
        <v>6728</v>
      </c>
      <c r="X4" s="27">
        <v>7000</v>
      </c>
    </row>
    <row r="5" spans="1:24" x14ac:dyDescent="0.25">
      <c r="S5" s="26" t="s">
        <v>9</v>
      </c>
      <c r="T5" s="27">
        <v>78091</v>
      </c>
      <c r="U5" s="27">
        <v>20918</v>
      </c>
      <c r="V5" s="27">
        <v>27755</v>
      </c>
      <c r="W5" s="27">
        <v>5537</v>
      </c>
      <c r="X5" s="27">
        <v>7000</v>
      </c>
    </row>
    <row r="6" spans="1:24" x14ac:dyDescent="0.25">
      <c r="S6" s="26" t="s">
        <v>10</v>
      </c>
      <c r="T6" s="27">
        <v>78339</v>
      </c>
      <c r="U6" s="27">
        <v>22165</v>
      </c>
      <c r="V6" s="27">
        <v>28200</v>
      </c>
      <c r="W6" s="27">
        <v>5254</v>
      </c>
      <c r="X6" s="27">
        <v>7000</v>
      </c>
    </row>
    <row r="7" spans="1:24" ht="15.75" thickBot="1" x14ac:dyDescent="0.3">
      <c r="S7" s="26" t="s">
        <v>11</v>
      </c>
      <c r="T7" s="27">
        <v>78504</v>
      </c>
      <c r="U7" s="27">
        <v>24531</v>
      </c>
      <c r="V7" s="27">
        <v>28200</v>
      </c>
      <c r="W7" s="27">
        <v>4319</v>
      </c>
      <c r="X7" s="27">
        <v>7000</v>
      </c>
    </row>
    <row r="8" spans="1:24" ht="15.75" thickTop="1" x14ac:dyDescent="0.25">
      <c r="S8" s="26" t="s">
        <v>12</v>
      </c>
      <c r="T8" s="27">
        <v>78610</v>
      </c>
      <c r="U8" s="27">
        <v>39466</v>
      </c>
      <c r="V8" s="27">
        <v>41755</v>
      </c>
      <c r="W8" s="27">
        <v>5352</v>
      </c>
      <c r="X8" s="27">
        <v>7000</v>
      </c>
    </row>
    <row r="9" spans="1:24" x14ac:dyDescent="0.25">
      <c r="A9" s="22"/>
      <c r="B9" s="22"/>
      <c r="C9" s="22"/>
      <c r="D9" s="22"/>
      <c r="Q9" s="13"/>
      <c r="S9" s="26" t="s">
        <v>13</v>
      </c>
      <c r="T9" s="27">
        <v>78950</v>
      </c>
      <c r="U9" s="27">
        <v>28067</v>
      </c>
      <c r="V9" s="27">
        <v>31200</v>
      </c>
      <c r="W9" s="27">
        <v>6453</v>
      </c>
      <c r="X9" s="27">
        <v>7000</v>
      </c>
    </row>
    <row r="10" spans="1:24" x14ac:dyDescent="0.25">
      <c r="L10" s="13"/>
      <c r="S10" s="26" t="s">
        <v>14</v>
      </c>
      <c r="T10" s="27">
        <v>78662</v>
      </c>
      <c r="U10" s="27">
        <v>32360</v>
      </c>
      <c r="V10" s="27">
        <v>34204</v>
      </c>
      <c r="W10" s="27">
        <v>7250</v>
      </c>
      <c r="X10" s="27">
        <v>7000</v>
      </c>
    </row>
    <row r="11" spans="1:24" ht="17.25" x14ac:dyDescent="0.35">
      <c r="J11" s="14" t="str">
        <f>Calc3!D6</f>
        <v>Employment</v>
      </c>
      <c r="K11" s="14">
        <f>Calc3!E6</f>
        <v>60000</v>
      </c>
      <c r="O11" s="14" t="str">
        <f>Calc3!G4</f>
        <v>Emergency Fund</v>
      </c>
      <c r="P11" s="15">
        <f>Calc3!H4</f>
        <v>3033</v>
      </c>
      <c r="Q11" s="16"/>
      <c r="S11" s="26" t="s">
        <v>15</v>
      </c>
      <c r="T11" s="27">
        <v>78213</v>
      </c>
      <c r="U11" s="27">
        <v>27270</v>
      </c>
      <c r="V11" s="27">
        <v>31755</v>
      </c>
      <c r="W11" s="27">
        <v>7364</v>
      </c>
      <c r="X11" s="27">
        <v>7000</v>
      </c>
    </row>
    <row r="12" spans="1:24" ht="17.25" x14ac:dyDescent="0.35">
      <c r="J12" s="14" t="str">
        <f>Calc3!D7</f>
        <v>Rental</v>
      </c>
      <c r="K12" s="14">
        <f>Calc3!E7</f>
        <v>14000</v>
      </c>
      <c r="L12" s="16"/>
      <c r="O12" s="14" t="str">
        <f>Calc3!G5</f>
        <v>Retirement Account</v>
      </c>
      <c r="P12" s="14">
        <f>Calc3!H5</f>
        <v>643</v>
      </c>
      <c r="Q12" s="14"/>
      <c r="S12" s="26" t="s">
        <v>16</v>
      </c>
      <c r="T12" s="27">
        <v>77334</v>
      </c>
      <c r="U12" s="27">
        <v>24088</v>
      </c>
      <c r="V12" s="27">
        <v>30200</v>
      </c>
      <c r="W12" s="27">
        <v>5557</v>
      </c>
      <c r="X12" s="27">
        <v>7000</v>
      </c>
    </row>
    <row r="13" spans="1:24" ht="17.25" x14ac:dyDescent="0.35">
      <c r="J13" s="14" t="str">
        <f>Calc3!D8</f>
        <v>Side Hustle</v>
      </c>
      <c r="K13" s="14">
        <f>Calc3!E8</f>
        <v>3950</v>
      </c>
      <c r="L13" s="14"/>
      <c r="O13" s="14" t="str">
        <f>Calc3!G6</f>
        <v>Saving #3</v>
      </c>
      <c r="P13" s="14">
        <f>Calc3!H6</f>
        <v>643</v>
      </c>
      <c r="Q13" s="14"/>
      <c r="S13" s="26" t="s">
        <v>17</v>
      </c>
      <c r="T13" s="27">
        <v>76524</v>
      </c>
      <c r="U13" s="27">
        <v>33698</v>
      </c>
      <c r="V13" s="27">
        <v>41400</v>
      </c>
      <c r="W13" s="27">
        <v>5559</v>
      </c>
      <c r="X13" s="27">
        <v>7000</v>
      </c>
    </row>
    <row r="14" spans="1:24" ht="17.25" x14ac:dyDescent="0.35">
      <c r="J14" s="14" t="str">
        <f>Calc3!D9</f>
        <v>Dividend,Stock Gain</v>
      </c>
      <c r="K14" s="14">
        <f>Calc3!E9</f>
        <v>554</v>
      </c>
      <c r="L14" s="14"/>
      <c r="S14" s="26" t="s">
        <v>18</v>
      </c>
      <c r="T14" s="27">
        <v>75383</v>
      </c>
      <c r="U14" s="27">
        <v>24283</v>
      </c>
      <c r="V14" s="27">
        <v>29955</v>
      </c>
      <c r="W14" s="27">
        <v>7128</v>
      </c>
      <c r="X14" s="27">
        <v>7000</v>
      </c>
    </row>
    <row r="15" spans="1:24" ht="15.75" thickBot="1" x14ac:dyDescent="0.3">
      <c r="K15" s="17"/>
      <c r="S15" s="26" t="s">
        <v>19</v>
      </c>
      <c r="T15" s="27">
        <v>76283</v>
      </c>
      <c r="U15" s="27">
        <v>23138</v>
      </c>
      <c r="V15" s="27">
        <v>28400</v>
      </c>
      <c r="W15" s="27">
        <v>6243</v>
      </c>
      <c r="X15" s="27">
        <v>7000</v>
      </c>
    </row>
    <row r="16" spans="1:24" ht="15.75" thickTop="1" x14ac:dyDescent="0.25">
      <c r="K16" s="17"/>
      <c r="S16" s="21" t="s">
        <v>48</v>
      </c>
      <c r="T16" s="28">
        <v>932577</v>
      </c>
      <c r="U16" s="28">
        <v>325230</v>
      </c>
      <c r="V16" s="28">
        <v>383783</v>
      </c>
      <c r="W16" s="28">
        <v>72744</v>
      </c>
      <c r="X16" s="28">
        <v>84000</v>
      </c>
    </row>
    <row r="17" spans="10:11" x14ac:dyDescent="0.25">
      <c r="K17" s="17"/>
    </row>
    <row r="18" spans="10:11" x14ac:dyDescent="0.25">
      <c r="K18" s="17"/>
    </row>
    <row r="19" spans="10:11" x14ac:dyDescent="0.25">
      <c r="K19" s="18"/>
    </row>
    <row r="24" spans="10:11" ht="17.25" x14ac:dyDescent="0.35">
      <c r="J24" s="14" t="str">
        <f>Calc3!M5</f>
        <v>Housing</v>
      </c>
      <c r="K24" s="14">
        <f>Calc3!N5</f>
        <v>5305</v>
      </c>
    </row>
    <row r="25" spans="10:11" ht="17.25" x14ac:dyDescent="0.35">
      <c r="J25" s="14" t="str">
        <f>Calc3!M6</f>
        <v>Insurances</v>
      </c>
      <c r="K25" s="14">
        <f>Calc3!N6</f>
        <v>5000</v>
      </c>
    </row>
    <row r="26" spans="10:11" ht="17.25" x14ac:dyDescent="0.35">
      <c r="J26" s="14" t="str">
        <f>Calc3!M7</f>
        <v>Loans</v>
      </c>
      <c r="K26" s="14">
        <f>Calc3!N7</f>
        <v>5000</v>
      </c>
    </row>
    <row r="27" spans="10:11" ht="17.25" x14ac:dyDescent="0.35">
      <c r="J27" s="14" t="str">
        <f>Calc3!M8</f>
        <v>Pet Care</v>
      </c>
      <c r="K27" s="14">
        <f>Calc3!N8</f>
        <v>4725</v>
      </c>
    </row>
    <row r="28" spans="10:11" ht="17.25" x14ac:dyDescent="0.35">
      <c r="J28" s="14" t="str">
        <f>Calc3!M9</f>
        <v>Food</v>
      </c>
      <c r="K28" s="14">
        <f>Calc3!N9</f>
        <v>1643</v>
      </c>
    </row>
    <row r="29" spans="10:11" ht="17.25" x14ac:dyDescent="0.35">
      <c r="J29" s="14" t="str">
        <f>Calc3!M10</f>
        <v>Personal Care</v>
      </c>
      <c r="K29" s="14">
        <f>Calc3!N10</f>
        <v>1539</v>
      </c>
    </row>
    <row r="30" spans="10:11" ht="17.25" x14ac:dyDescent="0.35">
      <c r="J30" s="14" t="str">
        <f>Calc3!M11</f>
        <v>Recreation</v>
      </c>
      <c r="K30" s="14">
        <f>Calc3!N11</f>
        <v>1267</v>
      </c>
    </row>
    <row r="31" spans="10:11" ht="17.25" x14ac:dyDescent="0.35">
      <c r="J31" s="14" t="str">
        <f>Calc3!M12</f>
        <v>Transportation</v>
      </c>
      <c r="K31" s="14">
        <f>Calc3!N12</f>
        <v>52</v>
      </c>
    </row>
    <row r="32" spans="10:11" ht="17.25" x14ac:dyDescent="0.35">
      <c r="J32" s="14" t="str">
        <f>Calc3!M13</f>
        <v>Miscellaneous</v>
      </c>
      <c r="K32" s="14">
        <f>Calc3!N13</f>
        <v>0</v>
      </c>
    </row>
  </sheetData>
  <mergeCells count="1">
    <mergeCell ref="T2:V2"/>
  </mergeCells>
  <conditionalFormatting sqref="N4">
    <cfRule type="iconSet" priority="11">
      <iconSet iconSet="3Flags" showValue="0">
        <cfvo type="percent" val="0"/>
        <cfvo type="num" val="0"/>
        <cfvo type="num" val="0"/>
      </iconSet>
    </cfRule>
  </conditionalFormatting>
  <conditionalFormatting sqref="O5:O6">
    <cfRule type="cellIs" dxfId="3" priority="9" operator="lessThan">
      <formula>0</formula>
    </cfRule>
    <cfRule type="cellIs" dxfId="2" priority="10" operator="greaterThan">
      <formula>0</formula>
    </cfRule>
  </conditionalFormatting>
  <conditionalFormatting sqref="K11:K14">
    <cfRule type="colorScale" priority="8">
      <colorScale>
        <cfvo type="min"/>
        <cfvo type="percentile" val="50"/>
        <cfvo type="max"/>
        <color theme="9" tint="0.79998168889431442"/>
        <color theme="9" tint="0.39997558519241921"/>
        <color rgb="FF63BE7B"/>
      </colorScale>
    </cfRule>
  </conditionalFormatting>
  <conditionalFormatting sqref="K24:K32">
    <cfRule type="colorScale" priority="7">
      <colorScale>
        <cfvo type="min"/>
        <cfvo type="percentile" val="50"/>
        <cfvo type="max"/>
        <color theme="7" tint="0.79998168889431442"/>
        <color theme="7" tint="0.39997558519241921"/>
        <color theme="7" tint="-0.249977111117893"/>
      </colorScale>
    </cfRule>
  </conditionalFormatting>
  <conditionalFormatting sqref="Q11:Q13">
    <cfRule type="colorScale" priority="6">
      <colorScale>
        <cfvo type="min"/>
        <cfvo type="percentile" val="50"/>
        <cfvo type="max"/>
        <color theme="4" tint="0.79998168889431442"/>
        <color theme="4" tint="0.59999389629810485"/>
        <color theme="4"/>
      </colorScale>
    </cfRule>
  </conditionalFormatting>
  <conditionalFormatting sqref="L12:L14">
    <cfRule type="colorScale" priority="5">
      <colorScale>
        <cfvo type="min"/>
        <cfvo type="percentile" val="50"/>
        <cfvo type="max"/>
        <color theme="4" tint="0.79998168889431442"/>
        <color theme="4" tint="0.59999389629810485"/>
        <color theme="4"/>
      </colorScale>
    </cfRule>
  </conditionalFormatting>
  <conditionalFormatting sqref="P11:P13">
    <cfRule type="colorScale" priority="4">
      <colorScale>
        <cfvo type="min"/>
        <cfvo type="percentile" val="50"/>
        <cfvo type="max"/>
        <color theme="4" tint="0.79998168889431442"/>
        <color theme="4" tint="0.39997558519241921"/>
        <color theme="4"/>
      </colorScale>
    </cfRule>
  </conditionalFormatting>
  <conditionalFormatting pivot="1" sqref="T4:T15">
    <cfRule type="colorScale" priority="3">
      <colorScale>
        <cfvo type="min"/>
        <cfvo type="percentile" val="50"/>
        <cfvo type="max"/>
        <color theme="9" tint="0.79998168889431442"/>
        <color theme="9" tint="0.39997558519241921"/>
        <color rgb="FF63BE7B"/>
      </colorScale>
    </cfRule>
  </conditionalFormatting>
  <conditionalFormatting pivot="1" sqref="U4:U15">
    <cfRule type="colorScale" priority="2">
      <colorScale>
        <cfvo type="min"/>
        <cfvo type="percentile" val="50"/>
        <cfvo type="max"/>
        <color theme="7" tint="0.79998168889431442"/>
        <color theme="7" tint="0.39997558519241921"/>
        <color theme="7" tint="-0.249977111117893"/>
      </colorScale>
    </cfRule>
  </conditionalFormatting>
  <conditionalFormatting pivot="1" sqref="W4:W15">
    <cfRule type="colorScale" priority="1">
      <colorScale>
        <cfvo type="min"/>
        <cfvo type="percentile" val="50"/>
        <cfvo type="max"/>
        <color theme="8" tint="0.79998168889431442"/>
        <color theme="8" tint="0.39997558519241921"/>
        <color theme="8"/>
      </colorScale>
    </cfRule>
  </conditionalFormatting>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E1965-7562-446C-8D47-A85919A29AE0}">
  <dimension ref="B4:G12"/>
  <sheetViews>
    <sheetView showGridLines="0" workbookViewId="0">
      <selection activeCell="B4" sqref="B4"/>
    </sheetView>
  </sheetViews>
  <sheetFormatPr defaultRowHeight="15" x14ac:dyDescent="0.25"/>
  <cols>
    <col min="1" max="1" width="9.7109375" bestFit="1" customWidth="1"/>
    <col min="2" max="2" width="16.28515625" bestFit="1" customWidth="1"/>
    <col min="3" max="3" width="7.140625" bestFit="1" customWidth="1"/>
    <col min="4" max="13" width="9.7109375" bestFit="1" customWidth="1"/>
    <col min="14" max="15" width="11.28515625" bestFit="1" customWidth="1"/>
  </cols>
  <sheetData>
    <row r="4" spans="2:7" x14ac:dyDescent="0.25">
      <c r="B4" s="4" t="s">
        <v>53</v>
      </c>
    </row>
    <row r="5" spans="2:7" x14ac:dyDescent="0.25">
      <c r="B5" s="5" t="s">
        <v>49</v>
      </c>
      <c r="C5" s="25">
        <v>78504</v>
      </c>
      <c r="G5" s="1">
        <f ca="1">TODAY()</f>
        <v>45066</v>
      </c>
    </row>
    <row r="6" spans="2:7" x14ac:dyDescent="0.25">
      <c r="B6" s="5" t="s">
        <v>50</v>
      </c>
      <c r="C6" s="25">
        <v>24531</v>
      </c>
    </row>
    <row r="7" spans="2:7" x14ac:dyDescent="0.25">
      <c r="B7" s="5" t="s">
        <v>52</v>
      </c>
      <c r="C7" s="25">
        <v>53973</v>
      </c>
    </row>
    <row r="8" spans="2:7" x14ac:dyDescent="0.25">
      <c r="B8" s="5" t="s">
        <v>57</v>
      </c>
      <c r="C8" s="25">
        <v>50304</v>
      </c>
      <c r="E8">
        <f>IF(ISBLANK(GETPIVOTDATA("[Measures].[Sum of TrackedS]",$B$4)),0,GETPIVOTDATA("[Measures].[Left after Savings]",$B$4))</f>
        <v>49654</v>
      </c>
      <c r="G8" s="8" t="str">
        <f>"You have spend above👎 your expense budget by  " &amp; E10&amp;"%. Now, you have  "&amp;Calc4!$N$5&amp;" for future savings"</f>
        <v>You have spend above👎 your expense budget by  13%. Now, you have  197920 for future savings</v>
      </c>
    </row>
    <row r="9" spans="2:7" x14ac:dyDescent="0.25">
      <c r="B9" s="5" t="s">
        <v>51</v>
      </c>
      <c r="C9" s="25">
        <v>4319</v>
      </c>
      <c r="E9">
        <f>IF(ISBLANK(GETPIVOTDATA("[Measures].[Sum of TrackedS]",$B$4)), "None", GETPIVOTDATA("[Measures].[Sum of TrackedS]",$B$4))</f>
        <v>4319</v>
      </c>
      <c r="G9" s="9" t="str">
        <f>"You have spend below 👍your expense budget by  "&amp;E10&amp;"%. Now you have "&amp;Calc4!$N$5&amp;" for future Savings."</f>
        <v>You have spend below 👍your expense budget by  13%. Now you have 197920 for future Savings.</v>
      </c>
    </row>
    <row r="10" spans="2:7" x14ac:dyDescent="0.25">
      <c r="B10" s="5" t="s">
        <v>59</v>
      </c>
      <c r="C10" s="25">
        <v>49654</v>
      </c>
      <c r="E10" s="7">
        <f>ROUND(ABS(GETPIVOTDATA("[Measures].[%more/less]",$B$4)),2)*100</f>
        <v>13</v>
      </c>
    </row>
    <row r="11" spans="2:7" x14ac:dyDescent="0.25">
      <c r="B11" s="5" t="s">
        <v>56</v>
      </c>
      <c r="C11" s="25">
        <v>28200</v>
      </c>
      <c r="E11" t="str">
        <f>IF(GETPIVOTDATA("[Measures].[Sum of Tracked]",$B$4)&gt;GETPIVOTDATA("[Measures].[Sum of Budget]",$B$4), G8,G9)</f>
        <v>You have spend below 👍your expense budget by  13%. Now you have 197920 for future Savings.</v>
      </c>
    </row>
    <row r="12" spans="2:7" x14ac:dyDescent="0.25">
      <c r="B12" s="5" t="s">
        <v>60</v>
      </c>
      <c r="C12" s="6">
        <v>0.1301063829787234</v>
      </c>
      <c r="E12" t="str">
        <f>IF(E9="ND", "Future Savings are not recorded yet. Go to Savings Worksheet to do so", "Future Savings are recorded. Great!")</f>
        <v>Future Savings are recorded. Great!</v>
      </c>
    </row>
  </sheetData>
  <conditionalFormatting sqref="E5">
    <cfRule type="iconSet" priority="3">
      <iconSet iconSet="3Arrows">
        <cfvo type="percent" val="0"/>
        <cfvo type="percent" val="33"/>
        <cfvo type="percent" val="67"/>
      </iconSet>
    </cfRule>
  </conditionalFormatting>
  <conditionalFormatting pivot="1" sqref="C7">
    <cfRule type="cellIs" dxfId="1" priority="2" operator="lessThan">
      <formula>0</formula>
    </cfRule>
  </conditionalFormatting>
  <conditionalFormatting pivot="1" sqref="C7">
    <cfRule type="cellIs" dxfId="0" priority="1" operator="greaterThan">
      <formula>0</formula>
    </cfRule>
  </conditionalFormatting>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5EBDE-9450-4D3D-A326-3F888A651060}">
  <dimension ref="B3:E16"/>
  <sheetViews>
    <sheetView workbookViewId="0">
      <selection activeCell="L30" sqref="L30"/>
    </sheetView>
  </sheetViews>
  <sheetFormatPr defaultRowHeight="15" x14ac:dyDescent="0.25"/>
  <cols>
    <col min="1" max="1" width="7.85546875" bestFit="1" customWidth="1"/>
    <col min="2" max="2" width="11.28515625" bestFit="1" customWidth="1"/>
    <col min="3" max="3" width="7.5703125" bestFit="1" customWidth="1"/>
    <col min="4" max="4" width="8.42578125" bestFit="1" customWidth="1"/>
    <col min="5" max="5" width="15.28515625" bestFit="1" customWidth="1"/>
    <col min="6" max="6" width="9.7109375" bestFit="1" customWidth="1"/>
    <col min="7" max="10" width="8.7109375" bestFit="1" customWidth="1"/>
    <col min="11" max="11" width="11.28515625" bestFit="1" customWidth="1"/>
    <col min="12" max="12" width="13.140625" bestFit="1" customWidth="1"/>
    <col min="13" max="13" width="13.28515625" bestFit="1" customWidth="1"/>
    <col min="14" max="14" width="15.42578125" bestFit="1" customWidth="1"/>
    <col min="15" max="15" width="13.140625" bestFit="1" customWidth="1"/>
    <col min="16" max="16" width="14.28515625" bestFit="1" customWidth="1"/>
    <col min="17" max="17" width="7.7109375" bestFit="1" customWidth="1"/>
    <col min="18" max="18" width="15.5703125" bestFit="1" customWidth="1"/>
    <col min="19" max="19" width="16.28515625" bestFit="1" customWidth="1"/>
    <col min="20" max="20" width="17.42578125" bestFit="1" customWidth="1"/>
    <col min="21" max="21" width="5" bestFit="1" customWidth="1"/>
    <col min="22" max="33" width="6" bestFit="1" customWidth="1"/>
    <col min="34" max="34" width="15.42578125" bestFit="1" customWidth="1"/>
    <col min="35" max="45" width="6" bestFit="1" customWidth="1"/>
    <col min="46" max="46" width="7.85546875" bestFit="1" customWidth="1"/>
    <col min="47" max="47" width="6" bestFit="1" customWidth="1"/>
    <col min="48" max="57" width="7" bestFit="1" customWidth="1"/>
    <col min="58" max="58" width="19.28515625" bestFit="1" customWidth="1"/>
    <col min="59" max="59" width="19.5703125" bestFit="1" customWidth="1"/>
    <col min="60" max="60" width="20.5703125" bestFit="1" customWidth="1"/>
    <col min="61" max="61" width="9" bestFit="1" customWidth="1"/>
    <col min="62" max="62" width="20.42578125" bestFit="1" customWidth="1"/>
    <col min="63" max="63" width="12.7109375" bestFit="1" customWidth="1"/>
  </cols>
  <sheetData>
    <row r="3" spans="2:5" x14ac:dyDescent="0.25">
      <c r="B3" s="4" t="s">
        <v>54</v>
      </c>
      <c r="C3" t="s">
        <v>3</v>
      </c>
      <c r="D3" t="s">
        <v>55</v>
      </c>
      <c r="E3" t="s">
        <v>64</v>
      </c>
    </row>
    <row r="4" spans="2:5" x14ac:dyDescent="0.25">
      <c r="B4" s="5" t="s">
        <v>5</v>
      </c>
      <c r="C4" s="25">
        <v>77684</v>
      </c>
      <c r="D4" s="25">
        <v>25246</v>
      </c>
      <c r="E4" s="25">
        <v>30759</v>
      </c>
    </row>
    <row r="5" spans="2:5" x14ac:dyDescent="0.25">
      <c r="B5" s="5" t="s">
        <v>9</v>
      </c>
      <c r="C5" s="25">
        <v>78091</v>
      </c>
      <c r="D5" s="25">
        <v>20918</v>
      </c>
      <c r="E5" s="25">
        <v>27755</v>
      </c>
    </row>
    <row r="6" spans="2:5" x14ac:dyDescent="0.25">
      <c r="B6" s="5" t="s">
        <v>10</v>
      </c>
      <c r="C6" s="25">
        <v>78339</v>
      </c>
      <c r="D6" s="25">
        <v>22165</v>
      </c>
      <c r="E6" s="25">
        <v>28200</v>
      </c>
    </row>
    <row r="7" spans="2:5" x14ac:dyDescent="0.25">
      <c r="B7" s="5" t="s">
        <v>11</v>
      </c>
      <c r="C7" s="25">
        <v>78504</v>
      </c>
      <c r="D7" s="25">
        <v>24531</v>
      </c>
      <c r="E7" s="25">
        <v>28200</v>
      </c>
    </row>
    <row r="8" spans="2:5" x14ac:dyDescent="0.25">
      <c r="B8" s="5" t="s">
        <v>12</v>
      </c>
      <c r="C8" s="25">
        <v>78610</v>
      </c>
      <c r="D8" s="25">
        <v>39466</v>
      </c>
      <c r="E8" s="25">
        <v>41755</v>
      </c>
    </row>
    <row r="9" spans="2:5" x14ac:dyDescent="0.25">
      <c r="B9" s="5" t="s">
        <v>13</v>
      </c>
      <c r="C9" s="25">
        <v>78950</v>
      </c>
      <c r="D9" s="25">
        <v>28067</v>
      </c>
      <c r="E9" s="25">
        <v>31200</v>
      </c>
    </row>
    <row r="10" spans="2:5" x14ac:dyDescent="0.25">
      <c r="B10" s="5" t="s">
        <v>14</v>
      </c>
      <c r="C10" s="25">
        <v>78662</v>
      </c>
      <c r="D10" s="25">
        <v>32360</v>
      </c>
      <c r="E10" s="25">
        <v>34204</v>
      </c>
    </row>
    <row r="11" spans="2:5" x14ac:dyDescent="0.25">
      <c r="B11" s="5" t="s">
        <v>15</v>
      </c>
      <c r="C11" s="25">
        <v>78213</v>
      </c>
      <c r="D11" s="25">
        <v>27270</v>
      </c>
      <c r="E11" s="25">
        <v>31755</v>
      </c>
    </row>
    <row r="12" spans="2:5" x14ac:dyDescent="0.25">
      <c r="B12" s="5" t="s">
        <v>16</v>
      </c>
      <c r="C12" s="25">
        <v>77334</v>
      </c>
      <c r="D12" s="25">
        <v>24088</v>
      </c>
      <c r="E12" s="25">
        <v>30200</v>
      </c>
    </row>
    <row r="13" spans="2:5" x14ac:dyDescent="0.25">
      <c r="B13" s="5" t="s">
        <v>17</v>
      </c>
      <c r="C13" s="25">
        <v>76524</v>
      </c>
      <c r="D13" s="25">
        <v>33698</v>
      </c>
      <c r="E13" s="25">
        <v>41400</v>
      </c>
    </row>
    <row r="14" spans="2:5" x14ac:dyDescent="0.25">
      <c r="B14" s="5" t="s">
        <v>18</v>
      </c>
      <c r="C14" s="25">
        <v>75383</v>
      </c>
      <c r="D14" s="25">
        <v>24283</v>
      </c>
      <c r="E14" s="25">
        <v>29955</v>
      </c>
    </row>
    <row r="15" spans="2:5" x14ac:dyDescent="0.25">
      <c r="B15" s="5" t="s">
        <v>19</v>
      </c>
      <c r="C15" s="25">
        <v>76283</v>
      </c>
      <c r="D15" s="25">
        <v>23138</v>
      </c>
      <c r="E15" s="25">
        <v>28400</v>
      </c>
    </row>
    <row r="16" spans="2:5" x14ac:dyDescent="0.25">
      <c r="B16" s="5" t="s">
        <v>48</v>
      </c>
      <c r="C16" s="25">
        <v>932577</v>
      </c>
      <c r="D16" s="25">
        <v>325230</v>
      </c>
      <c r="E16" s="25">
        <v>383783</v>
      </c>
    </row>
  </sheetData>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FC49-87D5-4013-9373-A45BE9438EDC}">
  <dimension ref="D1:R14"/>
  <sheetViews>
    <sheetView workbookViewId="0">
      <selection activeCell="H36" sqref="H36"/>
    </sheetView>
  </sheetViews>
  <sheetFormatPr defaultRowHeight="15" x14ac:dyDescent="0.25"/>
  <cols>
    <col min="4" max="4" width="23.7109375" bestFit="1" customWidth="1"/>
    <col min="5" max="5" width="14.28515625" bestFit="1" customWidth="1"/>
    <col min="7" max="7" width="23.7109375" bestFit="1" customWidth="1"/>
    <col min="8" max="8" width="15.5703125" bestFit="1" customWidth="1"/>
    <col min="13" max="13" width="23.7109375" bestFit="1" customWidth="1"/>
    <col min="14" max="14" width="14.5703125" bestFit="1" customWidth="1"/>
    <col min="15" max="15" width="14" bestFit="1" customWidth="1"/>
    <col min="16" max="16" width="23.7109375" bestFit="1" customWidth="1"/>
    <col min="17" max="17" width="14" bestFit="1" customWidth="1"/>
    <col min="18" max="18" width="14.5703125" bestFit="1" customWidth="1"/>
  </cols>
  <sheetData>
    <row r="1" spans="4:18" x14ac:dyDescent="0.25">
      <c r="G1" s="4" t="s">
        <v>58</v>
      </c>
      <c r="H1" t="s" vm="3">
        <v>61</v>
      </c>
      <c r="P1" s="4" t="s">
        <v>58</v>
      </c>
      <c r="Q1" t="s" vm="2">
        <v>55</v>
      </c>
    </row>
    <row r="2" spans="4:18" x14ac:dyDescent="0.25">
      <c r="M2" s="4" t="s">
        <v>58</v>
      </c>
      <c r="N2" t="s" vm="2">
        <v>55</v>
      </c>
    </row>
    <row r="3" spans="4:18" x14ac:dyDescent="0.25">
      <c r="D3" s="4" t="s">
        <v>58</v>
      </c>
      <c r="E3" t="s" vm="1">
        <v>3</v>
      </c>
      <c r="G3" s="4" t="s">
        <v>47</v>
      </c>
      <c r="H3" t="s">
        <v>51</v>
      </c>
      <c r="P3" s="4" t="s">
        <v>47</v>
      </c>
      <c r="Q3" t="s">
        <v>56</v>
      </c>
      <c r="R3" t="s">
        <v>50</v>
      </c>
    </row>
    <row r="4" spans="4:18" x14ac:dyDescent="0.25">
      <c r="G4" s="5" t="s">
        <v>42</v>
      </c>
      <c r="H4" s="25">
        <v>3033</v>
      </c>
      <c r="M4" s="4" t="s">
        <v>0</v>
      </c>
      <c r="N4" t="s">
        <v>50</v>
      </c>
      <c r="P4" s="5" t="s">
        <v>30</v>
      </c>
      <c r="Q4" s="25">
        <v>30000</v>
      </c>
      <c r="R4" s="25">
        <v>14830</v>
      </c>
    </row>
    <row r="5" spans="4:18" x14ac:dyDescent="0.25">
      <c r="D5" s="4" t="s">
        <v>47</v>
      </c>
      <c r="E5" t="s">
        <v>49</v>
      </c>
      <c r="G5" s="5" t="s">
        <v>43</v>
      </c>
      <c r="H5" s="25">
        <v>643</v>
      </c>
      <c r="M5" t="s">
        <v>24</v>
      </c>
      <c r="N5" s="25">
        <v>5305</v>
      </c>
      <c r="P5" s="5" t="s">
        <v>24</v>
      </c>
      <c r="Q5" s="25">
        <v>77383</v>
      </c>
      <c r="R5" s="25">
        <v>73465</v>
      </c>
    </row>
    <row r="6" spans="4:18" x14ac:dyDescent="0.25">
      <c r="D6" s="5" t="s">
        <v>4</v>
      </c>
      <c r="E6" s="25">
        <v>60000</v>
      </c>
      <c r="G6" s="5" t="s">
        <v>44</v>
      </c>
      <c r="H6" s="25">
        <v>643</v>
      </c>
      <c r="M6" t="s">
        <v>39</v>
      </c>
      <c r="N6" s="25">
        <v>5000</v>
      </c>
      <c r="P6" s="5" t="s">
        <v>39</v>
      </c>
      <c r="Q6" s="25">
        <v>60000</v>
      </c>
      <c r="R6" s="25">
        <v>60000</v>
      </c>
    </row>
    <row r="7" spans="4:18" x14ac:dyDescent="0.25">
      <c r="D7" s="5" t="s">
        <v>7</v>
      </c>
      <c r="E7" s="25">
        <v>14000</v>
      </c>
      <c r="G7" s="5" t="s">
        <v>48</v>
      </c>
      <c r="H7" s="25">
        <v>4319</v>
      </c>
      <c r="M7" t="s">
        <v>40</v>
      </c>
      <c r="N7" s="25">
        <v>5000</v>
      </c>
      <c r="P7" s="5" t="s">
        <v>40</v>
      </c>
      <c r="Q7" s="25">
        <v>60000</v>
      </c>
      <c r="R7" s="25">
        <v>60000</v>
      </c>
    </row>
    <row r="8" spans="4:18" x14ac:dyDescent="0.25">
      <c r="D8" s="5" t="s">
        <v>6</v>
      </c>
      <c r="E8" s="25">
        <v>3950</v>
      </c>
      <c r="M8" t="s">
        <v>38</v>
      </c>
      <c r="N8" s="25">
        <v>4725</v>
      </c>
      <c r="P8" s="5" t="s">
        <v>41</v>
      </c>
      <c r="Q8" s="25">
        <v>24000</v>
      </c>
      <c r="R8" s="25">
        <v>950</v>
      </c>
    </row>
    <row r="9" spans="4:18" x14ac:dyDescent="0.25">
      <c r="D9" s="5" t="s">
        <v>8</v>
      </c>
      <c r="E9" s="25">
        <v>554</v>
      </c>
      <c r="M9" t="s">
        <v>30</v>
      </c>
      <c r="N9" s="25">
        <v>1643</v>
      </c>
      <c r="P9" s="5" t="s">
        <v>36</v>
      </c>
      <c r="Q9" s="25">
        <v>24000</v>
      </c>
      <c r="R9" s="25">
        <v>20461</v>
      </c>
    </row>
    <row r="10" spans="4:18" x14ac:dyDescent="0.25">
      <c r="D10" s="5" t="s">
        <v>48</v>
      </c>
      <c r="E10" s="25">
        <v>78504</v>
      </c>
      <c r="M10" t="s">
        <v>36</v>
      </c>
      <c r="N10" s="25">
        <v>1539</v>
      </c>
      <c r="P10" s="5" t="s">
        <v>38</v>
      </c>
      <c r="Q10" s="25">
        <v>60000</v>
      </c>
      <c r="R10" s="25">
        <v>52095</v>
      </c>
    </row>
    <row r="11" spans="4:18" x14ac:dyDescent="0.25">
      <c r="M11" t="s">
        <v>34</v>
      </c>
      <c r="N11" s="25">
        <v>1267</v>
      </c>
      <c r="P11" s="5" t="s">
        <v>34</v>
      </c>
      <c r="Q11" s="25">
        <v>46000</v>
      </c>
      <c r="R11" s="25">
        <v>42227</v>
      </c>
    </row>
    <row r="12" spans="4:18" x14ac:dyDescent="0.25">
      <c r="M12" t="s">
        <v>33</v>
      </c>
      <c r="N12" s="25">
        <v>52</v>
      </c>
      <c r="P12" s="5" t="s">
        <v>33</v>
      </c>
      <c r="Q12" s="25">
        <v>2400</v>
      </c>
      <c r="R12" s="25">
        <v>1202</v>
      </c>
    </row>
    <row r="13" spans="4:18" x14ac:dyDescent="0.25">
      <c r="M13" t="s">
        <v>41</v>
      </c>
      <c r="N13" s="25">
        <v>0</v>
      </c>
      <c r="P13" s="5" t="s">
        <v>48</v>
      </c>
      <c r="Q13" s="25">
        <v>383783</v>
      </c>
      <c r="R13" s="25">
        <v>325230</v>
      </c>
    </row>
    <row r="14" spans="4:18" x14ac:dyDescent="0.25">
      <c r="M14" t="s">
        <v>48</v>
      </c>
      <c r="N14" s="25">
        <v>24531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A1760-C92F-402F-9267-0D3A4E099BC0}">
  <dimension ref="D2:S21"/>
  <sheetViews>
    <sheetView workbookViewId="0">
      <selection activeCell="K35" sqref="K35"/>
    </sheetView>
  </sheetViews>
  <sheetFormatPr defaultRowHeight="15" x14ac:dyDescent="0.25"/>
  <cols>
    <col min="4" max="4" width="9.7109375" style="11" bestFit="1" customWidth="1"/>
    <col min="5" max="7" width="16.28515625" bestFit="1" customWidth="1"/>
    <col min="8" max="8" width="13.140625" bestFit="1" customWidth="1"/>
    <col min="17" max="17" width="23.7109375" bestFit="1" customWidth="1"/>
    <col min="18" max="18" width="10.7109375" bestFit="1" customWidth="1"/>
    <col min="19" max="19" width="15.28515625" bestFit="1" customWidth="1"/>
    <col min="20" max="20" width="10.42578125" bestFit="1" customWidth="1"/>
    <col min="21" max="21" width="7" bestFit="1" customWidth="1"/>
    <col min="22" max="22" width="14" bestFit="1" customWidth="1"/>
    <col min="23" max="23" width="13.28515625" bestFit="1" customWidth="1"/>
    <col min="24" max="24" width="8.42578125" bestFit="1" customWidth="1"/>
    <col min="25" max="25" width="10.5703125" bestFit="1" customWidth="1"/>
    <col min="26" max="26" width="14.140625" bestFit="1" customWidth="1"/>
    <col min="27" max="27" width="11.28515625" bestFit="1" customWidth="1"/>
  </cols>
  <sheetData>
    <row r="2" spans="4:19" x14ac:dyDescent="0.25">
      <c r="Q2" s="4" t="s">
        <v>58</v>
      </c>
      <c r="R2" t="s" vm="2">
        <v>55</v>
      </c>
    </row>
    <row r="4" spans="4:19" x14ac:dyDescent="0.25">
      <c r="D4" s="4" t="s">
        <v>63</v>
      </c>
      <c r="E4" t="s">
        <v>59</v>
      </c>
      <c r="H4" s="4" t="s">
        <v>47</v>
      </c>
      <c r="Q4" s="4" t="s">
        <v>47</v>
      </c>
      <c r="R4" t="s">
        <v>55</v>
      </c>
      <c r="S4" t="s">
        <v>64</v>
      </c>
    </row>
    <row r="5" spans="4:19" x14ac:dyDescent="0.25">
      <c r="D5" s="1">
        <v>44562</v>
      </c>
      <c r="E5" s="25">
        <v>45710</v>
      </c>
      <c r="H5" s="10">
        <v>44652</v>
      </c>
      <c r="K5" t="s">
        <v>66</v>
      </c>
      <c r="N5">
        <f>VLOOKUP(H5,D4:E20,2,0)</f>
        <v>197920</v>
      </c>
      <c r="Q5" s="5" t="s">
        <v>30</v>
      </c>
      <c r="R5" s="25">
        <v>1643</v>
      </c>
      <c r="S5" s="25">
        <v>2500</v>
      </c>
    </row>
    <row r="6" spans="4:19" x14ac:dyDescent="0.25">
      <c r="D6" s="1">
        <v>44593</v>
      </c>
      <c r="E6" s="25">
        <v>97346</v>
      </c>
      <c r="K6">
        <f>COUNTA(H5:H16)</f>
        <v>1</v>
      </c>
      <c r="Q6" s="5" t="s">
        <v>24</v>
      </c>
      <c r="R6" s="25">
        <v>5305</v>
      </c>
      <c r="S6" s="25">
        <v>4500</v>
      </c>
    </row>
    <row r="7" spans="4:19" x14ac:dyDescent="0.25">
      <c r="D7" s="1">
        <v>44621</v>
      </c>
      <c r="E7" s="25">
        <v>148266</v>
      </c>
      <c r="Q7" s="5" t="s">
        <v>39</v>
      </c>
      <c r="R7" s="25">
        <v>5000</v>
      </c>
      <c r="S7" s="25">
        <v>5000</v>
      </c>
    </row>
    <row r="8" spans="4:19" x14ac:dyDescent="0.25">
      <c r="D8" s="1">
        <v>44652</v>
      </c>
      <c r="E8" s="25">
        <v>197920</v>
      </c>
      <c r="Q8" s="5" t="s">
        <v>40</v>
      </c>
      <c r="R8" s="25">
        <v>5000</v>
      </c>
      <c r="S8" s="25">
        <v>5000</v>
      </c>
    </row>
    <row r="9" spans="4:19" x14ac:dyDescent="0.25">
      <c r="D9" s="1">
        <v>44682</v>
      </c>
      <c r="E9" s="25">
        <v>231712</v>
      </c>
      <c r="Q9" s="5" t="s">
        <v>41</v>
      </c>
      <c r="R9" s="25">
        <v>0</v>
      </c>
      <c r="S9" s="25">
        <v>2000</v>
      </c>
    </row>
    <row r="10" spans="4:19" x14ac:dyDescent="0.25">
      <c r="D10" s="1">
        <v>44713</v>
      </c>
      <c r="E10" s="25">
        <v>276142</v>
      </c>
      <c r="Q10" s="5" t="s">
        <v>36</v>
      </c>
      <c r="R10" s="25">
        <v>1539</v>
      </c>
      <c r="S10" s="25">
        <v>2000</v>
      </c>
    </row>
    <row r="11" spans="4:19" x14ac:dyDescent="0.25">
      <c r="D11" s="1">
        <v>44743</v>
      </c>
      <c r="E11" s="25">
        <v>315194</v>
      </c>
      <c r="Q11" s="5" t="s">
        <v>38</v>
      </c>
      <c r="R11" s="25">
        <v>4725</v>
      </c>
      <c r="S11" s="25">
        <v>5000</v>
      </c>
    </row>
    <row r="12" spans="4:19" x14ac:dyDescent="0.25">
      <c r="D12" s="1">
        <v>44774</v>
      </c>
      <c r="E12" s="25">
        <v>358773</v>
      </c>
      <c r="Q12" s="5" t="s">
        <v>34</v>
      </c>
      <c r="R12" s="25">
        <v>1267</v>
      </c>
      <c r="S12" s="25">
        <v>2000</v>
      </c>
    </row>
    <row r="13" spans="4:19" x14ac:dyDescent="0.25">
      <c r="D13" s="1">
        <v>44805</v>
      </c>
      <c r="E13" s="25">
        <v>406462</v>
      </c>
      <c r="Q13" s="5" t="s">
        <v>33</v>
      </c>
      <c r="R13" s="25">
        <v>52</v>
      </c>
      <c r="S13" s="25">
        <v>200</v>
      </c>
    </row>
    <row r="14" spans="4:19" x14ac:dyDescent="0.25">
      <c r="D14" s="1">
        <v>44835</v>
      </c>
      <c r="E14" s="25">
        <v>443729</v>
      </c>
      <c r="Q14" s="5" t="s">
        <v>48</v>
      </c>
      <c r="R14" s="25">
        <v>24531</v>
      </c>
      <c r="S14" s="25">
        <v>28200</v>
      </c>
    </row>
    <row r="15" spans="4:19" x14ac:dyDescent="0.25">
      <c r="D15" s="1">
        <v>44866</v>
      </c>
      <c r="E15" s="25">
        <v>487701</v>
      </c>
    </row>
    <row r="16" spans="4:19" x14ac:dyDescent="0.25">
      <c r="D16" s="1">
        <v>44896</v>
      </c>
      <c r="E16" s="25">
        <v>534603</v>
      </c>
    </row>
    <row r="17" spans="4:5" x14ac:dyDescent="0.25">
      <c r="D17" s="1">
        <v>44927</v>
      </c>
      <c r="E17" s="25">
        <v>254765</v>
      </c>
    </row>
    <row r="18" spans="4:5" x14ac:dyDescent="0.25">
      <c r="D18" s="1">
        <v>44958</v>
      </c>
      <c r="E18" s="25">
        <v>327271</v>
      </c>
    </row>
    <row r="19" spans="4:5" x14ac:dyDescent="0.25">
      <c r="D19" s="1">
        <v>44986</v>
      </c>
      <c r="E19" s="25">
        <v>358535</v>
      </c>
    </row>
    <row r="20" spans="4:5" x14ac:dyDescent="0.25">
      <c r="D20" s="1">
        <v>45017</v>
      </c>
      <c r="E20" s="25">
        <v>432158</v>
      </c>
    </row>
    <row r="21" spans="4:5" x14ac:dyDescent="0.25">
      <c r="D21"/>
    </row>
  </sheetData>
  <phoneticPr fontId="1" type="noConversion"/>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 2 0 2 3 - 0 5 - 1 9 T 2 0 : 2 2 : 2 1 . 4 2 7 5 1 2 6 + 0 5 : 3 0 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 F i n a l   T r a c k e r 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 F i n a l   T r a c k e r 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 C o l u m n s \ T r a c k e d < / K e y > < / a : K e y > < a : V a l u e   i : t y p e = " T a b l e W i d g e t B a s e V i e w S t a t e " / > < / a : K e y V a l u e O f D i a g r a m O b j e c t K e y a n y T y p e z b w N T n L X > < a : K e y V a l u e O f D i a g r a m O b j e c t K e y a n y T y p e z b w N T n L X > < a : K e y > < K e y > C o l u m n s \ B u d g e t S < / K e y > < / a : K e y > < a : V a l u e   i : t y p e = " T a b l e W i d g e t B a s e V i e w S t a t e " / > < / a : K e y V a l u e O f D i a g r a m O b j e c t K e y a n y T y p e z b w N T n L X > < a : K e y V a l u e O f D i a g r a m O b j e c t K e y a n y T y p e z b w N T n L X > < a : K e y > < K e y > C o l u m n s \ T r a c k e d S < / K e y > < / a : K e y > < a : V a l u e   i : t y p e = " T a b l e W i d g e t B a s e V i e w S t a t e " / > < / a : K e y V a l u e O f D i a g r a m O b j e c t K e y a n y T y p e z b w N T n L X > < a : K e y V a l u e O f D i a g r a m O b j e c t K e y a n y T y p e z b w N T n L X > < a : K e y > < K e y > C o l u m n s \ I n c o m e / E x p e n s e / S a v i n g s 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O r d e r " > < C u s t o m C o n t e n t > < ! [ C D A T A [ E m p l o y m e n t _ 2 7 0 f 9 9 3 e - b 5 d 4 - 4 9 f 2 - a 2 4 1 - 5 3 0 7 4 7 5 e 9 a 6 e , S i d e H u s t l e _ 9 c e a 4 1 4 e - d d 9 c - 4 4 5 a - b a e c - 7 5 0 9 5 9 c e 1 a e 5 , B r o a d b a n d _ 1 d 1 5 0 3 f 3 - 7 6 f e - 4 6 5 9 - 9 3 b f - 9 e 8 b d 1 3 1 f d a 4 , P h o n e _ a 0 4 e 4 a 3 8 - 5 d d a - 4 3 8 5 - b d 6 d - 2 a c 7 1 c 2 4 d 4 a 5 , R e n t a l _ 0 a 1 2 9 b 1 8 - 8 6 8 5 - 4 6 4 5 - b d 9 7 - 3 d 3 a 3 6 9 c 3 2 6 e , E l e c B i l l _ e 6 4 b e 3 d 1 - 5 4 0 1 - 4 3 7 8 - 8 c 0 e - 0 b c a a b c c 9 6 9 0 , G a s _ a 9 3 c 4 6 6 0 - b 5 d 7 - 4 0 d a - 9 3 4 0 - 7 3 9 c 6 f 6 a a 4 5 8 , M a i n t e n a n c e _ d 2 0 b 2 0 1 f - 5 7 0 a - 4 4 b 9 - 8 5 c d - a 1 5 d 8 b 9 0 3 5 d c , G r o c e r i e s _ 0 0 7 7 9 8 5 f - 9 6 0 5 - 4 1 3 8 - a b 9 6 - 4 5 6 3 8 d f 2 a e 4 f , D i n i n g O u t _ c e 2 b d 1 2 9 - a 3 6 a - 4 b 1 1 - 9 f 1 f - e 2 8 2 a 7 e 8 7 5 e f , T r a n s p o r t a t i o n _ 5 7 d d 3 9 1 9 - c d 8 b - 4 e 0 4 - 9 7 f 7 - d 8 7 9 e d b b 4 a b e , R e c r e a t i o n _ 2 3 5 8 9 1 f 0 - 1 5 1 b - 4 d 3 c - b 0 b c - 5 9 b e 3 c f 0 b 2 1 b , P e r s o n a l C a r e _ b 9 b 8 4 1 f 7 - 3 a f 6 - 4 a 8 4 - 8 6 8 3 - a 5 2 3 3 e e b a 2 2 a , F u n V a c a t i o n _ 9 f f b 6 7 2 3 - 4 5 b e - 4 8 c a - 9 8 b 5 - e 8 b 2 1 3 e 5 6 c b 8 , P e t _ 8 5 1 2 a 1 c f - 2 1 d 7 - 4 1 a b - b 5 4 e - 9 2 c b 4 2 6 7 0 6 2 8 , I n s u r a n c e s _ 3 6 2 5 5 4 e c - 4 1 7 9 - 4 d 6 e - 8 c 4 2 - a 6 a c 4 d 6 e a 6 c f , L o a n s _ e 5 5 9 a b f 1 - 8 3 9 2 - 4 b f d - 8 0 5 c - 8 0 0 4 2 5 3 c 9 c 0 b , M i s c e l l a n e o u s _ 4 f 2 1 c a 9 3 - 9 c d b - 4 0 5 c - a b 9 1 - 6 4 1 b 8 a c 3 3 a f c , E m e r g e n c y F u n d _ 3 0 f 1 4 f 3 8 - a 8 5 5 - 4 9 3 7 - 8 8 7 1 - 6 2 e 7 3 3 b 7 c c 8 a , R e t i r e m e n t A c c o u n t _ 6 b d 5 3 4 6 c - 4 9 3 5 - 4 7 e 9 - b 5 d 2 - 4 1 f 9 7 1 e 5 4 a b 9 , S a v i n g 3 _ 7 9 a 3 0 3 6 a - 5 e 3 6 - 4 a 9 8 - b b e d - 4 2 5 8 5 2 b d d 5 f 1 , F i n a l   T r a c k e r _ 4 3 1 c 7 5 f b - 6 3 9 0 - 4 3 e f - a f b 0 - 8 5 b b f 4 1 8 b 5 c 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 C o l u m n s \ Y e a r < / K e y > < / D i a g r a m O b j e c t K e y > < D i a g r a m O b j e c t K e y > < K e y > C o l u m n s \ I n c o m e 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 C o l u m n s \ I n c o m e 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V i e w S t a t e s > < / D i a g r a m M a n a g e r . S e r i a l i z a b l e D i a g r a m > < D i a g r a m M a n a g e r . S e r i a l i z a b l e D i a g r a m > < A d a p t e r   i : t y p e = " M e a s u r e D i a g r a m S a n d b o x A d a p t e r " > < T a b l e N a m e > F i n a l   T r a c k e r 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 F i n a l   T r a c k e r 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 I n c o m e < / K e y > < / D i a g r a m O b j e c t K e y > < D i a g r a m O b j e c t K e y > < K e y > M e a s u r e s \ S u m   o f   I n c o m e \ T a g I n f o \ F o r m u l a < / K e y > < / D i a g r a m O b j e c t K e y > < D i a g r a m O b j e c t K e y > < K e y > M e a s u r e s \ S u m   o f   I n c o m e \ T a g I n f o \ V a l u e < / K e y > < / D i a g r a m O b j e c t K e y > < D i a g r a m O b j e c t K e y > < K e y > M e a s u r e s \ S u m   o f   T r a c k e d < / K e y > < / D i a g r a m O b j e c t K e y > < D i a g r a m O b j e c t K e y > < K e y > M e a s u r e s \ S u m   o f   T r a c k e d \ T a g I n f o \ F o r m u l a < / K e y > < / D i a g r a m O b j e c t K e y > < D i a g r a m O b j e c t K e y > < K e y > M e a s u r e s \ S u m   o f   T r a c k e d \ T a g I n f o \ V a l u e < / K e y > < / D i a g r a m O b j e c t K e y > < D i a g r a m O b j e c t K e y > < K e y > M e a s u r e s \ S u m   o f   T r a c k e d S < / K e y > < / D i a g r a m O b j e c t K e y > < D i a g r a m O b j e c t K e y > < K e y > M e a s u r e s \ S u m   o f   T r a c k e d S \ T a g I n f o \ F o r m u l a < / K e y > < / D i a g r a m O b j e c t K e y > < D i a g r a m O b j e c t K e y > < K e y > M e a s u r e s \ S u m   o f   T r a c k e d S \ T a g I n f o \ V a l u e < / K e y > < / D i a g r a m O b j e c t K e y > < D i a g r a m O b j e c t K e y > < K e y > M e a s u r e s \ l e f t < / K e y > < / D i a g r a m O b j e c t K e y > < D i a g r a m O b j e c t K e y > < K e y > M e a s u r e s \ l e f t \ T a g I n f o \ F o r m u l a < / K e y > < / D i a g r a m O b j e c t K e y > < D i a g r a m O b j e c t K e y > < K e y > M e a s u r e s \ l e f t \ T a g I n f o \ V a l u e < / K e y > < / D i a g r a m O b j e c t K e y > < D i a g r a m O b j e c t K e y > < K e y > M e a s u r e s \ L e f t   a f t e r   s a v i n g < / K e y > < / D i a g r a m O b j e c t K e y > < D i a g r a m O b j e c t K e y > < K e y > M e a s u r e s \ L e f t   a f t e r   s a v i n g \ T a g I n f o \ F o r m u l a < / K e y > < / D i a g r a m O b j e c t K e y > < D i a g r a m O b j e c t K e y > < K e y > M e a s u r e s \ L e f t   a f t e r   s a v i n g \ T a g I n f o \ V a l u e < / K e y > < / D i a g r a m O b j e c t K e y > < D i a g r a m O b j e c t K e y > < K e y > C o l u m n s \ M o n t h < / K e y > < / D i a g r a m O b j e c t K e y > < D i a g r a m O b j e c t K e y > < K e y > C o l u m n s \ Y e a r < / K e y > < / D i a g r a m O b j e c t K e y > < D i a g r a m O b j e c t K e y > < K e y > C o l u m n s \ C a t e g o r y < / K e y > < / D i a g r a m O b j e c t K e y > < D i a g r a m O b j e c t K e y > < K e y > C o l u m n s \ S u b c a t e g o r y < / K e y > < / D i a g r a m O b j e c t K e y > < D i a g r a m O b j e c t K e y > < K e y > C o l u m n s \ I n c o m e < / K e y > < / D i a g r a m O b j e c t K e y > < D i a g r a m O b j e c t K e y > < K e y > C o l u m n s \ B u d g e t < / K e y > < / D i a g r a m O b j e c t K e y > < D i a g r a m O b j e c t K e y > < K e y > C o l u m n s \ T r a c k e d < / K e y > < / D i a g r a m O b j e c t K e y > < D i a g r a m O b j e c t K e y > < K e y > C o l u m n s \ B u d g e t S < / K e y > < / D i a g r a m O b j e c t K e y > < D i a g r a m O b j e c t K e y > < K e y > C o l u m n s \ T r a c k e d S < / K e y > < / D i a g r a m O b j e c t K e y > < D i a g r a m O b j e c t K e y > < K e y > C o l u m n s \ I n c o m e / E x p e n s e / S a v i n g s < / 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 L i n k s \ & l t ; C o l u m n s \ S u m   o f   T r a c k e d & g t ; - & l t ; M e a s u r e s \ T r a c k e d & g t ; < / K e y > < / D i a g r a m O b j e c t K e y > < D i a g r a m O b j e c t K e y > < K e y > L i n k s \ & l t ; C o l u m n s \ S u m   o f   T r a c k e d & g t ; - & l t ; M e a s u r e s \ T r a c k e d & g t ; \ C O L U M N < / K e y > < / D i a g r a m O b j e c t K e y > < D i a g r a m O b j e c t K e y > < K e y > L i n k s \ & l t ; C o l u m n s \ S u m   o f   T r a c k e d & g t ; - & l t ; M e a s u r e s \ T r a c k e d & g t ; \ M E A S U R E < / K e y > < / D i a g r a m O b j e c t K e y > < D i a g r a m O b j e c t K e y > < K e y > L i n k s \ & l t ; C o l u m n s \ S u m   o f   T r a c k e d S & g t ; - & l t ; M e a s u r e s \ T r a c k e d S & g t ; < / K e y > < / D i a g r a m O b j e c t K e y > < D i a g r a m O b j e c t K e y > < K e y > L i n k s \ & l t ; C o l u m n s \ S u m   o f   T r a c k e d S & g t ; - & l t ; M e a s u r e s \ T r a c k e d S & g t ; \ C O L U M N < / K e y > < / D i a g r a m O b j e c t K e y > < D i a g r a m O b j e c t K e y > < K e y > L i n k s \ & l t ; C o l u m n s \ S u m   o f   T r a c k e d S & g t ; - & l t ; M e a s u r e s \ T r a c k e d S & g t ; \ M E A S U R E 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 I n c o m e < / K e y > < / a : K e y > < a : V a l u e   i : t y p e = " M e a s u r e G r i d N o d e V i e w S t a t e " > < C o l u m n > 4 < / 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 M e a s u r e s \ S u m   o f   T r a c k e d < / K e y > < / a : K e y > < a : V a l u e   i : t y p e = " M e a s u r e G r i d N o d e V i e w S t a t e " > < C o l u m n > 6 < / C o l u m n > < L a y e d O u t > t r u e < / L a y e d O u t > < W a s U I I n v i s i b l e > t r u e < / W a s U I I n v i s i b l e > < / a : V a l u e > < / a : K e y V a l u e O f D i a g r a m O b j e c t K e y a n y T y p e z b w N T n L X > < a : K e y V a l u e O f D i a g r a m O b j e c t K e y a n y T y p e z b w N T n L X > < a : K e y > < K e y > M e a s u r e s \ S u m   o f   T r a c k e d \ T a g I n f o \ F o r m u l a < / K e y > < / a : K e y > < a : V a l u e   i : t y p e = " M e a s u r e G r i d V i e w S t a t e I D i a g r a m T a g A d d i t i o n a l I n f o " / > < / a : K e y V a l u e O f D i a g r a m O b j e c t K e y a n y T y p e z b w N T n L X > < a : K e y V a l u e O f D i a g r a m O b j e c t K e y a n y T y p e z b w N T n L X > < a : K e y > < K e y > M e a s u r e s \ S u m   o f   T r a c k e d \ T a g I n f o \ V a l u e < / K e y > < / a : K e y > < a : V a l u e   i : t y p e = " M e a s u r e G r i d V i e w S t a t e I D i a g r a m T a g A d d i t i o n a l I n f o " / > < / a : K e y V a l u e O f D i a g r a m O b j e c t K e y a n y T y p e z b w N T n L X > < a : K e y V a l u e O f D i a g r a m O b j e c t K e y a n y T y p e z b w N T n L X > < a : K e y > < K e y > M e a s u r e s \ S u m   o f   T r a c k e d S < / K e y > < / a : K e y > < a : V a l u e   i : t y p e = " M e a s u r e G r i d N o d e V i e w S t a t e " > < C o l u m n > 8 < / C o l u m n > < L a y e d O u t > t r u e < / L a y e d O u t > < W a s U I I n v i s i b l e > t r u e < / W a s U I I n v i s i b l e > < / a : V a l u e > < / a : K e y V a l u e O f D i a g r a m O b j e c t K e y a n y T y p e z b w N T n L X > < a : K e y V a l u e O f D i a g r a m O b j e c t K e y a n y T y p e z b w N T n L X > < a : K e y > < K e y > M e a s u r e s \ S u m   o f   T r a c k e d S \ T a g I n f o \ F o r m u l a < / K e y > < / a : K e y > < a : V a l u e   i : t y p e = " M e a s u r e G r i d V i e w S t a t e I D i a g r a m T a g A d d i t i o n a l I n f o " / > < / a : K e y V a l u e O f D i a g r a m O b j e c t K e y a n y T y p e z b w N T n L X > < a : K e y V a l u e O f D i a g r a m O b j e c t K e y a n y T y p e z b w N T n L X > < a : K e y > < K e y > M e a s u r e s \ S u m   o f   T r a c k e d S \ T a g I n f o \ V a l u e < / K e y > < / a : K e y > < a : V a l u e   i : t y p e = " M e a s u r e G r i d V i e w S t a t e I D i a g r a m T a g A d d i t i o n a l I n f o " / > < / a : K e y V a l u e O f D i a g r a m O b j e c t K e y a n y T y p e z b w N T n L X > < a : K e y V a l u e O f D i a g r a m O b j e c t K e y a n y T y p e z b w N T n L X > < a : K e y > < K e y > M e a s u r e s \ l e f t < / K e y > < / a : K e y > < a : V a l u e   i : t y p e = " M e a s u r e G r i d N o d e V i e w S t a t e " > < L a y e d O u t > t r u e < / L a y e d O u t > < / a : V a l u e > < / a : K e y V a l u e O f D i a g r a m O b j e c t K e y a n y T y p e z b w N T n L X > < a : K e y V a l u e O f D i a g r a m O b j e c t K e y a n y T y p e z b w N T n L X > < a : K e y > < K e y > M e a s u r e s \ l e f t \ T a g I n f o \ F o r m u l a < / K e y > < / a : K e y > < a : V a l u e   i : t y p e = " M e a s u r e G r i d V i e w S t a t e I D i a g r a m T a g A d d i t i o n a l I n f o " / > < / a : K e y V a l u e O f D i a g r a m O b j e c t K e y a n y T y p e z b w N T n L X > < a : K e y V a l u e O f D i a g r a m O b j e c t K e y a n y T y p e z b w N T n L X > < a : K e y > < K e y > M e a s u r e s \ l e f t \ T a g I n f o \ V a l u e < / K e y > < / a : K e y > < a : V a l u e   i : t y p e = " M e a s u r e G r i d V i e w S t a t e I D i a g r a m T a g A d d i t i o n a l I n f o " / > < / a : K e y V a l u e O f D i a g r a m O b j e c t K e y a n y T y p e z b w N T n L X > < a : K e y V a l u e O f D i a g r a m O b j e c t K e y a n y T y p e z b w N T n L X > < a : K e y > < K e y > M e a s u r e s \ L e f t   a f t e r   s a v i n g < / K e y > < / a : K e y > < a : V a l u e   i : t y p e = " M e a s u r e G r i d N o d e V i e w S t a t e " > < L a y e d O u t > t r u e < / L a y e d O u t > < R o w > 1 < / R o w > < / a : V a l u e > < / a : K e y V a l u e O f D i a g r a m O b j e c t K e y a n y T y p e z b w N T n L X > < a : K e y V a l u e O f D i a g r a m O b j e c t K e y a n y T y p e z b w N T n L X > < a : K e y > < K e y > M e a s u r e s \ L e f t   a f t e r   s a v i n g \ T a g I n f o \ F o r m u l a < / K e y > < / a : K e y > < a : V a l u e   i : t y p e = " M e a s u r e G r i d V i e w S t a t e I D i a g r a m T a g A d d i t i o n a l I n f o " / > < / a : K e y V a l u e O f D i a g r a m O b j e c t K e y a n y T y p e z b w N T n L X > < a : K e y V a l u e O f D i a g r a m O b j e c t K e y a n y T y p e z b w N T n L X > < a : K e y > < K e y > M e a s u r e s \ L e f t   a f t e r   s a v i n g \ T a g I n f o \ V a l u e 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 C o l u m n s \ I n c o m e < / K e y > < / a : K e y > < a : V a l u e   i : t y p e = " M e a s u r e G r i d N o d e V i e w S t a t e " > < C o l u m n > 4 < / C o l u m n > < L a y e d O u t > t r u e < / L a y e d O u t > < / a : V a l u e > < / a : K e y V a l u e O f D i a g r a m O b j e c t K e y a n y T y p e z b w N T n L X > < a : K e y V a l u e O f D i a g r a m O b j e c t K e y a n y T y p e z b w N T n L X > < a : K e y > < K e y > C o l u m n s \ B u d g e t < / K e y > < / a : K e y > < a : V a l u e   i : t y p e = " M e a s u r e G r i d N o d e V i e w S t a t e " > < C o l u m n > 5 < / C o l u m n > < L a y e d O u t > t r u e < / L a y e d O u t > < / a : V a l u e > < / a : K e y V a l u e O f D i a g r a m O b j e c t K e y a n y T y p e z b w N T n L X > < a : K e y V a l u e O f D i a g r a m O b j e c t K e y a n y T y p e z b w N T n L X > < a : K e y > < K e y > C o l u m n s \ T r a c k e d < / K e y > < / a : K e y > < a : V a l u e   i : t y p e = " M e a s u r e G r i d N o d e V i e w S t a t e " > < C o l u m n > 6 < / C o l u m n > < L a y e d O u t > t r u e < / L a y e d O u t > < / a : V a l u e > < / a : K e y V a l u e O f D i a g r a m O b j e c t K e y a n y T y p e z b w N T n L X > < a : K e y V a l u e O f D i a g r a m O b j e c t K e y a n y T y p e z b w N T n L X > < a : K e y > < K e y > C o l u m n s \ B u d g e t S < / K e y > < / a : K e y > < a : V a l u e   i : t y p e = " M e a s u r e G r i d N o d e V i e w S t a t e " > < C o l u m n > 7 < / C o l u m n > < L a y e d O u t > t r u e < / L a y e d O u t > < / a : V a l u e > < / a : K e y V a l u e O f D i a g r a m O b j e c t K e y a n y T y p e z b w N T n L X > < a : K e y V a l u e O f D i a g r a m O b j e c t K e y a n y T y p e z b w N T n L X > < a : K e y > < K e y > C o l u m n s \ T r a c k e d S < / K e y > < / a : K e y > < a : V a l u e   i : t y p e = " M e a s u r e G r i d N o d e V i e w S t a t e " > < C o l u m n > 8 < / C o l u m n > < L a y e d O u t > t r u e < / L a y e d O u t > < / a : V a l u e > < / a : K e y V a l u e O f D i a g r a m O b j e c t K e y a n y T y p e z b w N T n L X > < a : K e y V a l u e O f D i a g r a m O b j e c t K e y a n y T y p e z b w N T n L X > < a : K e y > < K e y > C o l u m n s \ I n c o m e / E x p e n s e / S a v i n g s < / K e y > < / a : K e y > < a : V a l u e   i : t y p e = " M e a s u r e G r i d N o d e V i e w S t a t e " > < C o l u m n > 9 < / C o l u m n > < L a y e d O u t > t r u e < / L a y e d O u t > < / a : V a l u e > < / 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 L i n k s \ & l t ; C o l u m n s \ S u m   o f   T r a c k e d & g t ; - & l t ; M e a s u r e s \ T r a c k e d & g t ; < / K e y > < / a : K e y > < a : V a l u e   i : t y p e = " M e a s u r e G r i d V i e w S t a t e I D i a g r a m L i n k " / > < / a : K e y V a l u e O f D i a g r a m O b j e c t K e y a n y T y p e z b w N T n L X > < a : K e y V a l u e O f D i a g r a m O b j e c t K e y a n y T y p e z b w N T n L X > < a : K e y > < K e y > L i n k s \ & l t ; C o l u m n s \ S u m   o f   T r a c k e d & g t ; - & l t ; M e a s u r e s \ T r a c k e d & g t ; \ C O L U M N < / K e y > < / a : K e y > < a : V a l u e   i : t y p e = " M e a s u r e G r i d V i e w S t a t e I D i a g r a m L i n k E n d p o i n t " / > < / a : K e y V a l u e O f D i a g r a m O b j e c t K e y a n y T y p e z b w N T n L X > < a : K e y V a l u e O f D i a g r a m O b j e c t K e y a n y T y p e z b w N T n L X > < a : K e y > < K e y > L i n k s \ & l t ; C o l u m n s \ S u m   o f   T r a c k e d & g t ; - & l t ; M e a s u r e s \ T r a c k e d & g t ; \ M E A S U R E < / K e y > < / a : K e y > < a : V a l u e   i : t y p e = " M e a s u r e G r i d V i e w S t a t e I D i a g r a m L i n k E n d p o i n t " / > < / a : K e y V a l u e O f D i a g r a m O b j e c t K e y a n y T y p e z b w N T n L X > < a : K e y V a l u e O f D i a g r a m O b j e c t K e y a n y T y p e z b w N T n L X > < a : K e y > < K e y > L i n k s \ & l t ; C o l u m n s \ S u m   o f   T r a c k e d S & g t ; - & l t ; M e a s u r e s \ T r a c k e d S & g t ; < / K e y > < / a : K e y > < a : V a l u e   i : t y p e = " M e a s u r e G r i d V i e w S t a t e I D i a g r a m L i n k " / > < / a : K e y V a l u e O f D i a g r a m O b j e c t K e y a n y T y p e z b w N T n L X > < a : K e y V a l u e O f D i a g r a m O b j e c t K e y a n y T y p e z b w N T n L X > < a : K e y > < K e y > L i n k s \ & l t ; C o l u m n s \ S u m   o f   T r a c k e d S & g t ; - & l t ; M e a s u r e s \ T r a c k e d S & g t ; \ C O L U M N < / K e y > < / a : K e y > < a : V a l u e   i : t y p e = " M e a s u r e G r i d V i e w S t a t e I D i a g r a m L i n k E n d p o i n t " / > < / a : K e y V a l u e O f D i a g r a m O b j e c t K e y a n y T y p e z b w N T n L X > < a : K e y V a l u e O f D i a g r a m O b j e c t K e y a n y T y p e z b w N T n L X > < a : K e y > < K e y > L i n k s \ & l t ; C o l u m n s \ S u m   o f   T r a c k e d S & g t ; - & l t ; M e a s u r e s \ T r a c k e d S & g t ; \ M E A S U R E 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0 c a b d 6 e b - 9 d b 2 - 4 d 2 8 - a f 3 f - 1 0 4 3 e e b f 8 c c 2 " > < C u s t o m C o n t e n t > < ! [ C D A T A [ < ? x m l   v e r s i o n = " 1 . 0 "   e n c o d i n g = " u t f - 1 6 " ? > < S e t t i n g s > < C a l c u l a t e d F i e l d s > < i t e m > < M e a s u r e N a m e > l e f t < / M e a s u r e N a m e > < D i s p l a y N a m e > l e f t < / D i s p l a y N a m e > < V i s i b l e > F a l s e < / V i s i b l e > < / i t e m > < i t e m > < M e a s u r e N a m e > L e f t   a f t e r   s a v i n g < / M e a s u r e N a m e > < D i s p l a y N a m e > L e f t   a f t e r   s a v i n g < / D i s p l a y N a m e > < V i s i b l e > F a l s e < / V i s i b l e > < / i t e m > < i t e m > < M e a s u r e N a m e > T a r g e t   L e f t < / M e a s u r e N a m e > < D i s p l a y N a m e > T a r g e t   L e f t < / D i s p l a y N a m e > < V i s i b l e > F a l s e < / V i s i b l e > < / i t e m > < / C a l c u l a t e d F i e l d s > < S A H o s t H a s h > 0 < / S A H o s t H a s h > < G e m i n i F i e l d L i s t V i s i b l e > T r u e < / G e m i n i F i e l d L i s t V i s i b l e > < / S e t t i n g s > ] ] > < / C u s t o m C o n t e n t > < / G e m i n i > 
</file>

<file path=customXml/item18.xml>��< ? x m l   v e r s i o n = " 1 . 0 "   e n c o d i n g = " U T F - 1 6 " ? > < G e m i n i   x m l n s = " h t t p : / / g e m i n i / p i v o t c u s t o m i z a t i o n / T a b l e X M L _ E m p l o y m e n t _ 2 7 0 f 9 9 3 e - b 5 d 4 - 4 9 f 2 - a 2 4 1 - 5 3 0 7 4 7 5 e 9 a 6 e " > < 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 Y e a r < / s t r i n g > < / k e y > < v a l u e > < i n t > 6 2 < / i n t > < / v a l u e > < / i t e m > < i t e m > < k e y > < s t r i n g > I n c o m e < / s t r i n g > < / k e y > < v a l u e > < i n t > 8 2 < / i n t > < / v a l u e > < / i t e m > < i t e m > < k e y > < s t r i n g > C a t e g o r y < / s t r i n g > < / k e y > < v a l u e > < i n t > 9 1 < / i n t > < / v a l u e > < / i t e m > < / C o l u m n W i d t h s > < C o l u m n D i s p l a y I n d e x > < i t e m > < k e y > < s t r i n g > M o n t h < / s t r i n g > < / k e y > < v a l u e > < i n t > 0 < / i n t > < / v a l u e > < / i t e m > < i t e m > < k e y > < s t r i n g > Y e a r < / s t r i n g > < / k e y > < v a l u e > < i n t > 1 < / i n t > < / v a l u e > < / i t e m > < i t e m > < k e y > < s t r i n g > I n c o m e < / s t r i n g > < / k e y > < v a l u e > < i n t > 2 < / i n t > < / v a l u e > < / i t e m > < i t e m > < k e y > < s t r i n g > C a t e g o r y < / 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2 a 9 d 9 f 4 7 - a 0 e 1 - 4 a 1 b - 8 d 6 5 - 4 7 9 2 7 d 6 0 a d 4 6 " > < C u s t o m C o n t e n t > < ! [ C D A T A [ < ? x m l   v e r s i o n = " 1 . 0 "   e n c o d i n g = " u t f - 1 6 " ? > < S e t t i n g s > < C a l c u l a t e d F i e l d s > < i t e m > < M e a s u r e N a m e > l e f t < / M e a s u r e N a m e > < D i s p l a y N a m e > l e f t < / D i s p l a y N a m e > < V i s i b l e > F a l s e < / V i s i b l e > < / i t e m > < i t e m > < M e a s u r e N a m e > T a r g e t   L e f t < / M e a s u r e N a m e > < D i s p l a y N a m e > T a r g e t   L e f t < / D i s p l a y N a m e > < V i s i b l e > F a l s e < / V i s i b l e > < / i t e m > < i t e m > < M e a s u r e N a m e > L e f t   a f t e r   S a v i n g s < / M e a s u r e N a m e > < D i s p l a y N a m e > L e f t   a f t e r   S a v i n g s < / D i s p l a y N a m e > < V i s i b l e > F a l s e < / V i s i b l e > < / i t e m > < / C a l c u l a t e d F i e l d s > < S A H o s t H a s h > 0 < / S A H o s t H a s h > < G e m i n i F i e l d L i s t V i s i b l e > T r u e < / G e m i n i F i e l d L i s t V i s i b l e > < / S e t t i n g s > ] ] > < / C u s t o m C o n t e n t > < / G e m i n i > 
</file>

<file path=customXml/item2.xml>��< ? x m l   v e r s i o n = " 1 . 0 "   e n c o d i n g = " U T F - 1 6 " ? > < G e m i n i   x m l n s = " h t t p : / / g e m i n i / p i v o t c u s t o m i z a t i o n / a 0 c b 8 d f b - a f 8 4 - 4 d 1 b - 9 b 0 1 - 8 9 3 7 3 8 1 7 4 2 e d " > < C u s t o m C o n t e n t > < ! [ C D A T A [ < ? x m l   v e r s i o n = " 1 . 0 "   e n c o d i n g = " u t f - 1 6 " ? > < S e t t i n g s > < C a l c u l a t e d F i e l d s > < i t e m > < M e a s u r e N a m e > l e f t < / M e a s u r e N a m e > < D i s p l a y N a m e > l e f t < / D i s p l a y N a m e > < V i s i b l e > F a l s e < / V i s i b l e > < / i t e m > < i t e m > < M e a s u r e N a m e > L e f t   a f t e r   s a v i n g < / M e a s u r e N a m e > < D i s p l a y N a m e > L e f t   a f t e r   s a v i n g < / D i s p l a y N a m e > < V i s i b l e > F a l s e < / V i s i b l e > < / i t e m > < i t e m > < M e a s u r e N a m e > T a r g e t   L e f t < / M e a s u r e N a m e > < D i s p l a y N a m e > T a r g e t   L e f t < / D i s p l a y N a m e > < V i s i b l e > F a l s e 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X M L _ F i n a l   T r a c k e r _ 4 3 1 c 7 5 f b - 6 3 9 0 - 4 3 e f - a f b 0 - 8 5 b b f 4 1 8 b 5 c e " > < 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 1 6 5 < / i n t > < / v a l u e > < / i t e m > < i t e m > < k e y > < s t r i n g > Y e a r < / s t r i n g > < / k e y > < v a l u e > < i n t > 6 2 < / i n t > < / v a l u e > < / i t e m > < i t e m > < k e y > < s t r i n g > C a t e g o r y < / s t r i n g > < / k e y > < v a l u e > < i n t > 9 1 < / i n t > < / v a l u e > < / i t e m > < i t e m > < k e y > < s t r i n g > S u b c a t e g o r y < / s t r i n g > < / k e y > < v a l u e > < i n t > 1 1 2 < / i n t > < / v a l u e > < / i t e m > < i t e m > < k e y > < s t r i n g > I n c o m e < / s t r i n g > < / k e y > < v a l u e > < i n t > 8 2 < / i n t > < / v a l u e > < / i t e m > < i t e m > < k e y > < s t r i n g > B u d g e t < / s t r i n g > < / k e y > < v a l u e > < i n t > 8 0 < / i n t > < / v a l u e > < / i t e m > < i t e m > < k e y > < s t r i n g > T r a c k e d < / s t r i n g > < / k e y > < v a l u e > < i n t > 8 3 < / i n t > < / v a l u e > < / i t e m > < i t e m > < k e y > < s t r i n g > B u d g e t S < / s t r i n g > < / k e y > < v a l u e > < i n t > 8 7 < / i n t > < / v a l u e > < / i t e m > < i t e m > < k e y > < s t r i n g > T r a c k e d S < / s t r i n g > < / k e y > < v a l u e > < i n t > 9 0 < / i n t > < / v a l u e > < / i t e m > < i t e m > < k e y > < s t r i n g > I n c o m e / E x p e n s e / S a v i n g s < / s t r i n g > < / k e y > < v a l u e > < i n t > 1 9 2 < / i n t > < / v a l u e > < / i t e m > < / C o l u m n W i d t h s > < C o l u m n D i s p l a y I n d e x > < i t e m > < k e y > < s t r i n g > M o n t h < / s t r i n g > < / k e y > < v a l u e > < i n t > 0 < / i n t > < / v a l u e > < / i t e m > < i t e m > < k e y > < s t r i n g > Y e a r < / s t r i n g > < / k e y > < v a l u e > < i n t > 1 < / i n t > < / v a l u e > < / i t e m > < i t e m > < k e y > < s t r i n g > C a t e g o r y < / s t r i n g > < / k e y > < v a l u e > < i n t > 2 < / i n t > < / v a l u e > < / i t e m > < i t e m > < k e y > < s t r i n g > S u b c a t e g o r y < / s t r i n g > < / k e y > < v a l u e > < i n t > 3 < / i n t > < / v a l u e > < / i t e m > < i t e m > < k e y > < s t r i n g > I n c o m e < / s t r i n g > < / k e y > < v a l u e > < i n t > 4 < / i n t > < / v a l u e > < / i t e m > < i t e m > < k e y > < s t r i n g > B u d g e t < / s t r i n g > < / k e y > < v a l u e > < i n t > 5 < / i n t > < / v a l u e > < / i t e m > < i t e m > < k e y > < s t r i n g > T r a c k e d < / s t r i n g > < / k e y > < v a l u e > < i n t > 6 < / i n t > < / v a l u e > < / i t e m > < i t e m > < k e y > < s t r i n g > B u d g e t S < / s t r i n g > < / k e y > < v a l u e > < i n t > 7 < / i n t > < / v a l u e > < / i t e m > < i t e m > < k e y > < s t r i n g > T r a c k e d S < / s t r i n g > < / k e y > < v a l u e > < i n t > 8 < / i n t > < / v a l u e > < / i t e m > < i t e m > < k e y > < s t r i n g > I n c o m e / E x p e n s e / S a v i n g s < / s t r i n g > < / k e y > < v a l u e > < i n t > 9 < / i n t > < / v a l u e > < / i t e m > < / C o l u m n D i s p l a y I n d e x > < C o l u m n F r o z e n   / > < C o l u m n C h e c k e d   / > < C o l u m n F i l t e r > < i t e m > < k e y > < s t r i n g > Y e a r < / s t r i n g > < / k e y > < v a l u e > < F i l t e r E x p r e s s i o n   x s i : n i l = " t r u e "   / > < / v a l u e > < / i t e m > < i t e m > < k e y > < s t r i n g > M o n t h < / s t r i n g > < / k e y > < v a l u e > < F i l t e r E x p r e s s i o n   x s i : n i l = " t r u e "   / > < / v a l u e > < / i t e m > < / C o l u m n F i l t e r > < S e l e c t i o n F i l t e r > < i t e m > < k e y > < s t r i n g > Y e a r < / s t r i n g > < / k e y > < v a l u e > < S e l e c t i o n F i l t e r > < S e l e c t i o n T y p e > D e s e l e c t < / S e l e c t i o n T y p e > < I t e m s > < a n y T y p e   x s i : t y p e = " x s d : l o n g " > 2 0 2 3 < / a n y T y p e > < / I t e m s > < / S e l e c t i o n F i l t e r > < / v a l u e > < / i t e m > < i t e m > < k e y > < s t r i n g > M o n t h < / s t r i n g > < / k e y > < v a l u e > < S e l e c t i o n F i l t e r > < S e l e c t i o n T y p e > S e l e c t < / S e l e c t i o n T y p e > < I t e m s > < a n y T y p e   x s i : t y p e = " x s d : s t r i n g " > J a n < / a n y T y p e > < / I t e m s > < / S e l e c t i o n F i l t e r > < / v a l u e > < / i t e m > < / S e l e c t i o n F i l t e r > < F i l t e r P a r a m e t e r s > < i t e m > < k e y > < s t r i n g > Y e a r < / s t r i n g > < / k e y > < v a l u e > < C o m m a n d P a r a m e t e r s   / > < / v a l u e > < / i t e m > < i t e m > < k e y > < s t r i n g > M o n t h < / s t r i n g > < / k e y > < v a l u e > < C o m m a n d P a r a m e t e r s   / > < / v a l u e > < / i t e m > < / F i l t e r P a r a m e t e r s > < I s S o r t D e s c e n d i n g > f a l s e < / I s S o r t D e s c e n d i n g > < / T a b l e W i d g e t G r i d S e r i a l i z a t i o n > ] ] > < / 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1 0 7 a 8 f 9 7 - 0 9 4 b - 4 b 8 d - 9 2 d 1 - a 1 5 9 8 c c 7 0 d 3 3 " > < C u s t o m C o n t e n t > < ! [ C D A T A [ < ? x m l   v e r s i o n = " 1 . 0 "   e n c o d i n g = " u t f - 1 6 " ? > < S e t t i n g s > < C a l c u l a t e d F i e l d s > < i t e m > < M e a s u r e N a m e > l e f t < / M e a s u r e N a m e > < D i s p l a y N a m e > l e f t < / D i s p l a y N a m e > < V i s i b l e > F a l s e < / V i s i b l e > < / i t e m > < i t e m > < M e a s u r e N a m e > T a r g e t   L e f t < / M e a s u r e N a m e > < D i s p l a y N a m e > T a r g e t   L e f t < / D i s p l a y N a m e > < V i s i b l e > F a l s e < / V i s i b l e > < / i t e m > < i t e m > < M e a s u r e N a m e > L e f t   a f t e r   S a v i n g s < / M e a s u r e N a m e > < D i s p l a y N a m e > L e f t   a f t e r   S a v i n g s < / D i s p l a y N a m e > < V i s i b l e > F a l s e < / V i s i b l e > < / i t e m > < / C a l c u l a t e d F i e l d s > < S A H o s t H a s h > 0 < / S A H o s t H a s h > < G e m i n i F i e l d L i s t V i s i b l e > T r u e < / G e m i n i F i e l d L i s t V i s i b l e > < / S e t t i n g s > ] ] > < / C u s t o m C o n t e n t > < / G e m i n i > 
</file>

<file path=customXml/item24.xml>��< ? x m l   v e r s i o n = " 1 . 0 "   e n c o d i n g = " U T F - 1 6 " ? > < G e m i n i   x m l n s = " h t t p : / / g e m i n i / p i v o t c u s t o m i z a t i o n / 2 d 1 2 9 3 c 0 - 2 a 5 1 - 4 a e 4 - a 2 6 9 - f 3 3 2 a 8 d 0 9 a d a " > < C u s t o m C o n t e n t > < ! [ C D A T A [ < ? x m l   v e r s i o n = " 1 . 0 "   e n c o d i n g = " u t f - 1 6 " ? > < S e t t i n g s > < C a l c u l a t e d F i e l d s > < i t e m > < M e a s u r e N a m e > l e f t < / M e a s u r e N a m e > < D i s p l a y N a m e > l e f t < / D i s p l a y N a m e > < V i s i b l e > F a l s e < / V i s i b l e > < / i t e m > < i t e m > < M e a s u r e N a m e > L e f t   a f t e r   s a v i n g < / M e a s u r e N a m e > < D i s p l a y N a m e > L e f t   a f t e r   s a v i n g < / D i s p l a y N a m e > < V i s i b l e > F a l s e < / V i s i b l e > < / i t e m > < / C a l c u l a t e d F i e l d s > < S A H o s t H a s h > 0 < / S A H o s t H a s h > < G e m i n i F i e l d L i s t V i s i b l e > T r u e < / G e m i n i F i e l d L i s t V i s i b l e > < / S e t t i n g s > ] ] > < / C u s t o m C o n t e n t > < / G e m i n i > 
</file>

<file path=customXml/item25.xml>��< ? x m l   v e r s i o n = " 1 . 0 "   e n c o d i n g = " u t f - 1 6 " ? > < D a t a M a s h u p   s q m i d = " 6 3 0 2 b 4 5 2 - 7 5 c 0 - 4 6 b 9 - 9 b 3 3 - c 7 3 e 2 9 a 8 d 2 9 3 "   x m l n s = " h t t p : / / s c h e m a s . m i c r o s o f t . c o m / D a t a M a s h u p " > A A A A A M A G A A B Q S w M E F A A C A A g A i a y 0 V u D e / Q e m A A A A 9 w A A A B I A H A B D b 2 5 m a W c v U G F j a 2 F n Z S 5 4 b W w g o h g A K K A U A A A A A A A A A A A A A A A A A A A A A A A A A A A A h Y + 9 D o I w H M R 3 E 9 + B d K c f S B z I n z K 4 S m J C N K 4 N N N I I r a H F 8 m 4 O P p K v I E R R N 8 e 7 + y V 3 9 7 j d I R v a J r j K z i q j U 8 Q w R Y F 1 Q l e i M V q m S B u U 8 e U C d q I 8 i 5 M M R l r b Z L B V i m r n L g k h 3 n v s V 9 h 0 J x J R y s g x 3 x Z l L V u B P r D 6 D 4 d K T 7 W l R B w O r z U 8 w o y t c U x j T I H M J u R K f 4 F o H D y l P y Z s + s b 1 n e R S h / s C y C y B v D / w J 1 B L A w Q U A A I A C A C J r L R 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i a y 0 V v D x 2 n T B A w A A U y I A A B M A H A B G b 3 J t d W x h c y 9 T Z W N 0 a W 9 u M S 5 t I K I Y A C i g F A A A A A A A A A A A A A A A A A A A A A A A A A A A A O 1 Z 3 U / b M B B / r 8 T / E A V p a i V T 1 m 3 a C + I B Q m F I 6 4 b W a t N U 9 c F N j j Y i s S s n Q V R V / / e d 8 + W k T V g x T K P L + k L i 4 3 c f v z s 7 9 j k A O 3 Q 5 M 4 b J 3 9 5 J q x X M q Q D H 6 P s L j y 9 9 Y K F x a n g Q H r Q M / A 1 5 J G z A k f 6 D D V 7 X i o T A / / j B x d 2 U 8 7 t 2 Z z X + Q n 0 4 N R X a n K z H F m c h P k 5 I o u T Q t O a U z d D I a L k A E 7 W N 6 N S D 7 k h Q F t x y 4 V v c i 3 w m h U E 7 s U h W K 9 O i I c y 4 W J r E C F F k h P A Q r o m x M g e o f r 4 1 + h O o w M F r F n 7 8 0 J W 6 4 t F r Z n M f y u P r T u 7 Y N + D C A R l / 4 k O g v E t F 6 X h 7 I w i i 3 M g s K 1 v K 9 Y K p I r z 3 G x K q H J O U 5 B b i 0 F n k T 0 F g O A c t l 1 W b U f k d u g 5 8 i o L Q A 5 3 8 K v T / / L 7 O / J 4 L T p 0 p Z Y 5 O e n P w y 2 X 3 K U k 8 j 5 w Z h B t h S w H a s O / A q Z D U F s 8 w m l K 7 S l i q C o Z h V 9 a E F N S W x J Z 2 + Z 6 / b i R q 0 4 h K 1 c 2 c M 6 1 Z G A P / i R T V Z K i u 0 A v k I a 0 h 9 X T Y S 5 C v d f 3 a b c Y X i L h w 7 3 F R Z k 6 g w 0 U O f q 1 0 N H 0 5 7 3 t g n 7 u e V q F n 2 I a v F F d U a 2 o g r O H E D a g r Y 6 f M 1 v p K F e A N J / J K c B u E C 3 p 1 m I E b T u K F y 1 w 2 + x p p n U t z c M N J j G N a c B H S + P i v w W R Z w 3 7 T u e N G 0 x a g T Z d C 7 z d V z 6 6 8 G x A B Z 9 S z 8 E 3 r z F P A 7 z e V O 9 F 1 G b H v 8 o S p W X Y F + H 6 T 9 Q J 1 p / X B Q N h + E 7 c T O d c s i I T c o G n t T B S 6 A V R 9 5 u i 3 D k s x s A E E D d w A e f A o A x 5 p E V V S 0 A D C + j 6 I G T B 7 i Y u 1 V r e 2 p O B v E j a s Z 6 x K 9 J y 9 W O g K k N d L Z 7 b N I 7 0 7 q i 0 l j a B u S O / x B P R e 6 9 I n g T a C p k P z 0 s V d p p E o F 2 Y l X 0 m Q F v e n L o P 2 S l 1 6 k s L 1 G k l b 1 E R 1 a I m 6 n S F J 9 5 / k D T 4 i + 1 S k 2 H M h q m 9 A 1 O m X b J z h S O G A Q k q 7 b F L c R E p R S A o f f J J 8 0 U h 5 3 S b l V Y l s z z i S V Z J W O z a r g e 0 u r F V z m 1 J q 0 O b r c 2 F B L l S I K o m C c 2 e O I x 3 D n H B f + Y W j i U / V T d v M 6 H H / Y Q E s g O M k a C k B a s 8 N 9 9 Y Y J / 8 x O W W R 5 x n y w m 2 c e p I O h X N g h p k q M F v g B f A o r g T L 7 C W w j I L q q H r V Y Z U C x 4 g u k N L M f / n c v R T c H + H M a J t v e 0 e m 8 c a Q L / F o e x z n Z 9 L B Q X N T J D M 2 6 a B C x z k a D I 6 W + D M 7 j x R D 7 5 H m f D k M r I v U y T 9 d H / U J r m n 9 P 7 3 z 3 4 t b / 2 k 8 8 S r k 4 P O 6 p j L f V e e w f H m B L G T Z V F m M m W q P 5 f O k l A a f 3 1 f P S C m o T s E 7 m Q J V M e U k b F 5 r l v W f / A J Q S w E C L Q A U A A I A C A C J r L R W 4 N 7 9 B 6 Y A A A D 3 A A A A E g A A A A A A A A A A A A A A A A A A A A A A Q 2 9 u Z m l n L 1 B h Y 2 t h Z 2 U u e G 1 s U E s B A i 0 A F A A C A A g A i a y 0 V l N y O C y b A A A A 4 Q A A A B M A A A A A A A A A A A A A A A A A 8 g A A A F t D b 2 5 0 Z W 5 0 X 1 R 5 c G V z X S 5 4 b W x Q S w E C L Q A U A A I A C A C J r L R W 8 P H a d M E D A A B T I g A A E w A A A A A A A A A A A A A A A A D a A Q A A R m 9 y b X V s Y X M v U 2 V j d G l v b j E u b V B L B Q Y A A A A A A w A D A M I A A A D 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3 Q A A A A A A A D P d 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F b X B s b 3 l t Z W 5 0 P C 9 J d G V t U G F 0 a D 4 8 L 0 l 0 Z W 1 M b 2 N h d G l v b j 4 8 U 3 R h Y m x l R W 5 0 c m l l c z 4 8 R W 5 0 c n k g V H l w Z T 0 i Q W R k Z W R U b 0 R h d G F N b 2 R l b C I g V m F s d W U 9 I m w x I i A v P j x F b n R y e S B U e X B l P S J C d W Z m Z X J O Z X h 0 U m V m c m V z a C I g V m F s d W U 9 I m w x I i A v P j x F b n R y e S B U e X B l P S J G a W x s Q 2 9 1 b n Q i I F Z h b H V l P S J s M T Y i I C 8 + P E V u d H J 5 I F R 5 c G U 9 I k Z p b G x F b m F i b G V k I i B W Y W x 1 Z T 0 i b D A i I C 8 + P E V u d H J 5 I F R 5 c G U 9 I k Z p b G x F c n J v c k N v Z G U i I F Z h b H V l P S J z V W 5 r b m 9 3 b i I g L z 4 8 R W 5 0 c n k g V H l w Z T 0 i R m l s b E V y c m 9 y Q 2 9 1 b n Q i I F Z h b H V l P S J s M C I g L z 4 8 R W 5 0 c n k g V H l w Z T 0 i R m l s b E x h c 3 R V c G R h d G V k I i B W Y W x 1 Z T 0 i Z D I w M j M t M D U t M T l U M D U 6 M T c 6 M D c u M D U 5 N D U y N F o i I C 8 + P E V u d H J 5 I F R 5 c G U 9 I k Z p b G x D b 2 x 1 b W 5 U e X B l c y I g V m F s d W U 9 I n N C Z 0 1 G Q m c 9 P S I g L z 4 8 R W 5 0 c n k g V H l w Z T 0 i R m l s b E N v b H V t b k 5 h b W V z I i B W Y W x 1 Z T 0 i c 1 s m c X V v d D t N b 2 5 0 a C Z x d W 9 0 O y w m c X V v d D t Z Z W F y J n F 1 b 3 Q 7 L C Z x d W 9 0 O 0 l u Y 2 9 t Z S Z x d W 9 0 O y w m c X V v d D t D Y X R l Z 2 9 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H c m 9 1 c E l E I i B W Y W x 1 Z T 0 i c 2 J l Y T g 5 Z m N i L T J j N T M t N D Y z N y 1 i M D Y w L T E 4 N m F k M z Y x M z c 3 N C I g L z 4 8 R W 5 0 c n k g V H l w Z T 0 i U X V l c n l J R C I g V m F s d W U 9 I n N m O W Z k N W Z h Y y 0 y N W U 5 L T Q 3 N T I t O G R i N C 0 z Z T M 3 M W R j O T U z N z A i I C 8 + P E V u d H J 5 I F R 5 c G U 9 I l J l b G F 0 a W 9 u c 2 h p c E l u Z m 9 D b 2 5 0 Y W l u Z X I i I F Z h b H V l P S J z e y Z x d W 9 0 O 2 N v b H V t b k N v d W 5 0 J n F 1 b 3 Q 7 O j Q s J n F 1 b 3 Q 7 a 2 V 5 Q 2 9 s d W 1 u T m F t Z X M m c X V v d D s 6 W 1 0 s J n F 1 b 3 Q 7 c X V l c n l S Z W x h d G l v b n N o a X B z J n F 1 b 3 Q 7 O l t d L C Z x d W 9 0 O 2 N v b H V t b k l k Z W 5 0 a X R p Z X M m c X V v d D s 6 W y Z x d W 9 0 O 1 N l Y 3 R p b 2 4 x L 0 V t c G x v e W 1 l b n Q v Q 2 h h b m d l Z C B U e X B l L n t N b 2 5 0 a C w x f S Z x d W 9 0 O y w m c X V v d D t T Z W N 0 a W 9 u M S 9 F b X B s b 3 l t Z W 5 0 L 0 N o Y W 5 n Z W Q g V H l w Z S 5 7 W W V h c i w y f S Z x d W 9 0 O y w m c X V v d D t T Z W N 0 a W 9 u M S 9 F b X B s b 3 l t Z W 5 0 L 0 N o Y W 5 n Z W Q g V H l w Z T E u e 0 l u Y 2 9 t Z S w y f S Z x d W 9 0 O y w m c X V v d D t T Z W N 0 a W 9 u M S 9 F b X B s b 3 l t Z W 5 0 L 0 N o Y W 5 n Z W Q g V H l w Z S 5 7 Q 2 F 0 Z W d v c n k s M H 0 m c X V v d D t d L C Z x d W 9 0 O 0 N v b H V t b k N v d W 5 0 J n F 1 b 3 Q 7 O j Q s J n F 1 b 3 Q 7 S 2 V 5 Q 2 9 s d W 1 u T m F t Z X M m c X V v d D s 6 W 1 0 s J n F 1 b 3 Q 7 Q 2 9 s d W 1 u S W R l b n R p d G l l c y Z x d W 9 0 O z p b J n F 1 b 3 Q 7 U 2 V j d G l v b j E v R W 1 w b G 9 5 b W V u d C 9 D a G F u Z 2 V k I F R 5 c G U u e 0 1 v b n R o L D F 9 J n F 1 b 3 Q 7 L C Z x d W 9 0 O 1 N l Y 3 R p b 2 4 x L 0 V t c G x v e W 1 l b n Q v Q 2 h h b m d l Z C B U e X B l L n t Z Z W F y L D J 9 J n F 1 b 3 Q 7 L C Z x d W 9 0 O 1 N l Y 3 R p b 2 4 x L 0 V t c G x v e W 1 l b n Q v Q 2 h h b m d l Z C B U e X B l M S 5 7 S W 5 j b 2 1 l L D J 9 J n F 1 b 3 Q 7 L C Z x d W 9 0 O 1 N l Y 3 R p b 2 4 x L 0 V t c G x v e W 1 l b n Q v Q 2 h h b m d l Z C B U e X B l L n t D Y X R l Z 2 9 y e S w w 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T a W R l S H V z d G x l P C 9 J d G V t U G F 0 a D 4 8 L 0 l 0 Z W 1 M b 2 N h d G l v b j 4 8 U 3 R h Y m x l R W 5 0 c m l l c z 4 8 R W 5 0 c n k g V H l w Z T 0 i Q W R k Z W R U b 0 R h d G F N b 2 R l b C I g V m F s d W U 9 I m w x I i A v P j x F b n R y e S B U e X B l P S J C d W Z m Z X J O Z X h 0 U m V m c m V z a C I g V m F s d W U 9 I m w x I i A v P j x F b n R y e S B U e X B l P S J G a W x s Q 2 9 1 b n Q i I F Z h b H V l P S J s M T Y i I C 8 + P E V u d H J 5 I F R 5 c G U 9 I k Z p b G x F b m F i b G V k I i B W Y W x 1 Z T 0 i b D A i I C 8 + P E V u d H J 5 I F R 5 c G U 9 I k Z p b G x F c n J v c k N v Z G U i I F Z h b H V l P S J z V W 5 r b m 9 3 b i I g L z 4 8 R W 5 0 c n k g V H l w Z T 0 i R m l s b E V y c m 9 y Q 2 9 1 b n Q i I F Z h b H V l P S J s M C I g L z 4 8 R W 5 0 c n k g V H l w Z T 0 i R m l s b E x h c 3 R V c G R h d G V k I i B W Y W x 1 Z T 0 i Z D I w M j M t M D U t M T l U M D Q 6 N T Q 6 M T E u N T U z N T A x N F o i I C 8 + P E V u d H J 5 I F R 5 c G U 9 I k Z p b G x D b 2 x 1 b W 5 U e X B l c y I g V m F s d W U 9 I n N C Z 0 1 G Q m c 9 P S I g L z 4 8 R W 5 0 c n k g V H l w Z T 0 i R m l s b E N v b H V t b k 5 h b W V z I i B W Y W x 1 Z T 0 i c 1 s m c X V v d D t N b 2 5 0 a C Z x d W 9 0 O y w m c X V v d D t Z Z W F y J n F 1 b 3 Q 7 L C Z x d W 9 0 O 0 l u Y 2 9 t Z S Z x d W 9 0 O y w m c X V v d D t D Y X R l Z 2 9 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H c m 9 1 c E l E I i B W Y W x 1 Z T 0 i c 2 J l Y T g 5 Z m N i L T J j N T M t N D Y z N y 1 i M D Y w L T E 4 N m F k M z Y x M z c 3 N C I g L z 4 8 R W 5 0 c n k g V H l w Z T 0 i U X V l c n l J R C I g V m F s d W U 9 I n M x Z W J j Y j M 2 O S 0 z N 2 E 3 L T Q 2 M z M t Y j l l Y y 1 l Z j U 2 Y j Y 1 M z k 3 Z D A i I C 8 + P E V u d H J 5 I F R 5 c G U 9 I l J l b G F 0 a W 9 u c 2 h p c E l u Z m 9 D b 2 5 0 Y W l u Z X I i I F Z h b H V l P S J z e y Z x d W 9 0 O 2 N v b H V t b k N v d W 5 0 J n F 1 b 3 Q 7 O j Q s J n F 1 b 3 Q 7 a 2 V 5 Q 2 9 s d W 1 u T m F t Z X M m c X V v d D s 6 W 1 0 s J n F 1 b 3 Q 7 c X V l c n l S Z W x h d G l v b n N o a X B z J n F 1 b 3 Q 7 O l t d L C Z x d W 9 0 O 2 N v b H V t b k l k Z W 5 0 a X R p Z X M m c X V v d D s 6 W y Z x d W 9 0 O 1 N l Y 3 R p b 2 4 x L 1 N p Z G V I d X N 0 b G U v Q 2 h h b m d l Z C B U e X B l L n t N b 2 5 0 a C w x f S Z x d W 9 0 O y w m c X V v d D t T Z W N 0 a W 9 u M S 9 T a W R l S H V z d G x l L 0 N o Y W 5 n Z W Q g V H l w Z S 5 7 W W V h c i w y f S Z x d W 9 0 O y w m c X V v d D t T Z W N 0 a W 9 u M S 9 T a W R l S H V z d G x l L 0 N o Y W 5 n Z W Q g V H l w Z T E u e 0 l u Y 2 9 t Z S w y f S Z x d W 9 0 O y w m c X V v d D t T Z W N 0 a W 9 u M S 9 T a W R l S H V z d G x l L 0 N o Y W 5 n Z W Q g V H l w Z S 5 7 Q 2 F 0 Z W d v c n k s M H 0 m c X V v d D t d L C Z x d W 9 0 O 0 N v b H V t b k N v d W 5 0 J n F 1 b 3 Q 7 O j Q s J n F 1 b 3 Q 7 S 2 V 5 Q 2 9 s d W 1 u T m F t Z X M m c X V v d D s 6 W 1 0 s J n F 1 b 3 Q 7 Q 2 9 s d W 1 u S W R l b n R p d G l l c y Z x d W 9 0 O z p b J n F 1 b 3 Q 7 U 2 V j d G l v b j E v U 2 l k Z U h 1 c 3 R s Z S 9 D a G F u Z 2 V k I F R 5 c G U u e 0 1 v b n R o L D F 9 J n F 1 b 3 Q 7 L C Z x d W 9 0 O 1 N l Y 3 R p b 2 4 x L 1 N p Z G V I d X N 0 b G U v Q 2 h h b m d l Z C B U e X B l L n t Z Z W F y L D J 9 J n F 1 b 3 Q 7 L C Z x d W 9 0 O 1 N l Y 3 R p b 2 4 x L 1 N p Z G V I d X N 0 b G U v Q 2 h h b m d l Z C B U e X B l M S 5 7 S W 5 j b 2 1 l L D J 9 J n F 1 b 3 Q 7 L C Z x d W 9 0 O 1 N l Y 3 R p b 2 4 x L 1 N p Z G V I d X N 0 b G U v Q 2 h h b m d l Z C B U e X B l L n t D Y X R l Z 2 9 y e S w w 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C c m 9 h Z G J h b m Q 8 L 0 l 0 Z W 1 Q Y X R o P j w v S X R l b U x v Y 2 F 0 a W 9 u P j x T d G F i b G V F b n R y a W V z P j x F b n R y e S B U e X B l P S J B Z G R l Z F R v R G F 0 Y U 1 v Z G V s I i B W Y W x 1 Z T 0 i b D E 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M y 0 w N S 0 x O V Q w N T o 1 M D o w N i 4 4 N j Q x M j U z W i I g L z 4 8 R W 5 0 c n k g V H l w Z T 0 i R m l s b E N v b H V t b l R 5 c G V z I i B W Y W x 1 Z T 0 i c 0 J n T U Z C U V l H I i A v P j x F b n R y e S B U e X B l P S J G a W x s Q 2 9 s d W 1 u T m F t Z X M i I F Z h b H V l P S J z W y Z x d W 9 0 O 0 1 v b n R o J n F 1 b 3 Q 7 L C Z x d W 9 0 O 1 l l Y X I m c X V v d D s s J n F 1 b 3 Q 7 Q n V k Z 2 V 0 J n F 1 b 3 Q 7 L C Z x d W 9 0 O 1 R y Y W N r Z W Q m c X V v d D s s J n F 1 b 3 Q 7 Q 2 F 0 Z W d v c n k m c X V v d D s s J n F 1 b 3 Q 7 U 3 V i Y 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R 3 J v d X B J R C I g V m F s d W U 9 I n N i M T A z N j Q 5 Z S 1 j O D N l L T Q 1 Z W E t O G E w N S 0 4 N z c z Y z J j O W J k Y m E i I C 8 + P E V u d H J 5 I F R 5 c G U 9 I l F 1 Z X J 5 S U Q i I F Z h b H V l P S J z Y m U z Y j g y M G U t M j E 3 Y i 0 0 N m U 2 L T l i N z M t Y T I 5 Y j M x M D d m M j U 1 I i A v P j x F b n R y e S B U e X B l P S J S Z W x h d G l v b n N o a X B J b m Z v Q 2 9 u d G F p b m V y I i B W Y W x 1 Z T 0 i c 3 s m c X V v d D t j b 2 x 1 b W 5 D b 3 V u d C Z x d W 9 0 O z o 2 L C Z x d W 9 0 O 2 t l e U N v b H V t b k 5 h b W V z J n F 1 b 3 Q 7 O l t d L C Z x d W 9 0 O 3 F 1 Z X J 5 U m V s Y X R p b 2 5 z a G l w c y Z x d W 9 0 O z p b X S w m c X V v d D t j b 2 x 1 b W 5 J Z G V u d G l 0 a W V z J n F 1 b 3 Q 7 O l s m c X V v d D t T Z W N 0 a W 9 u M S 9 C c m 9 h Z G J h b m Q v Q 2 h h b m d l Z C B U e X B l L n t N b 2 5 0 a C w w f S Z x d W 9 0 O y w m c X V v d D t T Z W N 0 a W 9 u M S 9 C c m 9 h Z G J h b m Q v Q 2 h h b m d l Z C B U e X B l L n t Z Z W F y L D F 9 J n F 1 b 3 Q 7 L C Z x d W 9 0 O 1 N l Y 3 R p b 2 4 x L 0 J y b 2 F k Y m F u Z C 9 D a G F u Z 2 V k I F R 5 c G U u e 0 J 1 Z G d l d C w y f S Z x d W 9 0 O y w m c X V v d D t T Z W N 0 a W 9 u M S 9 C c m 9 h Z G J h b m Q v Q 2 h h b m d l Z C B U e X B l L n t U c m F j a 2 V k L D N 9 J n F 1 b 3 Q 7 L C Z x d W 9 0 O 1 N l Y 3 R p b 2 4 x L 0 J y b 2 F k Y m F u Z C 9 D a G F u Z 2 V k I F R 5 c G U u e 0 N h d G V n b 3 J 5 L D R 9 J n F 1 b 3 Q 7 L C Z x d W 9 0 O 1 N l Y 3 R p b 2 4 x L 0 J y b 2 F k Y m F u Z C 9 D a G F u Z 2 V k I F R 5 c G U u e 1 N 1 Y m F j Y X R l Z 2 9 y e S w 1 f S Z x d W 9 0 O 1 0 s J n F 1 b 3 Q 7 Q 2 9 s d W 1 u Q 2 9 1 b n Q m c X V v d D s 6 N i w m c X V v d D t L Z X l D b 2 x 1 b W 5 O Y W 1 l c y Z x d W 9 0 O z p b X S w m c X V v d D t D b 2 x 1 b W 5 J Z G V u d G l 0 a W V z J n F 1 b 3 Q 7 O l s m c X V v d D t T Z W N 0 a W 9 u M S 9 C c m 9 h Z G J h b m Q v Q 2 h h b m d l Z C B U e X B l L n t N b 2 5 0 a C w w f S Z x d W 9 0 O y w m c X V v d D t T Z W N 0 a W 9 u M S 9 C c m 9 h Z G J h b m Q v Q 2 h h b m d l Z C B U e X B l L n t Z Z W F y L D F 9 J n F 1 b 3 Q 7 L C Z x d W 9 0 O 1 N l Y 3 R p b 2 4 x L 0 J y b 2 F k Y m F u Z C 9 D a G F u Z 2 V k I F R 5 c G U u e 0 J 1 Z G d l d C w y f S Z x d W 9 0 O y w m c X V v d D t T Z W N 0 a W 9 u M S 9 C c m 9 h Z G J h b m Q v Q 2 h h b m d l Z C B U e X B l L n t U c m F j a 2 V k L D N 9 J n F 1 b 3 Q 7 L C Z x d W 9 0 O 1 N l Y 3 R p b 2 4 x L 0 J y b 2 F k Y m F u Z C 9 D a G F u Z 2 V k I F R 5 c G U u e 0 N h d G V n b 3 J 5 L D R 9 J n F 1 b 3 Q 7 L C Z x d W 9 0 O 1 N l Y 3 R p b 2 4 x L 0 J y b 2 F k Y m F u Z C 9 D a G F u Z 2 V k I F R 5 c G U u e 1 N 1 Y m F j Y X R l Z 2 9 y e S w 1 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Q a G 9 u Z T w v S X R l b V B h d G g + P C 9 J d G V t T G 9 j Y X R p b 2 4 + P F N 0 Y W J s Z U V u d H J p Z X M + P E V u d H J 5 I F R 5 c G U 9 I k F k Z G V k V G 9 E Y X R h T W 9 k Z W w i I F Z h b H V l P S J s M S I g L z 4 8 R W 5 0 c n k g V H l w Z T 0 i Q n V m Z m V y T m V 4 d F J l Z n J l c 2 g i I F Z h b H V l P S J s M S I g L z 4 8 R W 5 0 c n k g V H l w Z T 0 i R m l s b E N v d W 5 0 I i B W Y W x 1 Z T 0 i b D E 2 I i A v P j x F b n R y e S B U e X B l P S J G a W x s R W 5 h Y m x l Z C I g V m F s d W U 9 I m w w I i A v P j x F b n R y e S B U e X B l P S J G a W x s R X J y b 3 J D b 2 R l I i B W Y W x 1 Z T 0 i c 1 V u a 2 5 v d 2 4 i I C 8 + P E V u d H J 5 I F R 5 c G U 9 I k Z p b G x F c n J v c k N v d W 5 0 I i B W Y W x 1 Z T 0 i b D A i I C 8 + P E V u d H J 5 I F R 5 c G U 9 I k Z p b G x M Y X N 0 V X B k Y X R l Z C I g V m F s d W U 9 I m Q y M D I z L T A 1 L T E 5 V D A 1 O j E 3 O j E z L j c w N T g w O T N a I i A v P j x F b n R y e S B U e X B l P S J G a W x s Q 2 9 s d W 1 u V H l w Z X M i I F Z h b H V l P S J z Q m d N R k J R W U c i I C 8 + P E V u d H J 5 I F R 5 c G U 9 I k Z p b G x D b 2 x 1 b W 5 O Y W 1 l c y I g V m F s d W U 9 I n N b J n F 1 b 3 Q 7 T W 9 u d G g m c X V v d D s s J n F 1 b 3 Q 7 W W V h c i Z x d W 9 0 O y w m c X V v d D t C d W R n Z X Q m c X V v d D s s J n F 1 b 3 Q 7 V H J h Y 2 t l Z C Z x d W 9 0 O y w m c X V v d D t D Y X R l Z 2 9 y e S Z x d W 9 0 O y w m c X V v d D t T d W J j Y X R l Z 2 9 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H c m 9 1 c E l E I i B W Y W x 1 Z T 0 i c 2 I x M D M 2 N D l l L W M 4 M 2 U t N D V l Y S 0 4 Y T A 1 L T g 3 N z N j M m M 5 Y m R i Y S I g L z 4 8 R W 5 0 c n k g V H l w Z T 0 i U X V l c n l J R C I g V m F s d W U 9 I n N k Z m J j N 2 Y z N y 0 5 M D l m L T R k Y W U t O D k w Y i 1 j M z A 0 Y m N l M W M 4 N D A i I C 8 + P E V u d H J 5 I F R 5 c G U 9 I l J l b G F 0 a W 9 u c 2 h p c E l u Z m 9 D b 2 5 0 Y W l u Z X I i I F Z h b H V l P S J z e y Z x d W 9 0 O 2 N v b H V t b k N v d W 5 0 J n F 1 b 3 Q 7 O j Y s J n F 1 b 3 Q 7 a 2 V 5 Q 2 9 s d W 1 u T m F t Z X M m c X V v d D s 6 W 1 0 s J n F 1 b 3 Q 7 c X V l c n l S Z W x h d G l v b n N o a X B z J n F 1 b 3 Q 7 O l t d L C Z x d W 9 0 O 2 N v b H V t b k l k Z W 5 0 a X R p Z X M m c X V v d D s 6 W y Z x d W 9 0 O 1 N l Y 3 R p b 2 4 x L 1 B o b 2 5 l L 0 N o Y W 5 n Z W Q g V H l w Z S 5 7 T W 9 u d G g s M H 0 m c X V v d D s s J n F 1 b 3 Q 7 U 2 V j d G l v b j E v U G h v b m U v Q 2 h h b m d l Z C B U e X B l L n t Z Z W F y L D F 9 J n F 1 b 3 Q 7 L C Z x d W 9 0 O 1 N l Y 3 R p b 2 4 x L 1 B o b 2 5 l L 0 N o Y W 5 n Z W Q g V H l w Z S 5 7 Q n V k Z 2 V 0 L D J 9 J n F 1 b 3 Q 7 L C Z x d W 9 0 O 1 N l Y 3 R p b 2 4 x L 1 B o b 2 5 l L 0 N o Y W 5 n Z W Q g V H l w Z S 5 7 V H J h Y 2 t l Z C w z f S Z x d W 9 0 O y w m c X V v d D t T Z W N 0 a W 9 u M S 9 Q a G 9 u Z S 9 D a G F u Z 2 V k I F R 5 c G U u e 0 N h d G V n b 3 J 5 L D R 9 J n F 1 b 3 Q 7 L C Z x d W 9 0 O 1 N l Y 3 R p b 2 4 x L 1 B o b 2 5 l L 0 N o Y W 5 n Z W Q g V H l w Z S 5 7 U 3 V i Y 2 F 0 Z W d v c n k s N X 0 m c X V v d D t d L C Z x d W 9 0 O 0 N v b H V t b k N v d W 5 0 J n F 1 b 3 Q 7 O j Y s J n F 1 b 3 Q 7 S 2 V 5 Q 2 9 s d W 1 u T m F t Z X M m c X V v d D s 6 W 1 0 s J n F 1 b 3 Q 7 Q 2 9 s d W 1 u S W R l b n R p d G l l c y Z x d W 9 0 O z p b J n F 1 b 3 Q 7 U 2 V j d G l v b j E v U G h v b m U v Q 2 h h b m d l Z C B U e X B l L n t N b 2 5 0 a C w w f S Z x d W 9 0 O y w m c X V v d D t T Z W N 0 a W 9 u M S 9 Q a G 9 u Z S 9 D a G F u Z 2 V k I F R 5 c G U u e 1 l l Y X I s M X 0 m c X V v d D s s J n F 1 b 3 Q 7 U 2 V j d G l v b j E v U G h v b m U v Q 2 h h b m d l Z C B U e X B l L n t C d W R n Z X Q s M n 0 m c X V v d D s s J n F 1 b 3 Q 7 U 2 V j d G l v b j E v U G h v b m U v Q 2 h h b m d l Z C B U e X B l L n t U c m F j a 2 V k L D N 9 J n F 1 b 3 Q 7 L C Z x d W 9 0 O 1 N l Y 3 R p b 2 4 x L 1 B o b 2 5 l L 0 N o Y W 5 n Z W Q g V H l w Z S 5 7 Q 2 F 0 Z W d v c n k s N H 0 m c X V v d D s s J n F 1 b 3 Q 7 U 2 V j d G l v b j E v U G h v b m U v Q 2 h h b m d l Z C B U e X B l L n t T d W J j Y X R l Z 2 9 y e S w 1 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S Z W 5 0 Y W w 8 L 0 l 0 Z W 1 Q Y X R o P j w v S X R l b U x v Y 2 F 0 a W 9 u P j x T d G F i b G V F b n R y a W V z P j x F b n R y e S B U e X B l P S J B Z G R l Z F R v R G F 0 Y U 1 v Z G V s I i B W Y W x 1 Z T 0 i b D E 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M y 0 w N S 0 x O V Q w N T o x N z o x N y 4 w N T M y M D Q 4 W i I g L z 4 8 R W 5 0 c n k g V H l w Z T 0 i R m l s b E N v b H V t b l R 5 c G V z I i B W Y W x 1 Z T 0 i c 0 J n W U R C U T 0 9 I i A v P j x F b n R y e S B U e X B l P S J G a W x s Q 2 9 s d W 1 u T m F t Z X M i I F Z h b H V l P S J z W y Z x d W 9 0 O 0 N h d G V n b 3 J 5 J n F 1 b 3 Q 7 L C Z x d W 9 0 O 0 1 v b n R o J n F 1 b 3 Q 7 L C Z x d W 9 0 O 1 l l Y X I m c X V v d D s s J n F 1 b 3 Q 7 S W 5 j b 2 1 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d y b 3 V w S U Q i I F Z h b H V l P S J z Y m V h O D l m Y 2 I t M m M 1 M y 0 0 N j M 3 L W I w N j A t M T g 2 Y W Q z N j E z N z c 0 I i A v P j x F b n R y e S B U e X B l P S J R d W V y e U l E I i B W Y W x 1 Z T 0 i c z F i Y T E x M G Z j L W N h M T U t N G I y Y y 0 4 M W U 0 L W Z j N G I y Y j g 5 N W F k Y S I g L z 4 8 R W 5 0 c n k g V H l w Z T 0 i U m V s Y X R p b 2 5 z a G l w S W 5 m b 0 N v b n R h a W 5 l c i I g V m F s d W U 9 I n N 7 J n F 1 b 3 Q 7 Y 2 9 s d W 1 u Q 2 9 1 b n Q m c X V v d D s 6 N C w m c X V v d D t r Z X l D b 2 x 1 b W 5 O Y W 1 l c y Z x d W 9 0 O z p b X S w m c X V v d D t x d W V y e V J l b G F 0 a W 9 u c 2 h p c H M m c X V v d D s 6 W 1 0 s J n F 1 b 3 Q 7 Y 2 9 s d W 1 u S W R l b n R p d G l l c y Z x d W 9 0 O z p b J n F 1 b 3 Q 7 U 2 V j d G l v b j E v U m V u d G F s L 0 N o Y W 5 n Z W Q g V H l w Z S 5 7 Q 2 F 0 Z W d v c n k s M H 0 m c X V v d D s s J n F 1 b 3 Q 7 U 2 V j d G l v b j E v U m V u d G F s L 0 N o Y W 5 n Z W Q g V H l w Z S 5 7 T W 9 u d G g s M X 0 m c X V v d D s s J n F 1 b 3 Q 7 U 2 V j d G l v b j E v U m V u d G F s L 0 N o Y W 5 n Z W Q g V H l w Z S 5 7 W W V h c i w y f S Z x d W 9 0 O y w m c X V v d D t T Z W N 0 a W 9 u M S 9 S Z W 5 0 Y W w v Q 2 h h b m d l Z C B U e X B l L n t J b m N v b W U s M 3 0 m c X V v d D t d L C Z x d W 9 0 O 0 N v b H V t b k N v d W 5 0 J n F 1 b 3 Q 7 O j Q s J n F 1 b 3 Q 7 S 2 V 5 Q 2 9 s d W 1 u T m F t Z X M m c X V v d D s 6 W 1 0 s J n F 1 b 3 Q 7 Q 2 9 s d W 1 u S W R l b n R p d G l l c y Z x d W 9 0 O z p b J n F 1 b 3 Q 7 U 2 V j d G l v b j E v U m V u d G F s L 0 N o Y W 5 n Z W Q g V H l w Z S 5 7 Q 2 F 0 Z W d v c n k s M H 0 m c X V v d D s s J n F 1 b 3 Q 7 U 2 V j d G l v b j E v U m V u d G F s L 0 N o Y W 5 n Z W Q g V H l w Z S 5 7 T W 9 u d G g s M X 0 m c X V v d D s s J n F 1 b 3 Q 7 U 2 V j d G l v b j E v U m V u d G F s L 0 N o Y W 5 n Z W Q g V H l w Z S 5 7 W W V h c i w y f S Z x d W 9 0 O y w m c X V v d D t T Z W N 0 a W 9 u M S 9 S Z W 5 0 Y W w v Q 2 h h b m d l Z C B U e X B l L n t J b m N v b W U s M 3 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R W x l Y 0 J p b G w 8 L 0 l 0 Z W 1 Q Y X R o P j w v S X R l b U x v Y 2 F 0 a W 9 u P j x T d G F i b G V F b n R y a W V z P j x F b n R y e S B U e X B l P S J B Z G R l Z F R v R G F 0 Y U 1 v Z G V s I i B W Y W x 1 Z T 0 i b D E 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M y 0 w N S 0 x O V Q w N T o x N z o y M y 4 5 M D c w O D k 2 W i I g L z 4 8 R W 5 0 c n k g V H l w Z T 0 i R m l s b E N v b H V t b l R 5 c G V z I i B W Y W x 1 Z T 0 i c 0 J n T U Z C U V l H I i A v P j x F b n R y e S B U e X B l P S J G a W x s Q 2 9 s d W 1 u T m F t Z X M i I F Z h b H V l P S J z W y Z x d W 9 0 O 0 1 v b n R o J n F 1 b 3 Q 7 L C Z x d W 9 0 O 1 l l Y X I m c X V v d D s s J n F 1 b 3 Q 7 Q n V k Z 2 V 0 J n F 1 b 3 Q 7 L C Z x d W 9 0 O 1 R y Y W N r Z W Q m c X V v d D s s J n F 1 b 3 Q 7 Q 2 F 0 Z W d v c n k m c X V v d D s s J n F 1 b 3 Q 7 U 3 V i Y 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R 3 J v d X B J R C I g V m F s d W U 9 I n N i M T A z N j Q 5 Z S 1 j O D N l L T Q 1 Z W E t O G E w N S 0 4 N z c z Y z J j O W J k Y m E i I C 8 + P E V u d H J 5 I F R 5 c G U 9 I l F 1 Z X J 5 S U Q i I F Z h b H V l P S J z Z m Z l N z M 1 Z T Q t N 2 F h N y 0 0 O D A 2 L T l k Y m Y t N D J m N m Z j M G E 5 Y 2 U z I i A v P j x F b n R y e S B U e X B l P S J S Z W x h d G l v b n N o a X B J b m Z v Q 2 9 u d G F p b m V y I i B W Y W x 1 Z T 0 i c 3 s m c X V v d D t j b 2 x 1 b W 5 D b 3 V u d C Z x d W 9 0 O z o 2 L C Z x d W 9 0 O 2 t l e U N v b H V t b k 5 h b W V z J n F 1 b 3 Q 7 O l t d L C Z x d W 9 0 O 3 F 1 Z X J 5 U m V s Y X R p b 2 5 z a G l w c y Z x d W 9 0 O z p b X S w m c X V v d D t j b 2 x 1 b W 5 J Z G V u d G l 0 a W V z J n F 1 b 3 Q 7 O l s m c X V v d D t T Z W N 0 a W 9 u M S 9 F b G V j Q m l s b C 9 D a G F u Z 2 V k I F R 5 c G U u e 0 1 v b n R o L D B 9 J n F 1 b 3 Q 7 L C Z x d W 9 0 O 1 N l Y 3 R p b 2 4 x L 0 V s Z W N C a W x s L 0 N o Y W 5 n Z W Q g V H l w Z S 5 7 W W V h c i w x f S Z x d W 9 0 O y w m c X V v d D t T Z W N 0 a W 9 u M S 9 F b G V j Q m l s b C 9 D a G F u Z 2 V k I F R 5 c G U u e 0 J 1 Z G d l d C w y f S Z x d W 9 0 O y w m c X V v d D t T Z W N 0 a W 9 u M S 9 F b G V j Q m l s b C 9 D a G F u Z 2 V k I F R 5 c G U u e 1 R y Y W N r Z W Q s M 3 0 m c X V v d D s s J n F 1 b 3 Q 7 U 2 V j d G l v b j E v R W x l Y 0 J p b G w v Q 2 h h b m d l Z C B U e X B l L n t D Y X R l Z 2 9 y e S w 0 f S Z x d W 9 0 O y w m c X V v d D t T Z W N 0 a W 9 u M S 9 F b G V j Q m l s b C 9 D a G F u Z 2 V k I F R 5 c G U u e 1 N 1 Y m N h d G V n b 3 J 5 L D V 9 J n F 1 b 3 Q 7 X S w m c X V v d D t D b 2 x 1 b W 5 D b 3 V u d C Z x d W 9 0 O z o 2 L C Z x d W 9 0 O 0 t l e U N v b H V t b k 5 h b W V z J n F 1 b 3 Q 7 O l t d L C Z x d W 9 0 O 0 N v b H V t b k l k Z W 5 0 a X R p Z X M m c X V v d D s 6 W y Z x d W 9 0 O 1 N l Y 3 R p b 2 4 x L 0 V s Z W N C a W x s L 0 N o Y W 5 n Z W Q g V H l w Z S 5 7 T W 9 u d G g s M H 0 m c X V v d D s s J n F 1 b 3 Q 7 U 2 V j d G l v b j E v R W x l Y 0 J p b G w v Q 2 h h b m d l Z C B U e X B l L n t Z Z W F y L D F 9 J n F 1 b 3 Q 7 L C Z x d W 9 0 O 1 N l Y 3 R p b 2 4 x L 0 V s Z W N C a W x s L 0 N o Y W 5 n Z W Q g V H l w Z S 5 7 Q n V k Z 2 V 0 L D J 9 J n F 1 b 3 Q 7 L C Z x d W 9 0 O 1 N l Y 3 R p b 2 4 x L 0 V s Z W N C a W x s L 0 N o Y W 5 n Z W Q g V H l w Z S 5 7 V H J h Y 2 t l Z C w z f S Z x d W 9 0 O y w m c X V v d D t T Z W N 0 a W 9 u M S 9 F b G V j Q m l s b C 9 D a G F u Z 2 V k I F R 5 c G U u e 0 N h d G V n b 3 J 5 L D R 9 J n F 1 b 3 Q 7 L C Z x d W 9 0 O 1 N l Y 3 R p b 2 4 x L 0 V s Z W N C a W x s L 0 N o Y W 5 n Z W Q g V H l w Z S 5 7 U 3 V i Y 2 F 0 Z W d v c n k s N 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R 2 F z P C 9 J d G V t U G F 0 a D 4 8 L 0 l 0 Z W 1 M b 2 N h d G l v b j 4 8 U 3 R h Y m x l R W 5 0 c m l l c z 4 8 R W 5 0 c n k g V H l w Z T 0 i Q W R k Z W R U b 0 R h d G F N b 2 R l b C I g V m F s d W U 9 I m w x I i A v P j x F b n R y e S B U e X B l P S J C d W Z m Z X J O Z X h 0 U m V m c m V z a C I g V m F s d W U 9 I m w x I i A v P j x F b n R y e S B U e X B l P S J G a W x s Q 2 9 1 b n Q i I F Z h b H V l P S J s M T Y i I C 8 + P E V u d H J 5 I F R 5 c G U 9 I k Z p b G x F b m F i b G V k I i B W Y W x 1 Z T 0 i b D A i I C 8 + P E V u d H J 5 I F R 5 c G U 9 I k Z p b G x F c n J v c k N v Z G U i I F Z h b H V l P S J z V W 5 r b m 9 3 b i I g L z 4 8 R W 5 0 c n k g V H l w Z T 0 i R m l s b E V y c m 9 y Q 2 9 1 b n Q i I F Z h b H V l P S J s M C I g L z 4 8 R W 5 0 c n k g V H l w Z T 0 i R m l s b E x h c 3 R V c G R h d G V k I i B W Y W x 1 Z T 0 i Z D I w M j M t M D U t M T l U M D U 6 M T c 6 M j c u M j c w N j I x O V o i I C 8 + P E V u d H J 5 I F R 5 c G U 9 I k Z p b G x D b 2 x 1 b W 5 U e X B l c y I g V m F s d W U 9 I n N C Z 0 1 G Q l F Z R y I g L z 4 8 R W 5 0 c n k g V H l w Z T 0 i R m l s b E N v b H V t b k 5 h b W V z I i B W Y W x 1 Z T 0 i c 1 s m c X V v d D t N b 2 5 0 a C Z x d W 9 0 O y w m c X V v d D t Z Z W F y J n F 1 b 3 Q 7 L C Z x d W 9 0 O 0 J 1 Z G d l d C Z x d W 9 0 O y w m c X V v d D t U c m F j a 2 V k J n F 1 b 3 Q 7 L C Z x d W 9 0 O 0 N h d G V n b 3 J 5 J n F 1 b 3 Q 7 L C Z x d W 9 0 O 1 N 1 Y m N h d G V n b 3 J 5 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d y b 3 V w S U Q i I F Z h b H V l P S J z Y j E w M z Y 0 O W U t Y z g z Z S 0 0 N W V h L T h h M D U t O D c 3 M 2 M y Y z l i Z G J h I i A v P j x F b n R y e S B U e X B l P S J R d W V y e U l E I i B W Y W x 1 Z T 0 i c 2 Y 0 O T U 2 Y z J i L T h m N 2 I t N D J l N i 0 4 N T l m L T Y z Y T J i M 2 Y 4 Z D N k O C I g L z 4 8 R W 5 0 c n k g V H l w Z T 0 i U m V s Y X R p b 2 5 z a G l w S W 5 m b 0 N v b n R h a W 5 l c i I g V m F s d W U 9 I n N 7 J n F 1 b 3 Q 7 Y 2 9 s d W 1 u Q 2 9 1 b n Q m c X V v d D s 6 N i w m c X V v d D t r Z X l D b 2 x 1 b W 5 O Y W 1 l c y Z x d W 9 0 O z p b X S w m c X V v d D t x d W V y e V J l b G F 0 a W 9 u c 2 h p c H M m c X V v d D s 6 W 1 0 s J n F 1 b 3 Q 7 Y 2 9 s d W 1 u S W R l b n R p d G l l c y Z x d W 9 0 O z p b J n F 1 b 3 Q 7 U 2 V j d G l v b j E v R 2 F z L 0 N o Y W 5 n Z W Q g V H l w Z S 5 7 T W 9 u d G g s M H 0 m c X V v d D s s J n F 1 b 3 Q 7 U 2 V j d G l v b j E v R 2 F z L 0 N o Y W 5 n Z W Q g V H l w Z S 5 7 W W V h c i w x f S Z x d W 9 0 O y w m c X V v d D t T Z W N 0 a W 9 u M S 9 H Y X M v Q 2 h h b m d l Z C B U e X B l L n t C d W R n Z X Q s M n 0 m c X V v d D s s J n F 1 b 3 Q 7 U 2 V j d G l v b j E v R 2 F z L 0 N o Y W 5 n Z W Q g V H l w Z S 5 7 V H J h Y 2 t l Z C w z f S Z x d W 9 0 O y w m c X V v d D t T Z W N 0 a W 9 u M S 9 H Y X M v Q 2 h h b m d l Z C B U e X B l L n t D Y X R l Z 2 9 y e S w 0 f S Z x d W 9 0 O y w m c X V v d D t T Z W N 0 a W 9 u M S 9 H Y X M v Q 2 h h b m d l Z C B U e X B l L n t T d W J j Y X R l Z 2 9 y e S w 1 f S Z x d W 9 0 O 1 0 s J n F 1 b 3 Q 7 Q 2 9 s d W 1 u Q 2 9 1 b n Q m c X V v d D s 6 N i w m c X V v d D t L Z X l D b 2 x 1 b W 5 O Y W 1 l c y Z x d W 9 0 O z p b X S w m c X V v d D t D b 2 x 1 b W 5 J Z G V u d G l 0 a W V z J n F 1 b 3 Q 7 O l s m c X V v d D t T Z W N 0 a W 9 u M S 9 H Y X M v Q 2 h h b m d l Z C B U e X B l L n t N b 2 5 0 a C w w f S Z x d W 9 0 O y w m c X V v d D t T Z W N 0 a W 9 u M S 9 H Y X M v Q 2 h h b m d l Z C B U e X B l L n t Z Z W F y L D F 9 J n F 1 b 3 Q 7 L C Z x d W 9 0 O 1 N l Y 3 R p b 2 4 x L 0 d h c y 9 D a G F u Z 2 V k I F R 5 c G U u e 0 J 1 Z G d l d C w y f S Z x d W 9 0 O y w m c X V v d D t T Z W N 0 a W 9 u M S 9 H Y X M v Q 2 h h b m d l Z C B U e X B l L n t U c m F j a 2 V k L D N 9 J n F 1 b 3 Q 7 L C Z x d W 9 0 O 1 N l Y 3 R p b 2 4 x L 0 d h c y 9 D a G F u Z 2 V k I F R 5 c G U u e 0 N h d G V n b 3 J 5 L D R 9 J n F 1 b 3 Q 7 L C Z x d W 9 0 O 1 N l Y 3 R p b 2 4 x L 0 d h c y 9 D a G F u Z 2 V k I F R 5 c G U u e 1 N 1 Y m N h d G V n b 3 J 5 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1 h a W 5 0 Z W 5 h b m N l P C 9 J d G V t U G F 0 a D 4 8 L 0 l 0 Z W 1 M b 2 N h d G l v b j 4 8 U 3 R h Y m x l R W 5 0 c m l l c z 4 8 R W 5 0 c n k g V H l w Z T 0 i Q W R k Z W R U b 0 R h d G F N b 2 R l b C I g V m F s d W U 9 I m w x I i A v P j x F b n R y e S B U e X B l P S J C d W Z m Z X J O Z X h 0 U m V m c m V z a C I g V m F s d W U 9 I m w x I i A v P j x F b n R y e S B U e X B l P S J G a W x s Q 2 9 1 b n Q i I F Z h b H V l P S J s M T Y i I C 8 + P E V u d H J 5 I F R 5 c G U 9 I k Z p b G x F b m F i b G V k I i B W Y W x 1 Z T 0 i b D A i I C 8 + P E V u d H J 5 I F R 5 c G U 9 I k Z p b G x F c n J v c k N v Z G U i I F Z h b H V l P S J z V W 5 r b m 9 3 b i I g L z 4 8 R W 5 0 c n k g V H l w Z T 0 i R m l s b E V y c m 9 y Q 2 9 1 b n Q i I F Z h b H V l P S J s M C I g L z 4 8 R W 5 0 c n k g V H l w Z T 0 i R m l s b E x h c 3 R V c G R h d G V k I i B W Y W x 1 Z T 0 i Z D I w M j M t M D U t M T l U M D U 6 M T c 6 M z A u O D A 3 M j g 5 N F o i I C 8 + P E V u d H J 5 I F R 5 c G U 9 I k Z p b G x D b 2 x 1 b W 5 U e X B l c y I g V m F s d W U 9 I n N C Z 0 1 G Q l F Z R y I g L z 4 8 R W 5 0 c n k g V H l w Z T 0 i R m l s b E N v b H V t b k 5 h b W V z I i B W Y W x 1 Z T 0 i c 1 s m c X V v d D t N b 2 5 0 a C Z x d W 9 0 O y w m c X V v d D t Z Z W F y J n F 1 b 3 Q 7 L C Z x d W 9 0 O 0 J 1 Z G d l d C Z x d W 9 0 O y w m c X V v d D t U c m F j a 2 V k J n F 1 b 3 Q 7 L C Z x d W 9 0 O 0 N h d G V n b 3 J 5 J n F 1 b 3 Q 7 L C Z x d W 9 0 O 1 N 1 Y m N h d G V n b 3 J 5 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d y b 3 V w S U Q i I F Z h b H V l P S J z Y j E w M z Y 0 O W U t Y z g z Z S 0 0 N W V h L T h h M D U t O D c 3 M 2 M y Y z l i Z G J h I i A v P j x F b n R y e S B U e X B l P S J R d W V y e U l E I i B W Y W x 1 Z T 0 i c 2 R m N T E 0 Y W Q 0 L T E x O T c t N D V j O S 0 5 N j M w L T k 2 M j l l M j J l Z D V j N S I g L z 4 8 R W 5 0 c n k g V H l w Z T 0 i U m V s Y X R p b 2 5 z a G l w S W 5 m b 0 N v b n R h a W 5 l c i I g V m F s d W U 9 I n N 7 J n F 1 b 3 Q 7 Y 2 9 s d W 1 u Q 2 9 1 b n Q m c X V v d D s 6 N i w m c X V v d D t r Z X l D b 2 x 1 b W 5 O Y W 1 l c y Z x d W 9 0 O z p b X S w m c X V v d D t x d W V y e V J l b G F 0 a W 9 u c 2 h p c H M m c X V v d D s 6 W 1 0 s J n F 1 b 3 Q 7 Y 2 9 s d W 1 u S W R l b n R p d G l l c y Z x d W 9 0 O z p b J n F 1 b 3 Q 7 U 2 V j d G l v b j E v T W F p b n R l b m F u Y 2 U v Q 2 h h b m d l Z C B U e X B l L n t N b 2 5 0 a C w w f S Z x d W 9 0 O y w m c X V v d D t T Z W N 0 a W 9 u M S 9 N Y W l u d G V u Y W 5 j Z S 9 D a G F u Z 2 V k I F R 5 c G U u e 1 l l Y X I s M X 0 m c X V v d D s s J n F 1 b 3 Q 7 U 2 V j d G l v b j E v T W F p b n R l b m F u Y 2 U v Q 2 h h b m d l Z C B U e X B l L n t C d W R n Z X Q s M n 0 m c X V v d D s s J n F 1 b 3 Q 7 U 2 V j d G l v b j E v T W F p b n R l b m F u Y 2 U v Q 2 h h b m d l Z C B U e X B l L n t U c m F j a 2 V k L D N 9 J n F 1 b 3 Q 7 L C Z x d W 9 0 O 1 N l Y 3 R p b 2 4 x L 0 1 h a W 5 0 Z W 5 h b m N l L 0 N o Y W 5 n Z W Q g V H l w Z S 5 7 Q 2 F 0 Z W d v c n k s N H 0 m c X V v d D s s J n F 1 b 3 Q 7 U 2 V j d G l v b j E v T W F p b n R l b m F u Y 2 U v Q 2 h h b m d l Z C B U e X B l L n t T d W J j Y X R l Z 2 9 y e S w 1 f S Z x d W 9 0 O 1 0 s J n F 1 b 3 Q 7 Q 2 9 s d W 1 u Q 2 9 1 b n Q m c X V v d D s 6 N i w m c X V v d D t L Z X l D b 2 x 1 b W 5 O Y W 1 l c y Z x d W 9 0 O z p b X S w m c X V v d D t D b 2 x 1 b W 5 J Z G V u d G l 0 a W V z J n F 1 b 3 Q 7 O l s m c X V v d D t T Z W N 0 a W 9 u M S 9 N Y W l u d G V u Y W 5 j Z S 9 D a G F u Z 2 V k I F R 5 c G U u e 0 1 v b n R o L D B 9 J n F 1 b 3 Q 7 L C Z x d W 9 0 O 1 N l Y 3 R p b 2 4 x L 0 1 h a W 5 0 Z W 5 h b m N l L 0 N o Y W 5 n Z W Q g V H l w Z S 5 7 W W V h c i w x f S Z x d W 9 0 O y w m c X V v d D t T Z W N 0 a W 9 u M S 9 N Y W l u d G V u Y W 5 j Z S 9 D a G F u Z 2 V k I F R 5 c G U u e 0 J 1 Z G d l d C w y f S Z x d W 9 0 O y w m c X V v d D t T Z W N 0 a W 9 u M S 9 N Y W l u d G V u Y W 5 j Z S 9 D a G F u Z 2 V k I F R 5 c G U u e 1 R y Y W N r Z W Q s M 3 0 m c X V v d D s s J n F 1 b 3 Q 7 U 2 V j d G l v b j E v T W F p b n R l b m F u Y 2 U v Q 2 h h b m d l Z C B U e X B l L n t D Y X R l Z 2 9 y e S w 0 f S Z x d W 9 0 O y w m c X V v d D t T Z W N 0 a W 9 u M S 9 N Y W l u d G V u Y W 5 j Z S 9 D a G F u Z 2 V k I F R 5 c G U u e 1 N 1 Y m N h d G V n b 3 J 5 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d y b 2 N l c m l l c z w v S X R l b V B h d G g + P C 9 J d G V t T G 9 j Y X R p b 2 4 + P F N 0 Y W J s Z U V u d H J p Z X M + P E V u d H J 5 I F R 5 c G U 9 I k F k Z G V k V G 9 E Y X R h T W 9 k Z W w i I F Z h b H V l P S J s M S I g L z 4 8 R W 5 0 c n k g V H l w Z T 0 i Q n V m Z m V y T m V 4 d F J l Z n J l c 2 g i I F Z h b H V l P S J s M S I g L z 4 8 R W 5 0 c n k g V H l w Z T 0 i R m l s b E N v d W 5 0 I i B W Y W x 1 Z T 0 i b D E 2 I i A v P j x F b n R y e S B U e X B l P S J G a W x s R W 5 h Y m x l Z C I g V m F s d W U 9 I m w w I i A v P j x F b n R y e S B U e X B l P S J G a W x s R X J y b 3 J D b 2 R l I i B W Y W x 1 Z T 0 i c 1 V u a 2 5 v d 2 4 i I C 8 + P E V u d H J 5 I F R 5 c G U 9 I k Z p b G x F c n J v c k N v d W 5 0 I i B W Y W x 1 Z T 0 i b D A i I C 8 + P E V u d H J 5 I F R 5 c G U 9 I k Z p b G x M Y X N 0 V X B k Y X R l Z C I g V m F s d W U 9 I m Q y M D I z L T A 1 L T E 5 V D A 1 O j E 3 O j M 0 L j I y N z g 4 O T F a I i A v P j x F b n R y e S B U e X B l P S J G a W x s Q 2 9 s d W 1 u V H l w Z X M i I F Z h b H V l P S J z Q m d N R k J R W U c i I C 8 + P E V u d H J 5 I F R 5 c G U 9 I k Z p b G x D b 2 x 1 b W 5 O Y W 1 l c y I g V m F s d W U 9 I n N b J n F 1 b 3 Q 7 T W 9 u d G g m c X V v d D s s J n F 1 b 3 Q 7 W W V h c i Z x d W 9 0 O y w m c X V v d D t C d W R n Z X Q m c X V v d D s s J n F 1 b 3 Q 7 V H J h Y 2 t l Z C Z x d W 9 0 O y w m c X V v d D t D Y X R l Z 2 9 y e S Z x d W 9 0 O y w m c X V v d D t T d W J j Y X R l Z 2 9 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H c m 9 1 c E l E I i B W Y W x 1 Z T 0 i c 2 I x M D M 2 N D l l L W M 4 M 2 U t N D V l Y S 0 4 Y T A 1 L T g 3 N z N j M m M 5 Y m R i Y S I g L z 4 8 R W 5 0 c n k g V H l w Z T 0 i U X V l c n l J R C I g V m F s d W U 9 I n M 5 N W I 4 O T B l Y S 0 4 Z j k x L T Q w Y 2 Q t O T V i M C 1 h Y j Q 3 Y T c 3 Y T B k O D g i I C 8 + P E V u d H J 5 I F R 5 c G U 9 I l J l b G F 0 a W 9 u c 2 h p c E l u Z m 9 D b 2 5 0 Y W l u Z X I i I F Z h b H V l P S J z e y Z x d W 9 0 O 2 N v b H V t b k N v d W 5 0 J n F 1 b 3 Q 7 O j Y s J n F 1 b 3 Q 7 a 2 V 5 Q 2 9 s d W 1 u T m F t Z X M m c X V v d D s 6 W 1 0 s J n F 1 b 3 Q 7 c X V l c n l S Z W x h d G l v b n N o a X B z J n F 1 b 3 Q 7 O l t d L C Z x d W 9 0 O 2 N v b H V t b k l k Z W 5 0 a X R p Z X M m c X V v d D s 6 W y Z x d W 9 0 O 1 N l Y 3 R p b 2 4 x L 0 d y b 2 N l c m l l c y 9 D a G F u Z 2 V k I F R 5 c G U u e 0 1 v b n R o L D B 9 J n F 1 b 3 Q 7 L C Z x d W 9 0 O 1 N l Y 3 R p b 2 4 x L 0 d y b 2 N l c m l l c y 9 D a G F u Z 2 V k I F R 5 c G U u e 1 l l Y X I s M X 0 m c X V v d D s s J n F 1 b 3 Q 7 U 2 V j d G l v b j E v R 3 J v Y 2 V y a W V z L 0 N o Y W 5 n Z W Q g V H l w Z S 5 7 Q n V k Z 2 V 0 L D J 9 J n F 1 b 3 Q 7 L C Z x d W 9 0 O 1 N l Y 3 R p b 2 4 x L 0 d y b 2 N l c m l l c y 9 D a G F u Z 2 V k I F R 5 c G U u e 1 R y Y W N r Z W Q s M 3 0 m c X V v d D s s J n F 1 b 3 Q 7 U 2 V j d G l v b j E v R 3 J v Y 2 V y a W V z L 0 N o Y W 5 n Z W Q g V H l w Z S 5 7 Q 2 F 0 Z W d v c n k s N H 0 m c X V v d D s s J n F 1 b 3 Q 7 U 2 V j d G l v b j E v R 3 J v Y 2 V y a W V z L 0 N o Y W 5 n Z W Q g V H l w Z S 5 7 U 3 V i Y 2 F 0 Z W d v c n k s N X 0 m c X V v d D t d L C Z x d W 9 0 O 0 N v b H V t b k N v d W 5 0 J n F 1 b 3 Q 7 O j Y s J n F 1 b 3 Q 7 S 2 V 5 Q 2 9 s d W 1 u T m F t Z X M m c X V v d D s 6 W 1 0 s J n F 1 b 3 Q 7 Q 2 9 s d W 1 u S W R l b n R p d G l l c y Z x d W 9 0 O z p b J n F 1 b 3 Q 7 U 2 V j d G l v b j E v R 3 J v Y 2 V y a W V z L 0 N o Y W 5 n Z W Q g V H l w Z S 5 7 T W 9 u d G g s M H 0 m c X V v d D s s J n F 1 b 3 Q 7 U 2 V j d G l v b j E v R 3 J v Y 2 V y a W V z L 0 N o Y W 5 n Z W Q g V H l w Z S 5 7 W W V h c i w x f S Z x d W 9 0 O y w m c X V v d D t T Z W N 0 a W 9 u M S 9 H c m 9 j Z X J p Z X M v Q 2 h h b m d l Z C B U e X B l L n t C d W R n Z X Q s M n 0 m c X V v d D s s J n F 1 b 3 Q 7 U 2 V j d G l v b j E v R 3 J v Y 2 V y a W V z L 0 N o Y W 5 n Z W Q g V H l w Z S 5 7 V H J h Y 2 t l Z C w z f S Z x d W 9 0 O y w m c X V v d D t T Z W N 0 a W 9 u M S 9 H c m 9 j Z X J p Z X M v Q 2 h h b m d l Z C B U e X B l L n t D Y X R l Z 2 9 y e S w 0 f S Z x d W 9 0 O y w m c X V v d D t T Z W N 0 a W 9 u M S 9 H c m 9 j Z X J p Z X M v Q 2 h h b m d l Z C B U e X B l L n t T d W J j Y X R l Z 2 9 y e S w 1 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E a W 5 p b m d P d X Q 8 L 0 l 0 Z W 1 Q Y X R o P j w v S X R l b U x v Y 2 F 0 a W 9 u P j x T d G F i b G V F b n R y a W V z P j x F b n R y e S B U e X B l P S J B Z G R l Z F R v R G F 0 Y U 1 v Z G V s I i B W Y W x 1 Z T 0 i b D E 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M y 0 w N S 0 x O V Q w N T o x N z o z N y 4 3 N T E x O D Y 3 W i I g L z 4 8 R W 5 0 c n k g V H l w Z T 0 i R m l s b E N v b H V t b l R 5 c G V z I i B W Y W x 1 Z T 0 i c 0 J n T U Z C U V l H I i A v P j x F b n R y e S B U e X B l P S J G a W x s Q 2 9 s d W 1 u T m F t Z X M i I F Z h b H V l P S J z W y Z x d W 9 0 O 0 1 v b n R o J n F 1 b 3 Q 7 L C Z x d W 9 0 O 1 l l Y X I m c X V v d D s s J n F 1 b 3 Q 7 Q n V k Z 2 V 0 J n F 1 b 3 Q 7 L C Z x d W 9 0 O 1 R y Y W N r Z W Q m c X V v d D s s J n F 1 b 3 Q 7 Q 2 F 0 Z W d v c n k m c X V v d D s s J n F 1 b 3 Q 7 U 3 V i Y 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R 3 J v d X B J R C I g V m F s d W U 9 I n N i M T A z N j Q 5 Z S 1 j O D N l L T Q 1 Z W E t O G E w N S 0 4 N z c z Y z J j O W J k Y m E i I C 8 + P E V u d H J 5 I F R 5 c G U 9 I l F 1 Z X J 5 S U Q i I F Z h b H V l P S J z N j Q x Z G N k Z W Q t Y j U 5 M C 0 0 Z D R i L W E 5 M j I t N W J m Z G Q 5 M D Z i Y m J k I i A v P j x F b n R y e S B U e X B l P S J S Z W x h d G l v b n N o a X B J b m Z v Q 2 9 u d G F p b m V y I i B W Y W x 1 Z T 0 i c 3 s m c X V v d D t j b 2 x 1 b W 5 D b 3 V u d C Z x d W 9 0 O z o 2 L C Z x d W 9 0 O 2 t l e U N v b H V t b k 5 h b W V z J n F 1 b 3 Q 7 O l t d L C Z x d W 9 0 O 3 F 1 Z X J 5 U m V s Y X R p b 2 5 z a G l w c y Z x d W 9 0 O z p b X S w m c X V v d D t j b 2 x 1 b W 5 J Z G V u d G l 0 a W V z J n F 1 b 3 Q 7 O l s m c X V v d D t T Z W N 0 a W 9 u M S 9 E a W 5 p b m d P d X Q v Q 2 h h b m d l Z C B U e X B l L n t N b 2 5 0 a C w w f S Z x d W 9 0 O y w m c X V v d D t T Z W N 0 a W 9 u M S 9 E a W 5 p b m d P d X Q v Q 2 h h b m d l Z C B U e X B l L n t Z Z W F y L D F 9 J n F 1 b 3 Q 7 L C Z x d W 9 0 O 1 N l Y 3 R p b 2 4 x L 0 R p b m l u Z 0 9 1 d C 9 D a G F u Z 2 V k I F R 5 c G U u e 0 J 1 Z G d l d C w y f S Z x d W 9 0 O y w m c X V v d D t T Z W N 0 a W 9 u M S 9 E a W 5 p b m d P d X Q v Q 2 h h b m d l Z C B U e X B l L n t U c m F j a 2 V k L D N 9 J n F 1 b 3 Q 7 L C Z x d W 9 0 O 1 N l Y 3 R p b 2 4 x L 0 R p b m l u Z 0 9 1 d C 9 D a G F u Z 2 V k I F R 5 c G U u e 0 N h d G V n b 3 J 5 L D R 9 J n F 1 b 3 Q 7 L C Z x d W 9 0 O 1 N l Y 3 R p b 2 4 x L 0 R p b m l u Z 0 9 1 d C 9 D a G F u Z 2 V k I F R 5 c G U u e 1 N 1 Y m N h d G V n b 3 J 5 L D V 9 J n F 1 b 3 Q 7 X S w m c X V v d D t D b 2 x 1 b W 5 D b 3 V u d C Z x d W 9 0 O z o 2 L C Z x d W 9 0 O 0 t l e U N v b H V t b k 5 h b W V z J n F 1 b 3 Q 7 O l t d L C Z x d W 9 0 O 0 N v b H V t b k l k Z W 5 0 a X R p Z X M m c X V v d D s 6 W y Z x d W 9 0 O 1 N l Y 3 R p b 2 4 x L 0 R p b m l u Z 0 9 1 d C 9 D a G F u Z 2 V k I F R 5 c G U u e 0 1 v b n R o L D B 9 J n F 1 b 3 Q 7 L C Z x d W 9 0 O 1 N l Y 3 R p b 2 4 x L 0 R p b m l u Z 0 9 1 d C 9 D a G F u Z 2 V k I F R 5 c G U u e 1 l l Y X I s M X 0 m c X V v d D s s J n F 1 b 3 Q 7 U 2 V j d G l v b j E v R G l u a W 5 n T 3 V 0 L 0 N o Y W 5 n Z W Q g V H l w Z S 5 7 Q n V k Z 2 V 0 L D J 9 J n F 1 b 3 Q 7 L C Z x d W 9 0 O 1 N l Y 3 R p b 2 4 x L 0 R p b m l u Z 0 9 1 d C 9 D a G F u Z 2 V k I F R 5 c G U u e 1 R y Y W N r Z W Q s M 3 0 m c X V v d D s s J n F 1 b 3 Q 7 U 2 V j d G l v b j E v R G l u a W 5 n T 3 V 0 L 0 N o Y W 5 n Z W Q g V H l w Z S 5 7 Q 2 F 0 Z W d v c n k s N H 0 m c X V v d D s s J n F 1 b 3 Q 7 U 2 V j d G l v b j E v R G l u a W 5 n T 3 V 0 L 0 N o Y W 5 n Z W Q g V H l w Z S 5 7 U 3 V i Y 2 F 0 Z W d v c n k s N 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H J h b n N w b 3 J 0 Y X R p b 2 4 8 L 0 l 0 Z W 1 Q Y X R o P j w v S X R l b U x v Y 2 F 0 a W 9 u P j x T d G F i b G V F b n R y a W V z P j x F b n R y e S B U e X B l P S J B Z G R l Z F R v R G F 0 Y U 1 v Z G V s I i B W Y W x 1 Z T 0 i b D E 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M y 0 w N S 0 x O V Q w N T o x N z o 0 M S 4 x N T I 0 N D c z W i I g L z 4 8 R W 5 0 c n k g V H l w Z T 0 i R m l s b E N v b H V t b l R 5 c G V z I i B W Y W x 1 Z T 0 i c 0 J n T U Z C U V k 9 I i A v P j x F b n R y e S B U e X B l P S J G a W x s Q 2 9 s d W 1 u T m F t Z X M i I F Z h b H V l P S J z W y Z x d W 9 0 O 0 1 v b n R o J n F 1 b 3 Q 7 L C Z x d W 9 0 O 1 l l Y X I m c X V v d D s s J n F 1 b 3 Q 7 Q n V k Z 2 V 0 J n F 1 b 3 Q 7 L C Z x d W 9 0 O 1 R y Y W N r Z W Q m c X V v d D s s J n F 1 b 3 Q 7 Q 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R 3 J v d X B J R C I g V m F s d W U 9 I n N i M T A z N j Q 5 Z S 1 j O D N l L T Q 1 Z W E t O G E w N S 0 4 N z c z Y z J j O W J k Y m E i I C 8 + P E V u d H J 5 I F R 5 c G U 9 I l F 1 Z X J 5 S U Q i I F Z h b H V l P S J z M D c 4 N G Q y N j c t N G F m Y y 0 0 N D c 3 L T g 2 Z T M t O D U 0 Y j I 0 O D c 1 O T h j I i A v P j x F b n R y e S B U e X B l P S J S Z W x h d G l v b n N o a X B J b m Z v Q 2 9 u d G F p b m V y I i B W Y W x 1 Z T 0 i c 3 s m c X V v d D t j b 2 x 1 b W 5 D b 3 V u d C Z x d W 9 0 O z o 1 L C Z x d W 9 0 O 2 t l e U N v b H V t b k 5 h b W V z J n F 1 b 3 Q 7 O l t d L C Z x d W 9 0 O 3 F 1 Z X J 5 U m V s Y X R p b 2 5 z a G l w c y Z x d W 9 0 O z p b X S w m c X V v d D t j b 2 x 1 b W 5 J Z G V u d G l 0 a W V z J n F 1 b 3 Q 7 O l s m c X V v d D t T Z W N 0 a W 9 u M S 9 U c m F u c 3 B v c n R h d G l v b i 9 D a G F u Z 2 V k I F R 5 c G U u e 0 1 v b n R o L D B 9 J n F 1 b 3 Q 7 L C Z x d W 9 0 O 1 N l Y 3 R p b 2 4 x L 1 R y Y W 5 z c G 9 y d G F 0 a W 9 u L 0 N o Y W 5 n Z W Q g V H l w Z S 5 7 W W V h c i w x f S Z x d W 9 0 O y w m c X V v d D t T Z W N 0 a W 9 u M S 9 U c m F u c 3 B v c n R h d G l v b i 9 D a G F u Z 2 V k I F R 5 c G U u e 0 J 1 Z G d l d C w y f S Z x d W 9 0 O y w m c X V v d D t T Z W N 0 a W 9 u M S 9 U c m F u c 3 B v c n R h d G l v b i 9 D a G F u Z 2 V k I F R 5 c G U u e 1 R y Y W N r Z W Q s M 3 0 m c X V v d D s s J n F 1 b 3 Q 7 U 2 V j d G l v b j E v V H J h b n N w b 3 J 0 Y X R p b 2 4 v Q 2 h h b m d l Z C B U e X B l L n t D Y X R l Z 2 9 y e S w 0 f S Z x d W 9 0 O 1 0 s J n F 1 b 3 Q 7 Q 2 9 s d W 1 u Q 2 9 1 b n Q m c X V v d D s 6 N S w m c X V v d D t L Z X l D b 2 x 1 b W 5 O Y W 1 l c y Z x d W 9 0 O z p b X S w m c X V v d D t D b 2 x 1 b W 5 J Z G V u d G l 0 a W V z J n F 1 b 3 Q 7 O l s m c X V v d D t T Z W N 0 a W 9 u M S 9 U c m F u c 3 B v c n R h d G l v b i 9 D a G F u Z 2 V k I F R 5 c G U u e 0 1 v b n R o L D B 9 J n F 1 b 3 Q 7 L C Z x d W 9 0 O 1 N l Y 3 R p b 2 4 x L 1 R y Y W 5 z c G 9 y d G F 0 a W 9 u L 0 N o Y W 5 n Z W Q g V H l w Z S 5 7 W W V h c i w x f S Z x d W 9 0 O y w m c X V v d D t T Z W N 0 a W 9 u M S 9 U c m F u c 3 B v c n R h d G l v b i 9 D a G F u Z 2 V k I F R 5 c G U u e 0 J 1 Z G d l d C w y f S Z x d W 9 0 O y w m c X V v d D t T Z W N 0 a W 9 u M S 9 U c m F u c 3 B v c n R h d G l v b i 9 D a G F u Z 2 V k I F R 5 c G U u e 1 R y Y W N r Z W Q s M 3 0 m c X V v d D s s J n F 1 b 3 Q 7 U 2 V j d G l v b j E v V H J h b n N w b 3 J 0 Y X R p b 2 4 v Q 2 h h b m d l Z C B U e X B l L n t D Y X R l Z 2 9 y e 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S Z W N y Z W F 0 a W 9 u P C 9 J d G V t U G F 0 a D 4 8 L 0 l 0 Z W 1 M b 2 N h d G l v b j 4 8 U 3 R h Y m x l R W 5 0 c m l l c z 4 8 R W 5 0 c n k g V H l w Z T 0 i Q W R k Z W R U b 0 R h d G F N b 2 R l b C I g V m F s d W U 9 I m w x I i A v P j x F b n R y e S B U e X B l P S J C d W Z m Z X J O Z X h 0 U m V m c m V z a C I g V m F s d W U 9 I m w x I i A v P j x F b n R y e S B U e X B l P S J G a W x s Q 2 9 1 b n Q i I F Z h b H V l P S J s M T Y i I C 8 + P E V u d H J 5 I F R 5 c G U 9 I k Z p b G x F b m F i b G V k I i B W Y W x 1 Z T 0 i b D A i I C 8 + P E V u d H J 5 I F R 5 c G U 9 I k Z p b G x F c n J v c k N v Z G U i I F Z h b H V l P S J z V W 5 r b m 9 3 b i I g L z 4 8 R W 5 0 c n k g V H l w Z T 0 i R m l s b E V y c m 9 y Q 2 9 1 b n Q i I F Z h b H V l P S J s M C I g L z 4 8 R W 5 0 c n k g V H l w Z T 0 i R m l s b E x h c 3 R V c G R h d G V k I i B W Y W x 1 Z T 0 i Z D I w M j M t M D U t M T l U M D U 6 M T c 6 N D Q u N T g 2 O T U w N F o i I C 8 + P E V u d H J 5 I F R 5 c G U 9 I k Z p b G x D b 2 x 1 b W 5 U e X B l c y I g V m F s d W U 9 I n N C Z 0 1 G Q l F Z R y I g L z 4 8 R W 5 0 c n k g V H l w Z T 0 i R m l s b E N v b H V t b k 5 h b W V z I i B W Y W x 1 Z T 0 i c 1 s m c X V v d D t N b 2 5 0 a C Z x d W 9 0 O y w m c X V v d D t Z Z W F y J n F 1 b 3 Q 7 L C Z x d W 9 0 O 0 J 1 Z G d l d C Z x d W 9 0 O y w m c X V v d D t U c m F j a 2 V k J n F 1 b 3 Q 7 L C Z x d W 9 0 O 0 N h d G V n b 3 J 5 J n F 1 b 3 Q 7 L C Z x d W 9 0 O 1 N 1 Y m N h d G V n b 3 J 5 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d y b 3 V w S U Q i I F Z h b H V l P S J z Y j E w M z Y 0 O W U t Y z g z Z S 0 0 N W V h L T h h M D U t O D c 3 M 2 M y Y z l i Z G J h I i A v P j x F b n R y e S B U e X B l P S J R d W V y e U l E I i B W Y W x 1 Z T 0 i c z J j N z N j M T M z L W Q 2 M W Q t N D c x M y 0 5 Y T c 2 L T d j Y j F i Y 2 Y x Y j M x M S I g L z 4 8 R W 5 0 c n k g V H l w Z T 0 i U m V s Y X R p b 2 5 z a G l w S W 5 m b 0 N v b n R h a W 5 l c i I g V m F s d W U 9 I n N 7 J n F 1 b 3 Q 7 Y 2 9 s d W 1 u Q 2 9 1 b n Q m c X V v d D s 6 N i w m c X V v d D t r Z X l D b 2 x 1 b W 5 O Y W 1 l c y Z x d W 9 0 O z p b X S w m c X V v d D t x d W V y e V J l b G F 0 a W 9 u c 2 h p c H M m c X V v d D s 6 W 1 0 s J n F 1 b 3 Q 7 Y 2 9 s d W 1 u S W R l b n R p d G l l c y Z x d W 9 0 O z p b J n F 1 b 3 Q 7 U 2 V j d G l v b j E v U m V j c m V h d G l v b i 9 D a G F u Z 2 V k I F R 5 c G U u e 0 1 v b n R o L D B 9 J n F 1 b 3 Q 7 L C Z x d W 9 0 O 1 N l Y 3 R p b 2 4 x L 1 J l Y 3 J l Y X R p b 2 4 v Q 2 h h b m d l Z C B U e X B l L n t Z Z W F y L D F 9 J n F 1 b 3 Q 7 L C Z x d W 9 0 O 1 N l Y 3 R p b 2 4 x L 1 J l Y 3 J l Y X R p b 2 4 v Q 2 h h b m d l Z C B U e X B l L n t C d W R n Z X Q s M n 0 m c X V v d D s s J n F 1 b 3 Q 7 U 2 V j d G l v b j E v U m V j c m V h d G l v b i 9 D a G F u Z 2 V k I F R 5 c G U u e 1 R y Y W N r Z W Q s M 3 0 m c X V v d D s s J n F 1 b 3 Q 7 U 2 V j d G l v b j E v U m V j c m V h d G l v b i 9 D a G F u Z 2 V k I F R 5 c G U u e 0 N h d G V n b 3 J 5 L D R 9 J n F 1 b 3 Q 7 L C Z x d W 9 0 O 1 N l Y 3 R p b 2 4 x L 1 J l Y 3 J l Y X R p b 2 4 v Q 2 h h b m d l Z C B U e X B l L n t T d W J j Y X R l Z 2 9 y e S w 1 f S Z x d W 9 0 O 1 0 s J n F 1 b 3 Q 7 Q 2 9 s d W 1 u Q 2 9 1 b n Q m c X V v d D s 6 N i w m c X V v d D t L Z X l D b 2 x 1 b W 5 O Y W 1 l c y Z x d W 9 0 O z p b X S w m c X V v d D t D b 2 x 1 b W 5 J Z G V u d G l 0 a W V z J n F 1 b 3 Q 7 O l s m c X V v d D t T Z W N 0 a W 9 u M S 9 S Z W N y Z W F 0 a W 9 u L 0 N o Y W 5 n Z W Q g V H l w Z S 5 7 T W 9 u d G g s M H 0 m c X V v d D s s J n F 1 b 3 Q 7 U 2 V j d G l v b j E v U m V j c m V h d G l v b i 9 D a G F u Z 2 V k I F R 5 c G U u e 1 l l Y X I s M X 0 m c X V v d D s s J n F 1 b 3 Q 7 U 2 V j d G l v b j E v U m V j c m V h d G l v b i 9 D a G F u Z 2 V k I F R 5 c G U u e 0 J 1 Z G d l d C w y f S Z x d W 9 0 O y w m c X V v d D t T Z W N 0 a W 9 u M S 9 S Z W N y Z W F 0 a W 9 u L 0 N o Y W 5 n Z W Q g V H l w Z S 5 7 V H J h Y 2 t l Z C w z f S Z x d W 9 0 O y w m c X V v d D t T Z W N 0 a W 9 u M S 9 S Z W N y Z W F 0 a W 9 u L 0 N o Y W 5 n Z W Q g V H l w Z S 5 7 Q 2 F 0 Z W d v c n k s N H 0 m c X V v d D s s J n F 1 b 3 Q 7 U 2 V j d G l v b j E v U m V j c m V h d G l v b i 9 D a G F u Z 2 V k I F R 5 c G U u e 1 N 1 Y m N h d G V n b 3 J 5 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B l c n N v b m F s Q 2 F y Z T w v S X R l b V B h d G g + P C 9 J d G V t T G 9 j Y X R p b 2 4 + P F N 0 Y W J s Z U V u d H J p Z X M + P E V u d H J 5 I F R 5 c G U 9 I k F k Z G V k V G 9 E Y X R h T W 9 k Z W w i I F Z h b H V l P S J s M S I g L z 4 8 R W 5 0 c n k g V H l w Z T 0 i Q n V m Z m V y T m V 4 d F J l Z n J l c 2 g i I F Z h b H V l P S J s M S I g L z 4 8 R W 5 0 c n k g V H l w Z T 0 i R m l s b E N v d W 5 0 I i B W Y W x 1 Z T 0 i b D E 2 I i A v P j x F b n R y e S B U e X B l P S J G a W x s R W 5 h Y m x l Z C I g V m F s d W U 9 I m w w I i A v P j x F b n R y e S B U e X B l P S J G a W x s R X J y b 3 J D b 2 R l I i B W Y W x 1 Z T 0 i c 1 V u a 2 5 v d 2 4 i I C 8 + P E V u d H J 5 I F R 5 c G U 9 I k Z p b G x F c n J v c k N v d W 5 0 I i B W Y W x 1 Z T 0 i b D A i I C 8 + P E V u d H J 5 I F R 5 c G U 9 I k Z p b G x M Y X N 0 V X B k Y X R l Z C I g V m F s d W U 9 I m Q y M D I z L T A 1 L T E 5 V D A 1 O j E 3 O j Q 4 L j A 5 N j Q z M j V a I i A v P j x F b n R y e S B U e X B l P S J G a W x s Q 2 9 s d W 1 u V H l w Z X M i I F Z h b H V l P S J z Q m d N R k J R W T 0 i I C 8 + P E V u d H J 5 I F R 5 c G U 9 I k Z p b G x D b 2 x 1 b W 5 O Y W 1 l c y I g V m F s d W U 9 I n N b J n F 1 b 3 Q 7 T W 9 u d G g m c X V v d D s s J n F 1 b 3 Q 7 W W V h c i Z x d W 9 0 O y w m c X V v d D t C d W R n Z X Q m c X V v d D s s J n F 1 b 3 Q 7 V H J h Y 2 t l Z C Z x d W 9 0 O y w m c X V v d D t D Y X R l Z 2 9 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H c m 9 1 c E l E I i B W Y W x 1 Z T 0 i c 2 I x M D M 2 N D l l L W M 4 M 2 U t N D V l Y S 0 4 Y T A 1 L T g 3 N z N j M m M 5 Y m R i Y S I g L z 4 8 R W 5 0 c n k g V H l w Z T 0 i U X V l c n l J R C I g V m F s d W U 9 I n N k Y W M 3 N 2 E 3 M S 1 j M j d h L T R i Z D Y t Y W Z l M C 0 y M G E z N m Q 4 N D F k Y W Y i I C 8 + P E V u d H J 5 I F R 5 c G U 9 I l J l b G F 0 a W 9 u c 2 h p c E l u Z m 9 D b 2 5 0 Y W l u Z X I i I F Z h b H V l P S J z e y Z x d W 9 0 O 2 N v b H V t b k N v d W 5 0 J n F 1 b 3 Q 7 O j U s J n F 1 b 3 Q 7 a 2 V 5 Q 2 9 s d W 1 u T m F t Z X M m c X V v d D s 6 W 1 0 s J n F 1 b 3 Q 7 c X V l c n l S Z W x h d G l v b n N o a X B z J n F 1 b 3 Q 7 O l t d L C Z x d W 9 0 O 2 N v b H V t b k l k Z W 5 0 a X R p Z X M m c X V v d D s 6 W y Z x d W 9 0 O 1 N l Y 3 R p b 2 4 x L 1 B l c n N v b m F s Q 2 F y Z S 9 D a G F u Z 2 V k I F R 5 c G U u e 0 1 v b n R o L D B 9 J n F 1 b 3 Q 7 L C Z x d W 9 0 O 1 N l Y 3 R p b 2 4 x L 1 B l c n N v b m F s Q 2 F y Z S 9 D a G F u Z 2 V k I F R 5 c G U u e 1 l l Y X I s M X 0 m c X V v d D s s J n F 1 b 3 Q 7 U 2 V j d G l v b j E v U G V y c 2 9 u Y W x D Y X J l L 0 N o Y W 5 n Z W Q g V H l w Z S 5 7 Q n V k Z 2 V 0 L D J 9 J n F 1 b 3 Q 7 L C Z x d W 9 0 O 1 N l Y 3 R p b 2 4 x L 1 B l c n N v b m F s Q 2 F y Z S 9 D a G F u Z 2 V k I F R 5 c G U u e 1 R y Y W N r Z W Q s M 3 0 m c X V v d D s s J n F 1 b 3 Q 7 U 2 V j d G l v b j E v U G V y c 2 9 u Y W x D Y X J l L 0 N o Y W 5 n Z W Q g V H l w Z S 5 7 Q 2 F 0 Z W d v c n k s N H 0 m c X V v d D t d L C Z x d W 9 0 O 0 N v b H V t b k N v d W 5 0 J n F 1 b 3 Q 7 O j U s J n F 1 b 3 Q 7 S 2 V 5 Q 2 9 s d W 1 u T m F t Z X M m c X V v d D s 6 W 1 0 s J n F 1 b 3 Q 7 Q 2 9 s d W 1 u S W R l b n R p d G l l c y Z x d W 9 0 O z p b J n F 1 b 3 Q 7 U 2 V j d G l v b j E v U G V y c 2 9 u Y W x D Y X J l L 0 N o Y W 5 n Z W Q g V H l w Z S 5 7 T W 9 u d G g s M H 0 m c X V v d D s s J n F 1 b 3 Q 7 U 2 V j d G l v b j E v U G V y c 2 9 u Y W x D Y X J l L 0 N o Y W 5 n Z W Q g V H l w Z S 5 7 W W V h c i w x f S Z x d W 9 0 O y w m c X V v d D t T Z W N 0 a W 9 u M S 9 Q Z X J z b 2 5 h b E N h c m U v Q 2 h h b m d l Z C B U e X B l L n t C d W R n Z X Q s M n 0 m c X V v d D s s J n F 1 b 3 Q 7 U 2 V j d G l v b j E v U G V y c 2 9 u Y W x D Y X J l L 0 N o Y W 5 n Z W Q g V H l w Z S 5 7 V H J h Y 2 t l Z C w z f S Z x d W 9 0 O y w m c X V v d D t T Z W N 0 a W 9 u M S 9 Q Z X J z b 2 5 h b E N h c m U v Q 2 h h b m d l Z C B U e X B l L n t D Y X R l Z 2 9 y e 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G d W 5 W Y W N h d G l v b j w v S X R l b V B h d G g + P C 9 J d G V t T G 9 j Y X R p b 2 4 + P F N 0 Y W J s Z U V u d H J p Z X M + P E V u d H J 5 I F R 5 c G U 9 I k F k Z G V k V G 9 E Y X R h T W 9 k Z W w i I F Z h b H V l P S J s M S I g L z 4 8 R W 5 0 c n k g V H l w Z T 0 i Q n V m Z m V y T m V 4 d F J l Z n J l c 2 g i I F Z h b H V l P S J s M S I g L z 4 8 R W 5 0 c n k g V H l w Z T 0 i R m l s b E N v d W 5 0 I i B W Y W x 1 Z T 0 i b D E 2 I i A v P j x F b n R y e S B U e X B l P S J G a W x s R W 5 h Y m x l Z C I g V m F s d W U 9 I m w w I i A v P j x F b n R y e S B U e X B l P S J G a W x s R X J y b 3 J D b 2 R l I i B W Y W x 1 Z T 0 i c 1 V u a 2 5 v d 2 4 i I C 8 + P E V u d H J 5 I F R 5 c G U 9 I k Z p b G x F c n J v c k N v d W 5 0 I i B W Y W x 1 Z T 0 i b D A i I C 8 + P E V u d H J 5 I F R 5 c G U 9 I k Z p b G x M Y X N 0 V X B k Y X R l Z C I g V m F s d W U 9 I m Q y M D I z L T A 1 L T E 5 V D A 1 O j E 3 O j U x L j Q z N T U 1 N j d a I i A v P j x F b n R y e S B U e X B l P S J G a W x s Q 2 9 s d W 1 u V H l w Z X M i I F Z h b H V l P S J z Q m d N R k J R W U c i I C 8 + P E V u d H J 5 I F R 5 c G U 9 I k Z p b G x D b 2 x 1 b W 5 O Y W 1 l c y I g V m F s d W U 9 I n N b J n F 1 b 3 Q 7 T W 9 u d G g m c X V v d D s s J n F 1 b 3 Q 7 W W V h c i Z x d W 9 0 O y w m c X V v d D t C d W R n Z X Q m c X V v d D s s J n F 1 b 3 Q 7 V H J h Y 2 t l Z C Z x d W 9 0 O y w m c X V v d D t D Y X R l Z 2 9 y e S Z x d W 9 0 O y w m c X V v d D t T d W J j Y X R l Z 2 9 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H c m 9 1 c E l E I i B W Y W x 1 Z T 0 i c 2 I x M D M 2 N D l l L W M 4 M 2 U t N D V l Y S 0 4 Y T A 1 L T g 3 N z N j M m M 5 Y m R i Y S I g L z 4 8 R W 5 0 c n k g V H l w Z T 0 i U X V l c n l J R C I g V m F s d W U 9 I n M w N G Q 2 M m I 0 Z i 0 x M j d m L T R j Z D A t Y T J h M S 0 3 O T Q 0 O T M w Z T F l Z D Q i I C 8 + P E V u d H J 5 I F R 5 c G U 9 I l J l b G F 0 a W 9 u c 2 h p c E l u Z m 9 D b 2 5 0 Y W l u Z X I i I F Z h b H V l P S J z e y Z x d W 9 0 O 2 N v b H V t b k N v d W 5 0 J n F 1 b 3 Q 7 O j Y s J n F 1 b 3 Q 7 a 2 V 5 Q 2 9 s d W 1 u T m F t Z X M m c X V v d D s 6 W 1 0 s J n F 1 b 3 Q 7 c X V l c n l S Z W x h d G l v b n N o a X B z J n F 1 b 3 Q 7 O l t d L C Z x d W 9 0 O 2 N v b H V t b k l k Z W 5 0 a X R p Z X M m c X V v d D s 6 W y Z x d W 9 0 O 1 N l Y 3 R p b 2 4 x L 0 Z 1 b l Z h Y 2 F 0 a W 9 u L 0 N o Y W 5 n Z W Q g V H l w Z S 5 7 T W 9 u d G g s M H 0 m c X V v d D s s J n F 1 b 3 Q 7 U 2 V j d G l v b j E v R n V u V m F j Y X R p b 2 4 v Q 2 h h b m d l Z C B U e X B l L n t Z Z W F y L D F 9 J n F 1 b 3 Q 7 L C Z x d W 9 0 O 1 N l Y 3 R p b 2 4 x L 0 Z 1 b l Z h Y 2 F 0 a W 9 u L 0 N o Y W 5 n Z W Q g V H l w Z S 5 7 Q n V k Z 2 V 0 L D J 9 J n F 1 b 3 Q 7 L C Z x d W 9 0 O 1 N l Y 3 R p b 2 4 x L 0 Z 1 b l Z h Y 2 F 0 a W 9 u L 0 N o Y W 5 n Z W Q g V H l w Z S 5 7 V H J h Y 2 t l Z C w z f S Z x d W 9 0 O y w m c X V v d D t T Z W N 0 a W 9 u M S 9 G d W 5 W Y W N h d G l v b i 9 D a G F u Z 2 V k I F R 5 c G U u e 0 N h d G V n b 3 J 5 L D R 9 J n F 1 b 3 Q 7 L C Z x d W 9 0 O 1 N l Y 3 R p b 2 4 x L 0 Z 1 b l Z h Y 2 F 0 a W 9 u L 0 N o Y W 5 n Z W Q g V H l w Z S 5 7 U 3 V i Y 2 F 0 Z W d v c n k s N X 0 m c X V v d D t d L C Z x d W 9 0 O 0 N v b H V t b k N v d W 5 0 J n F 1 b 3 Q 7 O j Y s J n F 1 b 3 Q 7 S 2 V 5 Q 2 9 s d W 1 u T m F t Z X M m c X V v d D s 6 W 1 0 s J n F 1 b 3 Q 7 Q 2 9 s d W 1 u S W R l b n R p d G l l c y Z x d W 9 0 O z p b J n F 1 b 3 Q 7 U 2 V j d G l v b j E v R n V u V m F j Y X R p b 2 4 v Q 2 h h b m d l Z C B U e X B l L n t N b 2 5 0 a C w w f S Z x d W 9 0 O y w m c X V v d D t T Z W N 0 a W 9 u M S 9 G d W 5 W Y W N h d G l v b i 9 D a G F u Z 2 V k I F R 5 c G U u e 1 l l Y X I s M X 0 m c X V v d D s s J n F 1 b 3 Q 7 U 2 V j d G l v b j E v R n V u V m F j Y X R p b 2 4 v Q 2 h h b m d l Z C B U e X B l L n t C d W R n Z X Q s M n 0 m c X V v d D s s J n F 1 b 3 Q 7 U 2 V j d G l v b j E v R n V u V m F j Y X R p b 2 4 v Q 2 h h b m d l Z C B U e X B l L n t U c m F j a 2 V k L D N 9 J n F 1 b 3 Q 7 L C Z x d W 9 0 O 1 N l Y 3 R p b 2 4 x L 0 Z 1 b l Z h Y 2 F 0 a W 9 u L 0 N o Y W 5 n Z W Q g V H l w Z S 5 7 Q 2 F 0 Z W d v c n k s N H 0 m c X V v d D s s J n F 1 b 3 Q 7 U 2 V j d G l v b j E v R n V u V m F j Y X R p b 2 4 v Q 2 h h b m d l Z C B U e X B l L n t T d W J j Y X R l Z 2 9 y e S w 1 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Q Z X Q 8 L 0 l 0 Z W 1 Q Y X R o P j w v S X R l b U x v Y 2 F 0 a W 9 u P j x T d G F i b G V F b n R y a W V z P j x F b n R y e S B U e X B l P S J B Z G R l Z F R v R G F 0 Y U 1 v Z G V s I i B W Y W x 1 Z T 0 i b D E 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M y 0 w N S 0 x O V Q w N T o x N z o 1 N C 4 5 O T Y 4 N z Q 0 W i I g L z 4 8 R W 5 0 c n k g V H l w Z T 0 i R m l s b E N v b H V t b l R 5 c G V z I i B W Y W x 1 Z T 0 i c 0 J n T U Z C U V k 9 I i A v P j x F b n R y e S B U e X B l P S J G a W x s Q 2 9 s d W 1 u T m F t Z X M i I F Z h b H V l P S J z W y Z x d W 9 0 O 0 1 v b n R o J n F 1 b 3 Q 7 L C Z x d W 9 0 O 1 l l Y X I m c X V v d D s s J n F 1 b 3 Q 7 Q n V k Z 2 V 0 J n F 1 b 3 Q 7 L C Z x d W 9 0 O 1 R y Y W N r Z W Q m c X V v d D s s J n F 1 b 3 Q 7 Q 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R 3 J v d X B J R C I g V m F s d W U 9 I n N i M T A z N j Q 5 Z S 1 j O D N l L T Q 1 Z W E t O G E w N S 0 4 N z c z Y z J j O W J k Y m E i I C 8 + P E V u d H J 5 I F R 5 c G U 9 I l F 1 Z X J 5 S U Q i I F Z h b H V l P S J z M D E 3 M T M y Z D I t N G R m Y y 0 0 N T V l L W E 4 O D M t O G I 1 M W V l Y z J m Y W R m I i A v P j x F b n R y e S B U e X B l P S J S Z W x h d G l v b n N o a X B J b m Z v Q 2 9 u d G F p b m V y I i B W Y W x 1 Z T 0 i c 3 s m c X V v d D t j b 2 x 1 b W 5 D b 3 V u d C Z x d W 9 0 O z o 1 L C Z x d W 9 0 O 2 t l e U N v b H V t b k 5 h b W V z J n F 1 b 3 Q 7 O l t d L C Z x d W 9 0 O 3 F 1 Z X J 5 U m V s Y X R p b 2 5 z a G l w c y Z x d W 9 0 O z p b X S w m c X V v d D t j b 2 x 1 b W 5 J Z G V u d G l 0 a W V z J n F 1 b 3 Q 7 O l s m c X V v d D t T Z W N 0 a W 9 u M S 9 Q Z X Q v Q 2 h h b m d l Z C B U e X B l L n t N b 2 5 0 a C w w f S Z x d W 9 0 O y w m c X V v d D t T Z W N 0 a W 9 u M S 9 Q Z X Q v Q 2 h h b m d l Z C B U e X B l L n t Z Z W F y L D F 9 J n F 1 b 3 Q 7 L C Z x d W 9 0 O 1 N l Y 3 R p b 2 4 x L 1 B l d C 9 D a G F u Z 2 V k I F R 5 c G U u e 0 J 1 Z G d l d C w y f S Z x d W 9 0 O y w m c X V v d D t T Z W N 0 a W 9 u M S 9 Q Z X Q v Q 2 h h b m d l Z C B U e X B l L n t U c m F j a 2 V k L D N 9 J n F 1 b 3 Q 7 L C Z x d W 9 0 O 1 N l Y 3 R p b 2 4 x L 1 B l d C 9 D a G F u Z 2 V k I F R 5 c G U u e 0 N h d G V n b 3 J 5 L D R 9 J n F 1 b 3 Q 7 X S w m c X V v d D t D b 2 x 1 b W 5 D b 3 V u d C Z x d W 9 0 O z o 1 L C Z x d W 9 0 O 0 t l e U N v b H V t b k 5 h b W V z J n F 1 b 3 Q 7 O l t d L C Z x d W 9 0 O 0 N v b H V t b k l k Z W 5 0 a X R p Z X M m c X V v d D s 6 W y Z x d W 9 0 O 1 N l Y 3 R p b 2 4 x L 1 B l d C 9 D a G F u Z 2 V k I F R 5 c G U u e 0 1 v b n R o L D B 9 J n F 1 b 3 Q 7 L C Z x d W 9 0 O 1 N l Y 3 R p b 2 4 x L 1 B l d C 9 D a G F u Z 2 V k I F R 5 c G U u e 1 l l Y X I s M X 0 m c X V v d D s s J n F 1 b 3 Q 7 U 2 V j d G l v b j E v U G V 0 L 0 N o Y W 5 n Z W Q g V H l w Z S 5 7 Q n V k Z 2 V 0 L D J 9 J n F 1 b 3 Q 7 L C Z x d W 9 0 O 1 N l Y 3 R p b 2 4 x L 1 B l d C 9 D a G F u Z 2 V k I F R 5 c G U u e 1 R y Y W N r Z W Q s M 3 0 m c X V v d D s s J n F 1 b 3 Q 7 U 2 V j d G l v b j E v U G V 0 L 0 N o Y W 5 n Z W Q g V H l w Z S 5 7 Q 2 F 0 Z W d v c n k s N 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S W 5 z d X J h b m N l c z w v S X R l b V B h d G g + P C 9 J d G V t T G 9 j Y X R p b 2 4 + P F N 0 Y W J s Z U V u d H J p Z X M + P E V u d H J 5 I F R 5 c G U 9 I k F k Z G V k V G 9 E Y X R h T W 9 k Z W w i I F Z h b H V l P S J s M S I g L z 4 8 R W 5 0 c n k g V H l w Z T 0 i Q n V m Z m V y T m V 4 d F J l Z n J l c 2 g i I F Z h b H V l P S J s M S I g L z 4 8 R W 5 0 c n k g V H l w Z T 0 i R m l s b E N v d W 5 0 I i B W Y W x 1 Z T 0 i b D E 2 I i A v P j x F b n R y e S B U e X B l P S J G a W x s R W 5 h Y m x l Z C I g V m F s d W U 9 I m w w I i A v P j x F b n R y e S B U e X B l P S J G a W x s R X J y b 3 J D b 2 R l I i B W Y W x 1 Z T 0 i c 1 V u a 2 5 v d 2 4 i I C 8 + P E V u d H J 5 I F R 5 c G U 9 I k Z p b G x F c n J v c k N v d W 5 0 I i B W Y W x 1 Z T 0 i b D A i I C 8 + P E V u d H J 5 I F R 5 c G U 9 I k Z p b G x M Y X N 0 V X B k Y X R l Z C I g V m F s d W U 9 I m Q y M D I z L T A 1 L T E 5 V D A 1 O j E 3 O j U 4 L j M 4 M D c 1 O T h a I i A v P j x F b n R y e S B U e X B l P S J G a W x s Q 2 9 s d W 1 u V H l w Z X M i I F Z h b H V l P S J z Q m d N R k J R W T 0 i I C 8 + P E V u d H J 5 I F R 5 c G U 9 I k Z p b G x D b 2 x 1 b W 5 O Y W 1 l c y I g V m F s d W U 9 I n N b J n F 1 b 3 Q 7 T W 9 u d G g m c X V v d D s s J n F 1 b 3 Q 7 W W V h c i Z x d W 9 0 O y w m c X V v d D t C d W R n Z X Q m c X V v d D s s J n F 1 b 3 Q 7 V H J h Y 2 t l Z C Z x d W 9 0 O y w m c X V v d D t D Y X R l Z 2 9 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H c m 9 1 c E l E I i B W Y W x 1 Z T 0 i c 2 I x M D M 2 N D l l L W M 4 M 2 U t N D V l Y S 0 4 Y T A 1 L T g 3 N z N j M m M 5 Y m R i Y S I g L z 4 8 R W 5 0 c n k g V H l w Z T 0 i U X V l c n l J R C I g V m F s d W U 9 I n N l Y 2 J j Z D h i N S 0 x Z D h h L T Q 0 M j Q t Y j l m Y i 1 j Y W M 2 Y T Y 4 N z g 1 N j A i I C 8 + P E V u d H J 5 I F R 5 c G U 9 I l J l b G F 0 a W 9 u c 2 h p c E l u Z m 9 D b 2 5 0 Y W l u Z X I i I F Z h b H V l P S J z e y Z x d W 9 0 O 2 N v b H V t b k N v d W 5 0 J n F 1 b 3 Q 7 O j U s J n F 1 b 3 Q 7 a 2 V 5 Q 2 9 s d W 1 u T m F t Z X M m c X V v d D s 6 W 1 0 s J n F 1 b 3 Q 7 c X V l c n l S Z W x h d G l v b n N o a X B z J n F 1 b 3 Q 7 O l t d L C Z x d W 9 0 O 2 N v b H V t b k l k Z W 5 0 a X R p Z X M m c X V v d D s 6 W y Z x d W 9 0 O 1 N l Y 3 R p b 2 4 x L 0 l u c 3 V y Y W 5 j Z X M v Q 2 h h b m d l Z C B U e X B l L n t N b 2 5 0 a C w w f S Z x d W 9 0 O y w m c X V v d D t T Z W N 0 a W 9 u M S 9 J b n N 1 c m F u Y 2 V z L 0 N o Y W 5 n Z W Q g V H l w Z S 5 7 W W V h c i w x f S Z x d W 9 0 O y w m c X V v d D t T Z W N 0 a W 9 u M S 9 J b n N 1 c m F u Y 2 V z L 0 N o Y W 5 n Z W Q g V H l w Z S 5 7 Q n V k Z 2 V 0 L D J 9 J n F 1 b 3 Q 7 L C Z x d W 9 0 O 1 N l Y 3 R p b 2 4 x L 0 l u c 3 V y Y W 5 j Z X M v Q 2 h h b m d l Z C B U e X B l L n t U c m F j a 2 V k L D N 9 J n F 1 b 3 Q 7 L C Z x d W 9 0 O 1 N l Y 3 R p b 2 4 x L 0 l u c 3 V y Y W 5 j Z X M v Q 2 h h b m d l Z C B U e X B l L n t D Y X R l Z 2 9 y e S w 0 f S Z x d W 9 0 O 1 0 s J n F 1 b 3 Q 7 Q 2 9 s d W 1 u Q 2 9 1 b n Q m c X V v d D s 6 N S w m c X V v d D t L Z X l D b 2 x 1 b W 5 O Y W 1 l c y Z x d W 9 0 O z p b X S w m c X V v d D t D b 2 x 1 b W 5 J Z G V u d G l 0 a W V z J n F 1 b 3 Q 7 O l s m c X V v d D t T Z W N 0 a W 9 u M S 9 J b n N 1 c m F u Y 2 V z L 0 N o Y W 5 n Z W Q g V H l w Z S 5 7 T W 9 u d G g s M H 0 m c X V v d D s s J n F 1 b 3 Q 7 U 2 V j d G l v b j E v S W 5 z d X J h b m N l c y 9 D a G F u Z 2 V k I F R 5 c G U u e 1 l l Y X I s M X 0 m c X V v d D s s J n F 1 b 3 Q 7 U 2 V j d G l v b j E v S W 5 z d X J h b m N l c y 9 D a G F u Z 2 V k I F R 5 c G U u e 0 J 1 Z G d l d C w y f S Z x d W 9 0 O y w m c X V v d D t T Z W N 0 a W 9 u M S 9 J b n N 1 c m F u Y 2 V z L 0 N o Y W 5 n Z W Q g V H l w Z S 5 7 V H J h Y 2 t l Z C w z f S Z x d W 9 0 O y w m c X V v d D t T Z W N 0 a W 9 u M S 9 J b n N 1 c m F u Y 2 V z L 0 N o Y W 5 n Z W Q g V H l w Z S 5 7 Q 2 F 0 Z W d v c n k s N 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T G 9 h b n M 8 L 0 l 0 Z W 1 Q Y X R o P j w v S X R l b U x v Y 2 F 0 a W 9 u P j x T d G F i b G V F b n R y a W V z P j x F b n R y e S B U e X B l P S J B Z G R l Z F R v R G F 0 Y U 1 v Z G V s I i B W Y W x 1 Z T 0 i b D E 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M y 0 w N S 0 x O V Q w N T o x O D o w M S 4 5 M D E y M T k 5 W i I g L z 4 8 R W 5 0 c n k g V H l w Z T 0 i R m l s b E N v b H V t b l R 5 c G V z I i B W Y W x 1 Z T 0 i c 0 J n T U Z C U V k 9 I i A v P j x F b n R y e S B U e X B l P S J G a W x s Q 2 9 s d W 1 u T m F t Z X M i I F Z h b H V l P S J z W y Z x d W 9 0 O 0 1 v b n R o J n F 1 b 3 Q 7 L C Z x d W 9 0 O 1 l l Y X I m c X V v d D s s J n F 1 b 3 Q 7 Q n V k Z 2 V 0 J n F 1 b 3 Q 7 L C Z x d W 9 0 O 1 R y Y W N r Z W Q m c X V v d D s s J n F 1 b 3 Q 7 Q 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R 3 J v d X B J R C I g V m F s d W U 9 I n N i M T A z N j Q 5 Z S 1 j O D N l L T Q 1 Z W E t O G E w N S 0 4 N z c z Y z J j O W J k Y m E i I C 8 + P E V u d H J 5 I F R 5 c G U 9 I l F 1 Z X J 5 S U Q i I F Z h b H V l P S J z O T M w Y T Q 5 N z Y t Y j h h M C 0 0 N W F i L W F l Z T A t M 2 Z k N T Z m Y T I 1 M T h m I i A v P j x F b n R y e S B U e X B l P S J S Z W x h d G l v b n N o a X B J b m Z v Q 2 9 u d G F p b m V y I i B W Y W x 1 Z T 0 i c 3 s m c X V v d D t j b 2 x 1 b W 5 D b 3 V u d C Z x d W 9 0 O z o 1 L C Z x d W 9 0 O 2 t l e U N v b H V t b k 5 h b W V z J n F 1 b 3 Q 7 O l t d L C Z x d W 9 0 O 3 F 1 Z X J 5 U m V s Y X R p b 2 5 z a G l w c y Z x d W 9 0 O z p b X S w m c X V v d D t j b 2 x 1 b W 5 J Z G V u d G l 0 a W V z J n F 1 b 3 Q 7 O l s m c X V v d D t T Z W N 0 a W 9 u M S 9 M b 2 F u c y 9 D a G F u Z 2 V k I F R 5 c G U u e 0 1 v b n R o L D B 9 J n F 1 b 3 Q 7 L C Z x d W 9 0 O 1 N l Y 3 R p b 2 4 x L 0 x v Y W 5 z L 0 N o Y W 5 n Z W Q g V H l w Z S 5 7 W W V h c i w x f S Z x d W 9 0 O y w m c X V v d D t T Z W N 0 a W 9 u M S 9 M b 2 F u c y 9 D a G F u Z 2 V k I F R 5 c G U u e 0 J 1 Z G d l d C w y f S Z x d W 9 0 O y w m c X V v d D t T Z W N 0 a W 9 u M S 9 M b 2 F u c y 9 D a G F u Z 2 V k I F R 5 c G U u e 1 R y Y W N r Z W Q s M 3 0 m c X V v d D s s J n F 1 b 3 Q 7 U 2 V j d G l v b j E v T G 9 h b n M v Q 2 h h b m d l Z C B U e X B l L n t D Y X R l Z 2 9 y e S w 0 f S Z x d W 9 0 O 1 0 s J n F 1 b 3 Q 7 Q 2 9 s d W 1 u Q 2 9 1 b n Q m c X V v d D s 6 N S w m c X V v d D t L Z X l D b 2 x 1 b W 5 O Y W 1 l c y Z x d W 9 0 O z p b X S w m c X V v d D t D b 2 x 1 b W 5 J Z G V u d G l 0 a W V z J n F 1 b 3 Q 7 O l s m c X V v d D t T Z W N 0 a W 9 u M S 9 M b 2 F u c y 9 D a G F u Z 2 V k I F R 5 c G U u e 0 1 v b n R o L D B 9 J n F 1 b 3 Q 7 L C Z x d W 9 0 O 1 N l Y 3 R p b 2 4 x L 0 x v Y W 5 z L 0 N o Y W 5 n Z W Q g V H l w Z S 5 7 W W V h c i w x f S Z x d W 9 0 O y w m c X V v d D t T Z W N 0 a W 9 u M S 9 M b 2 F u c y 9 D a G F u Z 2 V k I F R 5 c G U u e 0 J 1 Z G d l d C w y f S Z x d W 9 0 O y w m c X V v d D t T Z W N 0 a W 9 u M S 9 M b 2 F u c y 9 D a G F u Z 2 V k I F R 5 c G U u e 1 R y Y W N r Z W Q s M 3 0 m c X V v d D s s J n F 1 b 3 Q 7 U 2 V j d G l v b j E v T G 9 h b n M v Q 2 h h b m d l Z C B U e X B l L n t D Y X R l Z 2 9 y e 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N a X N j Z W x s Y W 5 l b 3 V z P C 9 J d G V t U G F 0 a D 4 8 L 0 l 0 Z W 1 M b 2 N h d G l v b j 4 8 U 3 R h Y m x l R W 5 0 c m l l c z 4 8 R W 5 0 c n k g V H l w Z T 0 i Q W R k Z W R U b 0 R h d G F N b 2 R l b C I g V m F s d W U 9 I m w x I i A v P j x F b n R y e S B U e X B l P S J C d W Z m Z X J O Z X h 0 U m V m c m V z a C I g V m F s d W U 9 I m w x I i A v P j x F b n R y e S B U e X B l P S J G a W x s Q 2 9 1 b n Q i I F Z h b H V l P S J s M T Y i I C 8 + P E V u d H J 5 I F R 5 c G U 9 I k Z p b G x F b m F i b G V k I i B W Y W x 1 Z T 0 i b D A i I C 8 + P E V u d H J 5 I F R 5 c G U 9 I k Z p b G x F c n J v c k N v Z G U i I F Z h b H V l P S J z V W 5 r b m 9 3 b i I g L z 4 8 R W 5 0 c n k g V H l w Z T 0 i R m l s b E V y c m 9 y Q 2 9 1 b n Q i I F Z h b H V l P S J s M C I g L z 4 8 R W 5 0 c n k g V H l w Z T 0 i R m l s b E x h c 3 R V c G R h d G V k I i B W Y W x 1 Z T 0 i Z D I w M j M t M D U t M T l U M D U 6 M T g 6 M D U u M z Q z M j U z N l o i I C 8 + P E V u d H J 5 I F R 5 c G U 9 I k Z p b G x D b 2 x 1 b W 5 U e X B l c y I g V m F s d W U 9 I n N C Z 0 1 G Q l F Z P S I g L z 4 8 R W 5 0 c n k g V H l w Z T 0 i R m l s b E N v b H V t b k 5 h b W V z I i B W Y W x 1 Z T 0 i c 1 s m c X V v d D t N b 2 5 0 a C Z x d W 9 0 O y w m c X V v d D t Z Z W F y J n F 1 b 3 Q 7 L C Z x d W 9 0 O 0 J 1 Z G d l d C Z x d W 9 0 O y w m c X V v d D t U c m F j a 2 V k J n F 1 b 3 Q 7 L C Z x d W 9 0 O 0 N h d G V n b 3 J 5 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d y b 3 V w S U Q i I F Z h b H V l P S J z Y j E w M z Y 0 O W U t Y z g z Z S 0 0 N W V h L T h h M D U t O D c 3 M 2 M y Y z l i Z G J h I i A v P j x F b n R y e S B U e X B l P S J R d W V y e U l E I i B W Y W x 1 Z T 0 i c 2 U y N z Z i N D R m L T l h N D g t N D E w Y S 1 h N j A 4 L W E z Z D k 1 Z D Y 1 N z d l Y S I g L z 4 8 R W 5 0 c n k g V H l w Z T 0 i U m V s Y X R p b 2 5 z a G l w S W 5 m b 0 N v b n R h a W 5 l c i I g V m F s d W U 9 I n N 7 J n F 1 b 3 Q 7 Y 2 9 s d W 1 u Q 2 9 1 b n Q m c X V v d D s 6 N S w m c X V v d D t r Z X l D b 2 x 1 b W 5 O Y W 1 l c y Z x d W 9 0 O z p b X S w m c X V v d D t x d W V y e V J l b G F 0 a W 9 u c 2 h p c H M m c X V v d D s 6 W 1 0 s J n F 1 b 3 Q 7 Y 2 9 s d W 1 u S W R l b n R p d G l l c y Z x d W 9 0 O z p b J n F 1 b 3 Q 7 U 2 V j d G l v b j E v T W l z Y 2 V s b G F u Z W 9 1 c y 9 D a G F u Z 2 V k I F R 5 c G U u e 0 1 v b n R o L D B 9 J n F 1 b 3 Q 7 L C Z x d W 9 0 O 1 N l Y 3 R p b 2 4 x L 0 1 p c 2 N l b G x h b m V v d X M v Q 2 h h b m d l Z C B U e X B l L n t Z Z W F y L D F 9 J n F 1 b 3 Q 7 L C Z x d W 9 0 O 1 N l Y 3 R p b 2 4 x L 0 1 p c 2 N l b G x h b m V v d X M v Q 2 h h b m d l Z C B U e X B l L n t C d W R n Z X Q s M n 0 m c X V v d D s s J n F 1 b 3 Q 7 U 2 V j d G l v b j E v T W l z Y 2 V s b G F u Z W 9 1 c y 9 D a G F u Z 2 V k I F R 5 c G U u e 1 R y Y W N r Z W Q s M 3 0 m c X V v d D s s J n F 1 b 3 Q 7 U 2 V j d G l v b j E v T W l z Y 2 V s b G F u Z W 9 1 c y 9 D a G F u Z 2 V k I F R 5 c G U u e 0 N h d G V n b 3 J 5 L D R 9 J n F 1 b 3 Q 7 X S w m c X V v d D t D b 2 x 1 b W 5 D b 3 V u d C Z x d W 9 0 O z o 1 L C Z x d W 9 0 O 0 t l e U N v b H V t b k 5 h b W V z J n F 1 b 3 Q 7 O l t d L C Z x d W 9 0 O 0 N v b H V t b k l k Z W 5 0 a X R p Z X M m c X V v d D s 6 W y Z x d W 9 0 O 1 N l Y 3 R p b 2 4 x L 0 1 p c 2 N l b G x h b m V v d X M v Q 2 h h b m d l Z C B U e X B l L n t N b 2 5 0 a C w w f S Z x d W 9 0 O y w m c X V v d D t T Z W N 0 a W 9 u M S 9 N a X N j Z W x s Y W 5 l b 3 V z L 0 N o Y W 5 n Z W Q g V H l w Z S 5 7 W W V h c i w x f S Z x d W 9 0 O y w m c X V v d D t T Z W N 0 a W 9 u M S 9 N a X N j Z W x s Y W 5 l b 3 V z L 0 N o Y W 5 n Z W Q g V H l w Z S 5 7 Q n V k Z 2 V 0 L D J 9 J n F 1 b 3 Q 7 L C Z x d W 9 0 O 1 N l Y 3 R p b 2 4 x L 0 1 p c 2 N l b G x h b m V v d X M v Q 2 h h b m d l Z C B U e X B l L n t U c m F j a 2 V k L D N 9 J n F 1 b 3 Q 7 L C Z x d W 9 0 O 1 N l Y 3 R p b 2 4 x L 0 1 p c 2 N l b G x h b m V v d X M v Q 2 h h b m d l Z C B U e X B l L n t D Y X R l Z 2 9 y e 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E a X Z p Z G V u Z H M 8 L 0 l 0 Z W 1 Q Y X R o P j w v S X R l b U x v Y 2 F 0 a W 9 u P j x T d G F i b G V F b n R y a W V z P j x F b n R y e S B U e X B l P S J B Z G R l Z F R v R G F 0 Y U 1 v Z G V s I i B W Y W x 1 Z T 0 i b D A 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M y 0 w N S 0 x O V Q w N T o 1 M D o w O S 4 w M T U 4 M z Y 3 W i I g L z 4 8 R W 5 0 c n k g V H l w Z T 0 i R m l s b E N v b H V t b l R 5 c G V z I i B W Y W x 1 Z T 0 i c 0 J n T U Z C Z z 0 9 I i A v P j x F b n R y e S B U e X B l P S J G a W x s Q 2 9 s d W 1 u T m F t Z X M i I F Z h b H V l P S J z W y Z x d W 9 0 O 0 1 v b n R o J n F 1 b 3 Q 7 L C Z x d W 9 0 O 1 l l Y X I m c X V v d D s s J n F 1 b 3 Q 7 S W 5 j b 2 1 l J n F 1 b 3 Q 7 L C Z x d W 9 0 O 0 N h d G V n b 3 J 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m V h O D l m Y 2 I t M m M 1 M y 0 0 N j M 3 L W I w N j A t M T g 2 Y W Q z N j E z N z c 0 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N C w m c X V v d D t r Z X l D b 2 x 1 b W 5 O Y W 1 l c y Z x d W 9 0 O z p b X S w m c X V v d D t x d W V y e V J l b G F 0 a W 9 u c 2 h p c H M m c X V v d D s 6 W 1 0 s J n F 1 b 3 Q 7 Y 2 9 s d W 1 u S W R l b n R p d G l l c y Z x d W 9 0 O z p b J n F 1 b 3 Q 7 U 2 V j d G l v b j E v R G l 2 a W R l b m R z L 0 N o Y W 5 n Z W Q g V H l w Z S 5 7 T W 9 u d G g s M X 0 m c X V v d D s s J n F 1 b 3 Q 7 U 2 V j d G l v b j E v R G l 2 a W R l b m R z L 0 N o Y W 5 n Z W Q g V H l w Z S 5 7 W W V h c i w y f S Z x d W 9 0 O y w m c X V v d D t T Z W N 0 a W 9 u M S 9 E a X Z p Z G V u Z H M v Q 2 h h b m d l Z C B U e X B l M S 5 7 S W 5 j b 2 1 l L D J 9 J n F 1 b 3 Q 7 L C Z x d W 9 0 O 1 N l Y 3 R p b 2 4 x L 0 R p d m l k Z W 5 k c y 9 D a G F u Z 2 V k I F R 5 c G U u e 0 N h d G V n b 3 J 5 L D B 9 J n F 1 b 3 Q 7 X S w m c X V v d D t D b 2 x 1 b W 5 D b 3 V u d C Z x d W 9 0 O z o 0 L C Z x d W 9 0 O 0 t l e U N v b H V t b k 5 h b W V z J n F 1 b 3 Q 7 O l t d L C Z x d W 9 0 O 0 N v b H V t b k l k Z W 5 0 a X R p Z X M m c X V v d D s 6 W y Z x d W 9 0 O 1 N l Y 3 R p b 2 4 x L 0 R p d m l k Z W 5 k c y 9 D a G F u Z 2 V k I F R 5 c G U u e 0 1 v b n R o L D F 9 J n F 1 b 3 Q 7 L C Z x d W 9 0 O 1 N l Y 3 R p b 2 4 x L 0 R p d m l k Z W 5 k c y 9 D a G F u Z 2 V k I F R 5 c G U u e 1 l l Y X I s M n 0 m c X V v d D s s J n F 1 b 3 Q 7 U 2 V j d G l v b j E v R G l 2 a W R l b m R z L 0 N o Y W 5 n Z W Q g V H l w Z T E u e 0 l u Y 2 9 t Z S w y f S Z x d W 9 0 O y w m c X V v d D t T Z W N 0 a W 9 u M S 9 E a X Z p Z G V u Z H M v Q 2 h h b m d l Z C B U e X B l L n t D Y X R l Z 2 9 y e S w w 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b W V y Z 2 V u Y 3 l G d W 5 k P C 9 J d G V t U G F 0 a D 4 8 L 0 l 0 Z W 1 M b 2 N h d G l v b j 4 8 U 3 R h Y m x l R W 5 0 c m l l c z 4 8 R W 5 0 c n k g V H l w Z T 0 i Q W R k Z W R U b 0 R h d G F N b 2 R l b C I g V m F s d W U 9 I m w x I i A v P j x F b n R y e S B U e X B l P S J C d W Z m Z X J O Z X h 0 U m V m c m V z a C I g V m F s d W U 9 I m w x I i A v P j x F b n R y e S B U e X B l P S J G a W x s Q 2 9 1 b n Q i I F Z h b H V l P S J s M T U i I C 8 + P E V u d H J 5 I F R 5 c G U 9 I k Z p b G x F b m F i b G V k I i B W Y W x 1 Z T 0 i b D A i I C 8 + P E V u d H J 5 I F R 5 c G U 9 I k Z p b G x F c n J v c k N v Z G U i I F Z h b H V l P S J z V W 5 r b m 9 3 b i I g L z 4 8 R W 5 0 c n k g V H l w Z T 0 i R m l s b E V y c m 9 y Q 2 9 1 b n Q i I F Z h b H V l P S J s M C I g L z 4 8 R W 5 0 c n k g V H l w Z T 0 i R m l s b E x h c 3 R V c G R h d G V k I i B W Y W x 1 Z T 0 i Z D I w M j M t M D U t M T l U M D U 6 N T I 6 N T U u O T g 5 N z Q 4 N V o i I C 8 + P E V u d H J 5 I F R 5 c G U 9 I k Z p b G x D b 2 x 1 b W 5 U e X B l c y I g V m F s d W U 9 I n N C Z 0 1 G Q l F Z P S I g L z 4 8 R W 5 0 c n k g V H l w Z T 0 i R m l s b E N v b H V t b k 5 h b W V z I i B W Y W x 1 Z T 0 i c 1 s m c X V v d D t N b 2 5 0 a C Z x d W 9 0 O y w m c X V v d D t Z Z W F y J n F 1 b 3 Q 7 L C Z x d W 9 0 O 0 J 1 Z G d l d F M m c X V v d D s s J n F 1 b 3 Q 7 V H J h Y 2 t l Z F M m c X V v d D s s J n F 1 b 3 Q 7 Q 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U s J n F 1 b 3 Q 7 a 2 V 5 Q 2 9 s d W 1 u T m F t Z X M m c X V v d D s 6 W 1 0 s J n F 1 b 3 Q 7 c X V l c n l S Z W x h d G l v b n N o a X B z J n F 1 b 3 Q 7 O l t d L C Z x d W 9 0 O 2 N v b H V t b k l k Z W 5 0 a X R p Z X M m c X V v d D s 6 W y Z x d W 9 0 O 1 N l Y 3 R p b 2 4 x L 0 V t Z X J n Z W 5 j e U Z 1 b m Q v Q 2 h h b m d l Z C B U e X B l L n t N b 2 5 0 a C w w f S Z x d W 9 0 O y w m c X V v d D t T Z W N 0 a W 9 u M S 9 F b W V y Z 2 V u Y 3 l G d W 5 k L 0 N o Y W 5 n Z W Q g V H l w Z S 5 7 W W V h c i w x f S Z x d W 9 0 O y w m c X V v d D t T Z W N 0 a W 9 u M S 9 F b W V y Z 2 V u Y 3 l G d W 5 k L 0 N o Y W 5 n Z W Q g V H l w Z S 5 7 Q n V k Z 2 V 0 U y w y f S Z x d W 9 0 O y w m c X V v d D t T Z W N 0 a W 9 u M S 9 F b W V y Z 2 V u Y 3 l G d W 5 k L 0 N o Y W 5 n Z W Q g V H l w Z S 5 7 V H J h Y 2 t l Z F M s M 3 0 m c X V v d D s s J n F 1 b 3 Q 7 U 2 V j d G l v b j E v R W 1 l c m d l b m N 5 R n V u Z C 9 D a G F u Z 2 V k I F R 5 c G U u e 0 N h d G V n b 3 J 5 L D R 9 J n F 1 b 3 Q 7 X S w m c X V v d D t D b 2 x 1 b W 5 D b 3 V u d C Z x d W 9 0 O z o 1 L C Z x d W 9 0 O 0 t l e U N v b H V t b k 5 h b W V z J n F 1 b 3 Q 7 O l t d L C Z x d W 9 0 O 0 N v b H V t b k l k Z W 5 0 a X R p Z X M m c X V v d D s 6 W y Z x d W 9 0 O 1 N l Y 3 R p b 2 4 x L 0 V t Z X J n Z W 5 j e U Z 1 b m Q v Q 2 h h b m d l Z C B U e X B l L n t N b 2 5 0 a C w w f S Z x d W 9 0 O y w m c X V v d D t T Z W N 0 a W 9 u M S 9 F b W V y Z 2 V u Y 3 l G d W 5 k L 0 N o Y W 5 n Z W Q g V H l w Z S 5 7 W W V h c i w x f S Z x d W 9 0 O y w m c X V v d D t T Z W N 0 a W 9 u M S 9 F b W V y Z 2 V u Y 3 l G d W 5 k L 0 N o Y W 5 n Z W Q g V H l w Z S 5 7 Q n V k Z 2 V 0 U y w y f S Z x d W 9 0 O y w m c X V v d D t T Z W N 0 a W 9 u M S 9 F b W V y Z 2 V u Y 3 l G d W 5 k L 0 N o Y W 5 n Z W Q g V H l w Z S 5 7 V H J h Y 2 t l Z F M s M 3 0 m c X V v d D s s J n F 1 b 3 Q 7 U 2 V j d G l v b j E v R W 1 l c m d l b m N 5 R n V u Z C 9 D a G F u Z 2 V k I F R 5 c G U u e 0 N h d G V n b 3 J 5 L D R 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J l d G l y Z W 1 l b n R B Y 2 N v d W 5 0 P C 9 J d G V t U G F 0 a D 4 8 L 0 l 0 Z W 1 M b 2 N h d G l v b j 4 8 U 3 R h Y m x l R W 5 0 c m l l c z 4 8 R W 5 0 c n k g V H l w Z T 0 i Q W R k Z W R U b 0 R h d G F N b 2 R l b C I g V m F s d W U 9 I m w x I i A v P j x F b n R y e S B U e X B l P S J C d W Z m Z X J O Z X h 0 U m V m c m V z a C I g V m F s d W U 9 I m w x I i A v P j x F b n R y e S B U e X B l P S J G a W x s Q 2 9 1 b n Q i I F Z h b H V l P S J s M T U i I C 8 + P E V u d H J 5 I F R 5 c G U 9 I k Z p b G x F b m F i b G V k I i B W Y W x 1 Z T 0 i b D A i I C 8 + P E V u d H J 5 I F R 5 c G U 9 I k Z p b G x F c n J v c k N v Z G U i I F Z h b H V l P S J z V W 5 r b m 9 3 b i I g L z 4 8 R W 5 0 c n k g V H l w Z T 0 i R m l s b E V y c m 9 y Q 2 9 1 b n Q i I F Z h b H V l P S J s M C I g L z 4 8 R W 5 0 c n k g V H l w Z T 0 i R m l s b E x h c 3 R V c G R h d G V k I i B W Y W x 1 Z T 0 i Z D I w M j M t M D U t M T l U M D U 6 N T Q 6 M D c u O T g y N z Y 5 M l o i I C 8 + P E V u d H J 5 I F R 5 c G U 9 I k Z p b G x D b 2 x 1 b W 5 U e X B l c y I g V m F s d W U 9 I n N C Z 0 1 G Q l F Z P S I g L z 4 8 R W 5 0 c n k g V H l w Z T 0 i R m l s b E N v b H V t b k 5 h b W V z I i B W Y W x 1 Z T 0 i c 1 s m c X V v d D t N b 2 5 0 a C Z x d W 9 0 O y w m c X V v d D t Z Z W F y J n F 1 b 3 Q 7 L C Z x d W 9 0 O 0 J 1 Z G d l d F M m c X V v d D s s J n F 1 b 3 Q 7 V H J h Y 2 t l Z F M m c X V v d D s s J n F 1 b 3 Q 7 Q 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U s J n F 1 b 3 Q 7 a 2 V 5 Q 2 9 s d W 1 u T m F t Z X M m c X V v d D s 6 W 1 0 s J n F 1 b 3 Q 7 c X V l c n l S Z W x h d G l v b n N o a X B z J n F 1 b 3 Q 7 O l t d L C Z x d W 9 0 O 2 N v b H V t b k l k Z W 5 0 a X R p Z X M m c X V v d D s 6 W y Z x d W 9 0 O 1 N l Y 3 R p b 2 4 x L 1 J l d G l y Z W 1 l b n R B Y 2 N v d W 5 0 L 0 N o Y W 5 n Z W Q g V H l w Z S 5 7 T W 9 u d G g s M H 0 m c X V v d D s s J n F 1 b 3 Q 7 U 2 V j d G l v b j E v U m V 0 a X J l b W V u d E F j Y 2 9 1 b n Q v Q 2 h h b m d l Z C B U e X B l L n t Z Z W F y L D F 9 J n F 1 b 3 Q 7 L C Z x d W 9 0 O 1 N l Y 3 R p b 2 4 x L 1 J l d G l y Z W 1 l b n R B Y 2 N v d W 5 0 L 0 N o Y W 5 n Z W Q g V H l w Z S 5 7 Q n V k Z 2 V 0 U y w y f S Z x d W 9 0 O y w m c X V v d D t T Z W N 0 a W 9 u M S 9 S Z X R p c m V t Z W 5 0 Q W N j b 3 V u d C 9 D a G F u Z 2 V k I F R 5 c G U u e 1 R y Y W N r Z W R T L D N 9 J n F 1 b 3 Q 7 L C Z x d W 9 0 O 1 N l Y 3 R p b 2 4 x L 1 J l d G l y Z W 1 l b n R B Y 2 N v d W 5 0 L 0 N o Y W 5 n Z W Q g V H l w Z S 5 7 Q 2 F 0 Z W d v c n k s N H 0 m c X V v d D t d L C Z x d W 9 0 O 0 N v b H V t b k N v d W 5 0 J n F 1 b 3 Q 7 O j U s J n F 1 b 3 Q 7 S 2 V 5 Q 2 9 s d W 1 u T m F t Z X M m c X V v d D s 6 W 1 0 s J n F 1 b 3 Q 7 Q 2 9 s d W 1 u S W R l b n R p d G l l c y Z x d W 9 0 O z p b J n F 1 b 3 Q 7 U 2 V j d G l v b j E v U m V 0 a X J l b W V u d E F j Y 2 9 1 b n Q v Q 2 h h b m d l Z C B U e X B l L n t N b 2 5 0 a C w w f S Z x d W 9 0 O y w m c X V v d D t T Z W N 0 a W 9 u M S 9 S Z X R p c m V t Z W 5 0 Q W N j b 3 V u d C 9 D a G F u Z 2 V k I F R 5 c G U u e 1 l l Y X I s M X 0 m c X V v d D s s J n F 1 b 3 Q 7 U 2 V j d G l v b j E v U m V 0 a X J l b W V u d E F j Y 2 9 1 b n Q v Q 2 h h b m d l Z C B U e X B l L n t C d W R n Z X R T L D J 9 J n F 1 b 3 Q 7 L C Z x d W 9 0 O 1 N l Y 3 R p b 2 4 x L 1 J l d G l y Z W 1 l b n R B Y 2 N v d W 5 0 L 0 N o Y W 5 n Z W Q g V H l w Z S 5 7 V H J h Y 2 t l Z F M s M 3 0 m c X V v d D s s J n F 1 b 3 Q 7 U 2 V j d G l v b j E v U m V 0 a X J l b W V u d E F j Y 2 9 1 b n Q v Q 2 h h b m d l Z C B U e X B l L n t D Y X R l Z 2 9 y e 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T Y X Z p b m c z P C 9 J d G V t U G F 0 a D 4 8 L 0 l 0 Z W 1 M b 2 N h d G l v b j 4 8 U 3 R h Y m x l R W 5 0 c m l l c z 4 8 R W 5 0 c n k g V H l w Z T 0 i Q W R k Z W R U b 0 R h d G F N b 2 R l b C I g V m F s d W U 9 I m w x I i A v P j x F b n R y e S B U e X B l P S J C d W Z m Z X J O Z X h 0 U m V m c m V z a C I g V m F s d W U 9 I m w x I i A v P j x F b n R y e S B U e X B l P S J G a W x s Q 2 9 1 b n Q i I F Z h b H V l P S J s M T U i I C 8 + P E V u d H J 5 I F R 5 c G U 9 I k Z p b G x F b m F i b G V k I i B W Y W x 1 Z T 0 i b D A i I C 8 + P E V u d H J 5 I F R 5 c G U 9 I k Z p b G x F c n J v c k N v Z G U i I F Z h b H V l P S J z V W 5 r b m 9 3 b i I g L z 4 8 R W 5 0 c n k g V H l w Z T 0 i R m l s b E V y c m 9 y Q 2 9 1 b n Q i I F Z h b H V l P S J s M C I g L z 4 8 R W 5 0 c n k g V H l w Z T 0 i R m l s b E x h c 3 R V c G R h d G V k I i B W Y W x 1 Z T 0 i Z D I w M j M t M D U t M T l U M D U 6 N T Q 6 N D A u O T E x O T M z N V o i I C 8 + P E V u d H J 5 I F R 5 c G U 9 I k Z p b G x D b 2 x 1 b W 5 U e X B l c y I g V m F s d W U 9 I n N C Z 0 1 G Q l F Z P S I g L z 4 8 R W 5 0 c n k g V H l w Z T 0 i R m l s b E N v b H V t b k 5 h b W V z I i B W Y W x 1 Z T 0 i c 1 s m c X V v d D t N b 2 5 0 a C Z x d W 9 0 O y w m c X V v d D t Z Z W F y J n F 1 b 3 Q 7 L C Z x d W 9 0 O 0 J 1 Z G d l d F M m c X V v d D s s J n F 1 b 3 Q 7 V H J h Y 2 t l Z F M m c X V v d D s s J n F 1 b 3 Q 7 Q 2 F 0 Z W d v c n k 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U s J n F 1 b 3 Q 7 a 2 V 5 Q 2 9 s d W 1 u T m F t Z X M m c X V v d D s 6 W 1 0 s J n F 1 b 3 Q 7 c X V l c n l S Z W x h d G l v b n N o a X B z J n F 1 b 3 Q 7 O l t d L C Z x d W 9 0 O 2 N v b H V t b k l k Z W 5 0 a X R p Z X M m c X V v d D s 6 W y Z x d W 9 0 O 1 N l Y 3 R p b 2 4 x L 1 N h d m l u Z z M v Q 2 h h b m d l Z C B U e X B l L n t N b 2 5 0 a C w w f S Z x d W 9 0 O y w m c X V v d D t T Z W N 0 a W 9 u M S 9 T Y X Z p b m c z L 0 N o Y W 5 n Z W Q g V H l w Z S 5 7 W W V h c i w x f S Z x d W 9 0 O y w m c X V v d D t T Z W N 0 a W 9 u M S 9 T Y X Z p b m c z L 0 N o Y W 5 n Z W Q g V H l w Z S 5 7 Q n V k Z 2 V 0 U y w y f S Z x d W 9 0 O y w m c X V v d D t T Z W N 0 a W 9 u M S 9 T Y X Z p b m c z L 0 N o Y W 5 n Z W Q g V H l w Z S 5 7 V H J h Y 2 t l Z F M s M 3 0 m c X V v d D s s J n F 1 b 3 Q 7 U 2 V j d G l v b j E v U 2 F 2 a W 5 n M y 9 D a G F u Z 2 V k I F R 5 c G U u e 0 N h d G V n b 3 J 5 L D R 9 J n F 1 b 3 Q 7 X S w m c X V v d D t D b 2 x 1 b W 5 D b 3 V u d C Z x d W 9 0 O z o 1 L C Z x d W 9 0 O 0 t l e U N v b H V t b k 5 h b W V z J n F 1 b 3 Q 7 O l t d L C Z x d W 9 0 O 0 N v b H V t b k l k Z W 5 0 a X R p Z X M m c X V v d D s 6 W y Z x d W 9 0 O 1 N l Y 3 R p b 2 4 x L 1 N h d m l u Z z M v Q 2 h h b m d l Z C B U e X B l L n t N b 2 5 0 a C w w f S Z x d W 9 0 O y w m c X V v d D t T Z W N 0 a W 9 u M S 9 T Y X Z p b m c z L 0 N o Y W 5 n Z W Q g V H l w Z S 5 7 W W V h c i w x f S Z x d W 9 0 O y w m c X V v d D t T Z W N 0 a W 9 u M S 9 T Y X Z p b m c z L 0 N o Y W 5 n Z W Q g V H l w Z S 5 7 Q n V k Z 2 V 0 U y w y f S Z x d W 9 0 O y w m c X V v d D t T Z W N 0 a W 9 u M S 9 T Y X Z p b m c z L 0 N o Y W 5 n Z W Q g V H l w Z S 5 7 V H J h Y 2 t l Z F M s M 3 0 m c X V v d D s s J n F 1 b 3 Q 7 U 2 V j d G l v b j E v U 2 F 2 a W 5 n M y 9 D a G F u Z 2 V k I F R 5 c G U u e 0 N h d G V n b 3 J 5 L D R 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Z p b m F s J T I w V H J h Y 2 t l c j w v S X R l b V B h d G g + P C 9 J d G V t T G 9 j Y X R p b 2 4 + P F N 0 Y W J s Z U V u d H J p Z X M + P E V u d H J 5 I F R 5 c G U 9 I k Z p b G x T d G F 0 d X M i I F Z h b H V l P S J z Q 2 9 t c G x l d G U i I C 8 + P E V u d H J 5 I F R 5 c G U 9 I k J 1 Z m Z l c k 5 l e H R S Z W Z y Z X N o I i B W Y W x 1 Z T 0 i b D E i I C 8 + P E V u d H J 5 I F R 5 c G U 9 I k Z p b G x D b 2 x 1 b W 5 O Y W 1 l c y I g V m F s d W U 9 I n N b J n F 1 b 3 Q 7 R G F 0 Z S Z x d W 9 0 O y w m c X V v d D t D Y X R l Z 2 9 y e S Z x d W 9 0 O y w m c X V v d D t T d W J j Y X R l Z 2 9 y e S Z x d W 9 0 O y w m c X V v d D t J b m N v b W U m c X V v d D s s J n F 1 b 3 Q 7 Q n V k Z 2 V 0 J n F 1 b 3 Q 7 L C Z x d W 9 0 O 1 R y Y W N r Z W Q m c X V v d D s s J n F 1 b 3 Q 7 Q n V k Z 2 V 0 U y Z x d W 9 0 O y w m c X V v d D t U c m F j a 2 V k U y Z x d W 9 0 O y w m c X V v d D t J b m N v b W U v R X h w Z W 5 z Z S 9 T Y X Z p b m d z J n F 1 b 3 Q 7 X S I g L z 4 8 R W 5 0 c n k g V H l w Z T 0 i R m l s b E V u Y W J s Z W Q i I F Z h b H V l P S J s M C I g L z 4 8 R W 5 0 c n k g V H l w Z T 0 i R m l s b E N v b H V t b l R 5 c G V z I i B W Y W x 1 Z T 0 i c 0 N R W U d C U V V G Q l F V Q S I g L z 4 8 R W 5 0 c n k g V H l w Z T 0 i R m l s b E x h c 3 R V c G R h d G V k I i B W Y W x 1 Z T 0 i Z D I w M j M t M D U t M j B U M T U 6 M j U 6 M T k u N z Q z O T A 5 M l o i I C 8 + P E V u d H J 5 I F R 5 c G U 9 I k Z p b G x F c n J v c k N v d W 5 0 I i B W Y W x 1 Z T 0 i b D A i I C 8 + P E V u d H J 5 I F R 5 c G U 9 I k Z p b G x F c n J v c k N v Z G U i I F Z h b H V l P S J z V W 5 r b m 9 3 b i I g L z 4 8 R W 5 0 c n k g V H l w Z T 0 i R m l s b G V k Q 2 9 t c G x l d G V S Z X N 1 b H R U b 1 d v c m t z a G V l d C I g V m F s d W U 9 I m w w I i A v P j x F b n R y e S B U e X B l P S J G a W x s Q 2 9 1 b n Q i I F Z h b H V l P S J s M z Q 5 I i A v P j x F b n R y e S B U e X B l P S J G a W x s V G 9 E Y X R h T W 9 k Z W x F b m F i b G V k I i B W Y W x 1 Z T 0 i b D E i I C 8 + P E V u d H J 5 I F R 5 c G U 9 I k l z U H J p d m F 0 Z S I g V m F s d W U 9 I m w w I i A v P j x F b n R y e S B U e X B l P S J R d W V y e U d y b 3 V w S U Q i I F Z h b H V l P S J z Y m V h O D l m Y 2 I t M m M 1 M y 0 0 N j M 3 L W I w N j A t M T g 2 Y W Q z N j E z N z c 0 I i A v P j x F b n R y e S B U e X B l P S J R d W V y e U l E I i B W Y W x 1 Z T 0 i c z g 2 O T Z j Z j U x L T d l Y j M t N G U 5 N y 1 h Z T N l L T U 1 N m F j N j B k M W N k Y i 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R h c 2 h i b 2 F y Z C 1 U c m F j a 2 V y I V B p d m 9 0 V G F i b G U x M C I g L z 4 8 R W 5 0 c n k g V H l w Z T 0 i U m V s Y X R p b 2 5 z a G l w S W 5 m b 0 N v b n R h a W 5 l c i I g V m F s d W U 9 I n N 7 J n F 1 b 3 Q 7 Y 2 9 s d W 1 u Q 2 9 1 b n Q m c X V v d D s 6 O S w m c X V v d D t r Z X l D b 2 x 1 b W 5 O Y W 1 l c y Z x d W 9 0 O z p b X S w m c X V v d D t x d W V y e V J l b G F 0 a W 9 u c 2 h p c H M m c X V v d D s 6 W 1 0 s J n F 1 b 3 Q 7 Y 2 9 s d W 1 u S W R l b n R p d G l l c y Z x d W 9 0 O z p b J n F 1 b 3 Q 7 U 2 V j d G l v b j E v R m l u Y W w g V H J h Y 2 t l c i 9 D a G F u Z 2 V k I F R 5 c G U u e 0 R h d G U s M H 0 m c X V v d D s s J n F 1 b 3 Q 7 U 2 V j d G l v b j E v R m l u Y W w g V H J h Y 2 t l c i 9 T b 3 V y Y 2 U u e 0 N h d G V n b 3 J 5 L D N 9 J n F 1 b 3 Q 7 L C Z x d W 9 0 O 1 N l Y 3 R p b 2 4 x L 0 Z p b m F s I F R y Y W N r Z X I v U 2 9 1 c m N l L n t T d W J j Y X R l Z 2 9 y e S w 2 f S Z x d W 9 0 O y w m c X V v d D t T Z W N 0 a W 9 u M S 9 G a W 5 h b C B U c m F j a 2 V y L 1 N v d X J j Z S 5 7 S W 5 j b 2 1 l L D J 9 J n F 1 b 3 Q 7 L C Z x d W 9 0 O 1 N l Y 3 R p b 2 4 x L 0 Z p b m F s I F R y Y W N r Z X I v U 2 9 1 c m N l L n t C d W R n Z X Q s N H 0 m c X V v d D s s J n F 1 b 3 Q 7 U 2 V j d G l v b j E v R m l u Y W w g V H J h Y 2 t l c i 9 T b 3 V y Y 2 U u e 1 R y Y W N r Z W Q s N X 0 m c X V v d D s s J n F 1 b 3 Q 7 U 2 V j d G l v b j E v R m l u Y W w g V H J h Y 2 t l c i 9 T b 3 V y Y 2 U u e 0 J 1 Z G d l d F M s N 3 0 m c X V v d D s s J n F 1 b 3 Q 7 U 2 V j d G l v b j E v R m l u Y W w g V H J h Y 2 t l c i 9 T b 3 V y Y 2 U u e 1 R y Y W N r Z W R T L D h 9 J n F 1 b 3 Q 7 L C Z x d W 9 0 O 1 N l Y 3 R p b 2 4 x L 0 Z p b m F s I F R y Y W N r Z X I v Q W R k Z W Q g Q 3 V z d G 9 t L n t J b m N v b W U v R X h w Z W 5 z Z S 9 T Y X Z p b m d z L D l 9 J n F 1 b 3 Q 7 X S w m c X V v d D t D b 2 x 1 b W 5 D b 3 V u d C Z x d W 9 0 O z o 5 L C Z x d W 9 0 O 0 t l e U N v b H V t b k 5 h b W V z J n F 1 b 3 Q 7 O l t d L C Z x d W 9 0 O 0 N v b H V t b k l k Z W 5 0 a X R p Z X M m c X V v d D s 6 W y Z x d W 9 0 O 1 N l Y 3 R p b 2 4 x L 0 Z p b m F s I F R y Y W N r Z X I v Q 2 h h b m d l Z C B U e X B l L n t E Y X R l L D B 9 J n F 1 b 3 Q 7 L C Z x d W 9 0 O 1 N l Y 3 R p b 2 4 x L 0 Z p b m F s I F R y Y W N r Z X I v U 2 9 1 c m N l L n t D Y X R l Z 2 9 y e S w z f S Z x d W 9 0 O y w m c X V v d D t T Z W N 0 a W 9 u M S 9 G a W 5 h b C B U c m F j a 2 V y L 1 N v d X J j Z S 5 7 U 3 V i Y 2 F 0 Z W d v c n k s N n 0 m c X V v d D s s J n F 1 b 3 Q 7 U 2 V j d G l v b j E v R m l u Y W w g V H J h Y 2 t l c i 9 T b 3 V y Y 2 U u e 0 l u Y 2 9 t Z S w y f S Z x d W 9 0 O y w m c X V v d D t T Z W N 0 a W 9 u M S 9 G a W 5 h b C B U c m F j a 2 V y L 1 N v d X J j Z S 5 7 Q n V k Z 2 V 0 L D R 9 J n F 1 b 3 Q 7 L C Z x d W 9 0 O 1 N l Y 3 R p b 2 4 x L 0 Z p b m F s I F R y Y W N r Z X I v U 2 9 1 c m N l L n t U c m F j a 2 V k L D V 9 J n F 1 b 3 Q 7 L C Z x d W 9 0 O 1 N l Y 3 R p b 2 4 x L 0 Z p b m F s I F R y Y W N r Z X I v U 2 9 1 c m N l L n t C d W R n Z X R T L D d 9 J n F 1 b 3 Q 7 L C Z x d W 9 0 O 1 N l Y 3 R p b 2 4 x L 0 Z p b m F s I F R y Y W N r Z X I v U 2 9 1 c m N l L n t U c m F j a 2 V k U y w 4 f S Z x d W 9 0 O y w m c X V v d D t T Z W N 0 a W 9 u M S 9 G a W 5 h b C B U c m F j a 2 V y L 0 F k Z G V k I E N 1 c 3 R v b S 5 7 S W 5 j b 2 1 l L 0 V 4 c G V u c 2 U v U 2 F 2 a W 5 n c y w 5 f S Z x d W 9 0 O 1 0 s J n F 1 b 3 Q 7 U m V s Y X R p b 2 5 z a G l w S W 5 m b y Z x d W 9 0 O z p b X X 0 i I C 8 + P C 9 T d G F i b G V F b n R y a W V z P j w v S X R l b T 4 8 S X R l b T 4 8 S X R l b U x v Y 2 F 0 a W 9 u P j x J d G V t V H l w Z T 5 G b 3 J t d W x h P C 9 J d G V t V H l w Z T 4 8 S X R l b V B h d G g + U 2 V j d G l v b j E v R W 1 w b G 9 5 b W V u d C 9 T b 3 V y Y 2 U 8 L 0 l 0 Z W 1 Q Y X R o P j w v S X R l b U x v Y 2 F 0 a W 9 u P j x T d G F i b G V F b n R y a W V z I C 8 + P C 9 J d G V t P j x J d G V t P j x J d G V t T G 9 j Y X R p b 2 4 + P E l 0 Z W 1 U e X B l P k Z v c m 1 1 b G E 8 L 0 l 0 Z W 1 U e X B l P j x J d G V t U G F 0 a D 5 T Z W N 0 a W 9 u M S 9 F b X B s b 3 l t Z W 5 0 L 0 N o Y W 5 n Z W Q l M j B U e X B l P C 9 J d G V t U G F 0 a D 4 8 L 0 l 0 Z W 1 M b 2 N h d G l v b j 4 8 U 3 R h Y m x l R W 5 0 c m l l c y A v P j w v S X R l b T 4 8 S X R l b T 4 8 S X R l b U x v Y 2 F 0 a W 9 u P j x J d G V t V H l w Z T 5 G b 3 J t d W x h P C 9 J d G V t V H l w Z T 4 8 S X R l b V B h d G g + U 2 V j d G l v b j E v R W 1 w b G 9 5 b W V u d C 9 S Z W 9 y Z G V y Z W Q l M j B D b 2 x 1 b W 5 z P C 9 J d G V t U G F 0 a D 4 8 L 0 l 0 Z W 1 M b 2 N h d G l v b j 4 8 U 3 R h Y m x l R W 5 0 c m l l c y A v P j w v S X R l b T 4 8 S X R l b T 4 8 S X R l b U x v Y 2 F 0 a W 9 u P j x J d G V t V H l w Z T 5 G b 3 J t d W x h P C 9 J d G V t V H l w Z T 4 8 S X R l b V B h d G g + U 2 V j d G l v b j E v U 2 l k Z U h 1 c 3 R s Z S 9 T b 3 V y Y 2 U 8 L 0 l 0 Z W 1 Q Y X R o P j w v S X R l b U x v Y 2 F 0 a W 9 u P j x T d G F i b G V F b n R y a W V z I C 8 + P C 9 J d G V t P j x J d G V t P j x J d G V t T G 9 j Y X R p b 2 4 + P E l 0 Z W 1 U e X B l P k Z v c m 1 1 b G E 8 L 0 l 0 Z W 1 U e X B l P j x J d G V t U G F 0 a D 5 T Z W N 0 a W 9 u M S 9 T a W R l S H V z d G x l L 0 N o Y W 5 n Z W Q l M j B U e X B l P C 9 J d G V t U G F 0 a D 4 8 L 0 l 0 Z W 1 M b 2 N h d G l v b j 4 8 U 3 R h Y m x l R W 5 0 c m l l c y A v P j w v S X R l b T 4 8 S X R l b T 4 8 S X R l b U x v Y 2 F 0 a W 9 u P j x J d G V t V H l w Z T 5 G b 3 J t d W x h P C 9 J d G V t V H l w Z T 4 8 S X R l b V B h d G g + U 2 V j d G l v b j E v U 2 l k Z U h 1 c 3 R s Z S 9 S Z W 9 y Z G V y Z W Q l M j B D b 2 x 1 b W 5 z P C 9 J d G V t U G F 0 a D 4 8 L 0 l 0 Z W 1 M b 2 N h d G l v b j 4 8 U 3 R h Y m x l R W 5 0 c m l l c y A v P j w v S X R l b T 4 8 S X R l b T 4 8 S X R l b U x v Y 2 F 0 a W 9 u P j x J d G V t V H l w Z T 5 G b 3 J t d W x h P C 9 J d G V t V H l w Z T 4 8 S X R l b V B h d G g + U 2 V j d G l v b j E v U 2 l k Z U h 1 c 3 R s Z S 9 D a G F u Z 2 V k J T I w V H l w Z T E 8 L 0 l 0 Z W 1 Q Y X R o P j w v S X R l b U x v Y 2 F 0 a W 9 u P j x T d G F i b G V F b n R y a W V z I C 8 + P C 9 J d G V t P j x J d G V t P j x J d G V t T G 9 j Y X R p b 2 4 + P E l 0 Z W 1 U e X B l P k Z v c m 1 1 b G E 8 L 0 l 0 Z W 1 U e X B l P j x J d G V t U G F 0 a D 5 T Z W N 0 a W 9 u M S 9 C c m 9 h Z G J h b m Q v U 2 9 1 c m N l P C 9 J d G V t U G F 0 a D 4 8 L 0 l 0 Z W 1 M b 2 N h d G l v b j 4 8 U 3 R h Y m x l R W 5 0 c m l l c y A v P j w v S X R l b T 4 8 S X R l b T 4 8 S X R l b U x v Y 2 F 0 a W 9 u P j x J d G V t V H l w Z T 5 G b 3 J t d W x h P C 9 J d G V t V H l w Z T 4 8 S X R l b V B h d G g + U 2 V j d G l v b j E v Q n J v Y W R i Y W 5 k L 0 N o Y W 5 n Z W Q l M j B U e X B l P C 9 J d G V t U G F 0 a D 4 8 L 0 l 0 Z W 1 M b 2 N h d G l v b j 4 8 U 3 R h Y m x l R W 5 0 c m l l c y A v P j w v S X R l b T 4 8 S X R l b T 4 8 S X R l b U x v Y 2 F 0 a W 9 u P j x J d G V t V H l w Z T 5 G b 3 J t d W x h P C 9 J d G V t V H l w Z T 4 8 S X R l b V B h d G g + U 2 V j d G l v b j E v U G h v b m U v U 2 9 1 c m N l P C 9 J d G V t U G F 0 a D 4 8 L 0 l 0 Z W 1 M b 2 N h d G l v b j 4 8 U 3 R h Y m x l R W 5 0 c m l l c y A v P j w v S X R l b T 4 8 S X R l b T 4 8 S X R l b U x v Y 2 F 0 a W 9 u P j x J d G V t V H l w Z T 5 G b 3 J t d W x h P C 9 J d G V t V H l w Z T 4 8 S X R l b V B h d G g + U 2 V j d G l v b j E v U G h v b m U v Q 2 h h b m d l Z C U y M F R 5 c G U 8 L 0 l 0 Z W 1 Q Y X R o P j w v S X R l b U x v Y 2 F 0 a W 9 u P j x T d G F i b G V F b n R y a W V z I C 8 + P C 9 J d G V t P j x J d G V t P j x J d G V t T G 9 j Y X R p b 2 4 + P E l 0 Z W 1 U e X B l P k Z v c m 1 1 b G E 8 L 0 l 0 Z W 1 U e X B l P j x J d G V t U G F 0 a D 5 T Z W N 0 a W 9 u M S 9 S Z W 5 0 Y W w v U 2 9 1 c m N l P C 9 J d G V t U G F 0 a D 4 8 L 0 l 0 Z W 1 M b 2 N h d G l v b j 4 8 U 3 R h Y m x l R W 5 0 c m l l c y A v P j w v S X R l b T 4 8 S X R l b T 4 8 S X R l b U x v Y 2 F 0 a W 9 u P j x J d G V t V H l w Z T 5 G b 3 J t d W x h P C 9 J d G V t V H l w Z T 4 8 S X R l b V B h d G g + U 2 V j d G l v b j E v U m V u d G F s L 0 N o Y W 5 n Z W Q l M j B U e X B l P C 9 J d G V t U G F 0 a D 4 8 L 0 l 0 Z W 1 M b 2 N h d G l v b j 4 8 U 3 R h Y m x l R W 5 0 c m l l c y A v P j w v S X R l b T 4 8 S X R l b T 4 8 S X R l b U x v Y 2 F 0 a W 9 u P j x J d G V t V H l w Z T 5 G b 3 J t d W x h P C 9 J d G V t V H l w Z T 4 8 S X R l b V B h d G g + U 2 V j d G l v b j E v R W x l Y 0 J p b G w v U 2 9 1 c m N l P C 9 J d G V t U G F 0 a D 4 8 L 0 l 0 Z W 1 M b 2 N h d G l v b j 4 8 U 3 R h Y m x l R W 5 0 c m l l c y A v P j w v S X R l b T 4 8 S X R l b T 4 8 S X R l b U x v Y 2 F 0 a W 9 u P j x J d G V t V H l w Z T 5 G b 3 J t d W x h P C 9 J d G V t V H l w Z T 4 8 S X R l b V B h d G g + U 2 V j d G l v b j E v R W x l Y 0 J p b G w v Q 2 h h b m d l Z C U y M F R 5 c G U 8 L 0 l 0 Z W 1 Q Y X R o P j w v S X R l b U x v Y 2 F 0 a W 9 u P j x T d G F i b G V F b n R y a W V z I C 8 + P C 9 J d G V t P j x J d G V t P j x J d G V t T G 9 j Y X R p b 2 4 + P E l 0 Z W 1 U e X B l P k Z v c m 1 1 b G E 8 L 0 l 0 Z W 1 U e X B l P j x J d G V t U G F 0 a D 5 T Z W N 0 a W 9 u M S 9 H Y X M v U 2 9 1 c m N l P C 9 J d G V t U G F 0 a D 4 8 L 0 l 0 Z W 1 M b 2 N h d G l v b j 4 8 U 3 R h Y m x l R W 5 0 c m l l c y A v P j w v S X R l b T 4 8 S X R l b T 4 8 S X R l b U x v Y 2 F 0 a W 9 u P j x J d G V t V H l w Z T 5 G b 3 J t d W x h P C 9 J d G V t V H l w Z T 4 8 S X R l b V B h d G g + U 2 V j d G l v b j E v R 2 F z L 0 N o Y W 5 n Z W Q l M j B U e X B l P C 9 J d G V t U G F 0 a D 4 8 L 0 l 0 Z W 1 M b 2 N h d G l v b j 4 8 U 3 R h Y m x l R W 5 0 c m l l c y A v P j w v S X R l b T 4 8 S X R l b T 4 8 S X R l b U x v Y 2 F 0 a W 9 u P j x J d G V t V H l w Z T 5 G b 3 J t d W x h P C 9 J d G V t V H l w Z T 4 8 S X R l b V B h d G g + U 2 V j d G l v b j E v T W F p b n R l b m F u Y 2 U v U 2 9 1 c m N l P C 9 J d G V t U G F 0 a D 4 8 L 0 l 0 Z W 1 M b 2 N h d G l v b j 4 8 U 3 R h Y m x l R W 5 0 c m l l c y A v P j w v S X R l b T 4 8 S X R l b T 4 8 S X R l b U x v Y 2 F 0 a W 9 u P j x J d G V t V H l w Z T 5 G b 3 J t d W x h P C 9 J d G V t V H l w Z T 4 8 S X R l b V B h d G g + U 2 V j d G l v b j E v T W F p b n R l b m F u Y 2 U v Q 2 h h b m d l Z C U y M F R 5 c G U 8 L 0 l 0 Z W 1 Q Y X R o P j w v S X R l b U x v Y 2 F 0 a W 9 u P j x T d G F i b G V F b n R y a W V z I C 8 + P C 9 J d G V t P j x J d G V t P j x J d G V t T G 9 j Y X R p b 2 4 + P E l 0 Z W 1 U e X B l P k Z v c m 1 1 b G E 8 L 0 l 0 Z W 1 U e X B l P j x J d G V t U G F 0 a D 5 T Z W N 0 a W 9 u M S 9 H c m 9 j Z X J p Z X M v U 2 9 1 c m N l P C 9 J d G V t U G F 0 a D 4 8 L 0 l 0 Z W 1 M b 2 N h d G l v b j 4 8 U 3 R h Y m x l R W 5 0 c m l l c y A v P j w v S X R l b T 4 8 S X R l b T 4 8 S X R l b U x v Y 2 F 0 a W 9 u P j x J d G V t V H l w Z T 5 G b 3 J t d W x h P C 9 J d G V t V H l w Z T 4 8 S X R l b V B h d G g + U 2 V j d G l v b j E v R 3 J v Y 2 V y a W V z L 0 N o Y W 5 n Z W Q l M j B U e X B l P C 9 J d G V t U G F 0 a D 4 8 L 0 l 0 Z W 1 M b 2 N h d G l v b j 4 8 U 3 R h Y m x l R W 5 0 c m l l c y A v P j w v S X R l b T 4 8 S X R l b T 4 8 S X R l b U x v Y 2 F 0 a W 9 u P j x J d G V t V H l w Z T 5 G b 3 J t d W x h P C 9 J d G V t V H l w Z T 4 8 S X R l b V B h d G g + U 2 V j d G l v b j E v R G l u a W 5 n T 3 V 0 L 1 N v d X J j Z T w v S X R l b V B h d G g + P C 9 J d G V t T G 9 j Y X R p b 2 4 + P F N 0 Y W J s Z U V u d H J p Z X M g L z 4 8 L 0 l 0 Z W 0 + P E l 0 Z W 0 + P E l 0 Z W 1 M b 2 N h d G l v b j 4 8 S X R l b V R 5 c G U + R m 9 y b X V s Y T w v S X R l b V R 5 c G U + P E l 0 Z W 1 Q Y X R o P l N l Y 3 R p b 2 4 x L 0 R p b m l u Z 0 9 1 d C 9 D a G F u Z 2 V k J T I w V H l w Z T w v S X R l b V B h d G g + P C 9 J d G V t T G 9 j Y X R p b 2 4 + P F N 0 Y W J s Z U V u d H J p Z X M g L z 4 8 L 0 l 0 Z W 0 + P E l 0 Z W 0 + P E l 0 Z W 1 M b 2 N h d G l v b j 4 8 S X R l b V R 5 c G U + R m 9 y b X V s Y T w v S X R l b V R 5 c G U + P E l 0 Z W 1 Q Y X R o P l N l Y 3 R p b 2 4 x L 1 R y Y W 5 z c G 9 y d G F 0 a W 9 u L 1 N v d X J j Z T w v S X R l b V B h d G g + P C 9 J d G V t T G 9 j Y X R p b 2 4 + P F N 0 Y W J s Z U V u d H J p Z X M g L z 4 8 L 0 l 0 Z W 0 + P E l 0 Z W 0 + P E l 0 Z W 1 M b 2 N h d G l v b j 4 8 S X R l b V R 5 c G U + R m 9 y b X V s Y T w v S X R l b V R 5 c G U + P E l 0 Z W 1 Q Y X R o P l N l Y 3 R p b 2 4 x L 1 R y Y W 5 z c G 9 y d G F 0 a W 9 u L 0 N o Y W 5 n Z W Q l M j B U e X B l P C 9 J d G V t U G F 0 a D 4 8 L 0 l 0 Z W 1 M b 2 N h d G l v b j 4 8 U 3 R h Y m x l R W 5 0 c m l l c y A v P j w v S X R l b T 4 8 S X R l b T 4 8 S X R l b U x v Y 2 F 0 a W 9 u P j x J d G V t V H l w Z T 5 G b 3 J t d W x h P C 9 J d G V t V H l w Z T 4 8 S X R l b V B h d G g + U 2 V j d G l v b j E v U m V j c m V h d G l v b i 9 T b 3 V y Y 2 U 8 L 0 l 0 Z W 1 Q Y X R o P j w v S X R l b U x v Y 2 F 0 a W 9 u P j x T d G F i b G V F b n R y a W V z I C 8 + P C 9 J d G V t P j x J d G V t P j x J d G V t T G 9 j Y X R p b 2 4 + P E l 0 Z W 1 U e X B l P k Z v c m 1 1 b G E 8 L 0 l 0 Z W 1 U e X B l P j x J d G V t U G F 0 a D 5 T Z W N 0 a W 9 u M S 9 S Z W N y Z W F 0 a W 9 u L 0 N o Y W 5 n Z W Q l M j B U e X B l P C 9 J d G V t U G F 0 a D 4 8 L 0 l 0 Z W 1 M b 2 N h d G l v b j 4 8 U 3 R h Y m x l R W 5 0 c m l l c y A v P j w v S X R l b T 4 8 S X R l b T 4 8 S X R l b U x v Y 2 F 0 a W 9 u P j x J d G V t V H l w Z T 5 G b 3 J t d W x h P C 9 J d G V t V H l w Z T 4 8 S X R l b V B h d G g + U 2 V j d G l v b j E v U G V y c 2 9 u Y W x D Y X J l L 1 N v d X J j Z T w v S X R l b V B h d G g + P C 9 J d G V t T G 9 j Y X R p b 2 4 + P F N 0 Y W J s Z U V u d H J p Z X M g L z 4 8 L 0 l 0 Z W 0 + P E l 0 Z W 0 + P E l 0 Z W 1 M b 2 N h d G l v b j 4 8 S X R l b V R 5 c G U + R m 9 y b X V s Y T w v S X R l b V R 5 c G U + P E l 0 Z W 1 Q Y X R o P l N l Y 3 R p b 2 4 x L 1 B l c n N v b m F s Q 2 F y Z S 9 D a G F u Z 2 V k J T I w V H l w Z T w v S X R l b V B h d G g + P C 9 J d G V t T G 9 j Y X R p b 2 4 + P F N 0 Y W J s Z U V u d H J p Z X M g L z 4 8 L 0 l 0 Z W 0 + P E l 0 Z W 0 + P E l 0 Z W 1 M b 2 N h d G l v b j 4 8 S X R l b V R 5 c G U + R m 9 y b X V s Y T w v S X R l b V R 5 c G U + P E l 0 Z W 1 Q Y X R o P l N l Y 3 R p b 2 4 x L 0 Z 1 b l Z h Y 2 F 0 a W 9 u L 1 N v d X J j Z T w v S X R l b V B h d G g + P C 9 J d G V t T G 9 j Y X R p b 2 4 + P F N 0 Y W J s Z U V u d H J p Z X M g L z 4 8 L 0 l 0 Z W 0 + P E l 0 Z W 0 + P E l 0 Z W 1 M b 2 N h d G l v b j 4 8 S X R l b V R 5 c G U + R m 9 y b X V s Y T w v S X R l b V R 5 c G U + P E l 0 Z W 1 Q Y X R o P l N l Y 3 R p b 2 4 x L 0 Z 1 b l Z h Y 2 F 0 a W 9 u L 0 N o Y W 5 n Z W Q l M j B U e X B l P C 9 J d G V t U G F 0 a D 4 8 L 0 l 0 Z W 1 M b 2 N h d G l v b j 4 8 U 3 R h Y m x l R W 5 0 c m l l c y A v P j w v S X R l b T 4 8 S X R l b T 4 8 S X R l b U x v Y 2 F 0 a W 9 u P j x J d G V t V H l w Z T 5 G b 3 J t d W x h P C 9 J d G V t V H l w Z T 4 8 S X R l b V B h d G g + U 2 V j d G l v b j E v U G V 0 L 1 N v d X J j Z T w v S X R l b V B h d G g + P C 9 J d G V t T G 9 j Y X R p b 2 4 + P F N 0 Y W J s Z U V u d H J p Z X M g L z 4 8 L 0 l 0 Z W 0 + P E l 0 Z W 0 + P E l 0 Z W 1 M b 2 N h d G l v b j 4 8 S X R l b V R 5 c G U + R m 9 y b X V s Y T w v S X R l b V R 5 c G U + P E l 0 Z W 1 Q Y X R o P l N l Y 3 R p b 2 4 x L 1 B l d C 9 D a G F u Z 2 V k J T I w V H l w Z T w v S X R l b V B h d G g + P C 9 J d G V t T G 9 j Y X R p b 2 4 + P F N 0 Y W J s Z U V u d H J p Z X M g L z 4 8 L 0 l 0 Z W 0 + P E l 0 Z W 0 + P E l 0 Z W 1 M b 2 N h d G l v b j 4 8 S X R l b V R 5 c G U + R m 9 y b X V s Y T w v S X R l b V R 5 c G U + P E l 0 Z W 1 Q Y X R o P l N l Y 3 R p b 2 4 x L 0 l u c 3 V y Y W 5 j Z X M v U 2 9 1 c m N l P C 9 J d G V t U G F 0 a D 4 8 L 0 l 0 Z W 1 M b 2 N h d G l v b j 4 8 U 3 R h Y m x l R W 5 0 c m l l c y A v P j w v S X R l b T 4 8 S X R l b T 4 8 S X R l b U x v Y 2 F 0 a W 9 u P j x J d G V t V H l w Z T 5 G b 3 J t d W x h P C 9 J d G V t V H l w Z T 4 8 S X R l b V B h d G g + U 2 V j d G l v b j E v S W 5 z d X J h b m N l c y 9 D a G F u Z 2 V k J T I w V H l w Z T w v S X R l b V B h d G g + P C 9 J d G V t T G 9 j Y X R p b 2 4 + P F N 0 Y W J s Z U V u d H J p Z X M g L z 4 8 L 0 l 0 Z W 0 + P E l 0 Z W 0 + P E l 0 Z W 1 M b 2 N h d G l v b j 4 8 S X R l b V R 5 c G U + R m 9 y b X V s Y T w v S X R l b V R 5 c G U + P E l 0 Z W 1 Q Y X R o P l N l Y 3 R p b 2 4 x L 0 x v Y W 5 z L 1 N v d X J j Z T w v S X R l b V B h d G g + P C 9 J d G V t T G 9 j Y X R p b 2 4 + P F N 0 Y W J s Z U V u d H J p Z X M g L z 4 8 L 0 l 0 Z W 0 + P E l 0 Z W 0 + P E l 0 Z W 1 M b 2 N h d G l v b j 4 8 S X R l b V R 5 c G U + R m 9 y b X V s Y T w v S X R l b V R 5 c G U + P E l 0 Z W 1 Q Y X R o P l N l Y 3 R p b 2 4 x L 0 x v Y W 5 z L 0 N o Y W 5 n Z W Q l M j B U e X B l P C 9 J d G V t U G F 0 a D 4 8 L 0 l 0 Z W 1 M b 2 N h d G l v b j 4 8 U 3 R h Y m x l R W 5 0 c m l l c y A v P j w v S X R l b T 4 8 S X R l b T 4 8 S X R l b U x v Y 2 F 0 a W 9 u P j x J d G V t V H l w Z T 5 G b 3 J t d W x h P C 9 J d G V t V H l w Z T 4 8 S X R l b V B h d G g + U 2 V j d G l v b j E v T W l z Y 2 V s b G F u Z W 9 1 c y 9 T b 3 V y Y 2 U 8 L 0 l 0 Z W 1 Q Y X R o P j w v S X R l b U x v Y 2 F 0 a W 9 u P j x T d G F i b G V F b n R y a W V z I C 8 + P C 9 J d G V t P j x J d G V t P j x J d G V t T G 9 j Y X R p b 2 4 + P E l 0 Z W 1 U e X B l P k Z v c m 1 1 b G E 8 L 0 l 0 Z W 1 U e X B l P j x J d G V t U G F 0 a D 5 T Z W N 0 a W 9 u M S 9 N a X N j Z W x s Y W 5 l b 3 V z L 0 N o Y W 5 n Z W Q l M j B U e X B l P C 9 J d G V t U G F 0 a D 4 8 L 0 l 0 Z W 1 M b 2 N h d G l v b j 4 8 U 3 R h Y m x l R W 5 0 c m l l c y A v P j w v S X R l b T 4 8 S X R l b T 4 8 S X R l b U x v Y 2 F 0 a W 9 u P j x J d G V t V H l w Z T 5 G b 3 J t d W x h P C 9 J d G V t V H l w Z T 4 8 S X R l b V B h d G g + U 2 V j d G l v b j E v R W 1 w b G 9 5 b W V u d C 9 D a G F u Z 2 V k J T I w V H l w Z T E 8 L 0 l 0 Z W 1 Q Y X R o P j w v S X R l b U x v Y 2 F 0 a W 9 u P j x T d G F i b G V F b n R y a W V z I C 8 + P C 9 J d G V t P j x J d G V t P j x J d G V t T G 9 j Y X R p b 2 4 + P E l 0 Z W 1 U e X B l P k Z v c m 1 1 b G E 8 L 0 l 0 Z W 1 U e X B l P j x J d G V t U G F 0 a D 5 T Z W N 0 a W 9 u M S 9 E a X Z p Z G V u Z H M v U 2 9 1 c m N l P C 9 J d G V t U G F 0 a D 4 8 L 0 l 0 Z W 1 M b 2 N h d G l v b j 4 8 U 3 R h Y m x l R W 5 0 c m l l c y A v P j w v S X R l b T 4 8 S X R l b T 4 8 S X R l b U x v Y 2 F 0 a W 9 u P j x J d G V t V H l w Z T 5 G b 3 J t d W x h P C 9 J d G V t V H l w Z T 4 8 S X R l b V B h d G g + U 2 V j d G l v b j E v R G l 2 a W R l b m R z L 0 N o Y W 5 n Z W Q l M j B U e X B l P C 9 J d G V t U G F 0 a D 4 8 L 0 l 0 Z W 1 M b 2 N h d G l v b j 4 8 U 3 R h Y m x l R W 5 0 c m l l c y A v P j w v S X R l b T 4 8 S X R l b T 4 8 S X R l b U x v Y 2 F 0 a W 9 u P j x J d G V t V H l w Z T 5 G b 3 J t d W x h P C 9 J d G V t V H l w Z T 4 8 S X R l b V B h d G g + U 2 V j d G l v b j E v R G l 2 a W R l b m R z L 1 J l b 3 J k Z X J l Z C U y M E N v b H V t b n M 8 L 0 l 0 Z W 1 Q Y X R o P j w v S X R l b U x v Y 2 F 0 a W 9 u P j x T d G F i b G V F b n R y a W V z I C 8 + P C 9 J d G V t P j x J d G V t P j x J d G V t T G 9 j Y X R p b 2 4 + P E l 0 Z W 1 U e X B l P k Z v c m 1 1 b G E 8 L 0 l 0 Z W 1 U e X B l P j x J d G V t U G F 0 a D 5 T Z W N 0 a W 9 u M S 9 E a X Z p Z G V u Z H M v Q 2 h h b m d l Z C U y M F R 5 c G U x P C 9 J d G V t U G F 0 a D 4 8 L 0 l 0 Z W 1 M b 2 N h d G l v b j 4 8 U 3 R h Y m x l R W 5 0 c m l l c y A v P j w v S X R l b T 4 8 S X R l b T 4 8 S X R l b U x v Y 2 F 0 a W 9 u P j x J d G V t V H l w Z T 5 G b 3 J t d W x h P C 9 J d G V t V H l w Z T 4 8 S X R l b V B h d G g + U 2 V j d G l v b j E v Q n J v Y W R i Y W 5 k L 1 J l b m F t Z W Q l M j B D b 2 x 1 b W 5 z P C 9 J d G V t U G F 0 a D 4 8 L 0 l 0 Z W 1 M b 2 N h d G l v b j 4 8 U 3 R h Y m x l R W 5 0 c m l l c y A v P j w v S X R l b T 4 8 S X R l b T 4 8 S X R l b U x v Y 2 F 0 a W 9 u P j x J d G V t V H l w Z T 5 G b 3 J t d W x h P C 9 J d G V t V H l w Z T 4 8 S X R l b V B h d G g + U 2 V j d G l v b j E v R W 1 l c m d l b m N 5 R n V u Z C 9 T b 3 V y Y 2 U 8 L 0 l 0 Z W 1 Q Y X R o P j w v S X R l b U x v Y 2 F 0 a W 9 u P j x T d G F i b G V F b n R y a W V z I C 8 + P C 9 J d G V t P j x J d G V t P j x J d G V t T G 9 j Y X R p b 2 4 + P E l 0 Z W 1 U e X B l P k Z v c m 1 1 b G E 8 L 0 l 0 Z W 1 U e X B l P j x J d G V t U G F 0 a D 5 T Z W N 0 a W 9 u M S 9 F b W V y Z 2 V u Y 3 l G d W 5 k L 0 N o Y W 5 n Z W Q l M j B U e X B l P C 9 J d G V t U G F 0 a D 4 8 L 0 l 0 Z W 1 M b 2 N h d G l v b j 4 8 U 3 R h Y m x l R W 5 0 c m l l c y A v P j w v S X R l b T 4 8 S X R l b T 4 8 S X R l b U x v Y 2 F 0 a W 9 u P j x J d G V t V H l w Z T 5 G b 3 J t d W x h P C 9 J d G V t V H l w Z T 4 8 S X R l b V B h d G g + U 2 V j d G l v b j E v U m V 0 a X J l b W V u d E F j Y 2 9 1 b n Q v U 2 9 1 c m N l P C 9 J d G V t U G F 0 a D 4 8 L 0 l 0 Z W 1 M b 2 N h d G l v b j 4 8 U 3 R h Y m x l R W 5 0 c m l l c y A v P j w v S X R l b T 4 8 S X R l b T 4 8 S X R l b U x v Y 2 F 0 a W 9 u P j x J d G V t V H l w Z T 5 G b 3 J t d W x h P C 9 J d G V t V H l w Z T 4 8 S X R l b V B h d G g + U 2 V j d G l v b j E v U m V 0 a X J l b W V u d E F j Y 2 9 1 b n Q v Q 2 h h b m d l Z C U y M F R 5 c G U 8 L 0 l 0 Z W 1 Q Y X R o P j w v S X R l b U x v Y 2 F 0 a W 9 u P j x T d G F i b G V F b n R y a W V z I C 8 + P C 9 J d G V t P j x J d G V t P j x J d G V t T G 9 j Y X R p b 2 4 + P E l 0 Z W 1 U e X B l P k Z v c m 1 1 b G E 8 L 0 l 0 Z W 1 U e X B l P j x J d G V t U G F 0 a D 5 T Z W N 0 a W 9 u M S 9 T Y X Z p b m c z L 1 N v d X J j Z T w v S X R l b V B h d G g + P C 9 J d G V t T G 9 j Y X R p b 2 4 + P F N 0 Y W J s Z U V u d H J p Z X M g L z 4 8 L 0 l 0 Z W 0 + P E l 0 Z W 0 + P E l 0 Z W 1 M b 2 N h d G l v b j 4 8 S X R l b V R 5 c G U + R m 9 y b X V s Y T w v S X R l b V R 5 c G U + P E l 0 Z W 1 Q Y X R o P l N l Y 3 R p b 2 4 x L 1 N h d m l u Z z M v Q 2 h h b m d l Z C U y M F R 5 c G U 8 L 0 l 0 Z W 1 Q Y X R o P j w v S X R l b U x v Y 2 F 0 a W 9 u P j x T d G F i b G V F b n R y a W V z I C 8 + P C 9 J d G V t P j x J d G V t P j x J d G V t T G 9 j Y X R p b 2 4 + P E l 0 Z W 1 U e X B l P k Z v c m 1 1 b G E 8 L 0 l 0 Z W 1 U e X B l P j x J d G V t U G F 0 a D 5 T Z W N 0 a W 9 u M S 9 G a W 5 h b C U y M F R y Y W N r Z X I v U 2 9 1 c m N l P C 9 J d G V t U G F 0 a D 4 8 L 0 l 0 Z W 1 M b 2 N h d G l v b j 4 8 U 3 R h Y m x l R W 5 0 c m l l c y A v P j w v S X R l b T 4 8 S X R l b T 4 8 S X R l b U x v Y 2 F 0 a W 9 u P j x J d G V t V H l w Z T 5 G b 3 J t d W x h P C 9 J d G V t V H l w Z T 4 8 S X R l b V B h d G g + U 2 V j d G l v b j E v R m l u Y W w l M j B U c m F j a 2 V y L 1 J l b 3 J k Z X J l Z C U y M E N v b H V t b n M 8 L 0 l 0 Z W 1 Q Y X R o P j w v S X R l b U x v Y 2 F 0 a W 9 u P j x T d G F i b G V F b n R y a W V z I C 8 + P C 9 J d G V t P j x J d G V t P j x J d G V t T G 9 j Y X R p b 2 4 + P E l 0 Z W 1 U e X B l P k Z v c m 1 1 b G E 8 L 0 l 0 Z W 1 U e X B l P j x J d G V t U G F 0 a D 5 T Z W N 0 a W 9 u M S 9 G a W 5 h b C U y M F R y Y W N r Z X I v Q W R k Z W Q l M j B D d X N 0 b 2 0 8 L 0 l 0 Z W 1 Q Y X R o P j w v S X R l b U x v Y 2 F 0 a W 9 u P j x T d G F i b G V F b n R y a W V z I C 8 + P C 9 J d G V t P j x J d G V t P j x J d G V t T G 9 j Y X R p b 2 4 + P E l 0 Z W 1 U e X B l P k Z v c m 1 1 b G E 8 L 0 l 0 Z W 1 U e X B l P j x J d G V t U G F 0 a D 5 T Z W N 0 a W 9 u M S 9 G a W 5 h b C U y M F R y Y W N r Z X I v Q W R k Z W Q l M j B D d X N 0 b 2 0 x P C 9 J d G V t U G F 0 a D 4 8 L 0 l 0 Z W 1 M b 2 N h d G l v b j 4 8 U 3 R h Y m x l R W 5 0 c m l l c y A v P j w v S X R l b T 4 8 S X R l b T 4 8 S X R l b U x v Y 2 F 0 a W 9 u P j x J d G V t V H l w Z T 5 G b 3 J t d W x h P C 9 J d G V t V H l w Z T 4 8 S X R l b V B h d G g + U 2 V j d G l v b j E v R m l u Y W w l M j B U c m F j a 2 V y L 1 J l b 3 J k Z X J l Z C U y M E N v b H V t b n M x P C 9 J d G V t U G F 0 a D 4 8 L 0 l 0 Z W 1 M b 2 N h d G l v b j 4 8 U 3 R h Y m x l R W 5 0 c m l l c y A v P j w v S X R l b T 4 8 S X R l b T 4 8 S X R l b U x v Y 2 F 0 a W 9 u P j x J d G V t V H l w Z T 5 G b 3 J t d W x h P C 9 J d G V t V H l w Z T 4 8 S X R l b V B h d G g + U 2 V j d G l v b j E v R m l u Y W w l M j B U c m F j a 2 V y L 0 N o Y W 5 n Z W Q l M j B U e X B l P C 9 J d G V t U G F 0 a D 4 8 L 0 l 0 Z W 1 M b 2 N h d G l v b j 4 8 U 3 R h Y m x l R W 5 0 c m l l c y A v P j w v S X R l b T 4 8 S X R l b T 4 8 S X R l b U x v Y 2 F 0 a W 9 u P j x J d G V t V H l w Z T 5 G b 3 J t d W x h P C 9 J d G V t V H l w Z T 4 8 S X R l b V B h d G g + U 2 V j d G l v b j E v R m l u Y W w l M j B U c m F j a 2 V y L 0 F k Z G V k J T I w Q 3 V z d G 9 t M j w v S X R l b V B h d G g + P C 9 J d G V t T G 9 j Y X R p b 2 4 + P F N 0 Y W J s Z U V u d H J p Z X M g L z 4 8 L 0 l 0 Z W 0 + P E l 0 Z W 0 + P E l 0 Z W 1 M b 2 N h d G l v b j 4 8 S X R l b V R 5 c G U + R m 9 y b X V s Y T w v S X R l b V R 5 c G U + P E l 0 Z W 1 Q Y X R o P l N l Y 3 R p b 2 4 x L 0 Z p b m F s J T I w V H J h Y 2 t l c i 9 S Z W 1 v d m V k J T I w Q 2 9 s d W 1 u c z w v S X R l b V B h d G g + P C 9 J d G V t T G 9 j Y X R p b 2 4 + P F N 0 Y W J s Z U V u d H J p Z X M g L z 4 8 L 0 l 0 Z W 0 + P E l 0 Z W 0 + P E l 0 Z W 1 M b 2 N h d G l v b j 4 8 S X R l b V R 5 c G U + Q W x s R m 9 y b X V s Y X M 8 L 0 l 0 Z W 1 U e X B l P j x J d G V t U G F 0 a C A v P j w v S X R l b U x v Y 2 F 0 a W 9 u P j x T d G F i b G V F b n R y a W V z P j x F b n R y e S B U e X B l P S J R d W V y e U d y b 3 V w c y I g V m F s d W U 9 I n N B Z 0 F B Q U F B Q U F B R E x u N m k r V X l 3 M 1 J y Q m d H R 3 J U W V R k M E J r b H V Z M j l 0 W l F B Q U F B Q U F B Q U F B Q U F D Z V p B T 3 h Q c 2 p x U l l v R m g z U E N 5 Y j I 2 Q j B W N G N H V n V j M l V B Q U F F Q U F B Q T 0 i I C 8 + P E V u d H J 5 I F R 5 c G U 9 I l J l b G F 0 a W 9 u c 2 h p c H M i I F Z h b H V l P S J z Q U F B Q U F B P T 0 i I C 8 + P C 9 T d G F i b G V F b n R y a W V z P j w v S X R l b T 4 8 L 0 l 0 Z W 1 z P j w v T G 9 j Y W x Q Y W N r Y W d l T W V 0 Y W R h d G F G a W x l P h Y A A A B Q S w U G A A A A A A A A A A A A A A A A A A A A A A A A J g E A A A E A A A D Q j J 3 f A R X R E Y x 6 A M B P w p f r A Q A A A A b A o r 3 l T x l L p Y l W d / R 3 g w k A A A A A A g A A A A A A E G Y A A A A B A A A g A A A A Y T c 6 t E 9 i q s X f U X 8 s w O l 0 / n 8 A C g D 0 X D x j X 6 l s p Q Q p D m s A A A A A D o A A A A A C A A A g A A A A 5 X c 4 z k U w L o y O C N w r I x 4 I z X D 2 2 S a q v 7 3 8 C + n O H J r 4 l G h Q A A A A I i A G x w h m c l w D V A L u / D U H q i d j 6 S J a A p 5 N Q Y T B e S + q w b C N s f r u 6 D a P Z 1 r O K j 5 t A D l 4 x m n v M H + X F z S 4 o B b + X Q f v e 4 p G 8 J r X h m 8 2 B R + s E 1 z x 9 X J A A A A A o j s R L G J N g B A 8 i p I / d P 3 1 h h l A / M / A X g + 2 C J W N 7 L b 0 0 8 R w 3 M 3 t u 5 a h F C Z f x 2 g M x g B g l D Z l W z q A E k L S 1 C c b c o C s 9 Q = = < / D a t a M a s h u p > 
</file>

<file path=customXml/item3.xml>��< ? x m l   v e r s i o n = " 1 . 0 "   e n c o d i n g = " U T F - 1 6 " ? > < G e m i n i   x m l n s = " h t t p : / / g e m i n i / p i v o t c u s t o m i z a t i o n / C l i e n t W i n d o w X M L " > < C u s t o m C o n t e n t > < ! [ C D A T A [ F i n a l   T r a c k e r _ 4 3 1 c 7 5 f b - 6 3 9 0 - 4 3 e f - a f b 0 - 8 5 b b f 4 1 8 b 5 c e ] ] > < / C u s t o m C o n t e n t > < / G e m i n i > 
</file>

<file path=customXml/item4.xml>��< ? x m l   v e r s i o n = " 1 . 0 "   e n c o d i n g = " U T F - 1 6 " ? > < G e m i n i   x m l n s = " h t t p : / / g e m i n i / p i v o t c u s t o m i z a t i o n / S h o w H i d d e n " > < C u s t o m C o n t e n t > < ! [ C D A T A [ T r u e ] ] > < / C u s t o m C o n t e n t > < / G e m i n i > 
</file>

<file path=customXml/item5.xml>��< ? x m l   v e r s i o n = " 1 . 0 "   e n c o d i n g = " U T F - 1 6 " ? > < G e m i n i   x m l n s = " h t t p : / / g e m i n i / p i v o t c u s t o m i z a t i o n / a 5 0 d e 1 5 5 - 0 0 2 4 - 4 3 e f - 9 8 b 4 - 1 7 1 8 8 4 9 5 b f f 8 " > < C u s t o m C o n t e n t > < ! [ C D A T A [ < ? x m l   v e r s i o n = " 1 . 0 "   e n c o d i n g = " u t f - 1 6 " ? > < S e t t i n g s > < C a l c u l a t e d F i e l d s > < i t e m > < M e a s u r e N a m e > l e f t < / M e a s u r e N a m e > < D i s p l a y N a m e > l e f t < / D i s p l a y N a m e > < V i s i b l e > F a l s e < / V i s i b l e > < / i t e m > < i t e m > < M e a s u r e N a m e > L e f t   a f t e r   s a v i n g < / M e a s u r e N a m e > < D i s p l a y N a m e > L e f t   a f t e r   s a v i n g < / D i s p l a y N a m e > < V i s i b l e > F a l s e < / V i s i b l e > < / i t e m > < i t e m > < M e a s u r e N a m e > T a r g e t   L e f t < / M e a s u r e N a m e > < D i s p l a y N a m e > T a r g e t   L e f t < / 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 E m p l o y m e n t _ 2 7 0 f 9 9 3 e - b 5 d 4 - 4 9 f 2 - a 2 4 1 - 5 3 0 7 4 7 5 e 9 a 6 e < / K e y > < V a l u e   x m l n s : a = " h t t p : / / s c h e m a s . d a t a c o n t r a c t . o r g / 2 0 0 4 / 0 7 / M i c r o s o f t . A n a l y s i s S e r v i c e s . C o m m o n " > < a : H a s F o c u s > t r u e < / a : H a s F o c u s > < a : S i z e A t D p i 9 6 > 1 1 3 < / a : S i z e A t D p i 9 6 > < a : V i s i b l e > t r u e < / a : V i s i b l e > < / V a l u e > < / K e y V a l u e O f s t r i n g S a n d b o x E d i t o r . M e a s u r e G r i d S t a t e S c d E 3 5 R y > < K e y V a l u e O f s t r i n g S a n d b o x E d i t o r . M e a s u r e G r i d S t a t e S c d E 3 5 R y > < K e y > F i n a l   T r a c k e r _ 4 3 1 c 7 5 f b - 6 3 9 0 - 4 3 e f - a f b 0 - 8 5 b b f 4 1 8 b 5 c e 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2 a 1 f f 6 3 6 - 5 9 b f - 4 9 9 3 - b c 8 1 - f c c a f 0 e d 2 9 b 7 " > < C u s t o m C o n t e n t > < ! [ C D A T A [ < ? x m l   v e r s i o n = " 1 . 0 "   e n c o d i n g = " u t f - 1 6 " ? > < S e t t i n g s > < C a l c u l a t e d F i e l d s > < i t e m > < M e a s u r e N a m e > l e f t < / M e a s u r e N a m e > < D i s p l a y N a m e > l e f t < / D i s p l a y N a m e > < V i s i b l e > F a l s e < / V i s i b l e > < / i t e m > < i t e m > < M e a s u r e N a m e > L e f t   a f t e r   s a v i n g < / M e a s u r e N a m e > < D i s p l a y N a m e > L e f t   a f t e r   s a v i n g < / D i s p l a y N a m e > < V i s i b l e > F a l s e < / V i s i b l e > < / i t e m > < i t e m > < M e a s u r e N a m e > T a r g e t   L e f t < / M e a s u r e N a m e > < D i s p l a y N a m e > T a r g e t   L e f t < / 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28A46325-99C7-4B7C-A340-15DF825E39A1}">
  <ds:schemaRefs/>
</ds:datastoreItem>
</file>

<file path=customXml/itemProps10.xml><?xml version="1.0" encoding="utf-8"?>
<ds:datastoreItem xmlns:ds="http://schemas.openxmlformats.org/officeDocument/2006/customXml" ds:itemID="{C3FAF652-FB19-4BD7-8CE9-415A5322687D}">
  <ds:schemaRefs/>
</ds:datastoreItem>
</file>

<file path=customXml/itemProps11.xml><?xml version="1.0" encoding="utf-8"?>
<ds:datastoreItem xmlns:ds="http://schemas.openxmlformats.org/officeDocument/2006/customXml" ds:itemID="{F622F9CC-DE05-4B8A-9A0D-90100234E040}">
  <ds:schemaRefs/>
</ds:datastoreItem>
</file>

<file path=customXml/itemProps12.xml><?xml version="1.0" encoding="utf-8"?>
<ds:datastoreItem xmlns:ds="http://schemas.openxmlformats.org/officeDocument/2006/customXml" ds:itemID="{6C19A460-017F-4D97-9D53-6FA3A8929D23}">
  <ds:schemaRefs/>
</ds:datastoreItem>
</file>

<file path=customXml/itemProps13.xml><?xml version="1.0" encoding="utf-8"?>
<ds:datastoreItem xmlns:ds="http://schemas.openxmlformats.org/officeDocument/2006/customXml" ds:itemID="{BD21A5FC-C011-4529-8976-83FD12ADC042}">
  <ds:schemaRefs/>
</ds:datastoreItem>
</file>

<file path=customXml/itemProps14.xml><?xml version="1.0" encoding="utf-8"?>
<ds:datastoreItem xmlns:ds="http://schemas.openxmlformats.org/officeDocument/2006/customXml" ds:itemID="{E3A31EEB-0C12-4225-98A0-86115F32E553}">
  <ds:schemaRefs/>
</ds:datastoreItem>
</file>

<file path=customXml/itemProps15.xml><?xml version="1.0" encoding="utf-8"?>
<ds:datastoreItem xmlns:ds="http://schemas.openxmlformats.org/officeDocument/2006/customXml" ds:itemID="{70681861-AD63-4C41-BE02-D95A546E2263}">
  <ds:schemaRefs/>
</ds:datastoreItem>
</file>

<file path=customXml/itemProps16.xml><?xml version="1.0" encoding="utf-8"?>
<ds:datastoreItem xmlns:ds="http://schemas.openxmlformats.org/officeDocument/2006/customXml" ds:itemID="{8EC65254-AE62-4D74-834F-3C4136B6E8B7}">
  <ds:schemaRefs/>
</ds:datastoreItem>
</file>

<file path=customXml/itemProps17.xml><?xml version="1.0" encoding="utf-8"?>
<ds:datastoreItem xmlns:ds="http://schemas.openxmlformats.org/officeDocument/2006/customXml" ds:itemID="{9F735344-1263-4CB9-A700-8F7BB734001A}">
  <ds:schemaRefs/>
</ds:datastoreItem>
</file>

<file path=customXml/itemProps18.xml><?xml version="1.0" encoding="utf-8"?>
<ds:datastoreItem xmlns:ds="http://schemas.openxmlformats.org/officeDocument/2006/customXml" ds:itemID="{A65349A9-F6C4-4129-9E10-FA070019379A}">
  <ds:schemaRefs/>
</ds:datastoreItem>
</file>

<file path=customXml/itemProps19.xml><?xml version="1.0" encoding="utf-8"?>
<ds:datastoreItem xmlns:ds="http://schemas.openxmlformats.org/officeDocument/2006/customXml" ds:itemID="{1AE9DE3E-D6BC-470E-8DE6-80A23A079130}">
  <ds:schemaRefs/>
</ds:datastoreItem>
</file>

<file path=customXml/itemProps2.xml><?xml version="1.0" encoding="utf-8"?>
<ds:datastoreItem xmlns:ds="http://schemas.openxmlformats.org/officeDocument/2006/customXml" ds:itemID="{9F3145DB-7FD9-42C9-BAF1-D47A04F4BE4B}">
  <ds:schemaRefs/>
</ds:datastoreItem>
</file>

<file path=customXml/itemProps20.xml><?xml version="1.0" encoding="utf-8"?>
<ds:datastoreItem xmlns:ds="http://schemas.openxmlformats.org/officeDocument/2006/customXml" ds:itemID="{22F1431B-2076-4998-A29F-599F2847AC2F}">
  <ds:schemaRefs/>
</ds:datastoreItem>
</file>

<file path=customXml/itemProps21.xml><?xml version="1.0" encoding="utf-8"?>
<ds:datastoreItem xmlns:ds="http://schemas.openxmlformats.org/officeDocument/2006/customXml" ds:itemID="{16EFC704-14E9-4DE2-A05D-34BCD867D4A6}">
  <ds:schemaRefs/>
</ds:datastoreItem>
</file>

<file path=customXml/itemProps22.xml><?xml version="1.0" encoding="utf-8"?>
<ds:datastoreItem xmlns:ds="http://schemas.openxmlformats.org/officeDocument/2006/customXml" ds:itemID="{6ABFB94B-CB2A-4CA8-9A64-6F8E84A4D3C7}">
  <ds:schemaRefs/>
</ds:datastoreItem>
</file>

<file path=customXml/itemProps23.xml><?xml version="1.0" encoding="utf-8"?>
<ds:datastoreItem xmlns:ds="http://schemas.openxmlformats.org/officeDocument/2006/customXml" ds:itemID="{524346B4-2163-4B06-9462-3925A7C9BC31}">
  <ds:schemaRefs/>
</ds:datastoreItem>
</file>

<file path=customXml/itemProps24.xml><?xml version="1.0" encoding="utf-8"?>
<ds:datastoreItem xmlns:ds="http://schemas.openxmlformats.org/officeDocument/2006/customXml" ds:itemID="{4737E6C9-0604-4238-B687-87AA957BEB02}">
  <ds:schemaRefs/>
</ds:datastoreItem>
</file>

<file path=customXml/itemProps25.xml><?xml version="1.0" encoding="utf-8"?>
<ds:datastoreItem xmlns:ds="http://schemas.openxmlformats.org/officeDocument/2006/customXml" ds:itemID="{B23F5A0E-237D-4C1F-9BF6-330AECC14E94}">
  <ds:schemaRefs>
    <ds:schemaRef ds:uri="http://schemas.microsoft.com/DataMashup"/>
  </ds:schemaRefs>
</ds:datastoreItem>
</file>

<file path=customXml/itemProps3.xml><?xml version="1.0" encoding="utf-8"?>
<ds:datastoreItem xmlns:ds="http://schemas.openxmlformats.org/officeDocument/2006/customXml" ds:itemID="{CAEE7D8D-3FAB-4466-B646-3214545A8E11}">
  <ds:schemaRefs/>
</ds:datastoreItem>
</file>

<file path=customXml/itemProps4.xml><?xml version="1.0" encoding="utf-8"?>
<ds:datastoreItem xmlns:ds="http://schemas.openxmlformats.org/officeDocument/2006/customXml" ds:itemID="{9288A1E2-2934-48A2-BFDD-33F9F9C48686}">
  <ds:schemaRefs/>
</ds:datastoreItem>
</file>

<file path=customXml/itemProps5.xml><?xml version="1.0" encoding="utf-8"?>
<ds:datastoreItem xmlns:ds="http://schemas.openxmlformats.org/officeDocument/2006/customXml" ds:itemID="{5EEDCD25-7FBE-4308-8DCD-33A4A6C3E8F9}">
  <ds:schemaRefs/>
</ds:datastoreItem>
</file>

<file path=customXml/itemProps6.xml><?xml version="1.0" encoding="utf-8"?>
<ds:datastoreItem xmlns:ds="http://schemas.openxmlformats.org/officeDocument/2006/customXml" ds:itemID="{3DD7C221-D6EE-487F-A873-29933C5C8C2A}">
  <ds:schemaRefs/>
</ds:datastoreItem>
</file>

<file path=customXml/itemProps7.xml><?xml version="1.0" encoding="utf-8"?>
<ds:datastoreItem xmlns:ds="http://schemas.openxmlformats.org/officeDocument/2006/customXml" ds:itemID="{319F982E-FB93-4F3B-99CF-CEA61D363E1C}">
  <ds:schemaRefs/>
</ds:datastoreItem>
</file>

<file path=customXml/itemProps8.xml><?xml version="1.0" encoding="utf-8"?>
<ds:datastoreItem xmlns:ds="http://schemas.openxmlformats.org/officeDocument/2006/customXml" ds:itemID="{40526832-8F4B-4BE0-8262-9E5FD9730CB0}">
  <ds:schemaRefs/>
</ds:datastoreItem>
</file>

<file path=customXml/itemProps9.xml><?xml version="1.0" encoding="utf-8"?>
<ds:datastoreItem xmlns:ds="http://schemas.openxmlformats.org/officeDocument/2006/customXml" ds:itemID="{E98AFA85-B203-4ADF-A3A0-A998B0291B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Income-Data</vt:lpstr>
      <vt:lpstr>Expense-Data</vt:lpstr>
      <vt:lpstr>Savings-Data</vt:lpstr>
      <vt:lpstr>Dashboard-Tracker</vt:lpstr>
      <vt:lpstr>Calc1</vt:lpstr>
      <vt:lpstr>Calc2</vt:lpstr>
      <vt:lpstr>Calc3</vt:lpstr>
      <vt:lpstr>Calc4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Bhawna Khiylani</dc:creator>
  <cp:lastModifiedBy>Bhawna Khiylani</cp:lastModifiedBy>
  <dcterms:created xsi:type="dcterms:W3CDTF">2023-05-19T04:47:05Z</dcterms:created>
  <dcterms:modified xsi:type="dcterms:W3CDTF">2023-05-20T16:45:10Z</dcterms:modified>
</cp:coreProperties>
</file>