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ustafa.mohammed\Downloads\codebasic_excel_practise\"/>
    </mc:Choice>
  </mc:AlternateContent>
  <xr:revisionPtr revIDLastSave="0" documentId="13_ncr:1_{BDC55C13-743A-4EAD-88ED-6B43E5C4E7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vies" sheetId="1" r:id="rId1"/>
    <sheet name="Marvel Studios P&amp;L" sheetId="6" r:id="rId2"/>
    <sheet name="financials" sheetId="2" r:id="rId3"/>
    <sheet name="actors" sheetId="3" r:id="rId4"/>
    <sheet name="movie_actor" sheetId="4" r:id="rId5"/>
    <sheet name="language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6" i="1" l="1"/>
  <c r="B6" i="6" l="1"/>
  <c r="B7" i="6" s="1"/>
  <c r="B5" i="6"/>
  <c r="B4" i="6"/>
  <c r="B2" i="6"/>
  <c r="B3" i="6"/>
  <c r="C45" i="1"/>
  <c r="C44" i="1"/>
  <c r="C43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2" i="1" a="1"/>
  <c r="K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2" i="1" a="1"/>
  <c r="J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2" i="1" a="1"/>
  <c r="I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M6" i="1" l="1"/>
  <c r="O6" i="1" s="1"/>
  <c r="M39" i="1"/>
  <c r="O39" i="1" s="1"/>
  <c r="M27" i="1"/>
  <c r="O27" i="1" s="1"/>
  <c r="M3" i="1"/>
  <c r="O3" i="1" s="1"/>
  <c r="M30" i="1"/>
  <c r="O30" i="1" s="1"/>
  <c r="M18" i="1"/>
  <c r="O18" i="1" s="1"/>
  <c r="M17" i="1"/>
  <c r="O17" i="1" s="1"/>
  <c r="M5" i="1"/>
  <c r="O5" i="1" s="1"/>
  <c r="M36" i="1"/>
  <c r="O36" i="1" s="1"/>
  <c r="M24" i="1"/>
  <c r="O24" i="1" s="1"/>
  <c r="M12" i="1"/>
  <c r="O12" i="1" s="1"/>
  <c r="M11" i="1"/>
  <c r="O11" i="1" s="1"/>
  <c r="M35" i="1"/>
  <c r="O35" i="1" s="1"/>
  <c r="M23" i="1"/>
  <c r="O23" i="1" s="1"/>
  <c r="M10" i="1"/>
  <c r="O10" i="1" s="1"/>
  <c r="M29" i="1"/>
  <c r="O29" i="1" s="1"/>
  <c r="M40" i="1"/>
  <c r="O40" i="1" s="1"/>
  <c r="M28" i="1"/>
  <c r="O28" i="1" s="1"/>
  <c r="M16" i="1"/>
  <c r="O16" i="1" s="1"/>
  <c r="M4" i="1"/>
  <c r="O4" i="1" s="1"/>
  <c r="M15" i="1"/>
  <c r="O15" i="1" s="1"/>
  <c r="M34" i="1"/>
  <c r="O34" i="1" s="1"/>
  <c r="M22" i="1"/>
  <c r="O22" i="1" s="1"/>
  <c r="M33" i="1"/>
  <c r="O33" i="1" s="1"/>
  <c r="M21" i="1"/>
  <c r="O21" i="1" s="1"/>
  <c r="M9" i="1"/>
  <c r="O9" i="1" s="1"/>
  <c r="M32" i="1"/>
  <c r="O32" i="1" s="1"/>
  <c r="M31" i="1"/>
  <c r="M37" i="1"/>
  <c r="O37" i="1" s="1"/>
  <c r="M25" i="1"/>
  <c r="O25" i="1" s="1"/>
  <c r="M13" i="1"/>
  <c r="O13" i="1" s="1"/>
  <c r="M20" i="1"/>
  <c r="O20" i="1" s="1"/>
  <c r="M8" i="1"/>
  <c r="O8" i="1" s="1"/>
  <c r="M19" i="1"/>
  <c r="M7" i="1"/>
  <c r="L2" i="1"/>
  <c r="N2" i="1" s="1"/>
  <c r="L40" i="1"/>
  <c r="N40" i="1" s="1"/>
  <c r="L28" i="1"/>
  <c r="N28" i="1" s="1"/>
  <c r="L16" i="1"/>
  <c r="N16" i="1" s="1"/>
  <c r="L4" i="1"/>
  <c r="N4" i="1" s="1"/>
  <c r="L38" i="1"/>
  <c r="N38" i="1" s="1"/>
  <c r="L26" i="1"/>
  <c r="N26" i="1" s="1"/>
  <c r="L14" i="1"/>
  <c r="N14" i="1" s="1"/>
  <c r="M38" i="1"/>
  <c r="O38" i="1" s="1"/>
  <c r="M26" i="1"/>
  <c r="O26" i="1" s="1"/>
  <c r="M14" i="1"/>
  <c r="O14" i="1" s="1"/>
  <c r="M2" i="1"/>
  <c r="O2" i="1" s="1"/>
  <c r="L31" i="1"/>
  <c r="N31" i="1" s="1"/>
  <c r="L19" i="1"/>
  <c r="N19" i="1" s="1"/>
  <c r="L7" i="1"/>
  <c r="N7" i="1" s="1"/>
  <c r="L37" i="1"/>
  <c r="N37" i="1" s="1"/>
  <c r="L25" i="1"/>
  <c r="N25" i="1" s="1"/>
  <c r="L13" i="1"/>
  <c r="N13" i="1" s="1"/>
  <c r="L6" i="1"/>
  <c r="N6" i="1" s="1"/>
  <c r="L36" i="1"/>
  <c r="N36" i="1" s="1"/>
  <c r="L34" i="1"/>
  <c r="L22" i="1"/>
  <c r="L10" i="1"/>
  <c r="L5" i="1"/>
  <c r="N5" i="1" s="1"/>
  <c r="L24" i="1"/>
  <c r="N24" i="1" s="1"/>
  <c r="L33" i="1"/>
  <c r="L21" i="1"/>
  <c r="L9" i="1"/>
  <c r="L18" i="1"/>
  <c r="N18" i="1" s="1"/>
  <c r="L29" i="1"/>
  <c r="N29" i="1" s="1"/>
  <c r="L32" i="1"/>
  <c r="N32" i="1" s="1"/>
  <c r="L20" i="1"/>
  <c r="N20" i="1" s="1"/>
  <c r="L8" i="1"/>
  <c r="N8" i="1" s="1"/>
  <c r="L39" i="1"/>
  <c r="N39" i="1" s="1"/>
  <c r="L27" i="1"/>
  <c r="N27" i="1" s="1"/>
  <c r="L15" i="1"/>
  <c r="N15" i="1" s="1"/>
  <c r="L3" i="1"/>
  <c r="N3" i="1" s="1"/>
  <c r="L17" i="1"/>
  <c r="N17" i="1" s="1"/>
  <c r="L30" i="1"/>
  <c r="N30" i="1" s="1"/>
  <c r="L12" i="1"/>
  <c r="N12" i="1" s="1"/>
  <c r="L35" i="1"/>
  <c r="N35" i="1" s="1"/>
  <c r="L23" i="1"/>
  <c r="N23" i="1" s="1"/>
  <c r="L11" i="1"/>
  <c r="N11" i="1" s="1"/>
  <c r="Q34" i="1" l="1"/>
  <c r="Q22" i="1"/>
  <c r="Q12" i="1"/>
  <c r="Q3" i="1"/>
  <c r="Q15" i="1"/>
  <c r="P4" i="1"/>
  <c r="P5" i="1"/>
  <c r="Q8" i="1"/>
  <c r="Q32" i="1"/>
  <c r="Q20" i="1"/>
  <c r="Q5" i="1"/>
  <c r="P2" i="1"/>
  <c r="Q17" i="1"/>
  <c r="Q35" i="1"/>
  <c r="P28" i="1"/>
  <c r="Q38" i="1"/>
  <c r="P24" i="1"/>
  <c r="Q27" i="1"/>
  <c r="Q29" i="1"/>
  <c r="Q36" i="1"/>
  <c r="O31" i="1"/>
  <c r="Q31" i="1"/>
  <c r="P36" i="1"/>
  <c r="Q39" i="1"/>
  <c r="Q2" i="1"/>
  <c r="Q11" i="1"/>
  <c r="P7" i="1"/>
  <c r="P17" i="1"/>
  <c r="P26" i="1"/>
  <c r="Q30" i="1"/>
  <c r="Q6" i="1"/>
  <c r="Q23" i="1"/>
  <c r="Q4" i="1"/>
  <c r="Q16" i="1"/>
  <c r="O7" i="1"/>
  <c r="Q7" i="1"/>
  <c r="P35" i="1"/>
  <c r="P15" i="1"/>
  <c r="Q28" i="1"/>
  <c r="Q33" i="1"/>
  <c r="Q37" i="1"/>
  <c r="Q13" i="1"/>
  <c r="Q21" i="1"/>
  <c r="O19" i="1"/>
  <c r="Q19" i="1"/>
  <c r="P14" i="1"/>
  <c r="P16" i="1"/>
  <c r="Q40" i="1"/>
  <c r="Q24" i="1"/>
  <c r="Q14" i="1"/>
  <c r="Q9" i="1"/>
  <c r="P19" i="1"/>
  <c r="Q25" i="1"/>
  <c r="P3" i="1"/>
  <c r="P40" i="1"/>
  <c r="Q18" i="1"/>
  <c r="Q10" i="1"/>
  <c r="Q26" i="1"/>
  <c r="N22" i="1"/>
  <c r="P22" i="1"/>
  <c r="P30" i="1"/>
  <c r="P20" i="1"/>
  <c r="N33" i="1"/>
  <c r="P33" i="1"/>
  <c r="P31" i="1"/>
  <c r="P13" i="1"/>
  <c r="P6" i="1"/>
  <c r="N9" i="1"/>
  <c r="P9" i="1"/>
  <c r="N21" i="1"/>
  <c r="P21" i="1"/>
  <c r="P32" i="1"/>
  <c r="P25" i="1"/>
  <c r="N34" i="1"/>
  <c r="P34" i="1"/>
  <c r="P11" i="1"/>
  <c r="P12" i="1"/>
  <c r="P37" i="1"/>
  <c r="N10" i="1"/>
  <c r="P10" i="1"/>
  <c r="P23" i="1"/>
  <c r="P38" i="1"/>
  <c r="P39" i="1"/>
  <c r="P29" i="1"/>
  <c r="P27" i="1"/>
  <c r="P18" i="1"/>
  <c r="P8" i="1"/>
  <c r="N43" i="1" l="1"/>
  <c r="O43" i="1"/>
  <c r="Q43" i="1"/>
  <c r="P4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<sst xmlns="http://schemas.openxmlformats.org/spreadsheetml/2006/main" count="318" uniqueCount="180">
  <si>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</si>
  <si>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</si>
  <si>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</si>
  <si>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</si>
  <si>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</si>
  <si>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</si>
  <si>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</si>
  <si>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</si>
  <si>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</si>
  <si>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</si>
  <si>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</si>
  <si>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</si>
  <si>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</si>
  <si>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</si>
  <si>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</si>
  <si>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</si>
  <si>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</si>
  <si>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</si>
  <si>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</si>
  <si>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</si>
  <si>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</si>
  <si>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</si>
  <si>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</si>
  <si>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</si>
  <si>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</si>
  <si>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</si>
  <si>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</si>
  <si>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</si>
  <si>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</si>
  <si>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</si>
  <si>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</si>
  <si>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</si>
  <si>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</si>
  <si>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</si>
  <si>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</si>
  <si>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</si>
  <si>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</si>
  <si>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</si>
  <si>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</si>
  <si>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</si>
  <si>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</si>
  <si>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</si>
  <si>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</si>
  <si>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</si>
  <si>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</si>
  <si>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</si>
  <si>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</si>
  <si>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</si>
  <si>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</si>
  <si>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</si>
  <si>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</si>
  <si>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</si>
  <si>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</si>
  <si>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</si>
  <si>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</si>
  <si>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</si>
  <si>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</si>
  <si>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</si>
  <si>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</si>
  <si>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</si>
  <si>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</si>
  <si>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</si>
  <si>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</si>
  <si>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</si>
  <si>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</si>
  <si>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</si>
  <si>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</si>
  <si>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</si>
  <si>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</si>
  <si>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</si>
  <si>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</si>
  <si>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</si>
  <si>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</si>
  <si>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</si>
  <si>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</si>
  <si>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</si>
  <si>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</si>
  <si>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</si>
  <si>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</si>
  <si>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</si>
  <si>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</si>
  <si>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</si>
  <si>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</si>
  <si>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</si>
  <si>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</si>
  <si>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</si>
  <si>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</si>
  <si>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</si>
  <si>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</si>
  <si>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</si>
  <si>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</si>
  <si>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</si>
  <si>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</si>
  <si>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</si>
  <si>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</si>
  <si>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</si>
  <si>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</si>
  <si>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</si>
  <si>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</si>
  <si>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</si>
  <si>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</si>
  <si>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</si>
  <si>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</si>
  <si>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</si>
  <si>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</si>
  <si>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</si>
  <si>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</si>
  <si>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</si>
  <si>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</si>
  <si>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</si>
  <si>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</si>
  <si>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</si>
  <si>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</si>
  <si>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</si>
  <si>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</si>
  <si>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</si>
  <si>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</si>
  <si>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</si>
  <si>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</si>
  <si>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</si>
  <si>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</si>
  <si>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</si>
  <si>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</si>
  <si>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</si>
  <si>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</si>
  <si>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</si>
  <si>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</si>
  <si>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</si>
  <si>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</si>
  <si>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</si>
  <si>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</si>
  <si>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</si>
  <si>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</si>
  <si>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</si>
  <si>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</si>
  <si>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</si>
  <si>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</si>
  <si>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</si>
  <si>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</si>
  <si>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</si>
  <si>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</si>
  <si>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</si>
  <si>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</si>
  <si>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</si>
  <si>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</si>
  <si>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</si>
  <si>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</si>
  <si>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</si>
  <si>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</si>
  <si>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</si>
  <si>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</si>
  <si>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</si>
  <si>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</si>
  <si>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</si>
  <si>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</si>
  <si>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</si>
  <si>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</si>
  <si>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currecy</t>
  </si>
  <si>
    <t>budget(mln)</t>
  </si>
  <si>
    <t>revenue(mln)</t>
  </si>
  <si>
    <t>budget INR</t>
  </si>
  <si>
    <t>revenue INR</t>
  </si>
  <si>
    <t>budget USD</t>
  </si>
  <si>
    <t>revenue USD</t>
  </si>
  <si>
    <t>Total Budget INR</t>
  </si>
  <si>
    <t>Total Revenue INR</t>
  </si>
  <si>
    <t>Total Budget USD</t>
  </si>
  <si>
    <t>Total Revenue USD</t>
  </si>
  <si>
    <t>Total Movies</t>
  </si>
  <si>
    <t>Total Bollywood movies</t>
  </si>
  <si>
    <t>Total Bollywood  revenue INR</t>
  </si>
  <si>
    <t>Key Metrics</t>
  </si>
  <si>
    <t>Marvel Consolidated P&amp;L</t>
  </si>
  <si>
    <t>Revenue</t>
  </si>
  <si>
    <t>Budget</t>
  </si>
  <si>
    <t>Profit/Loss</t>
  </si>
  <si>
    <t>Profit/Loss %</t>
  </si>
  <si>
    <t>Total Revenue</t>
  </si>
  <si>
    <t>Market Share</t>
  </si>
  <si>
    <t>IMDB Rating 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</si>
</sst>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0" fillId="2" borderId="0" xfId="0" applyFill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0" fillId="3" borderId="0" xfId="0" applyFill="1"/>
    <xf numFmtId="9" fontId="0" fillId="0" borderId="0" xfId="2" applyFont="1"/>
    <xf numFmtId="9" fontId="0" fillId="0" borderId="0" xfId="2" applyNumberFormat="1" applyFont="1"/>
    <xf numFmtId="44" fontId="0" fillId="0" borderId="0" xfId="1" applyFont="1"/>
    <xf numFmtId="44" fontId="0" fillId="0" borderId="0" xfId="1" applyFont="1" applyFill="1"/>
  </cellXfs>
  <cellStyles count="3">
    <cellStyle name="Currency" xfId="1" builtinId="4"/>
    <cellStyle name="Normal" xfId="0" builtinId="0"/>
    <cellStyle name="Percent" xfId="2" builtinId="5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6">
  <autoFilter ref="A1:Q40" xr:uid="{6A7FE39D-5614-4A7F-89B7-C167ABC0A251}"/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2" xr3:uid="{2C181C41-BB6C-4669-8F8B-6B51ACD253BA}" name="language_id"/>
    <tableColumn id="7" xr3:uid="{70C8CD53-1FFB-4649-B796-093E6560F8C9}" name="budget" dataDxfId="15">
      <calculatedColumnFormula array="1">_xlfn.XLOOKUP(Movies[[#This Row],[movie_id]:[movie_id]],Financials[[#All],[movie_id]:[movie_id]],Financials[[#All],[budget]],"Not Available",0)</calculatedColumnFormula>
    </tableColumn>
    <tableColumn id="11" xr3:uid="{FBAFD185-AB24-4A2D-AFDB-E9D1C5C5579E}" name="revenue" dataDxfId="14">
      <calculatedColumnFormula array="1">_xlfn.XLOOKUP(Movies[[#This Row],[movie_id]:[movie_id]],Financials[[#All],[movie_id]:[movie_id]],Financials[[#All],[revenue]],"Not Available",0)</calculatedColumnFormula>
    </tableColumn>
    <tableColumn id="9" xr3:uid="{E463604C-D5D8-46F6-A143-6AA0D1F7FF1B}" name="unit" dataDxfId="13">
      <calculatedColumnFormula array="1">_xlfn.XLOOKUP(Movies[[#This Row],[movie_id]:[movie_id]],Financials[[#All],[movie_id]:[movie_id]],Financials[[#All],[unit]],"Not Available",0)</calculatedColumnFormula>
    </tableColumn>
    <tableColumn id="10" xr3:uid="{94F3785D-5598-4843-97F8-E51526D71EF0}" name="currecy" dataDxfId="12">
      <calculatedColumnFormula array="1">_xlfn.XLOOKUP(Movies[[#This Row],[movie_id]:[movie_id]],Financials[[#All],[movie_id]:[movie_id]],Financials[[#All],[currency]],"Not Available",0)</calculatedColumnFormula>
    </tableColumn>
    <tableColumn id="15" xr3:uid="{F79B1212-E776-4275-B4A5-816E7F0BF13F}" name="budget(mln)" dataDxfId="11">
      <calculatedColumnFormula>IF(Movies[[#This Row],[unit]]="Billions",Movies[[#This Row],[budget]]*1000,Movies[[#This Row],[budget]])</calculatedColumnFormula>
    </tableColumn>
    <tableColumn id="14" xr3:uid="{1E3627A1-4018-4ED6-9FC5-19452FF443AF}" name="revenue(mln)" dataDxfId="10">
      <calculatedColumnFormula>IF(Movies[[#This Row],[unit]]="Billions",Movies[[#This Row],[revenue]]*1000,Movies[[#This Row],[revenue]])</calculatedColumnFormula>
    </tableColumn>
    <tableColumn id="13" xr3:uid="{0AAB2FE1-3D89-4259-A47A-D9F70F59163C}" name="budget INR" dataDxfId="9">
      <calculatedColumnFormula>IF(Movies[[#This Row],[currecy]]="USD",Movies[[#This Row],[budget(mln)]]*80,Movies[[#This Row],[budget(mln)]])</calculatedColumnFormula>
    </tableColumn>
    <tableColumn id="12" xr3:uid="{B83212FB-94DF-488C-A5D1-4B7C7F4B3C22}" name="revenue INR" dataDxfId="8">
      <calculatedColumnFormula>IF(Movies[[#This Row],[currecy]]="USD",Movies[[#This Row],[revenue(mln)]]*80,Movies[[#This Row],[revenue(mln)]])</calculatedColumnFormula>
    </tableColumn>
    <tableColumn id="16" xr3:uid="{728D1AB0-8C0D-4197-9951-70BCB4AAEF4A}" name="budget USD" dataDxfId="7">
      <calculatedColumnFormula>IF(Movies[[#This Row],[currecy]]="INR",Movies[[#This Row],[budget(mln)]]/80,Movies[[#This Row],[budget(mln)]])</calculatedColumnFormula>
    </tableColumn>
    <tableColumn id="17" xr3:uid="{F60C2298-5868-449B-9649-75840BDA26F2}" name="revenue USD" dataDxfId="6">
      <calculatedColumnFormula>IF(Movies[[#This Row],[currecy]]="INR",Movies[[#This Row],[revenue(mln)]]/80,Movies[[#This Row],[revenue(mln)]])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20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19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8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17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abSelected="1" topLeftCell="A34" zoomScale="145" zoomScaleNormal="145" workbookViewId="0">
      <selection activeCell="C47" sqref="C47"/>
    </sheetView>
  </sheetViews>
  <sheetFormatPr defaultRowHeight="14.4" x14ac:dyDescent="0.3"/>
  <cols>
    <col min="1" max="1" width="11.88671875" customWidth="1"/>
    <col min="2" max="2" width="29.6640625" customWidth="1"/>
    <col min="3" max="3" width="10.5546875" bestFit="1" customWidth="1"/>
    <col min="4" max="4" width="5.109375" customWidth="1"/>
    <col min="5" max="5" width="6.109375" customWidth="1"/>
    <col min="6" max="6" width="19.88671875" customWidth="1"/>
    <col min="7" max="7" width="7.5546875" customWidth="1"/>
    <col min="8" max="8" width="8.6640625" customWidth="1"/>
    <col min="13" max="13" width="11.6640625" customWidth="1"/>
    <col min="14" max="14" width="12.33203125" bestFit="1" customWidth="1"/>
    <col min="15" max="15" width="13.5546875" bestFit="1" customWidth="1"/>
    <col min="16" max="16" width="12.77734375" bestFit="1" customWidth="1"/>
    <col min="17" max="17" width="13.109375" bestFit="1" customWidth="1"/>
    <col min="18" max="19" width="10.44140625" customWidth="1"/>
  </cols>
  <sheetData>
    <row r="1" spans="1:17" s="4" customFormat="1" ht="13.8" x14ac:dyDescent="0.3">
      <c r="A1" s="3" t="s">
        <v>0</v>
      </c>
      <c r="B1" s="3" t="s">
        <v>156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27</v>
      </c>
      <c r="I1" s="3" t="s">
        <v>28</v>
      </c>
      <c r="J1" s="3" t="s">
        <v>29</v>
      </c>
      <c r="K1" s="3" t="s">
        <v>157</v>
      </c>
      <c r="L1" s="3" t="s">
        <v>158</v>
      </c>
      <c r="M1" s="3" t="s">
        <v>159</v>
      </c>
      <c r="N1" s="3" t="s">
        <v>160</v>
      </c>
      <c r="O1" s="3" t="s">
        <v>161</v>
      </c>
      <c r="P1" s="3" t="s">
        <v>162</v>
      </c>
      <c r="Q1" s="3" t="s">
        <v>163</v>
      </c>
    </row>
    <row r="2" spans="1:17" x14ac:dyDescent="0.3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>
        <f>IF(Movies[[#This Row],[unit]]="Billions",Movies[[#This Row],[budget]]*1000,Movies[[#This Row],[budget]])</f>
        <v>1000</v>
      </c>
      <c r="M2">
        <f>IF(Movies[[#This Row],[unit]]="Billions",Movies[[#This Row],[revenue]]*1000,Movies[[#This Row],[revenue]])</f>
        <v>12500</v>
      </c>
      <c r="N2">
        <f>IF(Movies[[#This Row],[currecy]]="USD",Movies[[#This Row],[budget(mln)]]*80,Movies[[#This Row],[budget(mln)]])</f>
        <v>1000</v>
      </c>
      <c r="O2">
        <f>IF(Movies[[#This Row],[currecy]]="USD",Movies[[#This Row],[revenue(mln)]]*80,Movies[[#This Row],[revenue(mln)]])</f>
        <v>12500</v>
      </c>
      <c r="P2">
        <f>IF(Movies[[#This Row],[currecy]]="INR",Movies[[#This Row],[budget(mln)]]/80,Movies[[#This Row],[budget(mln)]])</f>
        <v>12.5</v>
      </c>
      <c r="Q2">
        <f>IF(Movies[[#This Row],[currecy]]="INR",Movies[[#This Row],[revenue(mln)]]/80,Movies[[#This Row],[revenue(mln)]])</f>
        <v>156.25</v>
      </c>
    </row>
    <row r="3" spans="1:17" x14ac:dyDescent="0.3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>
        <f>IF(Movies[[#This Row],[unit]]="Billions",Movies[[#This Row],[budget]]*1000,Movies[[#This Row],[budget]])</f>
        <v>200</v>
      </c>
      <c r="M3">
        <f>IF(Movies[[#This Row],[unit]]="Billions",Movies[[#This Row],[revenue]]*1000,Movies[[#This Row],[revenue]])</f>
        <v>954.8</v>
      </c>
      <c r="N3">
        <f>IF(Movies[[#This Row],[currecy]]="USD",Movies[[#This Row],[budget(mln)]]*80,Movies[[#This Row],[budget(mln)]])</f>
        <v>16000</v>
      </c>
      <c r="O3">
        <f>IF(Movies[[#This Row],[currecy]]="USD",Movies[[#This Row],[revenue(mln)]]*80,Movies[[#This Row],[revenue(mln)]])</f>
        <v>76384</v>
      </c>
      <c r="P3">
        <f>IF(Movies[[#This Row],[currecy]]="INR",Movies[[#This Row],[budget(mln)]]/80,Movies[[#This Row],[budget(mln)]])</f>
        <v>200</v>
      </c>
      <c r="Q3">
        <f>IF(Movies[[#This Row],[currecy]]="INR",Movies[[#This Row],[revenue(mln)]]/80,Movies[[#This Row],[revenue(mln)]])</f>
        <v>954.8</v>
      </c>
    </row>
    <row r="4" spans="1:17" x14ac:dyDescent="0.3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>
        <f>IF(Movies[[#This Row],[unit]]="Billions",Movies[[#This Row],[budget]]*1000,Movies[[#This Row],[budget]])</f>
        <v>165</v>
      </c>
      <c r="M4">
        <f>IF(Movies[[#This Row],[unit]]="Billions",Movies[[#This Row],[revenue]]*1000,Movies[[#This Row],[revenue]])</f>
        <v>644.79999999999995</v>
      </c>
      <c r="N4">
        <f>IF(Movies[[#This Row],[currecy]]="USD",Movies[[#This Row],[budget(mln)]]*80,Movies[[#This Row],[budget(mln)]])</f>
        <v>13200</v>
      </c>
      <c r="O4">
        <f>IF(Movies[[#This Row],[currecy]]="USD",Movies[[#This Row],[revenue(mln)]]*80,Movies[[#This Row],[revenue(mln)]])</f>
        <v>51584</v>
      </c>
      <c r="P4">
        <f>IF(Movies[[#This Row],[currecy]]="INR",Movies[[#This Row],[budget(mln)]]/80,Movies[[#This Row],[budget(mln)]])</f>
        <v>165</v>
      </c>
      <c r="Q4">
        <f>IF(Movies[[#This Row],[currecy]]="INR",Movies[[#This Row],[revenue(mln)]]/80,Movies[[#This Row],[revenue(mln)]])</f>
        <v>644.79999999999995</v>
      </c>
    </row>
    <row r="5" spans="1:17" x14ac:dyDescent="0.3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>
        <f>IF(Movies[[#This Row],[unit]]="Billions",Movies[[#This Row],[budget]]*1000,Movies[[#This Row],[budget]])</f>
        <v>180</v>
      </c>
      <c r="M5">
        <f>IF(Movies[[#This Row],[unit]]="Billions",Movies[[#This Row],[revenue]]*1000,Movies[[#This Row],[revenue]])</f>
        <v>854</v>
      </c>
      <c r="N5">
        <f>IF(Movies[[#This Row],[currecy]]="USD",Movies[[#This Row],[budget(mln)]]*80,Movies[[#This Row],[budget(mln)]])</f>
        <v>14400</v>
      </c>
      <c r="O5">
        <f>IF(Movies[[#This Row],[currecy]]="USD",Movies[[#This Row],[revenue(mln)]]*80,Movies[[#This Row],[revenue(mln)]])</f>
        <v>68320</v>
      </c>
      <c r="P5">
        <f>IF(Movies[[#This Row],[currecy]]="INR",Movies[[#This Row],[budget(mln)]]/80,Movies[[#This Row],[budget(mln)]])</f>
        <v>180</v>
      </c>
      <c r="Q5">
        <f>IF(Movies[[#This Row],[currecy]]="INR",Movies[[#This Row],[revenue(mln)]]/80,Movies[[#This Row],[revenue(mln)]])</f>
        <v>854</v>
      </c>
    </row>
    <row r="6" spans="1:17" x14ac:dyDescent="0.3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>
        <f>IF(Movies[[#This Row],[unit]]="Billions",Movies[[#This Row],[budget]]*1000,Movies[[#This Row],[budget]])</f>
        <v>250</v>
      </c>
      <c r="M6">
        <f>IF(Movies[[#This Row],[unit]]="Billions",Movies[[#This Row],[revenue]]*1000,Movies[[#This Row],[revenue]])</f>
        <v>670</v>
      </c>
      <c r="N6">
        <f>IF(Movies[[#This Row],[currecy]]="USD",Movies[[#This Row],[budget(mln)]]*80,Movies[[#This Row],[budget(mln)]])</f>
        <v>20000</v>
      </c>
      <c r="O6">
        <f>IF(Movies[[#This Row],[currecy]]="USD",Movies[[#This Row],[revenue(mln)]]*80,Movies[[#This Row],[revenue(mln)]])</f>
        <v>53600</v>
      </c>
      <c r="P6">
        <f>IF(Movies[[#This Row],[currecy]]="INR",Movies[[#This Row],[budget(mln)]]/80,Movies[[#This Row],[budget(mln)]])</f>
        <v>250</v>
      </c>
      <c r="Q6">
        <f>IF(Movies[[#This Row],[currecy]]="INR",Movies[[#This Row],[revenue(mln)]]/80,Movies[[#This Row],[revenue(mln)]])</f>
        <v>670</v>
      </c>
    </row>
    <row r="7" spans="1:17" x14ac:dyDescent="0.3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  <c r="L7" t="str">
        <f>IF(Movies[[#This Row],[unit]]="Billions",Movies[[#This Row],[budget]]*1000,Movies[[#This Row],[budget]])</f>
        <v>Not Available</v>
      </c>
      <c r="M7" t="str">
        <f>IF(Movies[[#This Row],[unit]]="Billions",Movies[[#This Row],[revenue]]*1000,Movies[[#This Row],[revenue]])</f>
        <v>Not Available</v>
      </c>
      <c r="N7" t="str">
        <f>IF(Movies[[#This Row],[currecy]]="USD",Movies[[#This Row],[budget(mln)]]*80,Movies[[#This Row],[budget(mln)]])</f>
        <v>Not Available</v>
      </c>
      <c r="O7" t="str">
        <f>IF(Movies[[#This Row],[currecy]]="USD",Movies[[#This Row],[revenue(mln)]]*80,Movies[[#This Row],[revenue(mln)]])</f>
        <v>Not Available</v>
      </c>
      <c r="P7" t="str">
        <f>IF(Movies[[#This Row],[currecy]]="INR",Movies[[#This Row],[budget(mln)]]/80,Movies[[#This Row],[budget(mln)]])</f>
        <v>Not Available</v>
      </c>
      <c r="Q7" t="str">
        <f>IF(Movies[[#This Row],[currecy]]="INR",Movies[[#This Row],[revenue(mln)]]/80,Movies[[#This Row],[revenue(mln)]])</f>
        <v>Not Available</v>
      </c>
    </row>
    <row r="8" spans="1:17" x14ac:dyDescent="0.3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>
        <f>IF(Movies[[#This Row],[unit]]="Billions",Movies[[#This Row],[budget]]*1000,Movies[[#This Row],[budget]])</f>
        <v>400</v>
      </c>
      <c r="M8">
        <f>IF(Movies[[#This Row],[unit]]="Billions",Movies[[#This Row],[revenue]]*1000,Movies[[#This Row],[revenue]])</f>
        <v>2000</v>
      </c>
      <c r="N8">
        <f>IF(Movies[[#This Row],[currecy]]="USD",Movies[[#This Row],[budget(mln)]]*80,Movies[[#This Row],[budget(mln)]])</f>
        <v>400</v>
      </c>
      <c r="O8">
        <f>IF(Movies[[#This Row],[currecy]]="USD",Movies[[#This Row],[revenue(mln)]]*80,Movies[[#This Row],[revenue(mln)]])</f>
        <v>2000</v>
      </c>
      <c r="P8">
        <f>IF(Movies[[#This Row],[currecy]]="INR",Movies[[#This Row],[budget(mln)]]/80,Movies[[#This Row],[budget(mln)]])</f>
        <v>5</v>
      </c>
      <c r="Q8">
        <f>IF(Movies[[#This Row],[currecy]]="INR",Movies[[#This Row],[revenue(mln)]]/80,Movies[[#This Row],[revenue(mln)]])</f>
        <v>25</v>
      </c>
    </row>
    <row r="9" spans="1:17" x14ac:dyDescent="0.3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>
        <f>IF(Movies[[#This Row],[unit]]="Billions",Movies[[#This Row],[budget]]*1000,Movies[[#This Row],[budget]])</f>
        <v>550</v>
      </c>
      <c r="M9">
        <f>IF(Movies[[#This Row],[unit]]="Billions",Movies[[#This Row],[revenue]]*1000,Movies[[#This Row],[revenue]])</f>
        <v>4000</v>
      </c>
      <c r="N9">
        <f>IF(Movies[[#This Row],[currecy]]="USD",Movies[[#This Row],[budget(mln)]]*80,Movies[[#This Row],[budget(mln)]])</f>
        <v>550</v>
      </c>
      <c r="O9">
        <f>IF(Movies[[#This Row],[currecy]]="USD",Movies[[#This Row],[revenue(mln)]]*80,Movies[[#This Row],[revenue(mln)]])</f>
        <v>4000</v>
      </c>
      <c r="P9">
        <f>IF(Movies[[#This Row],[currecy]]="INR",Movies[[#This Row],[budget(mln)]]/80,Movies[[#This Row],[budget(mln)]])</f>
        <v>6.875</v>
      </c>
      <c r="Q9">
        <f>IF(Movies[[#This Row],[currecy]]="INR",Movies[[#This Row],[revenue(mln)]]/80,Movies[[#This Row],[revenue(mln)]])</f>
        <v>50</v>
      </c>
    </row>
    <row r="10" spans="1:17" x14ac:dyDescent="0.3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  <c r="L10">
        <f>IF(Movies[[#This Row],[unit]]="Billions",Movies[[#This Row],[budget]]*1000,Movies[[#This Row],[budget]])</f>
        <v>390</v>
      </c>
      <c r="M10">
        <f>IF(Movies[[#This Row],[unit]]="Billions",Movies[[#This Row],[revenue]]*1000,Movies[[#This Row],[revenue]])</f>
        <v>1360</v>
      </c>
      <c r="N10">
        <f>IF(Movies[[#This Row],[currecy]]="USD",Movies[[#This Row],[budget(mln)]]*80,Movies[[#This Row],[budget(mln)]])</f>
        <v>390</v>
      </c>
      <c r="O10">
        <f>IF(Movies[[#This Row],[currecy]]="USD",Movies[[#This Row],[revenue(mln)]]*80,Movies[[#This Row],[revenue(mln)]])</f>
        <v>1360</v>
      </c>
      <c r="P10">
        <f>IF(Movies[[#This Row],[currecy]]="INR",Movies[[#This Row],[budget(mln)]]/80,Movies[[#This Row],[budget(mln)]])</f>
        <v>4.875</v>
      </c>
      <c r="Q10">
        <f>IF(Movies[[#This Row],[currecy]]="INR",Movies[[#This Row],[revenue(mln)]]/80,Movies[[#This Row],[revenue(mln)]])</f>
        <v>17</v>
      </c>
    </row>
    <row r="11" spans="1:17" x14ac:dyDescent="0.3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  <c r="L11">
        <f>IF(Movies[[#This Row],[unit]]="Billions",Movies[[#This Row],[budget]]*1000,Movies[[#This Row],[budget]])</f>
        <v>1400</v>
      </c>
      <c r="M11">
        <f>IF(Movies[[#This Row],[unit]]="Billions",Movies[[#This Row],[revenue]]*1000,Movies[[#This Row],[revenue]])</f>
        <v>3500</v>
      </c>
      <c r="N11">
        <f>IF(Movies[[#This Row],[currecy]]="USD",Movies[[#This Row],[budget(mln)]]*80,Movies[[#This Row],[budget(mln)]])</f>
        <v>1400</v>
      </c>
      <c r="O11">
        <f>IF(Movies[[#This Row],[currecy]]="USD",Movies[[#This Row],[revenue(mln)]]*80,Movies[[#This Row],[revenue(mln)]])</f>
        <v>3500</v>
      </c>
      <c r="P11">
        <f>IF(Movies[[#This Row],[currecy]]="INR",Movies[[#This Row],[budget(mln)]]/80,Movies[[#This Row],[budget(mln)]])</f>
        <v>17.5</v>
      </c>
      <c r="Q11">
        <f>IF(Movies[[#This Row],[currecy]]="INR",Movies[[#This Row],[revenue(mln)]]/80,Movies[[#This Row],[revenue(mln)]])</f>
        <v>43.75</v>
      </c>
    </row>
    <row r="12" spans="1:17" x14ac:dyDescent="0.3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>
        <f>IF(Movies[[#This Row],[unit]]="Billions",Movies[[#This Row],[budget]]*1000,Movies[[#This Row],[budget]])</f>
        <v>25</v>
      </c>
      <c r="M12">
        <f>IF(Movies[[#This Row],[unit]]="Billions",Movies[[#This Row],[revenue]]*1000,Movies[[#This Row],[revenue]])</f>
        <v>73.3</v>
      </c>
      <c r="N12">
        <f>IF(Movies[[#This Row],[currecy]]="USD",Movies[[#This Row],[budget(mln)]]*80,Movies[[#This Row],[budget(mln)]])</f>
        <v>2000</v>
      </c>
      <c r="O12">
        <f>IF(Movies[[#This Row],[currecy]]="USD",Movies[[#This Row],[revenue(mln)]]*80,Movies[[#This Row],[revenue(mln)]])</f>
        <v>5864</v>
      </c>
      <c r="P12">
        <f>IF(Movies[[#This Row],[currecy]]="INR",Movies[[#This Row],[budget(mln)]]/80,Movies[[#This Row],[budget(mln)]])</f>
        <v>25</v>
      </c>
      <c r="Q12">
        <f>IF(Movies[[#This Row],[currecy]]="INR",Movies[[#This Row],[revenue(mln)]]/80,Movies[[#This Row],[revenue(mln)]])</f>
        <v>73.3</v>
      </c>
    </row>
    <row r="13" spans="1:17" x14ac:dyDescent="0.3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  <c r="L13" t="str">
        <f>IF(Movies[[#This Row],[unit]]="Billions",Movies[[#This Row],[budget]]*1000,Movies[[#This Row],[budget]])</f>
        <v>Not Available</v>
      </c>
      <c r="M13" t="str">
        <f>IF(Movies[[#This Row],[unit]]="Billions",Movies[[#This Row],[revenue]]*1000,Movies[[#This Row],[revenue]])</f>
        <v>Not Available</v>
      </c>
      <c r="N13" t="str">
        <f>IF(Movies[[#This Row],[currecy]]="USD",Movies[[#This Row],[budget(mln)]]*80,Movies[[#This Row],[budget(mln)]])</f>
        <v>Not Available</v>
      </c>
      <c r="O13" t="str">
        <f>IF(Movies[[#This Row],[currecy]]="USD",Movies[[#This Row],[revenue(mln)]]*80,Movies[[#This Row],[revenue(mln)]])</f>
        <v>Not Available</v>
      </c>
      <c r="P13" t="str">
        <f>IF(Movies[[#This Row],[currecy]]="INR",Movies[[#This Row],[budget(mln)]]/80,Movies[[#This Row],[budget(mln)]])</f>
        <v>Not Available</v>
      </c>
      <c r="Q13" t="str">
        <f>IF(Movies[[#This Row],[currecy]]="INR",Movies[[#This Row],[revenue(mln)]]/80,Movies[[#This Row],[revenue(mln)]])</f>
        <v>Not Available</v>
      </c>
    </row>
    <row r="14" spans="1:17" x14ac:dyDescent="0.3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  <c r="L14">
        <f>IF(Movies[[#This Row],[unit]]="Billions",Movies[[#This Row],[budget]]*1000,Movies[[#This Row],[budget]])</f>
        <v>165</v>
      </c>
      <c r="M14">
        <f>IF(Movies[[#This Row],[unit]]="Billions",Movies[[#This Row],[revenue]]*1000,Movies[[#This Row],[revenue]])</f>
        <v>701.8</v>
      </c>
      <c r="N14">
        <f>IF(Movies[[#This Row],[currecy]]="USD",Movies[[#This Row],[budget(mln)]]*80,Movies[[#This Row],[budget(mln)]])</f>
        <v>13200</v>
      </c>
      <c r="O14">
        <f>IF(Movies[[#This Row],[currecy]]="USD",Movies[[#This Row],[revenue(mln)]]*80,Movies[[#This Row],[revenue(mln)]])</f>
        <v>56144</v>
      </c>
      <c r="P14">
        <f>IF(Movies[[#This Row],[currecy]]="INR",Movies[[#This Row],[budget(mln)]]/80,Movies[[#This Row],[budget(mln)]])</f>
        <v>165</v>
      </c>
      <c r="Q14">
        <f>IF(Movies[[#This Row],[currecy]]="INR",Movies[[#This Row],[revenue(mln)]]/80,Movies[[#This Row],[revenue(mln)]])</f>
        <v>701.8</v>
      </c>
    </row>
    <row r="15" spans="1:17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>
        <f>IF(Movies[[#This Row],[unit]]="Billions",Movies[[#This Row],[budget]]*1000,Movies[[#This Row],[budget]])</f>
        <v>55</v>
      </c>
      <c r="M15">
        <f>IF(Movies[[#This Row],[unit]]="Billions",Movies[[#This Row],[revenue]]*1000,Movies[[#This Row],[revenue]])</f>
        <v>307.10000000000002</v>
      </c>
      <c r="N15">
        <f>IF(Movies[[#This Row],[currecy]]="USD",Movies[[#This Row],[budget(mln)]]*80,Movies[[#This Row],[budget(mln)]])</f>
        <v>4400</v>
      </c>
      <c r="O15">
        <f>IF(Movies[[#This Row],[currecy]]="USD",Movies[[#This Row],[revenue(mln)]]*80,Movies[[#This Row],[revenue(mln)]])</f>
        <v>24568</v>
      </c>
      <c r="P15">
        <f>IF(Movies[[#This Row],[currecy]]="INR",Movies[[#This Row],[budget(mln)]]/80,Movies[[#This Row],[budget(mln)]])</f>
        <v>55</v>
      </c>
      <c r="Q15">
        <f>IF(Movies[[#This Row],[currecy]]="INR",Movies[[#This Row],[revenue(mln)]]/80,Movies[[#This Row],[revenue(mln)]])</f>
        <v>307.10000000000002</v>
      </c>
    </row>
    <row r="16" spans="1:17" x14ac:dyDescent="0.3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  <c r="L16">
        <f>IF(Movies[[#This Row],[unit]]="Billions",Movies[[#This Row],[budget]]*1000,Movies[[#This Row],[budget]])</f>
        <v>103</v>
      </c>
      <c r="M16">
        <f>IF(Movies[[#This Row],[unit]]="Billions",Movies[[#This Row],[revenue]]*1000,Movies[[#This Row],[revenue]])</f>
        <v>460.5</v>
      </c>
      <c r="N16">
        <f>IF(Movies[[#This Row],[currecy]]="USD",Movies[[#This Row],[budget(mln)]]*80,Movies[[#This Row],[budget(mln)]])</f>
        <v>8240</v>
      </c>
      <c r="O16">
        <f>IF(Movies[[#This Row],[currecy]]="USD",Movies[[#This Row],[revenue(mln)]]*80,Movies[[#This Row],[revenue(mln)]])</f>
        <v>36840</v>
      </c>
      <c r="P16">
        <f>IF(Movies[[#This Row],[currecy]]="INR",Movies[[#This Row],[budget(mln)]]/80,Movies[[#This Row],[budget(mln)]])</f>
        <v>103</v>
      </c>
      <c r="Q16">
        <f>IF(Movies[[#This Row],[currecy]]="INR",Movies[[#This Row],[revenue(mln)]]/80,Movies[[#This Row],[revenue(mln)]])</f>
        <v>460.5</v>
      </c>
    </row>
    <row r="17" spans="1:17" x14ac:dyDescent="0.3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  <c r="L17">
        <f>IF(Movies[[#This Row],[unit]]="Billions",Movies[[#This Row],[budget]]*1000,Movies[[#This Row],[budget]])</f>
        <v>200</v>
      </c>
      <c r="M17">
        <f>IF(Movies[[#This Row],[unit]]="Billions",Movies[[#This Row],[revenue]]*1000,Movies[[#This Row],[revenue]])</f>
        <v>2202</v>
      </c>
      <c r="N17">
        <f>IF(Movies[[#This Row],[currecy]]="USD",Movies[[#This Row],[budget(mln)]]*80,Movies[[#This Row],[budget(mln)]])</f>
        <v>16000</v>
      </c>
      <c r="O17">
        <f>IF(Movies[[#This Row],[currecy]]="USD",Movies[[#This Row],[revenue(mln)]]*80,Movies[[#This Row],[revenue(mln)]])</f>
        <v>176160</v>
      </c>
      <c r="P17">
        <f>IF(Movies[[#This Row],[currecy]]="INR",Movies[[#This Row],[budget(mln)]]/80,Movies[[#This Row],[budget(mln)]])</f>
        <v>200</v>
      </c>
      <c r="Q17">
        <f>IF(Movies[[#This Row],[currecy]]="INR",Movies[[#This Row],[revenue(mln)]]/80,Movies[[#This Row],[revenue(mln)]])</f>
        <v>2202</v>
      </c>
    </row>
    <row r="18" spans="1:17" x14ac:dyDescent="0.3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  <c r="L18">
        <f>IF(Movies[[#This Row],[unit]]="Billions",Movies[[#This Row],[budget]]*1000,Movies[[#This Row],[budget]])</f>
        <v>3.18</v>
      </c>
      <c r="M18">
        <f>IF(Movies[[#This Row],[unit]]="Billions",Movies[[#This Row],[revenue]]*1000,Movies[[#This Row],[revenue]])</f>
        <v>3.3</v>
      </c>
      <c r="N18">
        <f>IF(Movies[[#This Row],[currecy]]="USD",Movies[[#This Row],[budget(mln)]]*80,Movies[[#This Row],[budget(mln)]])</f>
        <v>254.4</v>
      </c>
      <c r="O18">
        <f>IF(Movies[[#This Row],[currecy]]="USD",Movies[[#This Row],[revenue(mln)]]*80,Movies[[#This Row],[revenue(mln)]])</f>
        <v>264</v>
      </c>
      <c r="P18">
        <f>IF(Movies[[#This Row],[currecy]]="INR",Movies[[#This Row],[budget(mln)]]/80,Movies[[#This Row],[budget(mln)]])</f>
        <v>3.18</v>
      </c>
      <c r="Q18">
        <f>IF(Movies[[#This Row],[currecy]]="INR",Movies[[#This Row],[revenue(mln)]]/80,Movies[[#This Row],[revenue(mln)]])</f>
        <v>3.3</v>
      </c>
    </row>
    <row r="19" spans="1:17" x14ac:dyDescent="0.3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  <c r="L19">
        <f>IF(Movies[[#This Row],[unit]]="Billions",Movies[[#This Row],[budget]]*1000,Movies[[#This Row],[budget]])</f>
        <v>237</v>
      </c>
      <c r="M19">
        <f>IF(Movies[[#This Row],[unit]]="Billions",Movies[[#This Row],[revenue]]*1000,Movies[[#This Row],[revenue]])</f>
        <v>2847</v>
      </c>
      <c r="N19">
        <f>IF(Movies[[#This Row],[currecy]]="USD",Movies[[#This Row],[budget(mln)]]*80,Movies[[#This Row],[budget(mln)]])</f>
        <v>18960</v>
      </c>
      <c r="O19">
        <f>IF(Movies[[#This Row],[currecy]]="USD",Movies[[#This Row],[revenue(mln)]]*80,Movies[[#This Row],[revenue(mln)]])</f>
        <v>227760</v>
      </c>
      <c r="P19">
        <f>IF(Movies[[#This Row],[currecy]]="INR",Movies[[#This Row],[budget(mln)]]/80,Movies[[#This Row],[budget(mln)]])</f>
        <v>237</v>
      </c>
      <c r="Q19">
        <f>IF(Movies[[#This Row],[currecy]]="INR",Movies[[#This Row],[revenue(mln)]]/80,Movies[[#This Row],[revenue(mln)]])</f>
        <v>2847</v>
      </c>
    </row>
    <row r="20" spans="1:17" x14ac:dyDescent="0.3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  <c r="L20">
        <f>IF(Movies[[#This Row],[unit]]="Billions",Movies[[#This Row],[budget]]*1000,Movies[[#This Row],[budget]])</f>
        <v>7.2</v>
      </c>
      <c r="M20">
        <f>IF(Movies[[#This Row],[unit]]="Billions",Movies[[#This Row],[revenue]]*1000,Movies[[#This Row],[revenue]])</f>
        <v>291</v>
      </c>
      <c r="N20">
        <f>IF(Movies[[#This Row],[currecy]]="USD",Movies[[#This Row],[budget(mln)]]*80,Movies[[#This Row],[budget(mln)]])</f>
        <v>576</v>
      </c>
      <c r="O20">
        <f>IF(Movies[[#This Row],[currecy]]="USD",Movies[[#This Row],[revenue(mln)]]*80,Movies[[#This Row],[revenue(mln)]])</f>
        <v>23280</v>
      </c>
      <c r="P20">
        <f>IF(Movies[[#This Row],[currecy]]="INR",Movies[[#This Row],[budget(mln)]]/80,Movies[[#This Row],[budget(mln)]])</f>
        <v>7.2</v>
      </c>
      <c r="Q20">
        <f>IF(Movies[[#This Row],[currecy]]="INR",Movies[[#This Row],[revenue(mln)]]/80,Movies[[#This Row],[revenue(mln)]])</f>
        <v>291</v>
      </c>
    </row>
    <row r="21" spans="1:17" x14ac:dyDescent="0.3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  <c r="L21">
        <f>IF(Movies[[#This Row],[unit]]="Billions",Movies[[#This Row],[budget]]*1000,Movies[[#This Row],[budget]])</f>
        <v>185</v>
      </c>
      <c r="M21">
        <f>IF(Movies[[#This Row],[unit]]="Billions",Movies[[#This Row],[revenue]]*1000,Movies[[#This Row],[revenue]])</f>
        <v>1006</v>
      </c>
      <c r="N21">
        <f>IF(Movies[[#This Row],[currecy]]="USD",Movies[[#This Row],[budget(mln)]]*80,Movies[[#This Row],[budget(mln)]])</f>
        <v>14800</v>
      </c>
      <c r="O21">
        <f>IF(Movies[[#This Row],[currecy]]="USD",Movies[[#This Row],[revenue(mln)]]*80,Movies[[#This Row],[revenue(mln)]])</f>
        <v>80480</v>
      </c>
      <c r="P21">
        <f>IF(Movies[[#This Row],[currecy]]="INR",Movies[[#This Row],[budget(mln)]]/80,Movies[[#This Row],[budget(mln)]])</f>
        <v>185</v>
      </c>
      <c r="Q21">
        <f>IF(Movies[[#This Row],[currecy]]="INR",Movies[[#This Row],[revenue(mln)]]/80,Movies[[#This Row],[revenue(mln)]])</f>
        <v>1006</v>
      </c>
    </row>
    <row r="22" spans="1:17" x14ac:dyDescent="0.3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>
        <f>IF(Movies[[#This Row],[unit]]="Billions",Movies[[#This Row],[budget]]*1000,Movies[[#This Row],[budget]])</f>
        <v>22</v>
      </c>
      <c r="M22">
        <f>IF(Movies[[#This Row],[unit]]="Billions",Movies[[#This Row],[revenue]]*1000,Movies[[#This Row],[revenue]])</f>
        <v>322.2</v>
      </c>
      <c r="N22">
        <f>IF(Movies[[#This Row],[currecy]]="USD",Movies[[#This Row],[budget(mln)]]*80,Movies[[#This Row],[budget(mln)]])</f>
        <v>1760</v>
      </c>
      <c r="O22">
        <f>IF(Movies[[#This Row],[currecy]]="USD",Movies[[#This Row],[revenue(mln)]]*80,Movies[[#This Row],[revenue(mln)]])</f>
        <v>25776</v>
      </c>
      <c r="P22">
        <f>IF(Movies[[#This Row],[currecy]]="INR",Movies[[#This Row],[budget(mln)]]/80,Movies[[#This Row],[budget(mln)]])</f>
        <v>22</v>
      </c>
      <c r="Q22">
        <f>IF(Movies[[#This Row],[currecy]]="INR",Movies[[#This Row],[revenue(mln)]]/80,Movies[[#This Row],[revenue(mln)]])</f>
        <v>322.2</v>
      </c>
    </row>
    <row r="23" spans="1:17" x14ac:dyDescent="0.3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  <c r="L23">
        <f>IF(Movies[[#This Row],[unit]]="Billions",Movies[[#This Row],[budget]]*1000,Movies[[#This Row],[budget]])</f>
        <v>63</v>
      </c>
      <c r="M23">
        <f>IF(Movies[[#This Row],[unit]]="Billions",Movies[[#This Row],[revenue]]*1000,Movies[[#This Row],[revenue]])</f>
        <v>1046</v>
      </c>
      <c r="N23">
        <f>IF(Movies[[#This Row],[currecy]]="USD",Movies[[#This Row],[budget(mln)]]*80,Movies[[#This Row],[budget(mln)]])</f>
        <v>5040</v>
      </c>
      <c r="O23">
        <f>IF(Movies[[#This Row],[currecy]]="USD",Movies[[#This Row],[revenue(mln)]]*80,Movies[[#This Row],[revenue(mln)]])</f>
        <v>83680</v>
      </c>
      <c r="P23">
        <f>IF(Movies[[#This Row],[currecy]]="INR",Movies[[#This Row],[budget(mln)]]/80,Movies[[#This Row],[budget(mln)]])</f>
        <v>63</v>
      </c>
      <c r="Q23">
        <f>IF(Movies[[#This Row],[currecy]]="INR",Movies[[#This Row],[revenue(mln)]]/80,Movies[[#This Row],[revenue(mln)]])</f>
        <v>1046</v>
      </c>
    </row>
    <row r="24" spans="1:17" x14ac:dyDescent="0.3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  <c r="L24">
        <f>IF(Movies[[#This Row],[unit]]="Billions",Movies[[#This Row],[budget]]*1000,Movies[[#This Row],[budget]])</f>
        <v>15.5</v>
      </c>
      <c r="M24">
        <f>IF(Movies[[#This Row],[unit]]="Billions",Movies[[#This Row],[revenue]]*1000,Movies[[#This Row],[revenue]])</f>
        <v>263.10000000000002</v>
      </c>
      <c r="N24">
        <f>IF(Movies[[#This Row],[currecy]]="USD",Movies[[#This Row],[budget(mln)]]*80,Movies[[#This Row],[budget(mln)]])</f>
        <v>1240</v>
      </c>
      <c r="O24">
        <f>IF(Movies[[#This Row],[currecy]]="USD",Movies[[#This Row],[revenue(mln)]]*80,Movies[[#This Row],[revenue(mln)]])</f>
        <v>21048</v>
      </c>
      <c r="P24">
        <f>IF(Movies[[#This Row],[currecy]]="INR",Movies[[#This Row],[budget(mln)]]/80,Movies[[#This Row],[budget(mln)]])</f>
        <v>15.5</v>
      </c>
      <c r="Q24">
        <f>IF(Movies[[#This Row],[currecy]]="INR",Movies[[#This Row],[revenue(mln)]]/80,Movies[[#This Row],[revenue(mln)]])</f>
        <v>263.10000000000002</v>
      </c>
    </row>
    <row r="25" spans="1:17" x14ac:dyDescent="0.3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  <c r="L25">
        <f>IF(Movies[[#This Row],[unit]]="Billions",Movies[[#This Row],[budget]]*1000,Movies[[#This Row],[budget]])</f>
        <v>400</v>
      </c>
      <c r="M25">
        <f>IF(Movies[[#This Row],[unit]]="Billions",Movies[[#This Row],[revenue]]*1000,Movies[[#This Row],[revenue]])</f>
        <v>2798</v>
      </c>
      <c r="N25">
        <f>IF(Movies[[#This Row],[currecy]]="USD",Movies[[#This Row],[budget(mln)]]*80,Movies[[#This Row],[budget(mln)]])</f>
        <v>32000</v>
      </c>
      <c r="O25">
        <f>IF(Movies[[#This Row],[currecy]]="USD",Movies[[#This Row],[revenue(mln)]]*80,Movies[[#This Row],[revenue(mln)]])</f>
        <v>223840</v>
      </c>
      <c r="P25">
        <f>IF(Movies[[#This Row],[currecy]]="INR",Movies[[#This Row],[budget(mln)]]/80,Movies[[#This Row],[budget(mln)]])</f>
        <v>400</v>
      </c>
      <c r="Q25">
        <f>IF(Movies[[#This Row],[currecy]]="INR",Movies[[#This Row],[revenue(mln)]]/80,Movies[[#This Row],[revenue(mln)]])</f>
        <v>2798</v>
      </c>
    </row>
    <row r="26" spans="1:17" x14ac:dyDescent="0.3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  <c r="L26">
        <f>IF(Movies[[#This Row],[unit]]="Billions",Movies[[#This Row],[budget]]*1000,Movies[[#This Row],[budget]])</f>
        <v>400</v>
      </c>
      <c r="M26">
        <f>IF(Movies[[#This Row],[unit]]="Billions",Movies[[#This Row],[revenue]]*1000,Movies[[#This Row],[revenue]])</f>
        <v>2048</v>
      </c>
      <c r="N26">
        <f>IF(Movies[[#This Row],[currecy]]="USD",Movies[[#This Row],[budget(mln)]]*80,Movies[[#This Row],[budget(mln)]])</f>
        <v>32000</v>
      </c>
      <c r="O26">
        <f>IF(Movies[[#This Row],[currecy]]="USD",Movies[[#This Row],[revenue(mln)]]*80,Movies[[#This Row],[revenue(mln)]])</f>
        <v>163840</v>
      </c>
      <c r="P26">
        <f>IF(Movies[[#This Row],[currecy]]="INR",Movies[[#This Row],[budget(mln)]]/80,Movies[[#This Row],[budget(mln)]])</f>
        <v>400</v>
      </c>
      <c r="Q26">
        <f>IF(Movies[[#This Row],[currecy]]="INR",Movies[[#This Row],[revenue(mln)]]/80,Movies[[#This Row],[revenue(mln)]])</f>
        <v>2048</v>
      </c>
    </row>
    <row r="27" spans="1:17" x14ac:dyDescent="0.3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>
        <f>IF(Movies[[#This Row],[unit]]="Billions",Movies[[#This Row],[budget]]*1000,Movies[[#This Row],[budget]])</f>
        <v>70</v>
      </c>
      <c r="M27">
        <f>IF(Movies[[#This Row],[unit]]="Billions",Movies[[#This Row],[revenue]]*1000,Movies[[#This Row],[revenue]])</f>
        <v>100</v>
      </c>
      <c r="N27">
        <f>IF(Movies[[#This Row],[currecy]]="USD",Movies[[#This Row],[budget(mln)]]*80,Movies[[#This Row],[budget(mln)]])</f>
        <v>70</v>
      </c>
      <c r="O27">
        <f>IF(Movies[[#This Row],[currecy]]="USD",Movies[[#This Row],[revenue(mln)]]*80,Movies[[#This Row],[revenue(mln)]])</f>
        <v>100</v>
      </c>
      <c r="P27">
        <f>IF(Movies[[#This Row],[currecy]]="INR",Movies[[#This Row],[budget(mln)]]/80,Movies[[#This Row],[budget(mln)]])</f>
        <v>0.875</v>
      </c>
      <c r="Q27">
        <f>IF(Movies[[#This Row],[currecy]]="INR",Movies[[#This Row],[revenue(mln)]]/80,Movies[[#This Row],[revenue(mln)]])</f>
        <v>1.25</v>
      </c>
    </row>
    <row r="28" spans="1:17" x14ac:dyDescent="0.3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  <c r="L28">
        <f>IF(Movies[[#This Row],[unit]]="Billions",Movies[[#This Row],[budget]]*1000,Movies[[#This Row],[budget]])</f>
        <v>120</v>
      </c>
      <c r="M28">
        <f>IF(Movies[[#This Row],[unit]]="Billions",Movies[[#This Row],[revenue]]*1000,Movies[[#This Row],[revenue]])</f>
        <v>1350</v>
      </c>
      <c r="N28">
        <f>IF(Movies[[#This Row],[currecy]]="USD",Movies[[#This Row],[budget(mln)]]*80,Movies[[#This Row],[budget(mln)]])</f>
        <v>120</v>
      </c>
      <c r="O28">
        <f>IF(Movies[[#This Row],[currecy]]="USD",Movies[[#This Row],[revenue(mln)]]*80,Movies[[#This Row],[revenue(mln)]])</f>
        <v>1350</v>
      </c>
      <c r="P28">
        <f>IF(Movies[[#This Row],[currecy]]="INR",Movies[[#This Row],[budget(mln)]]/80,Movies[[#This Row],[budget(mln)]])</f>
        <v>1.5</v>
      </c>
      <c r="Q28">
        <f>IF(Movies[[#This Row],[currecy]]="INR",Movies[[#This Row],[revenue(mln)]]/80,Movies[[#This Row],[revenue(mln)]])</f>
        <v>16.875</v>
      </c>
    </row>
    <row r="29" spans="1:17" x14ac:dyDescent="0.3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  <c r="L29">
        <f>IF(Movies[[#This Row],[unit]]="Billions",Movies[[#This Row],[budget]]*1000,Movies[[#This Row],[budget]])</f>
        <v>100</v>
      </c>
      <c r="M29">
        <f>IF(Movies[[#This Row],[unit]]="Billions",Movies[[#This Row],[revenue]]*1000,Movies[[#This Row],[revenue]])</f>
        <v>410</v>
      </c>
      <c r="N29">
        <f>IF(Movies[[#This Row],[currecy]]="USD",Movies[[#This Row],[budget(mln)]]*80,Movies[[#This Row],[budget(mln)]])</f>
        <v>100</v>
      </c>
      <c r="O29">
        <f>IF(Movies[[#This Row],[currecy]]="USD",Movies[[#This Row],[revenue(mln)]]*80,Movies[[#This Row],[revenue(mln)]])</f>
        <v>410</v>
      </c>
      <c r="P29">
        <f>IF(Movies[[#This Row],[currecy]]="INR",Movies[[#This Row],[budget(mln)]]/80,Movies[[#This Row],[budget(mln)]])</f>
        <v>1.25</v>
      </c>
      <c r="Q29">
        <f>IF(Movies[[#This Row],[currecy]]="INR",Movies[[#This Row],[revenue(mln)]]/80,Movies[[#This Row],[revenue(mln)]])</f>
        <v>5.125</v>
      </c>
    </row>
    <row r="30" spans="1:17" x14ac:dyDescent="0.3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>
        <f>IF(Movies[[#This Row],[unit]]="Billions",Movies[[#This Row],[budget]]*1000,Movies[[#This Row],[budget]])</f>
        <v>850</v>
      </c>
      <c r="M30">
        <f>IF(Movies[[#This Row],[unit]]="Billions",Movies[[#This Row],[revenue]]*1000,Movies[[#This Row],[revenue]])</f>
        <v>8540</v>
      </c>
      <c r="N30">
        <f>IF(Movies[[#This Row],[currecy]]="USD",Movies[[#This Row],[budget(mln)]]*80,Movies[[#This Row],[budget(mln)]])</f>
        <v>850</v>
      </c>
      <c r="O30">
        <f>IF(Movies[[#This Row],[currecy]]="USD",Movies[[#This Row],[revenue(mln)]]*80,Movies[[#This Row],[revenue(mln)]])</f>
        <v>8540</v>
      </c>
      <c r="P30">
        <f>IF(Movies[[#This Row],[currecy]]="INR",Movies[[#This Row],[budget(mln)]]/80,Movies[[#This Row],[budget(mln)]])</f>
        <v>10.625</v>
      </c>
      <c r="Q30">
        <f>IF(Movies[[#This Row],[currecy]]="INR",Movies[[#This Row],[revenue(mln)]]/80,Movies[[#This Row],[revenue(mln)]])</f>
        <v>106.75</v>
      </c>
    </row>
    <row r="31" spans="1:17" x14ac:dyDescent="0.3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  <c r="L31">
        <f>IF(Movies[[#This Row],[unit]]="Billions",Movies[[#This Row],[budget]]*1000,Movies[[#This Row],[budget]])</f>
        <v>1000</v>
      </c>
      <c r="M31">
        <f>IF(Movies[[#This Row],[unit]]="Billions",Movies[[#This Row],[revenue]]*1000,Movies[[#This Row],[revenue]])</f>
        <v>5900</v>
      </c>
      <c r="N31">
        <f>IF(Movies[[#This Row],[currecy]]="USD",Movies[[#This Row],[budget(mln)]]*80,Movies[[#This Row],[budget(mln)]])</f>
        <v>1000</v>
      </c>
      <c r="O31">
        <f>IF(Movies[[#This Row],[currecy]]="USD",Movies[[#This Row],[revenue(mln)]]*80,Movies[[#This Row],[revenue(mln)]])</f>
        <v>5900</v>
      </c>
      <c r="P31">
        <f>IF(Movies[[#This Row],[currecy]]="INR",Movies[[#This Row],[budget(mln)]]/80,Movies[[#This Row],[budget(mln)]])</f>
        <v>12.5</v>
      </c>
      <c r="Q31">
        <f>IF(Movies[[#This Row],[currecy]]="INR",Movies[[#This Row],[revenue(mln)]]/80,Movies[[#This Row],[revenue(mln)]])</f>
        <v>73.75</v>
      </c>
    </row>
    <row r="32" spans="1:17" x14ac:dyDescent="0.3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  <c r="L32">
        <f>IF(Movies[[#This Row],[unit]]="Billions",Movies[[#This Row],[budget]]*1000,Movies[[#This Row],[budget]])</f>
        <v>2000</v>
      </c>
      <c r="M32">
        <f>IF(Movies[[#This Row],[unit]]="Billions",Movies[[#This Row],[revenue]]*1000,Movies[[#This Row],[revenue]])</f>
        <v>3600</v>
      </c>
      <c r="N32">
        <f>IF(Movies[[#This Row],[currecy]]="USD",Movies[[#This Row],[budget(mln)]]*80,Movies[[#This Row],[budget(mln)]])</f>
        <v>2000</v>
      </c>
      <c r="O32">
        <f>IF(Movies[[#This Row],[currecy]]="USD",Movies[[#This Row],[revenue(mln)]]*80,Movies[[#This Row],[revenue(mln)]])</f>
        <v>3600</v>
      </c>
      <c r="P32">
        <f>IF(Movies[[#This Row],[currecy]]="INR",Movies[[#This Row],[budget(mln)]]/80,Movies[[#This Row],[budget(mln)]])</f>
        <v>25</v>
      </c>
      <c r="Q32">
        <f>IF(Movies[[#This Row],[currecy]]="INR",Movies[[#This Row],[revenue(mln)]]/80,Movies[[#This Row],[revenue(mln)]])</f>
        <v>45</v>
      </c>
    </row>
    <row r="33" spans="1:18" x14ac:dyDescent="0.3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  <c r="L33">
        <f>IF(Movies[[#This Row],[unit]]="Billions",Movies[[#This Row],[budget]]*1000,Movies[[#This Row],[budget]])</f>
        <v>5500</v>
      </c>
      <c r="M33">
        <f>IF(Movies[[#This Row],[unit]]="Billions",Movies[[#This Row],[revenue]]*1000,Movies[[#This Row],[revenue]])</f>
        <v>12000</v>
      </c>
      <c r="N33">
        <f>IF(Movies[[#This Row],[currecy]]="USD",Movies[[#This Row],[budget(mln)]]*80,Movies[[#This Row],[budget(mln)]])</f>
        <v>5500</v>
      </c>
      <c r="O33">
        <f>IF(Movies[[#This Row],[currecy]]="USD",Movies[[#This Row],[revenue(mln)]]*80,Movies[[#This Row],[revenue(mln)]])</f>
        <v>12000</v>
      </c>
      <c r="P33">
        <f>IF(Movies[[#This Row],[currecy]]="INR",Movies[[#This Row],[budget(mln)]]/80,Movies[[#This Row],[budget(mln)]])</f>
        <v>68.75</v>
      </c>
      <c r="Q33">
        <f>IF(Movies[[#This Row],[currecy]]="INR",Movies[[#This Row],[revenue(mln)]]/80,Movies[[#This Row],[revenue(mln)]])</f>
        <v>150</v>
      </c>
    </row>
    <row r="34" spans="1:18" x14ac:dyDescent="0.3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  <c r="L34">
        <f>IF(Movies[[#This Row],[unit]]="Billions",Movies[[#This Row],[budget]]*1000,Movies[[#This Row],[budget]])</f>
        <v>1800</v>
      </c>
      <c r="M34">
        <f>IF(Movies[[#This Row],[unit]]="Billions",Movies[[#This Row],[revenue]]*1000,Movies[[#This Row],[revenue]])</f>
        <v>6500</v>
      </c>
      <c r="N34">
        <f>IF(Movies[[#This Row],[currecy]]="USD",Movies[[#This Row],[budget(mln)]]*80,Movies[[#This Row],[budget(mln)]])</f>
        <v>1800</v>
      </c>
      <c r="O34">
        <f>IF(Movies[[#This Row],[currecy]]="USD",Movies[[#This Row],[revenue(mln)]]*80,Movies[[#This Row],[revenue(mln)]])</f>
        <v>6500</v>
      </c>
      <c r="P34">
        <f>IF(Movies[[#This Row],[currecy]]="INR",Movies[[#This Row],[budget(mln)]]/80,Movies[[#This Row],[budget(mln)]])</f>
        <v>22.5</v>
      </c>
      <c r="Q34">
        <f>IF(Movies[[#This Row],[currecy]]="INR",Movies[[#This Row],[revenue(mln)]]/80,Movies[[#This Row],[revenue(mln)]])</f>
        <v>81.25</v>
      </c>
    </row>
    <row r="35" spans="1:18" x14ac:dyDescent="0.3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  <c r="L35">
        <f>IF(Movies[[#This Row],[unit]]="Billions",Movies[[#This Row],[budget]]*1000,Movies[[#This Row],[budget]])</f>
        <v>250</v>
      </c>
      <c r="M35">
        <f>IF(Movies[[#This Row],[unit]]="Billions",Movies[[#This Row],[revenue]]*1000,Movies[[#This Row],[revenue]])</f>
        <v>3409</v>
      </c>
      <c r="N35">
        <f>IF(Movies[[#This Row],[currecy]]="USD",Movies[[#This Row],[budget(mln)]]*80,Movies[[#This Row],[budget(mln)]])</f>
        <v>250</v>
      </c>
      <c r="O35">
        <f>IF(Movies[[#This Row],[currecy]]="USD",Movies[[#This Row],[revenue(mln)]]*80,Movies[[#This Row],[revenue(mln)]])</f>
        <v>3409</v>
      </c>
      <c r="P35">
        <f>IF(Movies[[#This Row],[currecy]]="INR",Movies[[#This Row],[budget(mln)]]/80,Movies[[#This Row],[budget(mln)]])</f>
        <v>3.125</v>
      </c>
      <c r="Q35">
        <f>IF(Movies[[#This Row],[currecy]]="INR",Movies[[#This Row],[revenue(mln)]]/80,Movies[[#This Row],[revenue(mln)]])</f>
        <v>42.612499999999997</v>
      </c>
    </row>
    <row r="36" spans="1:18" x14ac:dyDescent="0.3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  <c r="L36">
        <f>IF(Movies[[#This Row],[unit]]="Billions",Movies[[#This Row],[budget]]*1000,Movies[[#This Row],[budget]])</f>
        <v>900</v>
      </c>
      <c r="M36">
        <f>IF(Movies[[#This Row],[unit]]="Billions",Movies[[#This Row],[revenue]]*1000,Movies[[#This Row],[revenue]])</f>
        <v>11690</v>
      </c>
      <c r="N36">
        <f>IF(Movies[[#This Row],[currecy]]="USD",Movies[[#This Row],[budget(mln)]]*80,Movies[[#This Row],[budget(mln)]])</f>
        <v>900</v>
      </c>
      <c r="O36">
        <f>IF(Movies[[#This Row],[currecy]]="USD",Movies[[#This Row],[revenue(mln)]]*80,Movies[[#This Row],[revenue(mln)]])</f>
        <v>11690</v>
      </c>
      <c r="P36">
        <f>IF(Movies[[#This Row],[currecy]]="INR",Movies[[#This Row],[budget(mln)]]/80,Movies[[#This Row],[budget(mln)]])</f>
        <v>11.25</v>
      </c>
      <c r="Q36">
        <f>IF(Movies[[#This Row],[currecy]]="INR",Movies[[#This Row],[revenue(mln)]]/80,Movies[[#This Row],[revenue(mln)]])</f>
        <v>146.125</v>
      </c>
    </row>
    <row r="37" spans="1:18" x14ac:dyDescent="0.3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>
        <f>IF(Movies[[#This Row],[unit]]="Billions",Movies[[#This Row],[budget]]*1000,Movies[[#This Row],[budget]])</f>
        <v>216.7</v>
      </c>
      <c r="M37">
        <f>IF(Movies[[#This Row],[unit]]="Billions",Movies[[#This Row],[revenue]]*1000,Movies[[#This Row],[revenue]])</f>
        <v>370.6</v>
      </c>
      <c r="N37">
        <f>IF(Movies[[#This Row],[currecy]]="USD",Movies[[#This Row],[budget(mln)]]*80,Movies[[#This Row],[budget(mln)]])</f>
        <v>17336</v>
      </c>
      <c r="O37">
        <f>IF(Movies[[#This Row],[currecy]]="USD",Movies[[#This Row],[revenue(mln)]]*80,Movies[[#This Row],[revenue(mln)]])</f>
        <v>29648</v>
      </c>
      <c r="P37">
        <f>IF(Movies[[#This Row],[currecy]]="INR",Movies[[#This Row],[budget(mln)]]/80,Movies[[#This Row],[budget(mln)]])</f>
        <v>216.7</v>
      </c>
      <c r="Q37">
        <f>IF(Movies[[#This Row],[currecy]]="INR",Movies[[#This Row],[revenue(mln)]]/80,Movies[[#This Row],[revenue(mln)]])</f>
        <v>370.6</v>
      </c>
    </row>
    <row r="38" spans="1:18" x14ac:dyDescent="0.3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>
        <f>IF(Movies[[#This Row],[unit]]="Billions",Movies[[#This Row],[budget]]*1000,Movies[[#This Row],[budget]])</f>
        <v>177</v>
      </c>
      <c r="M38">
        <f>IF(Movies[[#This Row],[unit]]="Billions",Movies[[#This Row],[revenue]]*1000,Movies[[#This Row],[revenue]])</f>
        <v>714.4</v>
      </c>
      <c r="N38">
        <f>IF(Movies[[#This Row],[currecy]]="USD",Movies[[#This Row],[budget(mln)]]*80,Movies[[#This Row],[budget(mln)]])</f>
        <v>14160</v>
      </c>
      <c r="O38">
        <f>IF(Movies[[#This Row],[currecy]]="USD",Movies[[#This Row],[revenue(mln)]]*80,Movies[[#This Row],[revenue(mln)]])</f>
        <v>57152</v>
      </c>
      <c r="P38">
        <f>IF(Movies[[#This Row],[currecy]]="INR",Movies[[#This Row],[budget(mln)]]/80,Movies[[#This Row],[budget(mln)]])</f>
        <v>177</v>
      </c>
      <c r="Q38">
        <f>IF(Movies[[#This Row],[currecy]]="INR",Movies[[#This Row],[revenue(mln)]]/80,Movies[[#This Row],[revenue(mln)]])</f>
        <v>714.4</v>
      </c>
    </row>
    <row r="39" spans="1:18" x14ac:dyDescent="0.3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  <c r="L39">
        <f>IF(Movies[[#This Row],[unit]]="Billions",Movies[[#This Row],[budget]]*1000,Movies[[#This Row],[budget]])</f>
        <v>1800</v>
      </c>
      <c r="M39">
        <f>IF(Movies[[#This Row],[unit]]="Billions",Movies[[#This Row],[revenue]]*1000,Movies[[#This Row],[revenue]])</f>
        <v>3100</v>
      </c>
      <c r="N39">
        <f>IF(Movies[[#This Row],[currecy]]="USD",Movies[[#This Row],[budget(mln)]]*80,Movies[[#This Row],[budget(mln)]])</f>
        <v>1800</v>
      </c>
      <c r="O39">
        <f>IF(Movies[[#This Row],[currecy]]="USD",Movies[[#This Row],[revenue(mln)]]*80,Movies[[#This Row],[revenue(mln)]])</f>
        <v>3100</v>
      </c>
      <c r="P39">
        <f>IF(Movies[[#This Row],[currecy]]="INR",Movies[[#This Row],[budget(mln)]]/80,Movies[[#This Row],[budget(mln)]])</f>
        <v>22.5</v>
      </c>
      <c r="Q39">
        <f>IF(Movies[[#This Row],[currecy]]="INR",Movies[[#This Row],[revenue(mln)]]/80,Movies[[#This Row],[revenue(mln)]])</f>
        <v>38.75</v>
      </c>
    </row>
    <row r="40" spans="1:18" x14ac:dyDescent="0.3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>
        <f>IF(Movies[[#This Row],[unit]]="Billions",Movies[[#This Row],[budget]]*1000,Movies[[#This Row],[budget]])</f>
        <v>500</v>
      </c>
      <c r="M40">
        <f>IF(Movies[[#This Row],[unit]]="Billions",Movies[[#This Row],[revenue]]*1000,Movies[[#This Row],[revenue]])</f>
        <v>950</v>
      </c>
      <c r="N40">
        <f>IF(Movies[[#This Row],[currecy]]="USD",Movies[[#This Row],[budget(mln)]]*80,Movies[[#This Row],[budget(mln)]])</f>
        <v>500</v>
      </c>
      <c r="O40">
        <f>IF(Movies[[#This Row],[currecy]]="USD",Movies[[#This Row],[revenue(mln)]]*80,Movies[[#This Row],[revenue(mln)]])</f>
        <v>950</v>
      </c>
      <c r="P40">
        <f>IF(Movies[[#This Row],[currecy]]="INR",Movies[[#This Row],[budget(mln)]]/80,Movies[[#This Row],[budget(mln)]])</f>
        <v>6.25</v>
      </c>
      <c r="Q40">
        <f>IF(Movies[[#This Row],[currecy]]="INR",Movies[[#This Row],[revenue(mln)]]/80,Movies[[#This Row],[revenue(mln)]])</f>
        <v>11.875</v>
      </c>
    </row>
    <row r="42" spans="1:18" x14ac:dyDescent="0.3">
      <c r="N42" s="5" t="s">
        <v>164</v>
      </c>
      <c r="O42" s="5" t="s">
        <v>165</v>
      </c>
      <c r="P42" s="5" t="s">
        <v>166</v>
      </c>
      <c r="Q42" s="5" t="s">
        <v>167</v>
      </c>
      <c r="R42" s="5"/>
    </row>
    <row r="43" spans="1:18" x14ac:dyDescent="0.3">
      <c r="B43" t="s">
        <v>168</v>
      </c>
      <c r="C43">
        <f>COUNT(Movies[movie_id])</f>
        <v>39</v>
      </c>
      <c r="N43" s="6">
        <f>SUM(Movies[budget INR])</f>
        <v>264196.40000000002</v>
      </c>
      <c r="O43" s="6">
        <f>SUM(Movies[revenue INR])</f>
        <v>1567141</v>
      </c>
      <c r="P43" s="6">
        <f>SUM(Movies[budget USD])</f>
        <v>3302.4549999999999</v>
      </c>
      <c r="Q43" s="6">
        <f>SUM(Movies[revenue USD])</f>
        <v>19589.262500000001</v>
      </c>
    </row>
    <row r="44" spans="1:18" x14ac:dyDescent="0.3">
      <c r="B44" t="s">
        <v>169</v>
      </c>
      <c r="C44">
        <f>COUNTIF(Movies[industry],"Bollywood")</f>
        <v>18</v>
      </c>
    </row>
    <row r="45" spans="1:18" x14ac:dyDescent="0.3">
      <c r="B45" t="s">
        <v>170</v>
      </c>
      <c r="C45">
        <f>SUMIF(Movies[industry],"Bollywood",Movies[revenue INR])</f>
        <v>80909</v>
      </c>
    </row>
    <row r="46" spans="1:18" x14ac:dyDescent="0.3">
      <c r="B46" t="s">
        <v>179</v>
      </c>
      <c r="C46">
        <f>_xlfn.STDEV.P(Movies[imdb_rating])</f>
        <v>1.1652279745556164</v>
      </c>
    </row>
  </sheetData>
  <phoneticPr fontId="2" type="noConversion"/>
  <conditionalFormatting sqref="A1:B1">
    <cfRule type="duplicateValues" dxfId="5" priority="7"/>
    <cfRule type="duplicateValues" dxfId="4" priority="8"/>
  </conditionalFormatting>
  <conditionalFormatting sqref="A2:B41">
    <cfRule type="duplicateValues" dxfId="3" priority="11"/>
    <cfRule type="duplicateValues" dxfId="2" priority="12"/>
  </conditionalFormatting>
  <conditionalFormatting sqref="B1:B1048576">
    <cfRule type="duplicateValues" dxfId="1" priority="2"/>
  </conditionalFormatting>
  <conditionalFormatting sqref="B3">
    <cfRule type="duplicateValues" dxfId="0" priority="1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72F6-AF38-4FA1-85B8-CEBA05FC4189}">
  <dimension ref="A1:B7"/>
  <sheetViews>
    <sheetView workbookViewId="0">
      <selection activeCell="B6" sqref="B6"/>
    </sheetView>
  </sheetViews>
  <sheetFormatPr defaultColWidth="14.77734375" defaultRowHeight="22.2" customHeight="1" x14ac:dyDescent="0.3"/>
  <cols>
    <col min="2" max="2" width="21.77734375" bestFit="1" customWidth="1"/>
  </cols>
  <sheetData>
    <row r="1" spans="1:2" ht="22.2" customHeight="1" x14ac:dyDescent="0.3">
      <c r="A1" s="6" t="s">
        <v>171</v>
      </c>
      <c r="B1" s="6" t="s">
        <v>172</v>
      </c>
    </row>
    <row r="2" spans="1:2" ht="22.2" customHeight="1" x14ac:dyDescent="0.3">
      <c r="A2" t="s">
        <v>174</v>
      </c>
      <c r="B2" s="9">
        <f>SUMIF(Movies[studio],"Marvel Studios",Movies[budget USD])</f>
        <v>1988.7</v>
      </c>
    </row>
    <row r="3" spans="1:2" ht="22.2" customHeight="1" x14ac:dyDescent="0.3">
      <c r="A3" t="s">
        <v>173</v>
      </c>
      <c r="B3" s="9">
        <f>SUMIF(Movies[studio],"Marvel Studios",Movies[revenue USD])</f>
        <v>9054.6</v>
      </c>
    </row>
    <row r="4" spans="1:2" ht="22.2" customHeight="1" x14ac:dyDescent="0.3">
      <c r="A4" t="s">
        <v>175</v>
      </c>
      <c r="B4" s="9">
        <f>B3-B2</f>
        <v>7065.9000000000005</v>
      </c>
    </row>
    <row r="5" spans="1:2" ht="22.2" customHeight="1" x14ac:dyDescent="0.3">
      <c r="A5" t="s">
        <v>176</v>
      </c>
      <c r="B5" s="7">
        <f>B4/B2</f>
        <v>3.5530245889274403</v>
      </c>
    </row>
    <row r="6" spans="1:2" ht="22.2" customHeight="1" x14ac:dyDescent="0.3">
      <c r="A6" t="s">
        <v>177</v>
      </c>
      <c r="B6" s="10">
        <f>SUMIF(Movies[industry],"Hollywood",Movies[revenue USD])</f>
        <v>18577.900000000001</v>
      </c>
    </row>
    <row r="7" spans="1:2" ht="22.2" customHeight="1" x14ac:dyDescent="0.3">
      <c r="A7" t="s">
        <v>178</v>
      </c>
      <c r="B7" s="8">
        <f>B3/B6</f>
        <v>0.48738554949698293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15" zoomScaleNormal="115" workbookViewId="0">
      <selection activeCell="D26" sqref="D1:D1048576"/>
    </sheetView>
  </sheetViews>
  <sheetFormatPr defaultRowHeight="14.4" x14ac:dyDescent="0.3"/>
  <cols>
    <col min="2" max="2" width="26.44140625" customWidth="1"/>
    <col min="4" max="4" width="9.4414062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Marvel Studios P&amp;L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Mustafa Mohammed</cp:lastModifiedBy>
  <dcterms:created xsi:type="dcterms:W3CDTF">2015-06-05T18:17:20Z</dcterms:created>
  <dcterms:modified xsi:type="dcterms:W3CDTF">2023-05-20T21:16:54Z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