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isk &amp; Return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<sst xmlns="http://schemas.openxmlformats.org/spreadsheetml/2006/main" count="38" uniqueCount="28">
  <si>
    <t xml:space="preserve">prices</t>
  </si>
  <si>
    <t xml:space="preserve">return</t>
  </si>
  <si>
    <t xml:space="preserve">ALCATEL</t>
  </si>
  <si>
    <t xml:space="preserve">CORNING</t>
  </si>
  <si>
    <t xml:space="preserve">IBM</t>
  </si>
  <si>
    <t xml:space="preserve">PORTFOLIO</t>
  </si>
  <si>
    <t xml:space="preserve">January</t>
  </si>
  <si>
    <t xml:space="preserve">February</t>
  </si>
  <si>
    <t xml:space="preserve">March</t>
  </si>
  <si>
    <t xml:space="preserve">April</t>
  </si>
  <si>
    <t xml:space="preserve">May</t>
  </si>
  <si>
    <t xml:space="preserve">June</t>
  </si>
  <si>
    <t xml:space="preserve">July</t>
  </si>
  <si>
    <t xml:space="preserve">August</t>
  </si>
  <si>
    <t xml:space="preserve">September</t>
  </si>
  <si>
    <t xml:space="preserve">October</t>
  </si>
  <si>
    <t xml:space="preserve">November</t>
  </si>
  <si>
    <t xml:space="preserve">December</t>
  </si>
  <si>
    <t xml:space="preserve">average</t>
  </si>
  <si>
    <t xml:space="preserve">std dev</t>
  </si>
  <si>
    <t xml:space="preserve">Std dev</t>
  </si>
  <si>
    <t xml:space="preserve">anualized</t>
  </si>
  <si>
    <t xml:space="preserve">Alternative calculation</t>
  </si>
  <si>
    <t xml:space="preserve">cov(alc,corn)</t>
  </si>
  <si>
    <t xml:space="preserve">cov(alc,ibm)</t>
  </si>
  <si>
    <t xml:space="preserve">cov(corn,ibm)</t>
  </si>
  <si>
    <t xml:space="preserve">RESULT PORTFOLIO</t>
  </si>
  <si>
    <t xml:space="preserve">std deviation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</si>
</sst>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\ %"/>
    <numFmt numFmtId="166" formatCode="0.000"/>
    <numFmt numFmtId="167" formatCode="0.0000"/>
    <numFmt numFmtId="168" formatCode="0.00\ %"/>
    <numFmt numFmtId="169" formatCode="0.00%"/>
  </numFmts>
  <fonts count="14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sz val="10"/>
      <color rgb="FFFFFFFF"/>
      <name val="Verdana"/>
      <family val="2"/>
      <charset val="1"/>
    </font>
    <font>
      <sz val="10"/>
      <name val="Verdana"/>
      <family val="2"/>
      <charset val="1"/>
    </font>
    <font>
      <b val="true"/>
      <sz val="10"/>
      <name val="Arial"/>
      <family val="2"/>
      <charset val="1"/>
    </font>
    <font>
      <sz val="8"/>
      <name val="Arial"/>
      <family val="2"/>
      <charset val="1"/>
    </font>
    <font>
      <b val="true"/>
      <u val="single"/>
      <sz val="10"/>
      <name val="Arial"/>
      <family val="2"/>
      <charset val="1"/>
    </font>
    <font>
      <b val="true"/>
      <sz val="10"/>
      <color rgb="FF000000"/>
      <name val="Arial"/>
      <family val="2"/>
    </font>
    <font>
      <sz val="8.25"/>
      <color rgb="FF000000"/>
      <name val="Arial"/>
      <family val="2"/>
    </font>
    <font>
      <b val="true"/>
      <sz val="8.25"/>
      <color rgb="FF000000"/>
      <name val="Arial"/>
      <family val="2"/>
    </font>
    <font>
      <sz val="7.55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0000FF"/>
        <bgColor rgb="FF0000FF"/>
      </patternFill>
    </fill>
    <fill>
      <patternFill patternType="solid">
        <fgColor rgb="FF99CC00"/>
        <bgColor rgb="FFFFCC00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thick"/>
      <right/>
      <top style="thick"/>
      <bottom style="thick"/>
      <diagonal/>
    </border>
    <border diagonalUp="false" diagonalDown="false">
      <left/>
      <right/>
      <top style="thick"/>
      <bottom style="thick"/>
      <diagonal/>
    </border>
    <border diagonalUp="false" diagonalDown="false">
      <left/>
      <right style="thick"/>
      <top style="thick"/>
      <bottom style="thick"/>
      <diagonal/>
    </border>
    <border diagonalUp="false" diagonalDown="false">
      <left style="thick"/>
      <right/>
      <top style="thick"/>
      <bottom/>
      <diagonal/>
    </border>
    <border diagonalUp="false" diagonalDown="false">
      <left/>
      <right/>
      <top style="thick"/>
      <bottom/>
      <diagonal/>
    </border>
    <border diagonalUp="false" diagonalDown="false">
      <left/>
      <right style="thick"/>
      <top style="thick"/>
      <bottom/>
      <diagonal/>
    </border>
    <border diagonalUp="false" diagonalDown="false">
      <left style="thick"/>
      <right/>
      <top/>
      <bottom/>
      <diagonal/>
    </border>
    <border diagonalUp="false" diagonalDown="false">
      <left/>
      <right style="thick"/>
      <top/>
      <bottom/>
      <diagonal/>
    </border>
    <border diagonalUp="false" diagonalDown="false">
      <left style="thick"/>
      <right/>
      <top/>
      <bottom style="thick"/>
      <diagonal/>
    </border>
    <border diagonalUp="false" diagonalDown="false">
      <left/>
      <right/>
      <top/>
      <bottom style="thick"/>
      <diagonal/>
    </border>
    <border diagonalUp="false" diagonalDown="false">
      <left/>
      <right style="thick"/>
      <top/>
      <bottom style="thick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2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2" borderId="2" xfId="2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2" borderId="3" xfId="2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3" borderId="1" xfId="2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3" borderId="2" xfId="2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3" borderId="3" xfId="2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4" borderId="0" xfId="2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2" borderId="4" xfId="2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6" fillId="0" borderId="5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0" borderId="6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0" borderId="7" xfId="2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6" fillId="0" borderId="0" xfId="2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6" fillId="0" borderId="8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6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9" xfId="2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6" fillId="0" borderId="10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0" borderId="11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6" fontId="7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  <cellStyle name="Porcentaje 2" xfId="21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s-ES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  <a:r>
              <a:rPr b="1" lang="es-ES" sz="1000" spc="-1" strike="noStrike">
                <a:solidFill>
                  <a:srgbClr val="000000"/>
                </a:solidFill>
                <a:latin typeface="Arial"/>
                <a:ea typeface="Arial"/>
              </a:rPr>
              <a:t>Renturn-Risk</a:t>
            </a:r>
          </a:p>
        </c:rich>
      </c:tx>
      <c:layout>
        <c:manualLayout>
          <c:xMode val="edge"/>
          <c:yMode val="edge"/>
          <c:x val="0.349391687760268"/>
          <c:y val="0.0335692618806876"/>
        </c:manualLayout>
      </c:layout>
      <c:overlay val="0"/>
      <c:spPr>
        <a:noFill/>
        <a:ln w="2556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3108516371356"/>
          <c:y val="0.185439838220425"/>
          <c:w val="0.595329468441251"/>
          <c:h val="0.623053589484328"/>
        </c:manualLayout>
      </c:layout>
      <c:scatterChart>
        <c:scatterStyle val="lineMarker"/>
        <c:varyColors val="0"/>
        <c:ser>
          <c:idx val="0"/>
          <c:order val="0"/>
          <c:tx>
            <c:strRef>
              <c:f>"shares"</c:f>
              <c:strCache>
                <c:ptCount val="1"/>
                <c:pt idx="0">
                  <c:v>shares</c:v>
                </c:pt>
              </c:strCache>
            </c:strRef>
          </c:tx>
          <c:spPr>
            <a:solidFill>
              <a:srgbClr val="000080"/>
            </a:solidFill>
            <a:ln w="28440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</c:spPr>
          </c:marker>
          <c:dLbls>
            <c:txPr>
              <a:bodyPr wrap="square"/>
              <a:lstStyle/>
              <a:p>
                <a:pPr>
                  <a:defRPr b="0" sz="825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'Risk &amp; Return'!$G$20:$I$20</c:f>
              <c:numCache>
                <c:formatCode>0.00\ %</c:formatCode>
                <c:ptCount val="3"/>
                <c:pt idx="0">
                  <c:v>0.0357698717125913</c:v>
                </c:pt>
                <c:pt idx="1">
                  <c:v>0.0582476230304239</c:v>
                </c:pt>
                <c:pt idx="2">
                  <c:v>0.26440565531318</c:v>
                </c:pt>
              </c:numCache>
            </c:numRef>
          </c:xVal>
          <c:yVal>
            <c:numRef>
              <c:f>'Risk &amp; Return'!$G$19:$I$19</c:f>
              <c:numCache>
                <c:formatCode>0.00\ %</c:formatCode>
                <c:ptCount val="3"/>
                <c:pt idx="0">
                  <c:v>0.079733519616926</c:v>
                </c:pt>
                <c:pt idx="1">
                  <c:v>0.111956731069795</c:v>
                </c:pt>
                <c:pt idx="2">
                  <c:v>0.269514695995618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"portfolio"</c:f>
              <c:strCache>
                <c:ptCount val="1"/>
                <c:pt idx="0">
                  <c:v>portfolio</c:v>
                </c:pt>
              </c:strCache>
            </c:strRef>
          </c:tx>
          <c:spPr>
            <a:solidFill>
              <a:srgbClr val="ff00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</c:spPr>
          </c:marker>
          <c:dLbls>
            <c:txPr>
              <a:bodyPr wrap="square"/>
              <a:lstStyle/>
              <a:p>
                <a:pPr>
                  <a:defRPr b="0" sz="825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'Risk &amp; Return'!$H$28</c:f>
              <c:numCache>
                <c:formatCode>0.00\ %</c:formatCode>
                <c:ptCount val="1"/>
                <c:pt idx="0">
                  <c:v>0.046</c:v>
                </c:pt>
              </c:numCache>
            </c:numRef>
          </c:xVal>
          <c:yVal>
            <c:numRef>
              <c:f>'Risk &amp; Return'!$H$27</c:f>
              <c:numCache>
                <c:formatCode>0.00\ %</c:formatCode>
                <c:ptCount val="1"/>
                <c:pt idx="0">
                  <c:v>0.118</c:v>
                </c:pt>
              </c:numCache>
            </c:numRef>
          </c:yVal>
          <c:smooth val="0"/>
        </c:ser>
        <c:axId val="56940859"/>
        <c:axId val="32562037"/>
      </c:scatterChart>
      <c:valAx>
        <c:axId val="5694085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es-ES" sz="825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b="1" lang="es-ES" sz="825" spc="-1" strike="noStrike">
                    <a:solidFill>
                      <a:srgbClr val="000000"/>
                    </a:solidFill>
                    <a:latin typeface="Arial"/>
                    <a:ea typeface="Arial"/>
                  </a:rPr>
                  <a:t>risk(%)</a:t>
                </a:r>
              </a:p>
            </c:rich>
          </c:tx>
          <c:layout>
            <c:manualLayout>
              <c:xMode val="edge"/>
              <c:yMode val="edge"/>
              <c:x val="0.38850330693231"/>
              <c:y val="0.890495449949444"/>
            </c:manualLayout>
          </c:layout>
          <c:overlay val="0"/>
          <c:spPr>
            <a:noFill/>
            <a:ln w="25560">
              <a:noFill/>
            </a:ln>
          </c:spPr>
        </c:title>
        <c:numFmt formatCode="0.00%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825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32562037"/>
        <c:crosses val="autoZero"/>
        <c:crossBetween val="midCat"/>
      </c:valAx>
      <c:valAx>
        <c:axId val="32562037"/>
        <c:scaling>
          <c:orientation val="minMax"/>
        </c:scaling>
        <c:delete val="0"/>
        <c:axPos val="l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lang="es-ES" sz="825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b="1" lang="es-ES" sz="825" spc="-1" strike="noStrike">
                    <a:solidFill>
                      <a:srgbClr val="000000"/>
                    </a:solidFill>
                    <a:latin typeface="Arial"/>
                    <a:ea typeface="Arial"/>
                  </a:rPr>
                  <a:t>return(%)</a:t>
                </a:r>
              </a:p>
            </c:rich>
          </c:tx>
          <c:layout>
            <c:manualLayout>
              <c:xMode val="edge"/>
              <c:yMode val="edge"/>
              <c:x val="0.0367436923328162"/>
              <c:y val="0.376744186046512"/>
            </c:manualLayout>
          </c:layout>
          <c:overlay val="0"/>
          <c:spPr>
            <a:noFill/>
            <a:ln w="25560">
              <a:noFill/>
            </a:ln>
          </c:spPr>
        </c:title>
        <c:numFmt formatCode="0.00%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825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56940859"/>
        <c:crosses val="autoZero"/>
        <c:crossBetween val="midCat"/>
      </c:valAx>
      <c:spPr>
        <a:solidFill>
          <a:srgbClr val="c0c0c0"/>
        </a:solidFill>
        <a:ln w="12600">
          <a:solidFill>
            <a:srgbClr val="808080"/>
          </a:solidFill>
          <a:round/>
        </a:ln>
      </c:spPr>
    </c:plotArea>
    <c:legend>
      <c:legendPos val="r"/>
      <c:layout>
        <c:manualLayout>
          <c:xMode val="edge"/>
          <c:yMode val="edge"/>
          <c:x val="0.859957113288217"/>
          <c:y val="0.450718760499338"/>
          <c:w val="0.118798199155279"/>
          <c:h val="0.115027183669102"/>
        </c:manualLayout>
      </c:layout>
      <c:overlay val="0"/>
      <c:spPr>
        <a:solidFill>
          <a:srgbClr val="ffffff"/>
        </a:solidFill>
        <a:ln w="3240">
          <a:solidFill>
            <a:srgbClr val="000000"/>
          </a:solidFill>
          <a:round/>
        </a:ln>
      </c:spPr>
      <c:txPr>
        <a:bodyPr/>
        <a:lstStyle/>
        <a:p>
          <a:pPr>
            <a:defRPr b="0" sz="755" spc="-1" strike="noStrike">
              <a:solidFill>
                <a:srgbClr val="000000"/>
              </a:solidFill>
              <a:latin typeface="Arial"/>
              <a:ea typeface="Arial"/>
            </a:defRPr>
          </a:pPr>
        </a:p>
      </c:txPr>
    </c:legend>
    <c:plotVisOnly val="1"/>
    <c:dispBlanksAs val="gap"/>
  </c:chart>
  <c:spPr>
    <a:solidFill>
      <a:srgbClr val="ffffff"/>
    </a:solidFill>
    <a:ln w="3240">
      <a:solidFill>
        <a:srgbClr val="000000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205920</xdr:colOff>
      <xdr:row>26</xdr:row>
      <xdr:rowOff>38160</xdr:rowOff>
    </xdr:from>
    <xdr:to>
      <xdr:col>5</xdr:col>
      <xdr:colOff>419040</xdr:colOff>
      <xdr:row>46</xdr:row>
      <xdr:rowOff>159840</xdr:rowOff>
    </xdr:to>
    <xdr:graphicFrame>
      <xdr:nvGraphicFramePr>
        <xdr:cNvPr id="0" name="Chart 1"/>
        <xdr:cNvGraphicFramePr/>
      </xdr:nvGraphicFramePr>
      <xdr:xfrm>
        <a:off x="205920" y="4275000"/>
        <a:ext cx="4408560" cy="3560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Tema de 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C2:M41"/>
  <sheetViews>
    <sheetView showFormulas="false" showGridLines="true" showRowColHeaders="true" showZeros="true" rightToLeft="false" tabSelected="true" showOutlineSymbols="true" defaultGridColor="true" view="normal" topLeftCell="A4" colorId="64" zoomScale="100" zoomScaleNormal="100" zoomScalePageLayoutView="100" workbookViewId="0">
      <selection pane="topLeft" activeCell="R17" activeCellId="0" sqref="R17"/>
    </sheetView>
  </sheetViews>
  <sheetFormatPr defaultColWidth="11.5078125" defaultRowHeight="12.75" zeroHeight="false" outlineLevelRow="0" outlineLevelCol="0"/>
  <cols>
    <col collapsed="false" customWidth="false" hidden="false" outlineLevel="0" max="3" min="1" style="1" width="11.5"/>
    <col collapsed="false" customWidth="true" hidden="false" outlineLevel="0" max="5" min="4" style="1" width="12.5"/>
    <col collapsed="false" customWidth="false" hidden="false" outlineLevel="0" max="9" min="6" style="1" width="11.5"/>
    <col collapsed="false" customWidth="true" hidden="false" outlineLevel="0" max="10" min="10" style="1" width="13.16"/>
    <col collapsed="false" customWidth="false" hidden="false" outlineLevel="0" max="259" min="11" style="1" width="11.5"/>
    <col collapsed="false" customWidth="true" hidden="false" outlineLevel="0" max="261" min="260" style="1" width="12.5"/>
    <col collapsed="false" customWidth="false" hidden="false" outlineLevel="0" max="515" min="262" style="1" width="11.5"/>
    <col collapsed="false" customWidth="true" hidden="false" outlineLevel="0" max="517" min="516" style="1" width="12.5"/>
    <col collapsed="false" customWidth="false" hidden="false" outlineLevel="0" max="771" min="518" style="1" width="11.5"/>
    <col collapsed="false" customWidth="true" hidden="false" outlineLevel="0" max="773" min="772" style="1" width="12.5"/>
    <col collapsed="false" customWidth="false" hidden="false" outlineLevel="0" max="1027" min="774" style="1" width="11.5"/>
    <col collapsed="false" customWidth="true" hidden="false" outlineLevel="0" max="1029" min="1028" style="1" width="12.5"/>
    <col collapsed="false" customWidth="false" hidden="false" outlineLevel="0" max="1283" min="1030" style="1" width="11.5"/>
    <col collapsed="false" customWidth="true" hidden="false" outlineLevel="0" max="1285" min="1284" style="1" width="12.5"/>
    <col collapsed="false" customWidth="false" hidden="false" outlineLevel="0" max="1539" min="1286" style="1" width="11.5"/>
    <col collapsed="false" customWidth="true" hidden="false" outlineLevel="0" max="1541" min="1540" style="1" width="12.5"/>
    <col collapsed="false" customWidth="false" hidden="false" outlineLevel="0" max="1795" min="1542" style="1" width="11.5"/>
    <col collapsed="false" customWidth="true" hidden="false" outlineLevel="0" max="1797" min="1796" style="1" width="12.5"/>
    <col collapsed="false" customWidth="false" hidden="false" outlineLevel="0" max="2051" min="1798" style="1" width="11.5"/>
    <col collapsed="false" customWidth="true" hidden="false" outlineLevel="0" max="2053" min="2052" style="1" width="12.5"/>
    <col collapsed="false" customWidth="false" hidden="false" outlineLevel="0" max="2307" min="2054" style="1" width="11.5"/>
    <col collapsed="false" customWidth="true" hidden="false" outlineLevel="0" max="2309" min="2308" style="1" width="12.5"/>
    <col collapsed="false" customWidth="false" hidden="false" outlineLevel="0" max="2563" min="2310" style="1" width="11.5"/>
    <col collapsed="false" customWidth="true" hidden="false" outlineLevel="0" max="2565" min="2564" style="1" width="12.5"/>
    <col collapsed="false" customWidth="false" hidden="false" outlineLevel="0" max="2819" min="2566" style="1" width="11.5"/>
    <col collapsed="false" customWidth="true" hidden="false" outlineLevel="0" max="2821" min="2820" style="1" width="12.5"/>
    <col collapsed="false" customWidth="false" hidden="false" outlineLevel="0" max="3075" min="2822" style="1" width="11.5"/>
    <col collapsed="false" customWidth="true" hidden="false" outlineLevel="0" max="3077" min="3076" style="1" width="12.5"/>
    <col collapsed="false" customWidth="false" hidden="false" outlineLevel="0" max="3331" min="3078" style="1" width="11.5"/>
    <col collapsed="false" customWidth="true" hidden="false" outlineLevel="0" max="3333" min="3332" style="1" width="12.5"/>
    <col collapsed="false" customWidth="false" hidden="false" outlineLevel="0" max="3587" min="3334" style="1" width="11.5"/>
    <col collapsed="false" customWidth="true" hidden="false" outlineLevel="0" max="3589" min="3588" style="1" width="12.5"/>
    <col collapsed="false" customWidth="false" hidden="false" outlineLevel="0" max="3843" min="3590" style="1" width="11.5"/>
    <col collapsed="false" customWidth="true" hidden="false" outlineLevel="0" max="3845" min="3844" style="1" width="12.5"/>
    <col collapsed="false" customWidth="false" hidden="false" outlineLevel="0" max="4099" min="3846" style="1" width="11.5"/>
    <col collapsed="false" customWidth="true" hidden="false" outlineLevel="0" max="4101" min="4100" style="1" width="12.5"/>
    <col collapsed="false" customWidth="false" hidden="false" outlineLevel="0" max="4355" min="4102" style="1" width="11.5"/>
    <col collapsed="false" customWidth="true" hidden="false" outlineLevel="0" max="4357" min="4356" style="1" width="12.5"/>
    <col collapsed="false" customWidth="false" hidden="false" outlineLevel="0" max="4611" min="4358" style="1" width="11.5"/>
    <col collapsed="false" customWidth="true" hidden="false" outlineLevel="0" max="4613" min="4612" style="1" width="12.5"/>
    <col collapsed="false" customWidth="false" hidden="false" outlineLevel="0" max="4867" min="4614" style="1" width="11.5"/>
    <col collapsed="false" customWidth="true" hidden="false" outlineLevel="0" max="4869" min="4868" style="1" width="12.5"/>
    <col collapsed="false" customWidth="false" hidden="false" outlineLevel="0" max="5123" min="4870" style="1" width="11.5"/>
    <col collapsed="false" customWidth="true" hidden="false" outlineLevel="0" max="5125" min="5124" style="1" width="12.5"/>
    <col collapsed="false" customWidth="false" hidden="false" outlineLevel="0" max="5379" min="5126" style="1" width="11.5"/>
    <col collapsed="false" customWidth="true" hidden="false" outlineLevel="0" max="5381" min="5380" style="1" width="12.5"/>
    <col collapsed="false" customWidth="false" hidden="false" outlineLevel="0" max="5635" min="5382" style="1" width="11.5"/>
    <col collapsed="false" customWidth="true" hidden="false" outlineLevel="0" max="5637" min="5636" style="1" width="12.5"/>
    <col collapsed="false" customWidth="false" hidden="false" outlineLevel="0" max="5891" min="5638" style="1" width="11.5"/>
    <col collapsed="false" customWidth="true" hidden="false" outlineLevel="0" max="5893" min="5892" style="1" width="12.5"/>
    <col collapsed="false" customWidth="false" hidden="false" outlineLevel="0" max="6147" min="5894" style="1" width="11.5"/>
    <col collapsed="false" customWidth="true" hidden="false" outlineLevel="0" max="6149" min="6148" style="1" width="12.5"/>
    <col collapsed="false" customWidth="false" hidden="false" outlineLevel="0" max="6403" min="6150" style="1" width="11.5"/>
    <col collapsed="false" customWidth="true" hidden="false" outlineLevel="0" max="6405" min="6404" style="1" width="12.5"/>
    <col collapsed="false" customWidth="false" hidden="false" outlineLevel="0" max="6659" min="6406" style="1" width="11.5"/>
    <col collapsed="false" customWidth="true" hidden="false" outlineLevel="0" max="6661" min="6660" style="1" width="12.5"/>
    <col collapsed="false" customWidth="false" hidden="false" outlineLevel="0" max="6915" min="6662" style="1" width="11.5"/>
    <col collapsed="false" customWidth="true" hidden="false" outlineLevel="0" max="6917" min="6916" style="1" width="12.5"/>
    <col collapsed="false" customWidth="false" hidden="false" outlineLevel="0" max="7171" min="6918" style="1" width="11.5"/>
    <col collapsed="false" customWidth="true" hidden="false" outlineLevel="0" max="7173" min="7172" style="1" width="12.5"/>
    <col collapsed="false" customWidth="false" hidden="false" outlineLevel="0" max="7427" min="7174" style="1" width="11.5"/>
    <col collapsed="false" customWidth="true" hidden="false" outlineLevel="0" max="7429" min="7428" style="1" width="12.5"/>
    <col collapsed="false" customWidth="false" hidden="false" outlineLevel="0" max="7683" min="7430" style="1" width="11.5"/>
    <col collapsed="false" customWidth="true" hidden="false" outlineLevel="0" max="7685" min="7684" style="1" width="12.5"/>
    <col collapsed="false" customWidth="false" hidden="false" outlineLevel="0" max="7939" min="7686" style="1" width="11.5"/>
    <col collapsed="false" customWidth="true" hidden="false" outlineLevel="0" max="7941" min="7940" style="1" width="12.5"/>
    <col collapsed="false" customWidth="false" hidden="false" outlineLevel="0" max="8195" min="7942" style="1" width="11.5"/>
    <col collapsed="false" customWidth="true" hidden="false" outlineLevel="0" max="8197" min="8196" style="1" width="12.5"/>
    <col collapsed="false" customWidth="false" hidden="false" outlineLevel="0" max="8451" min="8198" style="1" width="11.5"/>
    <col collapsed="false" customWidth="true" hidden="false" outlineLevel="0" max="8453" min="8452" style="1" width="12.5"/>
    <col collapsed="false" customWidth="false" hidden="false" outlineLevel="0" max="8707" min="8454" style="1" width="11.5"/>
    <col collapsed="false" customWidth="true" hidden="false" outlineLevel="0" max="8709" min="8708" style="1" width="12.5"/>
    <col collapsed="false" customWidth="false" hidden="false" outlineLevel="0" max="8963" min="8710" style="1" width="11.5"/>
    <col collapsed="false" customWidth="true" hidden="false" outlineLevel="0" max="8965" min="8964" style="1" width="12.5"/>
    <col collapsed="false" customWidth="false" hidden="false" outlineLevel="0" max="9219" min="8966" style="1" width="11.5"/>
    <col collapsed="false" customWidth="true" hidden="false" outlineLevel="0" max="9221" min="9220" style="1" width="12.5"/>
    <col collapsed="false" customWidth="false" hidden="false" outlineLevel="0" max="9475" min="9222" style="1" width="11.5"/>
    <col collapsed="false" customWidth="true" hidden="false" outlineLevel="0" max="9477" min="9476" style="1" width="12.5"/>
    <col collapsed="false" customWidth="false" hidden="false" outlineLevel="0" max="9731" min="9478" style="1" width="11.5"/>
    <col collapsed="false" customWidth="true" hidden="false" outlineLevel="0" max="9733" min="9732" style="1" width="12.5"/>
    <col collapsed="false" customWidth="false" hidden="false" outlineLevel="0" max="9987" min="9734" style="1" width="11.5"/>
    <col collapsed="false" customWidth="true" hidden="false" outlineLevel="0" max="9989" min="9988" style="1" width="12.5"/>
    <col collapsed="false" customWidth="false" hidden="false" outlineLevel="0" max="10243" min="9990" style="1" width="11.5"/>
    <col collapsed="false" customWidth="true" hidden="false" outlineLevel="0" max="10245" min="10244" style="1" width="12.5"/>
    <col collapsed="false" customWidth="false" hidden="false" outlineLevel="0" max="10499" min="10246" style="1" width="11.5"/>
    <col collapsed="false" customWidth="true" hidden="false" outlineLevel="0" max="10501" min="10500" style="1" width="12.5"/>
    <col collapsed="false" customWidth="false" hidden="false" outlineLevel="0" max="10755" min="10502" style="1" width="11.5"/>
    <col collapsed="false" customWidth="true" hidden="false" outlineLevel="0" max="10757" min="10756" style="1" width="12.5"/>
    <col collapsed="false" customWidth="false" hidden="false" outlineLevel="0" max="11011" min="10758" style="1" width="11.5"/>
    <col collapsed="false" customWidth="true" hidden="false" outlineLevel="0" max="11013" min="11012" style="1" width="12.5"/>
    <col collapsed="false" customWidth="false" hidden="false" outlineLevel="0" max="11267" min="11014" style="1" width="11.5"/>
    <col collapsed="false" customWidth="true" hidden="false" outlineLevel="0" max="11269" min="11268" style="1" width="12.5"/>
    <col collapsed="false" customWidth="false" hidden="false" outlineLevel="0" max="11523" min="11270" style="1" width="11.5"/>
    <col collapsed="false" customWidth="true" hidden="false" outlineLevel="0" max="11525" min="11524" style="1" width="12.5"/>
    <col collapsed="false" customWidth="false" hidden="false" outlineLevel="0" max="11779" min="11526" style="1" width="11.5"/>
    <col collapsed="false" customWidth="true" hidden="false" outlineLevel="0" max="11781" min="11780" style="1" width="12.5"/>
    <col collapsed="false" customWidth="false" hidden="false" outlineLevel="0" max="12035" min="11782" style="1" width="11.5"/>
    <col collapsed="false" customWidth="true" hidden="false" outlineLevel="0" max="12037" min="12036" style="1" width="12.5"/>
    <col collapsed="false" customWidth="false" hidden="false" outlineLevel="0" max="12291" min="12038" style="1" width="11.5"/>
    <col collapsed="false" customWidth="true" hidden="false" outlineLevel="0" max="12293" min="12292" style="1" width="12.5"/>
    <col collapsed="false" customWidth="false" hidden="false" outlineLevel="0" max="12547" min="12294" style="1" width="11.5"/>
    <col collapsed="false" customWidth="true" hidden="false" outlineLevel="0" max="12549" min="12548" style="1" width="12.5"/>
    <col collapsed="false" customWidth="false" hidden="false" outlineLevel="0" max="12803" min="12550" style="1" width="11.5"/>
    <col collapsed="false" customWidth="true" hidden="false" outlineLevel="0" max="12805" min="12804" style="1" width="12.5"/>
    <col collapsed="false" customWidth="false" hidden="false" outlineLevel="0" max="13059" min="12806" style="1" width="11.5"/>
    <col collapsed="false" customWidth="true" hidden="false" outlineLevel="0" max="13061" min="13060" style="1" width="12.5"/>
    <col collapsed="false" customWidth="false" hidden="false" outlineLevel="0" max="13315" min="13062" style="1" width="11.5"/>
    <col collapsed="false" customWidth="true" hidden="false" outlineLevel="0" max="13317" min="13316" style="1" width="12.5"/>
    <col collapsed="false" customWidth="false" hidden="false" outlineLevel="0" max="13571" min="13318" style="1" width="11.5"/>
    <col collapsed="false" customWidth="true" hidden="false" outlineLevel="0" max="13573" min="13572" style="1" width="12.5"/>
    <col collapsed="false" customWidth="false" hidden="false" outlineLevel="0" max="13827" min="13574" style="1" width="11.5"/>
    <col collapsed="false" customWidth="true" hidden="false" outlineLevel="0" max="13829" min="13828" style="1" width="12.5"/>
    <col collapsed="false" customWidth="false" hidden="false" outlineLevel="0" max="14083" min="13830" style="1" width="11.5"/>
    <col collapsed="false" customWidth="true" hidden="false" outlineLevel="0" max="14085" min="14084" style="1" width="12.5"/>
    <col collapsed="false" customWidth="false" hidden="false" outlineLevel="0" max="14339" min="14086" style="1" width="11.5"/>
    <col collapsed="false" customWidth="true" hidden="false" outlineLevel="0" max="14341" min="14340" style="1" width="12.5"/>
    <col collapsed="false" customWidth="false" hidden="false" outlineLevel="0" max="14595" min="14342" style="1" width="11.5"/>
    <col collapsed="false" customWidth="true" hidden="false" outlineLevel="0" max="14597" min="14596" style="1" width="12.5"/>
    <col collapsed="false" customWidth="false" hidden="false" outlineLevel="0" max="14851" min="14598" style="1" width="11.5"/>
    <col collapsed="false" customWidth="true" hidden="false" outlineLevel="0" max="14853" min="14852" style="1" width="12.5"/>
    <col collapsed="false" customWidth="false" hidden="false" outlineLevel="0" max="15107" min="14854" style="1" width="11.5"/>
    <col collapsed="false" customWidth="true" hidden="false" outlineLevel="0" max="15109" min="15108" style="1" width="12.5"/>
    <col collapsed="false" customWidth="false" hidden="false" outlineLevel="0" max="15363" min="15110" style="1" width="11.5"/>
    <col collapsed="false" customWidth="true" hidden="false" outlineLevel="0" max="15365" min="15364" style="1" width="12.5"/>
    <col collapsed="false" customWidth="false" hidden="false" outlineLevel="0" max="15619" min="15366" style="1" width="11.5"/>
    <col collapsed="false" customWidth="true" hidden="false" outlineLevel="0" max="15621" min="15620" style="1" width="12.5"/>
    <col collapsed="false" customWidth="false" hidden="false" outlineLevel="0" max="15875" min="15622" style="1" width="11.5"/>
    <col collapsed="false" customWidth="true" hidden="false" outlineLevel="0" max="15877" min="15876" style="1" width="12.5"/>
    <col collapsed="false" customWidth="false" hidden="false" outlineLevel="0" max="16131" min="15878" style="1" width="11.5"/>
    <col collapsed="false" customWidth="true" hidden="false" outlineLevel="0" max="16133" min="16132" style="1" width="12.5"/>
    <col collapsed="false" customWidth="false" hidden="false" outlineLevel="0" max="16384" min="16134" style="1" width="11.5"/>
  </cols>
  <sheetData>
    <row r="2" customFormat="false" ht="12.75" hidden="false" customHeight="false" outlineLevel="0" collapsed="false">
      <c r="D2" s="1" t="s">
        <v>0</v>
      </c>
      <c r="E2" s="1" t="s">
        <v>0</v>
      </c>
      <c r="F2" s="1" t="s">
        <v>0</v>
      </c>
      <c r="G2" s="1" t="s">
        <v>1</v>
      </c>
      <c r="H2" s="1" t="s">
        <v>1</v>
      </c>
      <c r="I2" s="1" t="s">
        <v>1</v>
      </c>
    </row>
    <row r="3" customFormat="false" ht="12.75" hidden="false" customHeight="false" outlineLevel="0" collapsed="false">
      <c r="D3" s="2" t="s">
        <v>2</v>
      </c>
      <c r="E3" s="3" t="s">
        <v>3</v>
      </c>
      <c r="F3" s="4" t="s">
        <v>4</v>
      </c>
      <c r="G3" s="5" t="s">
        <v>2</v>
      </c>
      <c r="H3" s="6" t="s">
        <v>3</v>
      </c>
      <c r="I3" s="7" t="s">
        <v>4</v>
      </c>
      <c r="J3" s="8" t="s">
        <v>5</v>
      </c>
    </row>
    <row r="4" customFormat="false" ht="12.75" hidden="false" customHeight="false" outlineLevel="0" collapsed="false">
      <c r="C4" s="9" t="s">
        <v>6</v>
      </c>
      <c r="D4" s="10" t="n">
        <v>100</v>
      </c>
      <c r="E4" s="10" t="n">
        <v>50</v>
      </c>
      <c r="F4" s="11" t="n">
        <v>12.5</v>
      </c>
    </row>
    <row r="5" customFormat="false" ht="12.75" hidden="false" customHeight="false" outlineLevel="0" collapsed="false">
      <c r="C5" s="12" t="s">
        <v>7</v>
      </c>
      <c r="D5" s="13" t="n">
        <v>102</v>
      </c>
      <c r="E5" s="13" t="n">
        <v>51</v>
      </c>
      <c r="F5" s="14" t="n">
        <v>12.9</v>
      </c>
      <c r="G5" s="15" t="n">
        <f aca="false">(D5-D4)/D4</f>
        <v>0.02</v>
      </c>
      <c r="H5" s="15" t="n">
        <f aca="false">(E5-E4)/E4</f>
        <v>0.02</v>
      </c>
      <c r="I5" s="15" t="n">
        <f aca="false">(F5-F4)/F4</f>
        <v>0.032</v>
      </c>
      <c r="J5" s="15" t="n">
        <f aca="false">0.3*G5+0.6*H5+0.1*I5</f>
        <v>0.0212</v>
      </c>
      <c r="K5" s="15"/>
    </row>
    <row r="6" customFormat="false" ht="12.75" hidden="false" customHeight="false" outlineLevel="0" collapsed="false">
      <c r="C6" s="12" t="s">
        <v>8</v>
      </c>
      <c r="D6" s="13" t="n">
        <v>102.5</v>
      </c>
      <c r="E6" s="13" t="n">
        <v>52</v>
      </c>
      <c r="F6" s="14" t="n">
        <v>13.2</v>
      </c>
      <c r="G6" s="15" t="n">
        <f aca="false">(D6-D5)/D5</f>
        <v>0.00490196078431373</v>
      </c>
      <c r="H6" s="15" t="n">
        <f aca="false">(E6-E5)/E5</f>
        <v>0.0196078431372549</v>
      </c>
      <c r="I6" s="15" t="n">
        <f aca="false">(F6-F5)/F5</f>
        <v>0.0232558139534883</v>
      </c>
      <c r="J6" s="15" t="n">
        <f aca="false">0.3*G6+0.6*H6+0.1*I6</f>
        <v>0.0155608755129959</v>
      </c>
    </row>
    <row r="7" customFormat="false" ht="12.75" hidden="false" customHeight="false" outlineLevel="0" collapsed="false">
      <c r="C7" s="12" t="s">
        <v>9</v>
      </c>
      <c r="D7" s="13" t="n">
        <v>104</v>
      </c>
      <c r="E7" s="13" t="n">
        <v>53.5</v>
      </c>
      <c r="F7" s="14" t="n">
        <v>11.3</v>
      </c>
      <c r="G7" s="15" t="n">
        <f aca="false">(D7-D6)/D6</f>
        <v>0.0146341463414634</v>
      </c>
      <c r="H7" s="15" t="n">
        <f aca="false">(E7-E6)/E6</f>
        <v>0.0288461538461538</v>
      </c>
      <c r="I7" s="15" t="n">
        <f aca="false">(F7-F6)/F6</f>
        <v>-0.143939393939394</v>
      </c>
      <c r="J7" s="15" t="n">
        <f aca="false">0.3*G7+0.6*H7+0.1*I7</f>
        <v>0.00730399681619195</v>
      </c>
    </row>
    <row r="8" customFormat="false" ht="12.75" hidden="false" customHeight="false" outlineLevel="0" collapsed="false">
      <c r="C8" s="12" t="s">
        <v>10</v>
      </c>
      <c r="D8" s="13" t="n">
        <v>103.6</v>
      </c>
      <c r="E8" s="13" t="n">
        <v>53.8</v>
      </c>
      <c r="F8" s="14" t="n">
        <v>11</v>
      </c>
      <c r="G8" s="15" t="n">
        <f aca="false">(D8-D7)/D7</f>
        <v>-0.0038461538461539</v>
      </c>
      <c r="H8" s="15" t="n">
        <f aca="false">(E8-E7)/E7</f>
        <v>0.00560747663551397</v>
      </c>
      <c r="I8" s="15" t="n">
        <f aca="false">(F8-F7)/F7</f>
        <v>-0.0265486725663717</v>
      </c>
      <c r="J8" s="15" t="n">
        <f aca="false">0.3*G8+0.6*H8+0.1*I8</f>
        <v>-0.000444227429174966</v>
      </c>
    </row>
    <row r="9" customFormat="false" ht="12.75" hidden="false" customHeight="false" outlineLevel="0" collapsed="false">
      <c r="C9" s="12" t="s">
        <v>11</v>
      </c>
      <c r="D9" s="13" t="n">
        <v>102.8</v>
      </c>
      <c r="E9" s="13" t="n">
        <v>52.5</v>
      </c>
      <c r="F9" s="14" t="n">
        <v>10.5</v>
      </c>
      <c r="G9" s="15" t="n">
        <f aca="false">(D9-D8)/D8</f>
        <v>-0.0077220077220077</v>
      </c>
      <c r="H9" s="15" t="n">
        <f aca="false">(E9-E8)/E8</f>
        <v>-0.0241635687732342</v>
      </c>
      <c r="I9" s="15" t="n">
        <f aca="false">(F9-F8)/F8</f>
        <v>-0.0454545454545455</v>
      </c>
      <c r="J9" s="15" t="n">
        <f aca="false">0.3*G9+0.6*H9+0.1*I9</f>
        <v>-0.0213601981259973</v>
      </c>
    </row>
    <row r="10" customFormat="false" ht="12.75" hidden="false" customHeight="false" outlineLevel="0" collapsed="false">
      <c r="C10" s="12" t="s">
        <v>12</v>
      </c>
      <c r="D10" s="13" t="n">
        <v>104</v>
      </c>
      <c r="E10" s="13" t="n">
        <v>52.6</v>
      </c>
      <c r="F10" s="14" t="n">
        <v>11.5</v>
      </c>
      <c r="G10" s="15" t="n">
        <f aca="false">(D10-D9)/D9</f>
        <v>0.0116731517509728</v>
      </c>
      <c r="H10" s="15" t="n">
        <f aca="false">(E10-E9)/E9</f>
        <v>0.00190476190476193</v>
      </c>
      <c r="I10" s="15" t="n">
        <f aca="false">(F10-F9)/F9</f>
        <v>0.0952380952380952</v>
      </c>
      <c r="J10" s="15" t="n">
        <f aca="false">0.3*G10+0.6*H10+0.1*I10</f>
        <v>0.0141686121919585</v>
      </c>
    </row>
    <row r="11" customFormat="false" ht="12.75" hidden="false" customHeight="false" outlineLevel="0" collapsed="false">
      <c r="C11" s="12" t="s">
        <v>13</v>
      </c>
      <c r="D11" s="13" t="n">
        <v>106</v>
      </c>
      <c r="E11" s="13" t="n">
        <v>53.6</v>
      </c>
      <c r="F11" s="14" t="n">
        <v>12.6</v>
      </c>
      <c r="G11" s="15" t="n">
        <f aca="false">(D11-D10)/D10</f>
        <v>0.0192307692307692</v>
      </c>
      <c r="H11" s="15" t="n">
        <f aca="false">(E11-E10)/E10</f>
        <v>0.0190114068441065</v>
      </c>
      <c r="I11" s="15" t="n">
        <f aca="false">(F11-F10)/F10</f>
        <v>0.0956521739130435</v>
      </c>
      <c r="J11" s="15" t="n">
        <f aca="false">0.3*G11+0.6*H11+0.1*I11</f>
        <v>0.026741292266999</v>
      </c>
    </row>
    <row r="12" customFormat="false" ht="12.75" hidden="false" customHeight="false" outlineLevel="0" collapsed="false">
      <c r="C12" s="12" t="s">
        <v>14</v>
      </c>
      <c r="D12" s="13" t="n">
        <v>105.5</v>
      </c>
      <c r="E12" s="13" t="n">
        <v>54.9</v>
      </c>
      <c r="F12" s="14" t="n">
        <v>13.5</v>
      </c>
      <c r="G12" s="15" t="n">
        <f aca="false">(D12-D11)/D11</f>
        <v>-0.00471698113207547</v>
      </c>
      <c r="H12" s="15" t="n">
        <f aca="false">(E12-E11)/E11</f>
        <v>0.0242537313432835</v>
      </c>
      <c r="I12" s="15" t="n">
        <f aca="false">(F12-F11)/F11</f>
        <v>0.0714285714285715</v>
      </c>
      <c r="J12" s="15" t="n">
        <f aca="false">0.3*G12+0.6*H12+0.1*I12</f>
        <v>0.0202800016092046</v>
      </c>
    </row>
    <row r="13" customFormat="false" ht="12.75" hidden="false" customHeight="false" outlineLevel="0" collapsed="false">
      <c r="C13" s="12" t="s">
        <v>15</v>
      </c>
      <c r="D13" s="13" t="n">
        <v>107</v>
      </c>
      <c r="E13" s="13" t="n">
        <v>54</v>
      </c>
      <c r="F13" s="14" t="n">
        <v>14.3</v>
      </c>
      <c r="G13" s="15" t="n">
        <f aca="false">(D13-D12)/D12</f>
        <v>0.014218009478673</v>
      </c>
      <c r="H13" s="15" t="n">
        <f aca="false">(E13-E12)/E12</f>
        <v>-0.0163934426229508</v>
      </c>
      <c r="I13" s="15" t="n">
        <f aca="false">(F13-F12)/F12</f>
        <v>0.0592592592592593</v>
      </c>
      <c r="J13" s="15" t="n">
        <f aca="false">0.3*G13+0.6*H13+0.1*I13</f>
        <v>0.000355263195757352</v>
      </c>
    </row>
    <row r="14" customFormat="false" ht="12.75" hidden="false" customHeight="false" outlineLevel="0" collapsed="false">
      <c r="C14" s="12" t="s">
        <v>16</v>
      </c>
      <c r="D14" s="13" t="n">
        <v>108</v>
      </c>
      <c r="E14" s="13" t="n">
        <v>54.9</v>
      </c>
      <c r="F14" s="14" t="n">
        <v>14</v>
      </c>
      <c r="G14" s="15" t="n">
        <f aca="false">(D14-D13)/D13</f>
        <v>0.00934579439252336</v>
      </c>
      <c r="H14" s="15" t="n">
        <f aca="false">(E14-E13)/E13</f>
        <v>0.0166666666666666</v>
      </c>
      <c r="I14" s="15" t="n">
        <f aca="false">(F14-F13)/F13</f>
        <v>-0.020979020979021</v>
      </c>
      <c r="J14" s="15" t="n">
        <f aca="false">0.3*G14+0.6*H14+0.1*I14</f>
        <v>0.0107058362198549</v>
      </c>
    </row>
    <row r="15" customFormat="false" ht="12.75" hidden="false" customHeight="false" outlineLevel="0" collapsed="false">
      <c r="C15" s="16" t="s">
        <v>17</v>
      </c>
      <c r="D15" s="17" t="n">
        <v>107.5</v>
      </c>
      <c r="E15" s="17" t="n">
        <v>55.3</v>
      </c>
      <c r="F15" s="18" t="n">
        <v>15.5</v>
      </c>
      <c r="G15" s="15" t="n">
        <f aca="false">(D15-D14)/D14</f>
        <v>-0.00462962962962963</v>
      </c>
      <c r="H15" s="15" t="n">
        <f aca="false">(E15-E14)/E14</f>
        <v>0.00728597449908923</v>
      </c>
      <c r="I15" s="15" t="n">
        <f aca="false">(F15-F14)/F14</f>
        <v>0.107142857142857</v>
      </c>
      <c r="J15" s="15" t="n">
        <f aca="false">0.3*G15+0.6*H15+0.1*I15</f>
        <v>0.0136969815248504</v>
      </c>
    </row>
    <row r="16" customFormat="false" ht="12.75" hidden="false" customHeight="false" outlineLevel="0" collapsed="false">
      <c r="F16" s="1" t="s">
        <v>18</v>
      </c>
      <c r="G16" s="19" t="n">
        <f aca="false">AVERAGE(G5:G15)</f>
        <v>0.00664445996807717</v>
      </c>
      <c r="H16" s="19" t="n">
        <f aca="false">AVERAGE(H5:H15)</f>
        <v>0.0093297275891496</v>
      </c>
      <c r="I16" s="19" t="n">
        <f aca="false">AVERAGE(I5:I15)</f>
        <v>0.0224595579996348</v>
      </c>
      <c r="J16" s="19" t="n">
        <f aca="false">AVERAGE(J5:J15)</f>
        <v>0.00983713034387639</v>
      </c>
    </row>
    <row r="17" customFormat="false" ht="12.75" hidden="false" customHeight="false" outlineLevel="0" collapsed="false">
      <c r="F17" s="1" t="s">
        <v>19</v>
      </c>
      <c r="G17" s="20" t="n">
        <f aca="false">STDEV(G5:G15)</f>
        <v>0.0103258725310715</v>
      </c>
      <c r="H17" s="20" t="n">
        <f aca="false">STDEV(H5:H15)</f>
        <v>0.0168146404181355</v>
      </c>
      <c r="I17" s="20" t="n">
        <f aca="false">STDEV(I5:I15)</f>
        <v>0.076327338135162</v>
      </c>
      <c r="J17" s="20" t="n">
        <f aca="false">STDEV(J5:J15)</f>
        <v>0.0132905881871619</v>
      </c>
      <c r="L17" s="1" t="s">
        <v>20</v>
      </c>
      <c r="M17" s="21" t="n">
        <f aca="false">(0.3^2*G17^2+0.6^2*H17^2+0.1^2*I17^2+2*0.3*0.6*E23+2*0.3*0.1*F23+2*0.6*0.1*G23)^(1/2)</f>
        <v>0.0132666213574232</v>
      </c>
    </row>
    <row r="18" customFormat="false" ht="12.75" hidden="false" customHeight="false" outlineLevel="0" collapsed="false">
      <c r="F18" s="22" t="s">
        <v>21</v>
      </c>
      <c r="L18" s="1" t="s">
        <v>22</v>
      </c>
    </row>
    <row r="19" customFormat="false" ht="13.8" hidden="false" customHeight="false" outlineLevel="0" collapsed="false">
      <c r="F19" s="1" t="s">
        <v>18</v>
      </c>
      <c r="G19" s="23" t="n">
        <f aca="false">G16*12</f>
        <v>0.079733519616926</v>
      </c>
      <c r="H19" s="23" t="n">
        <f aca="false">H16*12</f>
        <v>0.111956731069795</v>
      </c>
      <c r="I19" s="23" t="n">
        <f aca="false">I16*12</f>
        <v>0.269514695995618</v>
      </c>
      <c r="J19" s="23" t="n">
        <f aca="false">J16*12</f>
        <v>0.118045564126517</v>
      </c>
    </row>
    <row r="20" customFormat="false" ht="13.8" hidden="false" customHeight="false" outlineLevel="0" collapsed="false">
      <c r="F20" s="1" t="s">
        <v>19</v>
      </c>
      <c r="G20" s="23" t="n">
        <f aca="false">G17*SQRT(12)</f>
        <v>0.0357698717125913</v>
      </c>
      <c r="H20" s="23" t="n">
        <f aca="false">H17*SQRT(12)</f>
        <v>0.0582476230304239</v>
      </c>
      <c r="I20" s="23" t="n">
        <f aca="false">I17*SQRT(12)</f>
        <v>0.26440565531318</v>
      </c>
      <c r="J20" s="23" t="n">
        <f aca="false">J17*SQRT(12)</f>
        <v>0.0460399480052782</v>
      </c>
    </row>
    <row r="21" customFormat="false" ht="12.75" hidden="false" customHeight="false" outlineLevel="0" collapsed="false">
      <c r="G21" s="15"/>
    </row>
    <row r="22" customFormat="false" ht="12.75" hidden="false" customHeight="false" outlineLevel="0" collapsed="false">
      <c r="E22" s="1" t="s">
        <v>23</v>
      </c>
      <c r="F22" s="1" t="s">
        <v>24</v>
      </c>
      <c r="G22" s="1" t="s">
        <v>25</v>
      </c>
    </row>
    <row r="23" customFormat="false" ht="12.75" hidden="false" customHeight="false" outlineLevel="0" collapsed="false">
      <c r="E23" s="21" t="n">
        <f aca="false">COVAR(G5:G15,H5:H15)</f>
        <v>5.12511507921835E-005</v>
      </c>
      <c r="F23" s="21" t="n">
        <f aca="false">COVAR(G5:G15,I5:I15)</f>
        <v>2.03499393797161E-005</v>
      </c>
      <c r="G23" s="21" t="n">
        <f aca="false">COVAR(I5:I15,H5:H15)</f>
        <v>-0.000110887412108925</v>
      </c>
    </row>
    <row r="26" customFormat="false" ht="12.75" hidden="false" customHeight="false" outlineLevel="0" collapsed="false">
      <c r="G26" s="24" t="s">
        <v>26</v>
      </c>
      <c r="H26" s="24"/>
    </row>
    <row r="27" customFormat="false" ht="13.8" hidden="false" customHeight="false" outlineLevel="0" collapsed="false">
      <c r="G27" s="1" t="s">
        <v>1</v>
      </c>
      <c r="H27" s="23" t="n">
        <v>0.118</v>
      </c>
    </row>
    <row r="28" customFormat="false" ht="13.8" hidden="false" customHeight="false" outlineLevel="0" collapsed="false">
      <c r="G28" s="1" t="s">
        <v>27</v>
      </c>
      <c r="H28" s="23" t="n">
        <v>0.046</v>
      </c>
    </row>
    <row r="29" customFormat="false" ht="13.8" hidden="false" customHeight="false" outlineLevel="0" collapsed="false">
      <c r="H29" s="23"/>
    </row>
    <row r="30" customFormat="false" ht="13.8" hidden="false" customHeight="false" outlineLevel="0" collapsed="false">
      <c r="H30" s="23"/>
    </row>
    <row r="31" customFormat="false" ht="13.8" hidden="false" customHeight="false" outlineLevel="0" collapsed="false">
      <c r="H31" s="23"/>
    </row>
    <row r="32" customFormat="false" ht="13.8" hidden="false" customHeight="false" outlineLevel="0" collapsed="false">
      <c r="H32" s="23"/>
    </row>
    <row r="33" customFormat="false" ht="13.8" hidden="false" customHeight="false" outlineLevel="0" collapsed="false">
      <c r="H33" s="23"/>
    </row>
    <row r="34" customFormat="false" ht="13.8" hidden="false" customHeight="false" outlineLevel="0" collapsed="false">
      <c r="H34" s="23"/>
    </row>
    <row r="35" customFormat="false" ht="13.8" hidden="false" customHeight="false" outlineLevel="0" collapsed="false">
      <c r="H35" s="23"/>
    </row>
    <row r="36" customFormat="false" ht="13.8" hidden="false" customHeight="false" outlineLevel="0" collapsed="false">
      <c r="H36" s="23"/>
    </row>
    <row r="37" customFormat="false" ht="13.8" hidden="false" customHeight="false" outlineLevel="0" collapsed="false">
      <c r="H37" s="23"/>
    </row>
    <row r="38" customFormat="false" ht="13.8" hidden="false" customHeight="false" outlineLevel="0" collapsed="false">
      <c r="H38" s="23"/>
    </row>
    <row r="39" customFormat="false" ht="13.8" hidden="false" customHeight="false" outlineLevel="0" collapsed="false">
      <c r="H39" s="23"/>
    </row>
    <row r="40" customFormat="false" ht="13.8" hidden="false" customHeight="false" outlineLevel="0" collapsed="false">
      <c r="H40" s="23"/>
    </row>
    <row r="41" customFormat="false" ht="13.8" hidden="false" customHeight="false" outlineLevel="0" collapsed="false">
      <c r="H41" s="23"/>
    </row>
  </sheetData>
  <sheetProtection algorithmName="SHA-512" hashValue="eMS3U5anMoIKsOatuE7nH3kzNC0RCl/4KvmUqm+7p7ebBgO30G7242Zb9Y/6ARWiGU4mQCId8vuT2hzRaAsWeg==" saltValue="Sz4WpoZGG6ovNfY+Q0CeDg==" spinCount="100000" sheet="true" objects="true" scenarios="true"/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LibreOffice/24.2.4.2$Linux_X86_64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2019-01-23T10:30:53Z</dcterms:created>
  <dc:creator>HP Inc.</dc:creator>
  <dc:description/>
  <dc:language>es-ES</dc:language>
  <cp:lastModifiedBy>Lazaro Sanz, Albert</cp:lastModifiedBy>
  <dcterms:modified xsi:type="dcterms:W3CDTF">2021-01-20T23:40:45Z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