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olors1.xml" ContentType="application/vnd.ms-office.chartcolorstyle+xml"/>
  <Override PartName="/xl/charts/colors2.xml" ContentType="application/vnd.ms-office.chartcolorstyle+xml"/>
  <Override PartName="/xl/charts/style1.xml" ContentType="application/vnd.ms-office.chartstyle+xml"/>
  <Override PartName="/xl/charts/style2.xml" ContentType="application/vnd.ms-office.chartstyle+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8000" activeTab="1"/>
  </bookViews>
  <sheets>
    <sheet name="提纲" sheetId="3" r:id="rId1"/>
    <sheet name="契約者数" sheetId="1" r:id="rId2"/>
    <sheet name="FY損益" sheetId="4" r:id="rId3"/>
    <sheet name="Qt損益" sheetId="5"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<sst xmlns="http://schemas.openxmlformats.org/spreadsheetml/2006/main" count="134" uniqueCount="95">
  <si>
    <t>目的1：搞清楚NTT地域通信业务2024年度预测减少的1132亿日元的具体构成</t>
  </si>
  <si>
    <t>目的2：搞清楚NTT地域通信业务所面临的经营基本面</t>
  </si>
  <si>
    <t>目的3：搞清楚NTT地域通信业务未来需要重点监控的指标</t>
  </si>
  <si>
    <t>1.描述股价下跌的事实情况</t>
  </si>
  <si>
    <t>2.引用外部信息解释股价下跌原因（盈利预期的下调，股票回购的缺失）</t>
  </si>
  <si>
    <t>3.引用财报信息解释盈利预期下调的原因（地域通信业务收入的下降）</t>
  </si>
  <si>
    <t>4.地域通信业务的基本情况</t>
  </si>
  <si>
    <t>1.比较预测期与本期数据可知：营业收入减少4%，营业成本几乎不变，最终导致营业利润下降34%</t>
  </si>
  <si>
    <t>2.回顾过去4期数据可知：近6成业务线的用户在逐年缩减，收入规模的缩水趋势很难逆转</t>
  </si>
  <si>
    <t>2-1.以固定电话为代表的加入电话业务规模逐年缩减，趋势无法扭转</t>
  </si>
  <si>
    <t>2-2.NTT光纤业务的判断出现失误，疫情正常化后光纤需求增幅未达预期</t>
  </si>
  <si>
    <t>3.回顾过去4期数据可知：疫情开始后营业成本基本稳定在2.75万亿日元（约1375亿人民币），短期内营业成本很难下降</t>
  </si>
  <si>
    <t>3-1.固定线缆维护成本高，赤字严重</t>
  </si>
  <si>
    <t>3-2.光纤业务的判断失误导致短期内难以压缩成本</t>
  </si>
  <si>
    <t>5.对于未来的启示</t>
  </si>
  <si>
    <t>1.契约数与收入呈现正相关性，日后可以帮忙我们修正对于NTT业绩的判断</t>
  </si>
  <si>
    <t>6月与7月需要重点关注年度财报关于other说的披露与Q1的契约人数变化</t>
  </si>
  <si>
    <t>2.NTT东西日本未来的主题有两点：发掘光线需求增加收入，压缩成本 → 以PON为代表的光纤介入产品有想象空间</t>
  </si>
  <si>
    <t>6月公布的年度财务报告→搞清楚other operating revenue的构成</t>
  </si>
  <si>
    <t>7月公布的FY2024Q1数据→搞清楚契约人数下降的速度</t>
  </si>
  <si>
    <t>以上2点可以帮助我们判断收入锐减1132亿日元的合理性</t>
  </si>
  <si>
    <t>増野氏</t>
  </si>
  <si>
    <t>事業別でいくと地域通信はかなり厳しいと思っていまして、これはどうやって立て直されるのかと。</t>
  </si>
  <si>
    <t>固定の音声は減っている。今、IPの音声も減っている。光のブロードバンドはそれほど伸びない。</t>
  </si>
  <si>
    <t>廣井</t>
  </si>
  <si>
    <t>東西の収益水準がガクンと下がってしまって、それを立て直さなければいけないのですけれども、</t>
  </si>
  <si>
    <t>収益サイドとコストサイドの両方があって、収益サイドは光の需要を見誤っているというところがあるわけです。</t>
  </si>
  <si>
    <t>トレンド的にはそんなに需要が強くなかったけれども、</t>
  </si>
  <si>
    <t>コロナで、いったん増えたところに対して、</t>
  </si>
  <si>
    <t>収益水準が上がったところにコスト構造を持っていってしまったので、</t>
  </si>
  <si>
    <t>少しそれで今また収益水準が下がってきて、</t>
  </si>
  <si>
    <t>あまり純増が増えない状況になってきたところで、コストが大きくて利益が減っているということがあります。</t>
  </si>
  <si>
    <t>光の需要について、NTT東日本の決算会見で説明していましたけれども、ここのところのもう一段のテコ入れをしていかなければいけないというところがあります。</t>
  </si>
  <si>
    <t>そのためには原資を作らなければいけないので、今まで以上の一層のコスト削減に取り組まなければいけなくて、</t>
  </si>
  <si>
    <t>今、社長が言ったように、オペレーションをAIで自動化していく、そういったところも含めて、外部委託費の削減とかを今まで以上にしていかないといけないのと。</t>
  </si>
  <si>
    <t>それから、あとは、事業効率の悪いものについては事業を撤退・縮小して、やめていくような</t>
  </si>
  <si>
    <t>あとは、インフレ的な、間接的な要因もありますので、そういったところも吸収していかなければいけないので、より一層のコスト削減の強化はどうしても必要になるかと思います</t>
  </si>
  <si>
    <t>ヘッドカウントで今まで減った分だけ効果があったのですけれども、人件費は、全体的には水準が上がっていますので、</t>
  </si>
  <si>
    <t>その効果は今まで以上には出てこないということもありますので、そういったところに我々は直面していますので、</t>
  </si>
  <si>
    <t>そのコスト構造を大きく変えていく努力をここ数年かけてやっていくということになろうかと思います。</t>
  </si>
  <si>
    <t>Category1</t>
  </si>
  <si>
    <t>契約者数-FY19Q4</t>
  </si>
  <si>
    <t>契約者数-FY20Q4</t>
  </si>
  <si>
    <t>契約者数-FY21Q4</t>
  </si>
  <si>
    <t>契約者数-FY22Q4</t>
  </si>
  <si>
    <t>契約者数-FY23Q4</t>
  </si>
  <si>
    <t>契約者数-FY24Est.</t>
  </si>
  <si>
    <t>ARPU</t>
  </si>
  <si>
    <t>収入-FY23Q4（億）</t>
  </si>
  <si>
    <t>Δ契約者数</t>
  </si>
  <si>
    <t>Δ収入（億）</t>
  </si>
  <si>
    <t>フレッツ光（コラボ光含む）/ FLET'S Hikari（with Collaboration）</t>
  </si>
  <si>
    <t>ひかり電話 / Hikari Tel</t>
  </si>
  <si>
    <t>フレッツ・テレビ伝送サービス / FLET'S TV</t>
  </si>
  <si>
    <t>フレッツ・ADSL / FLET'S ADSL</t>
  </si>
  <si>
    <t>公衆電話 / Public telephones</t>
  </si>
  <si>
    <t>フレッツ・ISDN / FLET'S ISDN</t>
  </si>
  <si>
    <t>加入電話＋INSネット / Telephone + INS-Net</t>
  </si>
  <si>
    <t>FY2019</t>
  </si>
  <si>
    <t>FY2020</t>
  </si>
  <si>
    <t>FY2021</t>
  </si>
  <si>
    <t>FY2022</t>
  </si>
  <si>
    <t>FY2023</t>
  </si>
  <si>
    <t>FLET'S Hikari+Hikari Tel Subscription (K)</t>
  </si>
  <si>
    <t>IP/packet communications services revenue (0.1Billion)</t>
  </si>
  <si>
    <t>Telephone + INS-Net Subscription (K)</t>
  </si>
  <si>
    <t>Fixed voice related services revenue (0.1Billion)</t>
  </si>
  <si>
    <r>
      <rPr>
        <sz val="11"/>
        <color theme="1"/>
        <rFont val="Microsoft YaHei"/>
        <charset val="128"/>
      </rPr>
      <t>セグメント別損益状況 / Business segments</t>
    </r>
    <r>
      <rPr>
        <vertAlign val="superscript"/>
        <sz val="11"/>
        <color theme="1"/>
        <rFont val="Microsoft YaHei"/>
        <charset val="128"/>
      </rPr>
      <t>（1）</t>
    </r>
  </si>
  <si>
    <t>単位（億円/0.1Billion JPY）</t>
  </si>
  <si>
    <t>FY2024Est.</t>
  </si>
  <si>
    <t>ΔChange</t>
  </si>
  <si>
    <t>ΔChange%</t>
  </si>
  <si>
    <t>営業収益 / Operating revenues</t>
  </si>
  <si>
    <t>固定音声関連サービス収入 /Fixed voice related services</t>
  </si>
  <si>
    <r>
      <rPr>
        <sz val="11"/>
        <rFont val="Microsoft YaHei"/>
        <charset val="128"/>
      </rPr>
      <t>IP系・パケット通信サービス収入 / IP/packet communications services</t>
    </r>
    <r>
      <rPr>
        <vertAlign val="superscript"/>
        <sz val="11"/>
        <rFont val="Microsoft YaHei"/>
        <charset val="128"/>
      </rPr>
      <t xml:space="preserve"> </t>
    </r>
  </si>
  <si>
    <t>通信端末機器販売収入 / Sales of telecommunications equipment</t>
  </si>
  <si>
    <t>システムインテグレーションサービス収入 / System integration services</t>
  </si>
  <si>
    <t>その他の営業収入 / Other</t>
  </si>
  <si>
    <t>営業費用 / Operating expenses</t>
  </si>
  <si>
    <t>人件費 / Personnel expenses</t>
  </si>
  <si>
    <t>経費 / Expenses for purchase of goods and services and other expenses</t>
  </si>
  <si>
    <t>減価償却費 / Depreciation and amortization</t>
  </si>
  <si>
    <t>減損損失 / Impairment losses</t>
  </si>
  <si>
    <t>固定資産除却費 / Expenses on disposal of fixed assets</t>
  </si>
  <si>
    <t>租税公課 / Taxes and dues</t>
  </si>
  <si>
    <t>営業利益 / Operating profit</t>
  </si>
  <si>
    <t>FY2022Q1</t>
  </si>
  <si>
    <t>FY2022Q2</t>
  </si>
  <si>
    <t>FY2022Q3</t>
  </si>
  <si>
    <t>FY2022Q4</t>
  </si>
  <si>
    <t>FY2023Q1</t>
  </si>
  <si>
    <t>FY2023Q2</t>
  </si>
  <si>
    <t>FY2023Q3</t>
  </si>
  <si>
    <t>FY2023Q4</t>
  </si>
  <si>
    <t>-</t>
  </si>
</sst>
</file>

<file path=xl/styles.xml><?xml version="1.0" encoding="utf-8"?>
<styleSheet xmlns="http://schemas.openxmlformats.org/spreadsheetml/2006/main" xmlns:mc="http://schemas.openxmlformats.org/markup-compatibility/2006" xmlns:xr9="http://schemas.microsoft.com/office/spreadsheetml/2016/revision9" mc:Ignorable="xr9">
  <numFmts count="7">
    <numFmt numFmtId="43" formatCode="_ * #,##0.00_ ;_ * \-#,##0.00_ ;_ * &quot;-&quot;??_ ;_ @_ "/>
    <numFmt numFmtId="176" formatCode="_ * #,##0_ ;_ * \-#,##0_ ;_ * &quot;-&quot;??_ ;_ @_ "/>
    <numFmt numFmtId="177" formatCode="_-&quot;\&quot;* #,##0_-\ ;\-&quot;\&quot;* #,##0_-\ ;_-&quot;\&quot;* &quot;-&quot;??_-\ ;_-@_-"/>
    <numFmt numFmtId="178" formatCode="_-&quot;\&quot;* #,##0.00_-\ ;\-&quot;\&quot;* #,##0.00_-\ ;_-&quot;\&quot;* &quot;-&quot;??_-\ ;_-@_-"/>
    <numFmt numFmtId="179" formatCode="#,##0.0;\(#,##0.0\)"/>
    <numFmt numFmtId="180" formatCode="#,##0;&quot;▲ &quot;#,##0"/>
    <numFmt numFmtId="181" formatCode="0_ "/>
  </numFmts>
  <fonts count="29">
    <font>
      <sz val="11"/>
      <color theme="1"/>
      <name val="ＭＳ Ｐゴシック"/>
      <charset val="134"/>
      <scheme val="minor"/>
    </font>
    <font>
      <sz val="11"/>
      <color theme="1"/>
      <name val="Microsoft YaHei"/>
      <charset val="134"/>
    </font>
    <font>
      <sz val="11"/>
      <name val="Microsoft YaHei"/>
      <charset val="128"/>
    </font>
    <font>
      <sz val="11"/>
      <color theme="1"/>
      <name val="Microsoft YaHei"/>
      <charset val="128"/>
    </font>
    <font>
      <b/>
      <sz val="11"/>
      <name val="Microsoft YaHei"/>
      <charset val="128"/>
    </font>
    <font>
      <b/>
      <sz val="11"/>
      <color theme="1"/>
      <name val="Microsoft YaHei"/>
      <charset val="134"/>
    </font>
    <font>
      <u/>
      <sz val="11"/>
      <color rgb="FF0000FF"/>
      <name val="ＭＳ Ｐゴシック"/>
      <charset val="0"/>
      <scheme val="minor"/>
    </font>
    <font>
      <u/>
      <sz val="11"/>
      <color rgb="FF800080"/>
      <name val="ＭＳ Ｐゴシック"/>
      <charset val="0"/>
      <scheme val="minor"/>
    </font>
    <font>
      <sz val="11"/>
      <color rgb="FFFF0000"/>
      <name val="ＭＳ Ｐゴシック"/>
      <charset val="0"/>
      <scheme val="minor"/>
    </font>
    <font>
      <b/>
      <sz val="18"/>
      <color theme="3"/>
      <name val="ＭＳ Ｐゴシック"/>
      <charset val="134"/>
      <scheme val="minor"/>
    </font>
    <font>
      <i/>
      <sz val="11"/>
      <color rgb="FF7F7F7F"/>
      <name val="ＭＳ Ｐゴシック"/>
      <charset val="0"/>
      <scheme val="minor"/>
    </font>
    <font>
      <b/>
      <sz val="15"/>
      <color theme="3"/>
      <name val="ＭＳ Ｐゴシック"/>
      <charset val="134"/>
      <scheme val="minor"/>
    </font>
    <font>
      <b/>
      <sz val="13"/>
      <color theme="3"/>
      <name val="ＭＳ Ｐゴシック"/>
      <charset val="134"/>
      <scheme val="minor"/>
    </font>
    <font>
      <b/>
      <sz val="11"/>
      <color theme="3"/>
      <name val="ＭＳ Ｐゴシック"/>
      <charset val="134"/>
      <scheme val="minor"/>
    </font>
    <font>
      <sz val="11"/>
      <color rgb="FF3F3F76"/>
      <name val="ＭＳ Ｐゴシック"/>
      <charset val="0"/>
      <scheme val="minor"/>
    </font>
    <font>
      <b/>
      <sz val="11"/>
      <color rgb="FF3F3F3F"/>
      <name val="ＭＳ Ｐゴシック"/>
      <charset val="0"/>
      <scheme val="minor"/>
    </font>
    <font>
      <b/>
      <sz val="11"/>
      <color rgb="FFFA7D00"/>
      <name val="ＭＳ Ｐゴシック"/>
      <charset val="0"/>
      <scheme val="minor"/>
    </font>
    <font>
      <b/>
      <sz val="11"/>
      <color rgb="FFFFFFFF"/>
      <name val="ＭＳ Ｐゴシック"/>
      <charset val="0"/>
      <scheme val="minor"/>
    </font>
    <font>
      <sz val="11"/>
      <color rgb="FFFA7D00"/>
      <name val="ＭＳ Ｐゴシック"/>
      <charset val="0"/>
      <scheme val="minor"/>
    </font>
    <font>
      <b/>
      <sz val="11"/>
      <color theme="1"/>
      <name val="ＭＳ Ｐゴシック"/>
      <charset val="0"/>
      <scheme val="minor"/>
    </font>
    <font>
      <sz val="11"/>
      <color rgb="FF006100"/>
      <name val="ＭＳ Ｐゴシック"/>
      <charset val="0"/>
      <scheme val="minor"/>
    </font>
    <font>
      <sz val="11"/>
      <color rgb="FF9C0006"/>
      <name val="ＭＳ Ｐゴシック"/>
      <charset val="0"/>
      <scheme val="minor"/>
    </font>
    <font>
      <sz val="11"/>
      <color rgb="FF9C6500"/>
      <name val="ＭＳ Ｐゴシック"/>
      <charset val="0"/>
      <scheme val="minor"/>
    </font>
    <font>
      <sz val="11"/>
      <color theme="0"/>
      <name val="ＭＳ Ｐゴシック"/>
      <charset val="0"/>
      <scheme val="minor"/>
    </font>
    <font>
      <sz val="11"/>
      <color theme="1"/>
      <name val="ＭＳ Ｐゴシック"/>
      <charset val="0"/>
      <scheme val="minor"/>
    </font>
    <font>
      <sz val="12"/>
      <name val="Osaka"/>
      <charset val="128"/>
    </font>
    <font>
      <sz val="11"/>
      <name val="ＭＳ Ｐゴシック"/>
      <charset val="128"/>
    </font>
    <font>
      <vertAlign val="superscript"/>
      <sz val="11"/>
      <name val="Microsoft YaHei"/>
      <charset val="128"/>
    </font>
    <font>
      <vertAlign val="superscript"/>
      <sz val="11"/>
      <color theme="1"/>
      <name val="Microsoft YaHei"/>
      <charset val="128"/>
    </font>
  </fonts>
  <fills count="35">
    <fill>
      <patternFill patternType="none"/>
    </fill>
    <fill>
      <patternFill patternType="gray125"/>
    </fill>
    <fill>
      <patternFill patternType="solid">
        <fgColor theme="0"/>
        <bgColor indexed="64"/>
      </patternFill>
    </fill>
    <fill>
      <patternFill patternType="solid">
        <fgColor theme="3" tint="0.79998168889431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4">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43" fontId="0" fillId="0" borderId="0" applyFont="0" applyFill="0" applyBorder="0" applyAlignment="0" applyProtection="0">
      <alignment vertical="center"/>
    </xf>
    <xf numFmtId="178"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4" borderId="2"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5" borderId="5" applyNumberFormat="0" applyAlignment="0" applyProtection="0">
      <alignment vertical="center"/>
    </xf>
    <xf numFmtId="0" fontId="15" fillId="6" borderId="6" applyNumberFormat="0" applyAlignment="0" applyProtection="0">
      <alignment vertical="center"/>
    </xf>
    <xf numFmtId="0" fontId="16" fillId="6" borderId="5" applyNumberFormat="0" applyAlignment="0" applyProtection="0">
      <alignment vertical="center"/>
    </xf>
    <xf numFmtId="0" fontId="17" fillId="7" borderId="7" applyNumberFormat="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4" fillId="32" borderId="0" applyNumberFormat="0" applyBorder="0" applyAlignment="0" applyProtection="0">
      <alignment vertical="center"/>
    </xf>
    <xf numFmtId="0" fontId="24" fillId="33" borderId="0" applyNumberFormat="0" applyBorder="0" applyAlignment="0" applyProtection="0">
      <alignment vertical="center"/>
    </xf>
    <xf numFmtId="0" fontId="23" fillId="34" borderId="0" applyNumberFormat="0" applyBorder="0" applyAlignment="0" applyProtection="0">
      <alignment vertical="center"/>
    </xf>
    <xf numFmtId="0" fontId="25" fillId="0" borderId="0"/>
    <xf numFmtId="0" fontId="25" fillId="0" borderId="0"/>
    <xf numFmtId="0" fontId="25" fillId="0" borderId="0"/>
    <xf numFmtId="0" fontId="25" fillId="0" borderId="0"/>
    <xf numFmtId="0" fontId="26" fillId="0" borderId="0"/>
  </cellStyleXfs>
  <cellXfs count="33">
    <xf numFmtId="0" fontId="0" fillId="0" borderId="0" xfId="0">
      <alignment vertical="center"/>
    </xf>
    <xf numFmtId="0" fontId="1" fillId="0" borderId="0" xfId="0" applyFont="1">
      <alignment vertical="center"/>
    </xf>
    <xf numFmtId="0" fontId="2" fillId="2" borderId="1" xfId="49" applyFont="1" applyFill="1" applyBorder="1" applyAlignment="1">
      <alignment vertical="center"/>
    </xf>
    <xf numFmtId="0" fontId="2" fillId="2" borderId="1" xfId="0" applyFont="1" applyFill="1" applyBorder="1" applyAlignment="1">
      <alignment vertical="center"/>
    </xf>
    <xf numFmtId="179" fontId="2" fillId="2" borderId="1" xfId="50" applyNumberFormat="1" applyFont="1" applyFill="1" applyBorder="1" applyAlignment="1">
      <alignment horizontal="right" vertical="center"/>
    </xf>
    <xf numFmtId="179" fontId="2" fillId="2" borderId="1" xfId="0" applyNumberFormat="1" applyFont="1" applyFill="1" applyBorder="1" applyAlignment="1">
      <alignment horizontal="right" vertical="center"/>
    </xf>
    <xf numFmtId="9" fontId="1" fillId="0" borderId="0" xfId="3" applyFont="1">
      <alignment vertical="center"/>
    </xf>
    <xf numFmtId="180" fontId="3" fillId="0" borderId="1" xfId="51" applyNumberFormat="1" applyFont="1" applyFill="1" applyBorder="1" applyAlignment="1">
      <alignment horizontal="left" vertical="center"/>
    </xf>
    <xf numFmtId="0" fontId="3" fillId="2" borderId="1" xfId="49" applyFont="1" applyFill="1" applyBorder="1" applyAlignment="1">
      <alignment vertical="center"/>
    </xf>
    <xf numFmtId="0" fontId="3" fillId="3" borderId="1" xfId="49" applyFont="1" applyFill="1" applyBorder="1" applyAlignment="1">
      <alignment horizontal="centerContinuous" vertical="center"/>
    </xf>
    <xf numFmtId="180" fontId="3" fillId="0" borderId="1" xfId="51" applyNumberFormat="1" applyFont="1" applyFill="1" applyBorder="1" applyAlignment="1">
      <alignment vertical="center"/>
    </xf>
    <xf numFmtId="176" fontId="4" fillId="2" borderId="1" xfId="1" applyFont="1" applyFill="1" applyBorder="1" applyAlignment="1" applyProtection="1">
      <alignment vertical="center"/>
    </xf>
    <xf numFmtId="176" fontId="4" fillId="2" borderId="1" xfId="1" applyFont="1" applyFill="1" applyBorder="1" applyAlignment="1">
      <alignment vertical="center"/>
    </xf>
    <xf numFmtId="176" fontId="5" fillId="0" borderId="1" xfId="1" applyFont="1" applyBorder="1">
      <alignment vertical="center"/>
    </xf>
    <xf numFmtId="176" fontId="2" fillId="2" borderId="1" xfId="1" applyFont="1" applyFill="1" applyBorder="1" applyAlignment="1" applyProtection="1">
      <alignment vertical="center"/>
    </xf>
    <xf numFmtId="176" fontId="2" fillId="2" borderId="1" xfId="1" applyFont="1" applyFill="1" applyBorder="1" applyAlignment="1">
      <alignment vertical="center"/>
    </xf>
    <xf numFmtId="176" fontId="2" fillId="2" borderId="1" xfId="1" applyFont="1" applyFill="1" applyBorder="1" applyAlignment="1">
      <alignment horizontal="right" vertical="center"/>
    </xf>
    <xf numFmtId="176" fontId="4" fillId="2" borderId="1" xfId="1" applyFont="1" applyFill="1" applyBorder="1" applyAlignment="1">
      <alignment horizontal="right" vertical="center"/>
    </xf>
    <xf numFmtId="3" fontId="1" fillId="0" borderId="0" xfId="0" applyNumberFormat="1" applyFont="1">
      <alignment vertical="center"/>
    </xf>
    <xf numFmtId="0" fontId="3" fillId="3" borderId="1" xfId="49" applyFont="1" applyFill="1" applyBorder="1" applyAlignment="1">
      <alignment horizontal="center" vertical="center"/>
    </xf>
    <xf numFmtId="176" fontId="5" fillId="0" borderId="1" xfId="0" applyNumberFormat="1" applyFont="1" applyBorder="1">
      <alignment vertical="center"/>
    </xf>
    <xf numFmtId="9" fontId="5" fillId="0" borderId="1" xfId="3" applyFont="1" applyBorder="1">
      <alignment vertical="center"/>
    </xf>
    <xf numFmtId="176" fontId="1" fillId="0" borderId="1" xfId="1" applyFont="1" applyBorder="1">
      <alignment vertical="center"/>
    </xf>
    <xf numFmtId="0" fontId="1" fillId="0" borderId="1" xfId="0" applyFont="1" applyBorder="1">
      <alignment vertical="center"/>
    </xf>
    <xf numFmtId="9" fontId="1" fillId="0" borderId="1" xfId="3" applyFont="1" applyBorder="1">
      <alignment vertical="center"/>
    </xf>
    <xf numFmtId="0" fontId="1" fillId="0" borderId="0" xfId="0" applyFont="1" applyBorder="1">
      <alignment vertical="center"/>
    </xf>
    <xf numFmtId="176" fontId="1" fillId="0" borderId="1" xfId="1" applyNumberFormat="1" applyFont="1" applyBorder="1">
      <alignment vertical="center"/>
    </xf>
    <xf numFmtId="176" fontId="1" fillId="0" borderId="1" xfId="0" applyNumberFormat="1" applyFont="1" applyBorder="1">
      <alignment vertical="center"/>
    </xf>
    <xf numFmtId="3" fontId="1" fillId="0" borderId="1" xfId="0" applyNumberFormat="1" applyFont="1" applyBorder="1">
      <alignment vertical="center"/>
    </xf>
    <xf numFmtId="3" fontId="1" fillId="0" borderId="0" xfId="0" applyNumberFormat="1" applyFont="1" applyBorder="1">
      <alignment vertical="center"/>
    </xf>
    <xf numFmtId="181" fontId="1" fillId="0" borderId="1" xfId="0" applyNumberFormat="1" applyFont="1" applyBorder="1">
      <alignment vertical="center"/>
    </xf>
    <xf numFmtId="181" fontId="1" fillId="0" borderId="0" xfId="0" applyNumberFormat="1" applyFont="1" applyBorder="1">
      <alignment vertical="center"/>
    </xf>
    <xf numFmtId="3" fontId="5" fillId="0" borderId="0" xfId="0" applyNumberFormat="1" applyFont="1">
      <alignment vertical="center"/>
    </xf>
    <xf numFmtId="179" fontId="2" fillId="2" borderId="1" xfId="0" applyNumberFormat="1" applyFont="1" applyFill="1" applyBorder="1" applyAlignment="1" quotePrefix="1">
      <alignment horizontal="right" vertical="center"/>
    </xf>
  </cellXfs>
  <cellStyles count="54">
    <cellStyle name="標準" xfId="0" builtinId="0"/>
    <cellStyle name="桁区切り" xfId="1" builtinId="3"/>
    <cellStyle name="通貨" xfId="2" builtinId="4"/>
    <cellStyle name="パーセント" xfId="3" builtinId="5"/>
    <cellStyle name="桁区切り[0]" xfId="4" builtinId="6"/>
    <cellStyle name="通貨[0]" xfId="5" builtinId="7"/>
    <cellStyle name="ハイパーリンク" xfId="6" builtinId="8"/>
    <cellStyle name="訪問済ハイパーリンク" xfId="7" builtinId="9"/>
    <cellStyle name="メモ" xfId="8" builtinId="10"/>
    <cellStyle name="警告文" xfId="9" builtinId="11"/>
    <cellStyle name="タイトル" xfId="10" builtinId="15"/>
    <cellStyle name="説明文" xfId="11" builtinId="53"/>
    <cellStyle name="見出し 1" xfId="12" builtinId="16"/>
    <cellStyle name="見出し 2" xfId="13" builtinId="17"/>
    <cellStyle name="見出し 3" xfId="14" builtinId="18"/>
    <cellStyle name="見出し 4" xfId="15" builtinId="19"/>
    <cellStyle name="入力" xfId="16" builtinId="20"/>
    <cellStyle name="出力" xfId="17" builtinId="21"/>
    <cellStyle name="計算" xfId="18" builtinId="22"/>
    <cellStyle name="チェックセル" xfId="19" builtinId="23"/>
    <cellStyle name="リンクセル" xfId="20" builtinId="24"/>
    <cellStyle name="集計" xfId="21" builtinId="25"/>
    <cellStyle name="良い" xfId="22" builtinId="26"/>
    <cellStyle name="悪い" xfId="23" builtinId="27"/>
    <cellStyle name="どちらでもない" xfId="24" builtinId="28"/>
    <cellStyle name="アクセント 1" xfId="25" builtinId="29"/>
    <cellStyle name="20% - アクセント 1" xfId="26" builtinId="30"/>
    <cellStyle name="40% - アクセント 1" xfId="27" builtinId="31"/>
    <cellStyle name="60% - アクセント 1" xfId="28" builtinId="32"/>
    <cellStyle name="アクセント 2" xfId="29" builtinId="33"/>
    <cellStyle name="20% - アクセント 2" xfId="30" builtinId="34"/>
    <cellStyle name="40% - アクセント 2" xfId="31" builtinId="35"/>
    <cellStyle name="60% - アクセント 2" xfId="32" builtinId="36"/>
    <cellStyle name="アクセント 3" xfId="33" builtinId="37"/>
    <cellStyle name="20% - アクセント 3" xfId="34" builtinId="38"/>
    <cellStyle name="40% - アクセント 3" xfId="35" builtinId="39"/>
    <cellStyle name="60% - アクセント 3" xfId="36" builtinId="40"/>
    <cellStyle name="アクセント 4" xfId="37" builtinId="41"/>
    <cellStyle name="20% - アクセント 4" xfId="38" builtinId="42"/>
    <cellStyle name="40% - アクセント 4" xfId="39" builtinId="43"/>
    <cellStyle name="60% - アクセント 4" xfId="40" builtinId="44"/>
    <cellStyle name="アクセント 5" xfId="41" builtinId="45"/>
    <cellStyle name="20% - アクセント 5" xfId="42" builtinId="46"/>
    <cellStyle name="40% - アクセント 5" xfId="43" builtinId="47"/>
    <cellStyle name="60% - アクセント 5" xfId="44" builtinId="48"/>
    <cellStyle name="アクセント 6" xfId="45" builtinId="49"/>
    <cellStyle name="20% - アクセント 6" xfId="46" builtinId="50"/>
    <cellStyle name="40% - アクセント 6" xfId="47" builtinId="51"/>
    <cellStyle name="60% - アクセント 6" xfId="48" builtinId="52"/>
    <cellStyle name="標準_財務関連'00" xfId="49"/>
    <cellStyle name="標準_収支の推移（英文）" xfId="50"/>
    <cellStyle name="標準_収支の推移（和文）" xfId="51"/>
    <cellStyle name="標準_報告フォーマット" xfId="52"/>
    <cellStyle name="標準_各社別業績見込2" xfId="53"/>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ja-JP" sz="1400" b="1" i="0" u="none" strike="noStrike" kern="1200" baseline="0">
                <a:solidFill>
                  <a:schemeClr val="tx1">
                    <a:lumMod val="75000"/>
                    <a:lumOff val="25000"/>
                  </a:schemeClr>
                </a:solidFill>
                <a:latin typeface="+mn-lt"/>
                <a:ea typeface="+mn-ea"/>
                <a:cs typeface="+mn-cs"/>
              </a:defRPr>
            </a:pPr>
            <a:r>
              <a:t>FLET'S Hikari+Hikari Tel Subscription</a:t>
            </a:r>
            <a:r>
              <a:rPr lang="en-US" altLang="ja-JP"/>
              <a:t> &amp; IP/packet communications services revenue</a:t>
            </a:r>
            <a:endParaRPr lang="en-US" altLang="ja-JP"/>
          </a:p>
        </c:rich>
      </c:tx>
      <c:layout/>
      <c:overlay val="0"/>
      <c:spPr>
        <a:noFill/>
        <a:ln>
          <a:noFill/>
        </a:ln>
        <a:effectLst/>
      </c:spPr>
    </c:title>
    <c:autoTitleDeleted val="0"/>
    <c:plotArea>
      <c:layout/>
      <c:lineChart>
        <c:grouping val="standard"/>
        <c:varyColors val="0"/>
        <c:ser>
          <c:idx val="0"/>
          <c:order val="0"/>
          <c:tx>
            <c:strRef>
              <c:f>契約者数!$D$15</c:f>
              <c:strCache>
                <c:ptCount val="1"/>
                <c:pt idx="0">
                  <c:v>FLET'S Hikari+Hikari Tel Subscription (K)</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delete val="1"/>
          </c:dLbls>
          <c:cat>
            <c:strRef>
              <c:f>契約者数!$E$14:$I$14</c:f>
              <c:strCache>
                <c:ptCount val="5"/>
                <c:pt idx="0" c:formatCode="General">
                  <c:v>FY2019</c:v>
                </c:pt>
                <c:pt idx="1" c:formatCode="General">
                  <c:v>FY2020</c:v>
                </c:pt>
                <c:pt idx="2" c:formatCode="General">
                  <c:v>FY2021</c:v>
                </c:pt>
                <c:pt idx="3" c:formatCode="General">
                  <c:v>FY2022</c:v>
                </c:pt>
                <c:pt idx="4" c:formatCode="General">
                  <c:v>FY2023</c:v>
                </c:pt>
              </c:strCache>
            </c:strRef>
          </c:cat>
          <c:val>
            <c:numRef>
              <c:f>契約者数!$E$15:$I$15</c:f>
              <c:numCache>
                <c:formatCode>_ * #,##0_ ;_ * \-#,##0_ ;_ * "-"??_ ;_ @_ </c:formatCode>
                <c:ptCount val="5"/>
                <c:pt idx="0">
                  <c:v>40161</c:v>
                </c:pt>
                <c:pt idx="1">
                  <c:v>41256</c:v>
                </c:pt>
                <c:pt idx="2">
                  <c:v>42048</c:v>
                </c:pt>
                <c:pt idx="3">
                  <c:v>42327</c:v>
                </c:pt>
                <c:pt idx="4">
                  <c:v>41957</c:v>
                </c:pt>
              </c:numCache>
            </c:numRef>
          </c:val>
          <c:smooth val="0"/>
        </c:ser>
        <c:dLbls>
          <c:showLegendKey val="0"/>
          <c:showVal val="0"/>
          <c:showCatName val="0"/>
          <c:showSerName val="0"/>
          <c:showPercent val="0"/>
          <c:showBubbleSize val="0"/>
        </c:dLbls>
        <c:marker val="1"/>
        <c:smooth val="0"/>
        <c:axId val="449218514"/>
        <c:axId val="633357123"/>
      </c:lineChart>
      <c:lineChart>
        <c:grouping val="standard"/>
        <c:varyColors val="0"/>
        <c:ser>
          <c:idx val="1"/>
          <c:order val="1"/>
          <c:tx>
            <c:strRef>
              <c:f>契約者数!$D$16</c:f>
              <c:strCache>
                <c:ptCount val="1"/>
                <c:pt idx="0">
                  <c:v>IP/packet communications services revenue (0.1Billion)</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delete val="1"/>
          </c:dLbls>
          <c:cat>
            <c:strRef>
              <c:f>契約者数!$E$14:$I$14</c:f>
              <c:strCache>
                <c:ptCount val="5"/>
                <c:pt idx="0" c:formatCode="General">
                  <c:v>FY2019</c:v>
                </c:pt>
                <c:pt idx="1" c:formatCode="General">
                  <c:v>FY2020</c:v>
                </c:pt>
                <c:pt idx="2" c:formatCode="General">
                  <c:v>FY2021</c:v>
                </c:pt>
                <c:pt idx="3" c:formatCode="General">
                  <c:v>FY2022</c:v>
                </c:pt>
                <c:pt idx="4" c:formatCode="General">
                  <c:v>FY2023</c:v>
                </c:pt>
              </c:strCache>
            </c:strRef>
          </c:cat>
          <c:val>
            <c:numRef>
              <c:f>契約者数!$E$16:$I$16</c:f>
              <c:numCache>
                <c:formatCode>_ * #,##0_ ;_ * \-#,##0_ ;_ * "-"??_ ;_ @_ </c:formatCode>
                <c:ptCount val="5"/>
                <c:pt idx="0">
                  <c:v>14897</c:v>
                </c:pt>
                <c:pt idx="1">
                  <c:v>15441</c:v>
                </c:pt>
                <c:pt idx="2">
                  <c:v>15986</c:v>
                </c:pt>
                <c:pt idx="3">
                  <c:v>16011</c:v>
                </c:pt>
                <c:pt idx="4">
                  <c:v>15814</c:v>
                </c:pt>
              </c:numCache>
            </c:numRef>
          </c:val>
          <c:smooth val="0"/>
        </c:ser>
        <c:dLbls>
          <c:showLegendKey val="0"/>
          <c:showVal val="0"/>
          <c:showCatName val="0"/>
          <c:showSerName val="0"/>
          <c:showPercent val="0"/>
          <c:showBubbleSize val="0"/>
        </c:dLbls>
        <c:marker val="1"/>
        <c:smooth val="0"/>
        <c:axId val="655995688"/>
        <c:axId val="490110037"/>
      </c:lineChart>
      <c:catAx>
        <c:axId val="449218514"/>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p>
        </c:txPr>
        <c:crossAx val="633357123"/>
        <c:crosses val="autoZero"/>
        <c:auto val="1"/>
        <c:lblAlgn val="ctr"/>
        <c:lblOffset val="100"/>
        <c:noMultiLvlLbl val="0"/>
      </c:catAx>
      <c:valAx>
        <c:axId val="633357123"/>
        <c:scaling>
          <c:orientation val="minMax"/>
        </c:scaling>
        <c:delete val="0"/>
        <c:axPos val="l"/>
        <c:majorGridlines>
          <c:spPr>
            <a:ln w="9525" cap="flat" cmpd="sng" algn="ctr">
              <a:solidFill>
                <a:schemeClr val="lt1">
                  <a:lumMod val="902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0"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p>
        </c:txPr>
        <c:crossAx val="449218514"/>
        <c:crosses val="autoZero"/>
        <c:crossBetween val="between"/>
      </c:valAx>
      <c:catAx>
        <c:axId val="655995688"/>
        <c:scaling>
          <c:orientation val="minMax"/>
        </c:scaling>
        <c:delete val="1"/>
        <c:axPos val="b"/>
        <c:majorTickMark val="none"/>
        <c:minorTickMark val="none"/>
        <c:tickLblPos val="nextTo"/>
        <c:txPr>
          <a:bodyPr rot="-60000000" spcFirstLastPara="0"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p>
        </c:txPr>
        <c:crossAx val="490110037"/>
        <c:crosses val="autoZero"/>
        <c:auto val="1"/>
        <c:lblAlgn val="ctr"/>
        <c:lblOffset val="100"/>
        <c:noMultiLvlLbl val="0"/>
      </c:catAx>
      <c:valAx>
        <c:axId val="490110037"/>
        <c:scaling>
          <c:orientation val="minMax"/>
        </c:scaling>
        <c:delete val="0"/>
        <c:axPos val="r"/>
        <c:numFmt formatCode="_ * #,##0_ ;_ * \-#,##0_ ;_ * &quot;-&quot;??_ ;_ @_ " sourceLinked="1"/>
        <c:majorTickMark val="none"/>
        <c:minorTickMark val="none"/>
        <c:tickLblPos val="nextTo"/>
        <c:spPr>
          <a:noFill/>
          <a:ln>
            <a:noFill/>
          </a:ln>
          <a:effectLst/>
        </c:spPr>
        <c:txPr>
          <a:bodyPr rot="-60000000" spcFirstLastPara="0"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p>
        </c:txPr>
        <c:crossAx val="655995688"/>
        <c:crosses val="max"/>
        <c:crossBetween val="between"/>
      </c:valAx>
      <c:spPr>
        <a:noFill/>
        <a:ln>
          <a:noFill/>
        </a:ln>
        <a:effectLst/>
      </c:spPr>
    </c:plotArea>
    <c:legend>
      <c:legendPos val="b"/>
      <c:layout/>
      <c:overlay val="0"/>
      <c:spPr>
        <a:noFill/>
        <a:ln>
          <a:noFill/>
        </a:ln>
        <a:effectLst/>
      </c:spPr>
      <c:txPr>
        <a:bodyPr rot="0" spcFirstLastPara="0"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ja-JP"/>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ja-JP" sz="1400" b="1" i="0" u="none" strike="noStrike" kern="1200" baseline="0">
                <a:solidFill>
                  <a:schemeClr val="tx1">
                    <a:lumMod val="75000"/>
                    <a:lumOff val="25000"/>
                  </a:schemeClr>
                </a:solidFill>
                <a:latin typeface="+mn-lt"/>
                <a:ea typeface="+mn-ea"/>
                <a:cs typeface="+mn-cs"/>
              </a:defRPr>
            </a:pPr>
            <a:r>
              <a:t>Telephone + INS-Net Subscription</a:t>
            </a:r>
            <a:r>
              <a:rPr lang="en-US" altLang="ja-JP"/>
              <a:t> &amp; Fixed voice related services revenue</a:t>
            </a:r>
            <a:endParaRPr lang="en-US" altLang="ja-JP"/>
          </a:p>
        </c:rich>
      </c:tx>
      <c:layout/>
      <c:overlay val="0"/>
      <c:spPr>
        <a:noFill/>
        <a:ln>
          <a:noFill/>
        </a:ln>
        <a:effectLst/>
      </c:spPr>
    </c:title>
    <c:autoTitleDeleted val="0"/>
    <c:plotArea>
      <c:layout/>
      <c:lineChart>
        <c:grouping val="standard"/>
        <c:varyColors val="0"/>
        <c:ser>
          <c:idx val="0"/>
          <c:order val="0"/>
          <c:tx>
            <c:strRef>
              <c:f>契約者数!$D$44</c:f>
              <c:strCache>
                <c:ptCount val="1"/>
                <c:pt idx="0">
                  <c:v>Telephone + INS-Net Subscription (K)</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delete val="1"/>
          </c:dLbls>
          <c:cat>
            <c:strRef>
              <c:f>契約者数!$E$43:$I$43</c:f>
              <c:strCache>
                <c:ptCount val="5"/>
                <c:pt idx="0" c:formatCode="General">
                  <c:v>FY2019</c:v>
                </c:pt>
                <c:pt idx="1" c:formatCode="General">
                  <c:v>FY2020</c:v>
                </c:pt>
                <c:pt idx="2" c:formatCode="General">
                  <c:v>FY2021</c:v>
                </c:pt>
                <c:pt idx="3" c:formatCode="General">
                  <c:v>FY2022</c:v>
                </c:pt>
                <c:pt idx="4" c:formatCode="General">
                  <c:v>FY2023</c:v>
                </c:pt>
              </c:strCache>
            </c:strRef>
          </c:cat>
          <c:val>
            <c:numRef>
              <c:f>契約者数!$E$44:$I$44</c:f>
              <c:numCache>
                <c:formatCode>_ * #,##0_ ;_ * \-#,##0_ ;_ * "-"??_ ;_ @_ </c:formatCode>
                <c:ptCount val="5"/>
                <c:pt idx="0">
                  <c:v>17085</c:v>
                </c:pt>
                <c:pt idx="1">
                  <c:v>15869</c:v>
                </c:pt>
                <c:pt idx="2">
                  <c:v>14727</c:v>
                </c:pt>
                <c:pt idx="3">
                  <c:v>13542</c:v>
                </c:pt>
                <c:pt idx="4" c:formatCode="#,##0">
                  <c:v>12436</c:v>
                </c:pt>
              </c:numCache>
            </c:numRef>
          </c:val>
          <c:smooth val="0"/>
        </c:ser>
        <c:dLbls>
          <c:showLegendKey val="0"/>
          <c:showVal val="0"/>
          <c:showCatName val="0"/>
          <c:showSerName val="0"/>
          <c:showPercent val="0"/>
          <c:showBubbleSize val="0"/>
        </c:dLbls>
        <c:marker val="1"/>
        <c:smooth val="0"/>
        <c:axId val="354789986"/>
        <c:axId val="768253330"/>
      </c:lineChart>
      <c:lineChart>
        <c:grouping val="standard"/>
        <c:varyColors val="0"/>
        <c:ser>
          <c:idx val="1"/>
          <c:order val="1"/>
          <c:tx>
            <c:strRef>
              <c:f>契約者数!$D$45</c:f>
              <c:strCache>
                <c:ptCount val="1"/>
                <c:pt idx="0">
                  <c:v>Fixed voice related services revenue (0.1Billion)</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delete val="1"/>
          </c:dLbls>
          <c:cat>
            <c:strRef>
              <c:f>契約者数!$E$43:$I$43</c:f>
              <c:strCache>
                <c:ptCount val="5"/>
                <c:pt idx="0" c:formatCode="General">
                  <c:v>FY2019</c:v>
                </c:pt>
                <c:pt idx="1" c:formatCode="General">
                  <c:v>FY2020</c:v>
                </c:pt>
                <c:pt idx="2" c:formatCode="General">
                  <c:v>FY2021</c:v>
                </c:pt>
                <c:pt idx="3" c:formatCode="General">
                  <c:v>FY2022</c:v>
                </c:pt>
                <c:pt idx="4" c:formatCode="General">
                  <c:v>FY2023</c:v>
                </c:pt>
              </c:strCache>
            </c:strRef>
          </c:cat>
          <c:val>
            <c:numRef>
              <c:f>契約者数!$E$45:$I$45</c:f>
              <c:numCache>
                <c:formatCode>_ * #,##0_ ;_ * \-#,##0_ ;_ * "-"??_ ;_ @_ </c:formatCode>
                <c:ptCount val="5"/>
                <c:pt idx="0">
                  <c:v>10061</c:v>
                </c:pt>
                <c:pt idx="1">
                  <c:v>9503</c:v>
                </c:pt>
                <c:pt idx="2">
                  <c:v>9320</c:v>
                </c:pt>
                <c:pt idx="3">
                  <c:v>8762</c:v>
                </c:pt>
                <c:pt idx="4">
                  <c:v>8355</c:v>
                </c:pt>
              </c:numCache>
            </c:numRef>
          </c:val>
          <c:smooth val="0"/>
        </c:ser>
        <c:dLbls>
          <c:showLegendKey val="0"/>
          <c:showVal val="0"/>
          <c:showCatName val="0"/>
          <c:showSerName val="0"/>
          <c:showPercent val="0"/>
          <c:showBubbleSize val="0"/>
        </c:dLbls>
        <c:marker val="1"/>
        <c:smooth val="0"/>
        <c:axId val="745722266"/>
        <c:axId val="408609347"/>
      </c:lineChart>
      <c:catAx>
        <c:axId val="354789986"/>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p>
        </c:txPr>
        <c:crossAx val="768253330"/>
        <c:crosses val="autoZero"/>
        <c:auto val="1"/>
        <c:lblAlgn val="ctr"/>
        <c:lblOffset val="100"/>
        <c:noMultiLvlLbl val="0"/>
      </c:catAx>
      <c:valAx>
        <c:axId val="768253330"/>
        <c:scaling>
          <c:orientation val="minMax"/>
        </c:scaling>
        <c:delete val="0"/>
        <c:axPos val="l"/>
        <c:majorGridlines>
          <c:spPr>
            <a:ln w="9525" cap="flat" cmpd="sng" algn="ctr">
              <a:solidFill>
                <a:schemeClr val="lt1">
                  <a:lumMod val="902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0"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p>
        </c:txPr>
        <c:crossAx val="354789986"/>
        <c:crosses val="autoZero"/>
        <c:crossBetween val="between"/>
      </c:valAx>
      <c:catAx>
        <c:axId val="745722266"/>
        <c:scaling>
          <c:orientation val="minMax"/>
        </c:scaling>
        <c:delete val="1"/>
        <c:axPos val="b"/>
        <c:majorTickMark val="none"/>
        <c:minorTickMark val="none"/>
        <c:tickLblPos val="nextTo"/>
        <c:txPr>
          <a:bodyPr rot="-60000000" spcFirstLastPara="0"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p>
        </c:txPr>
        <c:crossAx val="408609347"/>
        <c:crosses val="autoZero"/>
        <c:auto val="1"/>
        <c:lblAlgn val="ctr"/>
        <c:lblOffset val="100"/>
        <c:noMultiLvlLbl val="0"/>
      </c:catAx>
      <c:valAx>
        <c:axId val="408609347"/>
        <c:scaling>
          <c:orientation val="minMax"/>
        </c:scaling>
        <c:delete val="0"/>
        <c:axPos val="r"/>
        <c:numFmt formatCode="_ * #,##0_ ;_ * \-#,##0_ ;_ * &quot;-&quot;??_ ;_ @_ " sourceLinked="1"/>
        <c:majorTickMark val="none"/>
        <c:minorTickMark val="none"/>
        <c:tickLblPos val="nextTo"/>
        <c:spPr>
          <a:noFill/>
          <a:ln>
            <a:noFill/>
          </a:ln>
          <a:effectLst/>
        </c:spPr>
        <c:txPr>
          <a:bodyPr rot="-60000000" spcFirstLastPara="0"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p>
        </c:txPr>
        <c:crossAx val="745722266"/>
        <c:crosses val="max"/>
        <c:crossBetween val="between"/>
      </c:valAx>
      <c:spPr>
        <a:noFill/>
        <a:ln>
          <a:noFill/>
        </a:ln>
        <a:effectLst/>
      </c:spPr>
    </c:plotArea>
    <c:legend>
      <c:legendPos val="b"/>
      <c:layout/>
      <c:overlay val="0"/>
      <c:spPr>
        <a:noFill/>
        <a:ln>
          <a:noFill/>
        </a:ln>
        <a:effectLst/>
      </c:spPr>
      <c:txPr>
        <a:bodyPr rot="0" spcFirstLastPara="0"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ja-JP"/>
      </a:pP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10055">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0">
      <cs:styleClr val="auto"/>
    </cs:fillRef>
    <cs:effectRef idx="0"/>
    <cs:fontRef idx="minor">
      <a:schemeClr val="dk1"/>
    </cs:fontRef>
    <cs:spPr>
      <a:ln w="28575" cap="rnd">
        <a:solidFill>
          <a:schemeClr val="phClr"/>
        </a:solidFill>
        <a:round/>
      </a:ln>
      <a:effectLst/>
    </cs:spPr>
  </cs:dataPointLine>
  <cs:dataPointMarker>
    <cs:lnRef idx="0">
      <cs:styleClr val="auto"/>
    </cs:lnRef>
    <cs:fillRef idx="1">
      <cs:styleClr val="auto"/>
    </cs:fillRef>
    <cs:effectRef idx="0"/>
    <cs:fontRef idx="minor">
      <a:schemeClr val="dk1"/>
    </cs:fontRef>
    <cs:spPr>
      <a:ln w="9525">
        <a:solidFill>
          <a:schemeClr val="phClr"/>
        </a:solidFill>
      </a:ln>
      <a:effectLst/>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10055">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0">
      <cs:styleClr val="auto"/>
    </cs:fillRef>
    <cs:effectRef idx="0"/>
    <cs:fontRef idx="minor">
      <a:schemeClr val="dk1"/>
    </cs:fontRef>
    <cs:spPr>
      <a:ln w="28575" cap="rnd">
        <a:solidFill>
          <a:schemeClr val="phClr"/>
        </a:solidFill>
        <a:round/>
      </a:ln>
      <a:effectLst/>
    </cs:spPr>
  </cs:dataPointLine>
  <cs:dataPointMarker>
    <cs:lnRef idx="0">
      <cs:styleClr val="auto"/>
    </cs:lnRef>
    <cs:fillRef idx="1">
      <cs:styleClr val="auto"/>
    </cs:fillRef>
    <cs:effectRef idx="0"/>
    <cs:fontRef idx="minor">
      <a:schemeClr val="dk1"/>
    </cs:fontRef>
    <cs:spPr>
      <a:ln w="9525">
        <a:solidFill>
          <a:schemeClr val="phClr"/>
        </a:solidFill>
      </a:ln>
      <a:effectLst/>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3</xdr:col>
      <xdr:colOff>774700</xdr:colOff>
      <xdr:row>17</xdr:row>
      <xdr:rowOff>57150</xdr:rowOff>
    </xdr:from>
    <xdr:to>
      <xdr:col>7</xdr:col>
      <xdr:colOff>709930</xdr:colOff>
      <xdr:row>39</xdr:row>
      <xdr:rowOff>118745</xdr:rowOff>
    </xdr:to>
    <xdr:graphicFrame>
      <xdr:nvGraphicFramePr>
        <xdr:cNvPr id="3" name="グラフ 2"/>
        <xdr:cNvGraphicFramePr/>
      </xdr:nvGraphicFramePr>
      <xdr:xfrm>
        <a:off x="1493520" y="3619500"/>
        <a:ext cx="8408035" cy="46716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791210</xdr:colOff>
      <xdr:row>46</xdr:row>
      <xdr:rowOff>17145</xdr:rowOff>
    </xdr:from>
    <xdr:to>
      <xdr:col>7</xdr:col>
      <xdr:colOff>676910</xdr:colOff>
      <xdr:row>68</xdr:row>
      <xdr:rowOff>88900</xdr:rowOff>
    </xdr:to>
    <xdr:graphicFrame>
      <xdr:nvGraphicFramePr>
        <xdr:cNvPr id="4" name="グラフ 3"/>
        <xdr:cNvGraphicFramePr/>
      </xdr:nvGraphicFramePr>
      <xdr:xfrm>
        <a:off x="1510030" y="9656445"/>
        <a:ext cx="8358505" cy="4681855"/>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D54"/>
  <sheetViews>
    <sheetView zoomScale="70" zoomScaleNormal="70" topLeftCell="A21" workbookViewId="0">
      <selection activeCell="B9" sqref="B9"/>
    </sheetView>
  </sheetViews>
  <sheetFormatPr defaultColWidth="8.72727272727273" defaultRowHeight="16.5" outlineLevelCol="3"/>
  <cols>
    <col min="1" max="1" width="3" style="1" customWidth="1"/>
    <col min="2" max="2" width="3.45454545454545" style="1" customWidth="1"/>
    <col min="3" max="16384" width="8.72727272727273" style="1"/>
  </cols>
  <sheetData>
    <row r="2" spans="2:2">
      <c r="B2" s="1" t="s">
        <v>0</v>
      </c>
    </row>
    <row r="3" spans="2:2">
      <c r="B3" s="1" t="s">
        <v>1</v>
      </c>
    </row>
    <row r="4" spans="2:2">
      <c r="B4" s="1" t="s">
        <v>2</v>
      </c>
    </row>
    <row r="6" spans="2:2">
      <c r="B6" s="1" t="s">
        <v>3</v>
      </c>
    </row>
    <row r="7" spans="2:2">
      <c r="B7" s="1" t="s">
        <v>4</v>
      </c>
    </row>
    <row r="8" spans="2:2">
      <c r="B8" s="1" t="s">
        <v>5</v>
      </c>
    </row>
    <row r="9" spans="2:2">
      <c r="B9" s="1" t="s">
        <v>6</v>
      </c>
    </row>
    <row r="10" spans="3:3">
      <c r="C10" s="1" t="s">
        <v>7</v>
      </c>
    </row>
    <row r="11" spans="3:3">
      <c r="C11" s="1" t="s">
        <v>8</v>
      </c>
    </row>
    <row r="12" spans="4:4">
      <c r="D12" s="1" t="s">
        <v>9</v>
      </c>
    </row>
    <row r="13" spans="4:4">
      <c r="D13" s="1" t="s">
        <v>10</v>
      </c>
    </row>
    <row r="14" spans="3:3">
      <c r="C14" s="1" t="s">
        <v>11</v>
      </c>
    </row>
    <row r="15" spans="4:4">
      <c r="D15" s="1" t="s">
        <v>12</v>
      </c>
    </row>
    <row r="16" spans="4:4">
      <c r="D16" s="1" t="s">
        <v>13</v>
      </c>
    </row>
    <row r="17" spans="2:2">
      <c r="B17" s="1" t="s">
        <v>14</v>
      </c>
    </row>
    <row r="18" spans="3:3">
      <c r="C18" s="1" t="s">
        <v>15</v>
      </c>
    </row>
    <row r="19" spans="3:3">
      <c r="C19" s="1" t="s">
        <v>16</v>
      </c>
    </row>
    <row r="21" spans="3:3">
      <c r="C21" s="1" t="s">
        <v>17</v>
      </c>
    </row>
    <row r="26" spans="3:3">
      <c r="C26" s="1" t="s">
        <v>18</v>
      </c>
    </row>
    <row r="27" spans="3:3">
      <c r="C27" s="1" t="s">
        <v>19</v>
      </c>
    </row>
    <row r="28" spans="3:3">
      <c r="C28" s="1" t="s">
        <v>20</v>
      </c>
    </row>
    <row r="30" spans="1:1">
      <c r="A30" s="1" t="s">
        <v>21</v>
      </c>
    </row>
    <row r="31" spans="2:2">
      <c r="B31" s="1" t="s">
        <v>22</v>
      </c>
    </row>
    <row r="32" spans="2:2">
      <c r="B32" s="1" t="s">
        <v>23</v>
      </c>
    </row>
    <row r="34" spans="1:1">
      <c r="A34" s="1" t="s">
        <v>24</v>
      </c>
    </row>
    <row r="35" spans="2:2">
      <c r="B35" s="1" t="s">
        <v>25</v>
      </c>
    </row>
    <row r="36" spans="2:2">
      <c r="B36" s="1" t="s">
        <v>26</v>
      </c>
    </row>
    <row r="37" spans="2:2">
      <c r="B37" s="1" t="s">
        <v>27</v>
      </c>
    </row>
    <row r="38" spans="2:2">
      <c r="B38" s="1" t="s">
        <v>28</v>
      </c>
    </row>
    <row r="39" spans="2:2">
      <c r="B39" s="1" t="s">
        <v>29</v>
      </c>
    </row>
    <row r="40" spans="2:2">
      <c r="B40" s="1" t="s">
        <v>30</v>
      </c>
    </row>
    <row r="41" spans="2:2">
      <c r="B41" s="1" t="s">
        <v>31</v>
      </c>
    </row>
    <row r="43" spans="2:2">
      <c r="B43" s="1" t="s">
        <v>32</v>
      </c>
    </row>
    <row r="45" spans="2:2">
      <c r="B45" s="1" t="s">
        <v>33</v>
      </c>
    </row>
    <row r="46" spans="2:2">
      <c r="B46" s="1" t="s">
        <v>34</v>
      </c>
    </row>
    <row r="48" spans="2:2">
      <c r="B48" s="1" t="s">
        <v>35</v>
      </c>
    </row>
    <row r="50" spans="2:2">
      <c r="B50" s="1" t="s">
        <v>36</v>
      </c>
    </row>
    <row r="52" spans="2:2">
      <c r="B52" s="1" t="s">
        <v>37</v>
      </c>
    </row>
    <row r="53" spans="2:2">
      <c r="B53" s="1" t="s">
        <v>38</v>
      </c>
    </row>
    <row r="54" spans="2:2">
      <c r="B54" s="1" t="s">
        <v>39</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3:P45"/>
  <sheetViews>
    <sheetView tabSelected="1" zoomScale="60" zoomScaleNormal="60" workbookViewId="0">
      <selection activeCell="J26" sqref="J26"/>
    </sheetView>
  </sheetViews>
  <sheetFormatPr defaultColWidth="8.72727272727273" defaultRowHeight="16.5"/>
  <cols>
    <col min="1" max="1" width="8.72727272727273" style="1"/>
    <col min="2" max="3" width="0.781818181818182" style="1" customWidth="1"/>
    <col min="4" max="4" width="63.7545454545455" style="1" customWidth="1"/>
    <col min="5" max="8" width="19.1818181818182" style="1" customWidth="1"/>
    <col min="9" max="9" width="19.5454545454545" style="1" customWidth="1"/>
    <col min="10" max="10" width="19.5454545454545" style="25" customWidth="1"/>
    <col min="11" max="11" width="8.72727272727273" style="1"/>
    <col min="12" max="12" width="19.4272727272727" style="1" customWidth="1"/>
    <col min="13" max="13" width="21.3636363636364" style="1" hidden="1" customWidth="1"/>
    <col min="14" max="14" width="11.2727272727273" style="1" hidden="1" customWidth="1"/>
    <col min="15" max="15" width="17.9090909090909" style="1" customWidth="1"/>
    <col min="16" max="16" width="13.5454545454545" style="1" customWidth="1"/>
    <col min="17" max="16384" width="8.72727272727273" style="1"/>
  </cols>
  <sheetData>
    <row r="3" spans="12:15">
      <c r="L3" s="18"/>
      <c r="O3" s="18"/>
    </row>
    <row r="4" spans="4:16">
      <c r="D4" s="23" t="s">
        <v>40</v>
      </c>
      <c r="E4" s="23" t="s">
        <v>41</v>
      </c>
      <c r="F4" s="23" t="s">
        <v>42</v>
      </c>
      <c r="G4" s="23" t="s">
        <v>43</v>
      </c>
      <c r="H4" s="23" t="s">
        <v>44</v>
      </c>
      <c r="I4" s="23" t="s">
        <v>45</v>
      </c>
      <c r="J4" s="23" t="s">
        <v>46</v>
      </c>
      <c r="K4" s="25"/>
      <c r="L4" s="23" t="s">
        <v>47</v>
      </c>
      <c r="M4" s="23" t="s">
        <v>48</v>
      </c>
      <c r="O4" s="23" t="s">
        <v>49</v>
      </c>
      <c r="P4" s="23" t="s">
        <v>50</v>
      </c>
    </row>
    <row r="5" spans="4:16">
      <c r="D5" s="23" t="s">
        <v>51</v>
      </c>
      <c r="E5" s="22">
        <v>21658</v>
      </c>
      <c r="F5" s="22">
        <v>22564</v>
      </c>
      <c r="G5" s="22">
        <v>23266</v>
      </c>
      <c r="H5" s="22">
        <v>23575</v>
      </c>
      <c r="I5" s="28">
        <v>23653</v>
      </c>
      <c r="J5" s="28">
        <v>23754</v>
      </c>
      <c r="K5" s="29"/>
      <c r="L5" s="23">
        <v>4440</v>
      </c>
      <c r="M5" s="28">
        <f t="shared" ref="M5:M11" si="0">I5*L5*1000*12/100000000</f>
        <v>12602.3184</v>
      </c>
      <c r="O5" s="28">
        <f>J5-I5</f>
        <v>101</v>
      </c>
      <c r="P5" s="28">
        <f t="shared" ref="P5:P11" si="1">J5*L5*1000*12/100000000-M5</f>
        <v>53.8127999999997</v>
      </c>
    </row>
    <row r="6" spans="4:16">
      <c r="D6" s="23" t="s">
        <v>52</v>
      </c>
      <c r="E6" s="22">
        <v>18503</v>
      </c>
      <c r="F6" s="22">
        <v>18692</v>
      </c>
      <c r="G6" s="22">
        <v>18782</v>
      </c>
      <c r="H6" s="22">
        <v>18752</v>
      </c>
      <c r="I6" s="28">
        <v>18304</v>
      </c>
      <c r="J6" s="28">
        <v>17674</v>
      </c>
      <c r="K6" s="29"/>
      <c r="L6" s="23">
        <v>4440</v>
      </c>
      <c r="M6" s="28">
        <f t="shared" si="0"/>
        <v>9752.3712</v>
      </c>
      <c r="O6" s="28">
        <f t="shared" ref="O5:O11" si="2">J6-I6</f>
        <v>-630</v>
      </c>
      <c r="P6" s="28">
        <f t="shared" si="1"/>
        <v>-335.663999999999</v>
      </c>
    </row>
    <row r="7" spans="4:16">
      <c r="D7" s="23" t="s">
        <v>53</v>
      </c>
      <c r="E7" s="22">
        <v>1828</v>
      </c>
      <c r="F7" s="22">
        <v>1916</v>
      </c>
      <c r="G7" s="22"/>
      <c r="H7" s="22">
        <v>2066</v>
      </c>
      <c r="I7" s="28">
        <v>2137</v>
      </c>
      <c r="J7" s="28">
        <v>2208</v>
      </c>
      <c r="K7" s="29"/>
      <c r="L7" s="23">
        <v>2570</v>
      </c>
      <c r="M7" s="28">
        <f t="shared" si="0"/>
        <v>659.0508</v>
      </c>
      <c r="O7" s="28">
        <f t="shared" si="2"/>
        <v>71</v>
      </c>
      <c r="P7" s="28">
        <f t="shared" si="1"/>
        <v>21.8964</v>
      </c>
    </row>
    <row r="8" spans="4:16">
      <c r="D8" s="23" t="s">
        <v>54</v>
      </c>
      <c r="E8" s="22">
        <v>483</v>
      </c>
      <c r="F8" s="22">
        <v>381</v>
      </c>
      <c r="G8" s="22">
        <v>286</v>
      </c>
      <c r="H8" s="22">
        <v>58</v>
      </c>
      <c r="I8" s="23">
        <v>46</v>
      </c>
      <c r="J8" s="23">
        <v>0</v>
      </c>
      <c r="K8" s="25"/>
      <c r="L8" s="23">
        <f>L7</f>
        <v>2570</v>
      </c>
      <c r="M8" s="28">
        <f t="shared" si="0"/>
        <v>14.1864</v>
      </c>
      <c r="O8" s="28">
        <f t="shared" si="2"/>
        <v>-46</v>
      </c>
      <c r="P8" s="28">
        <f t="shared" si="1"/>
        <v>-14.1864</v>
      </c>
    </row>
    <row r="9" spans="4:16">
      <c r="D9" s="23" t="s">
        <v>55</v>
      </c>
      <c r="E9" s="26">
        <v>151.313</v>
      </c>
      <c r="F9" s="22">
        <v>146</v>
      </c>
      <c r="G9" s="22">
        <v>138</v>
      </c>
      <c r="H9" s="22">
        <v>122</v>
      </c>
      <c r="I9" s="23">
        <v>110</v>
      </c>
      <c r="J9" s="30">
        <f>97933/1000</f>
        <v>97.933</v>
      </c>
      <c r="K9" s="31"/>
      <c r="L9" s="23">
        <v>2550</v>
      </c>
      <c r="M9" s="28">
        <f t="shared" si="0"/>
        <v>33.66</v>
      </c>
      <c r="O9" s="28">
        <f t="shared" si="2"/>
        <v>-12.067</v>
      </c>
      <c r="P9" s="28">
        <f t="shared" si="1"/>
        <v>-3.69250199999999</v>
      </c>
    </row>
    <row r="10" spans="4:16">
      <c r="D10" s="23" t="s">
        <v>56</v>
      </c>
      <c r="E10" s="22">
        <v>54</v>
      </c>
      <c r="F10" s="22">
        <v>47</v>
      </c>
      <c r="G10" s="22">
        <v>40</v>
      </c>
      <c r="H10" s="22">
        <v>31</v>
      </c>
      <c r="I10" s="23">
        <v>23</v>
      </c>
      <c r="J10" s="23">
        <v>14</v>
      </c>
      <c r="K10" s="25"/>
      <c r="L10" s="23">
        <v>2550</v>
      </c>
      <c r="M10" s="28">
        <f t="shared" si="0"/>
        <v>7.038</v>
      </c>
      <c r="O10" s="28">
        <f t="shared" si="2"/>
        <v>-9</v>
      </c>
      <c r="P10" s="28">
        <f t="shared" si="1"/>
        <v>-2.754</v>
      </c>
    </row>
    <row r="11" spans="4:16">
      <c r="D11" s="23" t="s">
        <v>57</v>
      </c>
      <c r="E11" s="22">
        <v>17085</v>
      </c>
      <c r="F11" s="22">
        <v>15869</v>
      </c>
      <c r="G11" s="22">
        <v>14727</v>
      </c>
      <c r="H11" s="22">
        <v>13542</v>
      </c>
      <c r="I11" s="28">
        <v>12436</v>
      </c>
      <c r="J11" s="28">
        <v>11456</v>
      </c>
      <c r="K11" s="29"/>
      <c r="L11" s="23">
        <v>2550</v>
      </c>
      <c r="M11" s="28">
        <f t="shared" si="0"/>
        <v>3805.416</v>
      </c>
      <c r="O11" s="28">
        <f t="shared" si="2"/>
        <v>-980</v>
      </c>
      <c r="P11" s="28">
        <f t="shared" si="1"/>
        <v>-299.88</v>
      </c>
    </row>
    <row r="12" spans="10:16">
      <c r="J12" s="1"/>
      <c r="K12" s="25"/>
      <c r="P12" s="32">
        <f>SUM(P5:P11)</f>
        <v>-580.467701999999</v>
      </c>
    </row>
    <row r="13" spans="10:11">
      <c r="J13" s="1"/>
      <c r="K13" s="25"/>
    </row>
    <row r="14" spans="5:11">
      <c r="E14" s="9" t="s">
        <v>58</v>
      </c>
      <c r="F14" s="9" t="s">
        <v>59</v>
      </c>
      <c r="G14" s="9" t="s">
        <v>60</v>
      </c>
      <c r="H14" s="9" t="s">
        <v>61</v>
      </c>
      <c r="I14" s="9" t="s">
        <v>62</v>
      </c>
      <c r="K14" s="25"/>
    </row>
    <row r="15" spans="4:11">
      <c r="D15" s="23" t="s">
        <v>63</v>
      </c>
      <c r="E15" s="27">
        <f t="shared" ref="E15:I15" si="3">E5+E6</f>
        <v>40161</v>
      </c>
      <c r="F15" s="27">
        <f t="shared" si="3"/>
        <v>41256</v>
      </c>
      <c r="G15" s="27">
        <f t="shared" si="3"/>
        <v>42048</v>
      </c>
      <c r="H15" s="27">
        <f t="shared" si="3"/>
        <v>42327</v>
      </c>
      <c r="I15" s="27">
        <f t="shared" si="3"/>
        <v>41957</v>
      </c>
      <c r="K15" s="25"/>
    </row>
    <row r="16" spans="4:11">
      <c r="D16" s="2" t="s">
        <v>64</v>
      </c>
      <c r="E16" s="15">
        <v>14897</v>
      </c>
      <c r="F16" s="15">
        <v>15441</v>
      </c>
      <c r="G16" s="15">
        <v>15986</v>
      </c>
      <c r="H16" s="16">
        <v>16011</v>
      </c>
      <c r="I16" s="16">
        <v>15814</v>
      </c>
      <c r="K16" s="25"/>
    </row>
    <row r="17" spans="12:15">
      <c r="L17" s="18"/>
      <c r="O17" s="18"/>
    </row>
    <row r="19" spans="12:12">
      <c r="L19" s="18"/>
    </row>
    <row r="20" spans="9:13">
      <c r="I20" s="18"/>
      <c r="J20" s="29"/>
      <c r="K20" s="18"/>
      <c r="L20" s="18"/>
      <c r="M20" s="18"/>
    </row>
    <row r="21" spans="8:13">
      <c r="H21" s="18"/>
      <c r="I21" s="18"/>
      <c r="J21" s="29"/>
      <c r="K21" s="18"/>
      <c r="L21" s="18"/>
      <c r="M21" s="18"/>
    </row>
    <row r="22" spans="8:13">
      <c r="H22" s="18"/>
      <c r="I22" s="18"/>
      <c r="J22" s="29"/>
      <c r="K22" s="18"/>
      <c r="L22" s="18"/>
      <c r="M22" s="18"/>
    </row>
    <row r="23" spans="9:13">
      <c r="I23" s="18"/>
      <c r="J23" s="29"/>
      <c r="L23" s="18"/>
      <c r="M23" s="18"/>
    </row>
    <row r="24" spans="12:12">
      <c r="L24" s="18"/>
    </row>
    <row r="25" spans="12:12">
      <c r="L25" s="18"/>
    </row>
    <row r="32" spans="12:15">
      <c r="L32" s="18"/>
      <c r="O32" s="18"/>
    </row>
    <row r="34" spans="8:12">
      <c r="H34" s="18"/>
      <c r="L34" s="18"/>
    </row>
    <row r="35" spans="8:12">
      <c r="H35" s="18"/>
      <c r="L35" s="18"/>
    </row>
    <row r="36" spans="8:12">
      <c r="H36" s="18"/>
      <c r="L36" s="18"/>
    </row>
    <row r="37" spans="8:12">
      <c r="H37" s="18"/>
      <c r="L37" s="18"/>
    </row>
    <row r="38" spans="12:12">
      <c r="L38" s="18"/>
    </row>
    <row r="39" spans="12:12">
      <c r="L39" s="18"/>
    </row>
    <row r="40" spans="12:12">
      <c r="L40" s="18"/>
    </row>
    <row r="43" spans="5:9">
      <c r="E43" s="9" t="s">
        <v>58</v>
      </c>
      <c r="F43" s="9" t="s">
        <v>59</v>
      </c>
      <c r="G43" s="9" t="s">
        <v>60</v>
      </c>
      <c r="H43" s="9" t="s">
        <v>61</v>
      </c>
      <c r="I43" s="9" t="s">
        <v>62</v>
      </c>
    </row>
    <row r="44" spans="4:9">
      <c r="D44" s="23" t="s">
        <v>65</v>
      </c>
      <c r="E44" s="22">
        <v>17085</v>
      </c>
      <c r="F44" s="22">
        <v>15869</v>
      </c>
      <c r="G44" s="22">
        <v>14727</v>
      </c>
      <c r="H44" s="22">
        <v>13542</v>
      </c>
      <c r="I44" s="28">
        <v>12436</v>
      </c>
    </row>
    <row r="45" spans="4:9">
      <c r="D45" s="2" t="s">
        <v>66</v>
      </c>
      <c r="E45" s="15">
        <v>10061</v>
      </c>
      <c r="F45" s="15">
        <v>9503</v>
      </c>
      <c r="G45" s="15">
        <v>9320</v>
      </c>
      <c r="H45" s="16">
        <v>8762</v>
      </c>
      <c r="I45" s="16">
        <v>8355</v>
      </c>
    </row>
  </sheetData>
  <pageMargins left="0.75" right="0.75" top="1" bottom="1" header="0.5" footer="0.5"/>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N27"/>
  <sheetViews>
    <sheetView zoomScale="70" zoomScaleNormal="70" topLeftCell="C1" workbookViewId="0">
      <selection activeCell="D26" sqref="D26"/>
    </sheetView>
  </sheetViews>
  <sheetFormatPr defaultColWidth="8.72727272727273" defaultRowHeight="16.5"/>
  <cols>
    <col min="1" max="2" width="8.72727272727273" style="1" hidden="1" customWidth="1"/>
    <col min="3" max="3" width="3.50909090909091" style="1" customWidth="1"/>
    <col min="4" max="4" width="70.1272727272727" style="1" customWidth="1"/>
    <col min="5" max="5" width="8.72727272727273" style="1" customWidth="1"/>
    <col min="6" max="7" width="11.3636363636364" style="1" customWidth="1"/>
    <col min="8" max="9" width="13.6363636363636" style="1" customWidth="1"/>
    <col min="10" max="10" width="0.818181818181818" style="1" customWidth="1"/>
    <col min="11" max="11" width="11.3636363636364" style="1" customWidth="1"/>
    <col min="12" max="12" width="0.818181818181818" style="1" customWidth="1"/>
    <col min="13" max="13" width="12.1818181818182" style="1" customWidth="1"/>
    <col min="14" max="14" width="12.6363636363636" style="6" customWidth="1"/>
    <col min="15" max="16384" width="8.72727272727273" style="1"/>
  </cols>
  <sheetData>
    <row r="2" ht="17.5" spans="1:14">
      <c r="A2" s="7" t="s">
        <v>67</v>
      </c>
      <c r="B2" s="8"/>
      <c r="C2" s="8" t="s">
        <v>68</v>
      </c>
      <c r="D2" s="8"/>
      <c r="E2" s="9" t="s">
        <v>58</v>
      </c>
      <c r="F2" s="9" t="s">
        <v>59</v>
      </c>
      <c r="G2" s="9" t="s">
        <v>60</v>
      </c>
      <c r="H2" s="9" t="s">
        <v>61</v>
      </c>
      <c r="I2" s="9" t="s">
        <v>62</v>
      </c>
      <c r="K2" s="19" t="s">
        <v>69</v>
      </c>
      <c r="M2" s="19" t="s">
        <v>70</v>
      </c>
      <c r="N2" s="19" t="s">
        <v>71</v>
      </c>
    </row>
    <row r="3" spans="1:14">
      <c r="A3" s="10"/>
      <c r="B3" s="2"/>
      <c r="C3" s="2" t="s">
        <v>72</v>
      </c>
      <c r="D3" s="2"/>
      <c r="E3" s="11">
        <v>30799</v>
      </c>
      <c r="F3" s="12">
        <v>32074</v>
      </c>
      <c r="G3" s="12">
        <v>32076</v>
      </c>
      <c r="H3" s="13">
        <v>31776</v>
      </c>
      <c r="I3" s="13">
        <v>31832</v>
      </c>
      <c r="K3" s="13">
        <v>30700</v>
      </c>
      <c r="M3" s="20">
        <f>K3-I3</f>
        <v>-1132</v>
      </c>
      <c r="N3" s="21">
        <f>M3/I3</f>
        <v>-0.0355616989193265</v>
      </c>
    </row>
    <row r="4" spans="1:14">
      <c r="A4" s="10"/>
      <c r="B4" s="2"/>
      <c r="C4" s="2"/>
      <c r="D4" s="2" t="s">
        <v>73</v>
      </c>
      <c r="E4" s="14">
        <v>10061</v>
      </c>
      <c r="F4" s="15">
        <v>9503</v>
      </c>
      <c r="G4" s="15">
        <v>9320</v>
      </c>
      <c r="H4" s="16">
        <v>8762</v>
      </c>
      <c r="I4" s="16">
        <v>8355</v>
      </c>
      <c r="K4" s="22"/>
      <c r="M4" s="23"/>
      <c r="N4" s="24"/>
    </row>
    <row r="5" ht="17.5" spans="1:14">
      <c r="A5" s="10"/>
      <c r="B5" s="2"/>
      <c r="C5" s="2"/>
      <c r="D5" s="2" t="s">
        <v>74</v>
      </c>
      <c r="E5" s="14">
        <v>14897</v>
      </c>
      <c r="F5" s="15">
        <v>15441</v>
      </c>
      <c r="G5" s="15">
        <v>15986</v>
      </c>
      <c r="H5" s="16">
        <v>16011</v>
      </c>
      <c r="I5" s="16">
        <v>15814</v>
      </c>
      <c r="K5" s="22"/>
      <c r="M5" s="23"/>
      <c r="N5" s="24"/>
    </row>
    <row r="6" spans="1:14">
      <c r="A6" s="10"/>
      <c r="B6" s="2"/>
      <c r="C6" s="2"/>
      <c r="D6" s="2" t="s">
        <v>75</v>
      </c>
      <c r="E6" s="14">
        <v>766</v>
      </c>
      <c r="F6" s="15">
        <v>695</v>
      </c>
      <c r="G6" s="15">
        <v>677</v>
      </c>
      <c r="H6" s="16">
        <v>712</v>
      </c>
      <c r="I6" s="16">
        <v>728</v>
      </c>
      <c r="K6" s="22"/>
      <c r="M6" s="23"/>
      <c r="N6" s="24"/>
    </row>
    <row r="7" spans="1:14">
      <c r="A7" s="10"/>
      <c r="B7" s="2"/>
      <c r="C7" s="2"/>
      <c r="D7" s="2" t="s">
        <v>76</v>
      </c>
      <c r="E7" s="14">
        <v>2061</v>
      </c>
      <c r="F7" s="15">
        <v>2927</v>
      </c>
      <c r="G7" s="15">
        <v>2193</v>
      </c>
      <c r="H7" s="16">
        <v>2078</v>
      </c>
      <c r="I7" s="16">
        <v>2212</v>
      </c>
      <c r="K7" s="22"/>
      <c r="M7" s="23"/>
      <c r="N7" s="24"/>
    </row>
    <row r="8" spans="1:14">
      <c r="A8" s="10"/>
      <c r="B8" s="2"/>
      <c r="C8" s="2"/>
      <c r="D8" s="2" t="s">
        <v>77</v>
      </c>
      <c r="E8" s="14">
        <v>3013</v>
      </c>
      <c r="F8" s="15">
        <v>3508</v>
      </c>
      <c r="G8" s="15">
        <v>3899</v>
      </c>
      <c r="H8" s="16">
        <v>4212</v>
      </c>
      <c r="I8" s="16">
        <v>4723</v>
      </c>
      <c r="K8" s="22"/>
      <c r="M8" s="23"/>
      <c r="N8" s="24"/>
    </row>
    <row r="9" spans="1:14">
      <c r="A9" s="10"/>
      <c r="B9" s="2"/>
      <c r="C9" s="2" t="s">
        <v>78</v>
      </c>
      <c r="D9" s="2"/>
      <c r="E9" s="11">
        <v>26916</v>
      </c>
      <c r="F9" s="12">
        <v>27872</v>
      </c>
      <c r="G9" s="12">
        <v>27676</v>
      </c>
      <c r="H9" s="17">
        <v>27571</v>
      </c>
      <c r="I9" s="17">
        <v>27455</v>
      </c>
      <c r="K9" s="13">
        <v>27800</v>
      </c>
      <c r="M9" s="20">
        <f>K9-I9</f>
        <v>345</v>
      </c>
      <c r="N9" s="21">
        <f>M9/I9</f>
        <v>0.0125660171189219</v>
      </c>
    </row>
    <row r="10" spans="1:14">
      <c r="A10" s="10"/>
      <c r="B10" s="2"/>
      <c r="C10" s="2"/>
      <c r="D10" s="2" t="s">
        <v>79</v>
      </c>
      <c r="E10" s="14">
        <v>6827</v>
      </c>
      <c r="F10" s="15">
        <v>6754</v>
      </c>
      <c r="G10" s="15">
        <v>6574</v>
      </c>
      <c r="H10" s="16">
        <v>6405</v>
      </c>
      <c r="I10" s="16">
        <v>6363</v>
      </c>
      <c r="K10" s="22"/>
      <c r="M10" s="23"/>
      <c r="N10" s="24"/>
    </row>
    <row r="11" spans="1:14">
      <c r="A11" s="10"/>
      <c r="B11" s="2"/>
      <c r="C11" s="2"/>
      <c r="D11" s="2" t="s">
        <v>80</v>
      </c>
      <c r="E11" s="14">
        <v>13576</v>
      </c>
      <c r="F11" s="15">
        <v>14474</v>
      </c>
      <c r="G11" s="15">
        <v>14576</v>
      </c>
      <c r="H11" s="16">
        <v>14885</v>
      </c>
      <c r="I11" s="16">
        <v>14918</v>
      </c>
      <c r="K11" s="22"/>
      <c r="M11" s="23"/>
      <c r="N11" s="24"/>
    </row>
    <row r="12" spans="1:14">
      <c r="A12" s="10"/>
      <c r="B12" s="2"/>
      <c r="C12" s="2"/>
      <c r="D12" s="2" t="s">
        <v>81</v>
      </c>
      <c r="E12" s="14">
        <v>4145</v>
      </c>
      <c r="F12" s="15">
        <v>4229</v>
      </c>
      <c r="G12" s="15">
        <v>4213</v>
      </c>
      <c r="H12" s="16">
        <v>4196</v>
      </c>
      <c r="I12" s="16">
        <v>4094</v>
      </c>
      <c r="K12" s="22"/>
      <c r="M12" s="23"/>
      <c r="N12" s="24"/>
    </row>
    <row r="13" spans="1:14">
      <c r="A13" s="10"/>
      <c r="B13" s="2"/>
      <c r="C13" s="2"/>
      <c r="D13" s="2" t="s">
        <v>82</v>
      </c>
      <c r="E13" s="14">
        <v>9</v>
      </c>
      <c r="F13" s="15">
        <v>141</v>
      </c>
      <c r="G13" s="15">
        <v>145</v>
      </c>
      <c r="H13" s="16">
        <v>3</v>
      </c>
      <c r="I13" s="16">
        <v>4</v>
      </c>
      <c r="K13" s="22"/>
      <c r="M13" s="23"/>
      <c r="N13" s="24"/>
    </row>
    <row r="14" spans="1:14">
      <c r="A14" s="10"/>
      <c r="B14" s="2"/>
      <c r="C14" s="2"/>
      <c r="D14" s="2" t="s">
        <v>83</v>
      </c>
      <c r="E14" s="14">
        <v>967</v>
      </c>
      <c r="F14" s="15">
        <v>883</v>
      </c>
      <c r="G14" s="15">
        <v>782</v>
      </c>
      <c r="H14" s="16">
        <v>660</v>
      </c>
      <c r="I14" s="16">
        <v>650</v>
      </c>
      <c r="K14" s="22"/>
      <c r="M14" s="23"/>
      <c r="N14" s="24"/>
    </row>
    <row r="15" spans="1:14">
      <c r="A15" s="10"/>
      <c r="B15" s="2"/>
      <c r="C15" s="2"/>
      <c r="D15" s="2" t="s">
        <v>84</v>
      </c>
      <c r="E15" s="14">
        <v>1393</v>
      </c>
      <c r="F15" s="15">
        <v>1393</v>
      </c>
      <c r="G15" s="15">
        <v>1385</v>
      </c>
      <c r="H15" s="16">
        <v>1422</v>
      </c>
      <c r="I15" s="16">
        <v>1426</v>
      </c>
      <c r="K15" s="22"/>
      <c r="M15" s="23"/>
      <c r="N15" s="24"/>
    </row>
    <row r="16" spans="1:14">
      <c r="A16" s="10"/>
      <c r="B16" s="2"/>
      <c r="C16" s="2" t="s">
        <v>85</v>
      </c>
      <c r="D16" s="2"/>
      <c r="E16" s="11">
        <v>3883</v>
      </c>
      <c r="F16" s="12">
        <v>4202</v>
      </c>
      <c r="G16" s="12">
        <v>4400</v>
      </c>
      <c r="H16" s="17">
        <v>4205</v>
      </c>
      <c r="I16" s="17">
        <v>4377</v>
      </c>
      <c r="K16" s="13">
        <v>2900</v>
      </c>
      <c r="M16" s="20">
        <f>K16-I16</f>
        <v>-1477</v>
      </c>
      <c r="N16" s="21">
        <f>M16/I16</f>
        <v>-0.337445739090701</v>
      </c>
    </row>
    <row r="20" spans="9:9">
      <c r="I20" s="6"/>
    </row>
    <row r="24" spans="6:8">
      <c r="F24" s="18"/>
      <c r="H24" s="18"/>
    </row>
    <row r="25" spans="6:8">
      <c r="F25" s="18"/>
      <c r="H25" s="18"/>
    </row>
    <row r="26" spans="6:8">
      <c r="F26" s="18"/>
      <c r="H26" s="18"/>
    </row>
    <row r="27" spans="6:8">
      <c r="F27" s="18"/>
      <c r="H27" s="18"/>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5"/>
  <sheetViews>
    <sheetView zoomScale="70" zoomScaleNormal="70" workbookViewId="0">
      <selection activeCell="C22" sqref="C22"/>
    </sheetView>
  </sheetViews>
  <sheetFormatPr defaultColWidth="8.72727272727273" defaultRowHeight="16.5"/>
  <cols>
    <col min="1" max="1" width="1.90909090909091" style="1" customWidth="1"/>
    <col min="2" max="2" width="33.3636363636364" style="1" customWidth="1"/>
    <col min="3" max="3" width="72.1545454545455" style="1" customWidth="1"/>
    <col min="4" max="11" width="11.8181818181818" style="1" customWidth="1"/>
    <col min="12" max="16384" width="8.72727272727273" style="1"/>
  </cols>
  <sheetData>
    <row r="1" spans="1:11">
      <c r="A1" s="2"/>
      <c r="B1" s="3"/>
      <c r="C1" s="3"/>
      <c r="D1" s="4" t="s">
        <v>86</v>
      </c>
      <c r="E1" s="4" t="s">
        <v>87</v>
      </c>
      <c r="F1" s="4" t="s">
        <v>88</v>
      </c>
      <c r="G1" s="4" t="s">
        <v>89</v>
      </c>
      <c r="H1" s="4" t="s">
        <v>90</v>
      </c>
      <c r="I1" s="4" t="s">
        <v>91</v>
      </c>
      <c r="J1" s="4" t="s">
        <v>92</v>
      </c>
      <c r="K1" s="4" t="s">
        <v>93</v>
      </c>
    </row>
    <row r="2" spans="1:11">
      <c r="A2" s="2"/>
      <c r="B2" s="2" t="s">
        <v>72</v>
      </c>
      <c r="C2" s="2"/>
      <c r="D2" s="5">
        <v>767.9</v>
      </c>
      <c r="E2" s="5">
        <v>779.6</v>
      </c>
      <c r="F2" s="5">
        <v>782.4</v>
      </c>
      <c r="G2" s="5">
        <v>847.6</v>
      </c>
      <c r="H2" s="5">
        <v>754.5</v>
      </c>
      <c r="I2" s="5">
        <v>772.5</v>
      </c>
      <c r="J2" s="5">
        <v>779.2</v>
      </c>
      <c r="K2" s="5">
        <v>876.9</v>
      </c>
    </row>
    <row r="3" spans="1:11">
      <c r="A3" s="2"/>
      <c r="B3" s="2" t="s">
        <v>72</v>
      </c>
      <c r="C3" s="2" t="s">
        <v>73</v>
      </c>
      <c r="D3" s="5">
        <v>221.4</v>
      </c>
      <c r="E3" s="5">
        <v>217.2</v>
      </c>
      <c r="F3" s="5">
        <v>220.4</v>
      </c>
      <c r="G3" s="5">
        <v>217.2</v>
      </c>
      <c r="H3" s="5">
        <v>211.9</v>
      </c>
      <c r="I3" s="5">
        <v>208.6</v>
      </c>
      <c r="J3" s="5">
        <v>209.3</v>
      </c>
      <c r="K3" s="5">
        <v>205.6</v>
      </c>
    </row>
    <row r="4" ht="17.5" spans="1:11">
      <c r="A4" s="2"/>
      <c r="B4" s="2" t="s">
        <v>72</v>
      </c>
      <c r="C4" s="2" t="s">
        <v>74</v>
      </c>
      <c r="D4" s="5">
        <v>400.4</v>
      </c>
      <c r="E4" s="5">
        <v>401.1</v>
      </c>
      <c r="F4" s="5">
        <v>401.1</v>
      </c>
      <c r="G4" s="5">
        <v>398.5</v>
      </c>
      <c r="H4" s="5">
        <v>396.1</v>
      </c>
      <c r="I4" s="5">
        <v>396.5</v>
      </c>
      <c r="J4" s="5">
        <v>396.5</v>
      </c>
      <c r="K4" s="5">
        <v>392.3</v>
      </c>
    </row>
    <row r="5" spans="1:11">
      <c r="A5" s="2"/>
      <c r="B5" s="2" t="s">
        <v>72</v>
      </c>
      <c r="C5" s="2" t="s">
        <v>75</v>
      </c>
      <c r="D5" s="5">
        <v>14.9</v>
      </c>
      <c r="E5" s="5">
        <v>14.8</v>
      </c>
      <c r="F5" s="5">
        <v>20.8</v>
      </c>
      <c r="G5" s="5">
        <v>20.7</v>
      </c>
      <c r="H5" s="5">
        <v>17.3</v>
      </c>
      <c r="I5" s="5">
        <v>18.9</v>
      </c>
      <c r="J5" s="5">
        <v>18</v>
      </c>
      <c r="K5" s="5">
        <v>18.6</v>
      </c>
    </row>
    <row r="6" spans="1:11">
      <c r="A6" s="2"/>
      <c r="B6" s="2" t="s">
        <v>72</v>
      </c>
      <c r="C6" s="2" t="s">
        <v>76</v>
      </c>
      <c r="D6" s="5">
        <v>35.2</v>
      </c>
      <c r="E6" s="5">
        <v>47.9</v>
      </c>
      <c r="F6" s="5">
        <v>42.5</v>
      </c>
      <c r="G6" s="5">
        <v>82.2</v>
      </c>
      <c r="H6" s="5">
        <v>37.5</v>
      </c>
      <c r="I6" s="5">
        <v>49.9</v>
      </c>
      <c r="J6" s="5">
        <v>57.9</v>
      </c>
      <c r="K6" s="5">
        <v>75.9</v>
      </c>
    </row>
    <row r="7" spans="1:11">
      <c r="A7" s="2"/>
      <c r="B7" s="2" t="s">
        <v>72</v>
      </c>
      <c r="C7" s="2" t="s">
        <v>77</v>
      </c>
      <c r="D7" s="5">
        <v>96</v>
      </c>
      <c r="E7" s="5">
        <v>98.6</v>
      </c>
      <c r="F7" s="5">
        <v>97.7</v>
      </c>
      <c r="G7" s="5">
        <v>129</v>
      </c>
      <c r="H7" s="5">
        <v>91.8</v>
      </c>
      <c r="I7" s="5">
        <v>98.7</v>
      </c>
      <c r="J7" s="5">
        <v>97.5</v>
      </c>
      <c r="K7" s="5">
        <v>184.4</v>
      </c>
    </row>
    <row r="8" spans="1:11">
      <c r="A8" s="2"/>
      <c r="B8" s="2" t="s">
        <v>78</v>
      </c>
      <c r="C8" s="2"/>
      <c r="D8" s="5">
        <v>629.2</v>
      </c>
      <c r="E8" s="5">
        <v>654.2</v>
      </c>
      <c r="F8" s="5">
        <v>659.9</v>
      </c>
      <c r="G8" s="5">
        <v>813.8</v>
      </c>
      <c r="H8" s="5">
        <v>642.9</v>
      </c>
      <c r="I8" s="5">
        <v>668</v>
      </c>
      <c r="J8" s="5">
        <v>655.8</v>
      </c>
      <c r="K8" s="5">
        <v>778.8</v>
      </c>
    </row>
    <row r="9" spans="1:11">
      <c r="A9" s="2"/>
      <c r="B9" s="2" t="s">
        <v>78</v>
      </c>
      <c r="C9" s="2" t="s">
        <v>79</v>
      </c>
      <c r="D9" s="5">
        <v>163.8</v>
      </c>
      <c r="E9" s="5">
        <v>159.4</v>
      </c>
      <c r="F9" s="5">
        <v>163.4</v>
      </c>
      <c r="G9" s="5">
        <v>153.9</v>
      </c>
      <c r="H9" s="5">
        <v>162.5</v>
      </c>
      <c r="I9" s="5">
        <v>158.2</v>
      </c>
      <c r="J9" s="5">
        <v>161.3</v>
      </c>
      <c r="K9" s="5">
        <v>154.3</v>
      </c>
    </row>
    <row r="10" spans="1:11">
      <c r="A10" s="2"/>
      <c r="B10" s="2" t="s">
        <v>78</v>
      </c>
      <c r="C10" s="2" t="s">
        <v>80</v>
      </c>
      <c r="D10" s="5">
        <v>331.4</v>
      </c>
      <c r="E10" s="5">
        <v>359.7</v>
      </c>
      <c r="F10" s="5">
        <v>360</v>
      </c>
      <c r="G10" s="5">
        <v>437.4</v>
      </c>
      <c r="H10" s="5">
        <v>349.7</v>
      </c>
      <c r="I10" s="5">
        <v>370.9</v>
      </c>
      <c r="J10" s="5">
        <v>361.7</v>
      </c>
      <c r="K10" s="5">
        <v>409.6</v>
      </c>
    </row>
    <row r="11" spans="1:11">
      <c r="A11" s="2"/>
      <c r="B11" s="2" t="s">
        <v>78</v>
      </c>
      <c r="C11" s="2" t="s">
        <v>81</v>
      </c>
      <c r="D11" s="5">
        <v>102.8</v>
      </c>
      <c r="E11" s="5">
        <v>103.7</v>
      </c>
      <c r="F11" s="5">
        <v>105</v>
      </c>
      <c r="G11" s="5">
        <v>108.1</v>
      </c>
      <c r="H11" s="5">
        <v>99.5</v>
      </c>
      <c r="I11" s="5">
        <v>101.5</v>
      </c>
      <c r="J11" s="5">
        <v>102.9</v>
      </c>
      <c r="K11" s="5">
        <v>105.6</v>
      </c>
    </row>
    <row r="12" spans="1:11">
      <c r="A12" s="2"/>
      <c r="B12" s="2" t="s">
        <v>78</v>
      </c>
      <c r="C12" s="2" t="s">
        <v>82</v>
      </c>
      <c r="D12" s="33" t="s">
        <v>94</v>
      </c>
      <c r="E12" s="33" t="s">
        <v>94</v>
      </c>
      <c r="F12" s="33" t="s">
        <v>94</v>
      </c>
      <c r="G12" s="5">
        <v>0.3</v>
      </c>
      <c r="H12" s="5">
        <v>0.1</v>
      </c>
      <c r="I12" s="33" t="s">
        <v>94</v>
      </c>
      <c r="J12" s="33" t="s">
        <v>94</v>
      </c>
      <c r="K12" s="5">
        <v>0.3</v>
      </c>
    </row>
    <row r="13" spans="1:11">
      <c r="A13" s="2"/>
      <c r="B13" s="2" t="s">
        <v>78</v>
      </c>
      <c r="C13" s="2" t="s">
        <v>83</v>
      </c>
      <c r="D13" s="5">
        <v>10.5</v>
      </c>
      <c r="E13" s="5">
        <v>13.7</v>
      </c>
      <c r="F13" s="5">
        <v>13.8</v>
      </c>
      <c r="G13" s="5">
        <v>28.1</v>
      </c>
      <c r="H13" s="5">
        <v>10.4</v>
      </c>
      <c r="I13" s="5">
        <v>19.6</v>
      </c>
      <c r="J13" s="5">
        <v>12.2</v>
      </c>
      <c r="K13" s="5">
        <v>22.8</v>
      </c>
    </row>
    <row r="14" spans="1:11">
      <c r="A14" s="2"/>
      <c r="B14" s="2" t="s">
        <v>78</v>
      </c>
      <c r="C14" s="2" t="s">
        <v>84</v>
      </c>
      <c r="D14" s="5">
        <v>20.7</v>
      </c>
      <c r="E14" s="5">
        <v>17.8</v>
      </c>
      <c r="F14" s="5">
        <v>17.7</v>
      </c>
      <c r="G14" s="5">
        <v>86</v>
      </c>
      <c r="H14" s="5">
        <v>20.7</v>
      </c>
      <c r="I14" s="5">
        <v>17.8</v>
      </c>
      <c r="J14" s="5">
        <v>17.8</v>
      </c>
      <c r="K14" s="5">
        <v>86.3</v>
      </c>
    </row>
    <row r="15" spans="1:11">
      <c r="A15" s="2"/>
      <c r="B15" s="2" t="s">
        <v>85</v>
      </c>
      <c r="C15" s="2"/>
      <c r="D15" s="5">
        <v>138.7</v>
      </c>
      <c r="E15" s="5">
        <v>125.4</v>
      </c>
      <c r="F15" s="5">
        <v>122.5</v>
      </c>
      <c r="G15" s="5">
        <v>33.8</v>
      </c>
      <c r="H15" s="5">
        <v>111.6</v>
      </c>
      <c r="I15" s="5">
        <v>104.6</v>
      </c>
      <c r="J15" s="5">
        <v>123.4</v>
      </c>
      <c r="K15" s="5">
        <v>98.1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4</vt:i4>
      </vt:variant>
    </vt:vector>
  </HeadingPairs>
  <TitlesOfParts>
    <vt:vector size="4" baseType="lpstr">
      <vt:lpstr>提纲</vt:lpstr>
      <vt:lpstr>契約者数</vt:lpstr>
      <vt:lpstr>FY損益</vt:lpstr>
      <vt:lpstr>Qt損益</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A25563592</dc:creator>
  <cp:lastModifiedBy>A25563592</cp:lastModifiedBy>
  <dcterms:created xsi:type="dcterms:W3CDTF">2024-05-29T03:35:00Z</dcterms:created>
  <dcterms:modified xsi:type="dcterms:W3CDTF">2024-06-01T03:42:09Z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69C2364B5F434FA3B2F2ADFEDA730389_11</vt:lpwstr>
  </property>
  <property fmtid="{D5CDD505-2E9C-101B-9397-08002B2CF9AE}" pid="3" name="KSOProductBuildVer">
    <vt:lpwstr>1041-12.2.0.16909</vt:lpwstr>
  </property>
</Properties>
</file>