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oT SCS Data\Module 1 Challenge\Starter_Code\Starter_Code\"/>
    </mc:Choice>
  </mc:AlternateContent>
  <xr:revisionPtr revIDLastSave="0" documentId="13_ncr:1_{9FA12EAC-62ED-410C-91C9-9D6FF43D8517}" xr6:coauthVersionLast="47" xr6:coauthVersionMax="47" xr10:uidLastSave="{00000000-0000-0000-0000-000000000000}"/>
  <bookViews>
    <workbookView xWindow="1050" yWindow="540" windowWidth="23647" windowHeight="13718" firstSheet="1" activeTab="4" xr2:uid="{00000000-000D-0000-FFFF-FFFF00000000}"/>
  </bookViews>
  <sheets>
    <sheet name="Parent Category and Outcome" sheetId="3" r:id="rId1"/>
    <sheet name="Sub-Category and Outcome" sheetId="4" r:id="rId2"/>
    <sheet name="Pivit Table 3" sheetId="5" state="hidden" r:id="rId3"/>
    <sheet name="Dates and Outcome" sheetId="10" r:id="rId4"/>
    <sheet name="Crowfunding Goal Analysis" sheetId="13" r:id="rId5"/>
    <sheet name="Statistical Analysis" sheetId="14" r:id="rId6"/>
    <sheet name="Sheet2" sheetId="15" state="hidden" r:id="rId7"/>
    <sheet name="Crowdfunding" sheetId="2" r:id="rId8"/>
    <sheet name="Crowdfunding original" sheetId="1" state="hidden" r:id="rId9"/>
  </sheets>
  <definedNames>
    <definedName name="_xlnm._FilterDatabase" localSheetId="6" hidden="1">Sheet2!$A$1:$B$1001</definedName>
    <definedName name="_xlnm._FilterDatabase" localSheetId="5" hidden="1">'Statistical Analysis'!#REF!</definedName>
    <definedName name="_xlchart.v1.0" hidden="1">'Statistical Analysis'!$E$1</definedName>
    <definedName name="_xlchart.v1.1" hidden="1">'Statistical Analysis'!$E$2:$E$566</definedName>
    <definedName name="_xlchart.v1.2" hidden="1">'Statistical Analysis'!$B$1</definedName>
    <definedName name="_xlchart.v1.3" hidden="1">'Statistical Analysis'!$B$2:$B$566</definedName>
    <definedName name="_xlcn.WorksheetConnection_CrowdfundingA1T1001" hidden="1">Crowdfunding!$A$1:$T$1001</definedName>
    <definedName name="_xlnm.Extract" localSheetId="5">'Statistical Analysis'!$A$1:$A$1002</definedName>
  </definedNames>
  <calcPr calcId="191029" concurrentCalc="0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ation" columnId="Date Created Conversation">
                <x16:calculatedTimeColumn columnName="Date Created Conversation (Year)" columnId="Date Created Conversation (Year)" contentType="years" isSelected="1"/>
                <x16:calculatedTimeColumn columnName="Date Created Conversation (Quarter)" columnId="Date Created Conversation (Quarter)" contentType="quarters" isSelected="1"/>
                <x16:calculatedTimeColumn columnName="Date Created Conversation (Month Index)" columnId="Date Created Conversation (Month Index)" contentType="monthsindex" isSelected="1"/>
                <x16:calculatedTimeColumn columnName="Date Created Conversation (Month)" columnId="Date Created Conversa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4" l="1"/>
  <c r="I8" i="14"/>
  <c r="L7" i="14"/>
  <c r="I7" i="14"/>
  <c r="L6" i="14"/>
  <c r="L5" i="14"/>
  <c r="L4" i="14"/>
  <c r="L3" i="14"/>
  <c r="I6" i="14"/>
  <c r="I5" i="14"/>
  <c r="I4" i="14"/>
  <c r="I3" i="14"/>
  <c r="L2" i="14"/>
  <c r="I2" i="14"/>
  <c r="H3" i="13"/>
  <c r="H4" i="13"/>
  <c r="H5" i="13"/>
  <c r="H6" i="13"/>
  <c r="H7" i="13"/>
  <c r="H8" i="13"/>
  <c r="H9" i="13"/>
  <c r="H10" i="13"/>
  <c r="H11" i="13"/>
  <c r="H12" i="13"/>
  <c r="H13" i="13"/>
  <c r="G3" i="13"/>
  <c r="G4" i="13"/>
  <c r="G5" i="13"/>
  <c r="G6" i="13"/>
  <c r="G7" i="13"/>
  <c r="G8" i="13"/>
  <c r="G9" i="13"/>
  <c r="G10" i="13"/>
  <c r="G11" i="13"/>
  <c r="G12" i="13"/>
  <c r="G13" i="13"/>
  <c r="F3" i="13"/>
  <c r="F4" i="13"/>
  <c r="F5" i="13"/>
  <c r="F6" i="13"/>
  <c r="F7" i="13"/>
  <c r="F8" i="13"/>
  <c r="F9" i="13"/>
  <c r="F10" i="13"/>
  <c r="F11" i="13"/>
  <c r="F12" i="13"/>
  <c r="F13" i="13"/>
  <c r="E3" i="13"/>
  <c r="E4" i="13"/>
  <c r="E5" i="13"/>
  <c r="E6" i="13"/>
  <c r="E7" i="13"/>
  <c r="E8" i="13"/>
  <c r="E9" i="13"/>
  <c r="E10" i="13"/>
  <c r="E11" i="13"/>
  <c r="E12" i="13"/>
  <c r="E13" i="13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E2" i="13"/>
  <c r="H2" i="13"/>
  <c r="G2" i="13"/>
  <c r="F2" i="1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2" i="2"/>
  <c r="T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N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F5" i="2"/>
  <c r="F2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203FC-E84B-4057-9B9F-D8E600C733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391EAE-C906-4E30-B2B8-90E2E65130BE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spotlight].[All]}"/>
    <s v="{[Range].[Date Created Conversat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<sst xmlns="http://schemas.openxmlformats.org/spreadsheetml/2006/main" count="14123" uniqueCount="2116">
  <si>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</si>
  <si>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</si>
  <si>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</si>
  <si>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</si>
  <si>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</si>
  <si>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</si>
  <si>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</si>
  <si>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</si>
  <si>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</si>
  <si>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</si>
  <si>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</si>
  <si>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</si>
  <si>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</si>
  <si>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</si>
  <si>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</si>
  <si>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</si>
  <si>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</si>
  <si>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</si>
  <si>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</si>
  <si>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</si>
  <si>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</si>
  <si>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</si>
  <si>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</si>
  <si>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</si>
  <si>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</si>
  <si>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</si>
  <si>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</si>
  <si>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</si>
  <si>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</si>
  <si>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</si>
  <si>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</si>
  <si>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</si>
  <si>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</si>
  <si>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</si>
  <si>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</si>
  <si>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</si>
  <si>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</si>
  <si>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</si>
  <si>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</si>
  <si>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</si>
  <si>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</si>
  <si>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</si>
  <si>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</si>
  <si>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</si>
  <si>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</si>
  <si>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</si>
  <si>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</si>
  <si>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</si>
  <si>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</si>
  <si>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</si>
  <si>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</si>
  <si>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</si>
  <si>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</si>
  <si>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</si>
  <si>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</si>
  <si>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</si>
  <si>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</si>
  <si>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</si>
  <si>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</si>
  <si>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</si>
  <si>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</si>
  <si>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</si>
  <si>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</si>
  <si>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</si>
  <si>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</si>
  <si>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</si>
  <si>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</si>
  <si>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</si>
  <si>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</si>
  <si>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</si>
  <si>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</si>
  <si>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</si>
  <si>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</si>
  <si>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</si>
  <si>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</si>
  <si>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</si>
  <si>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</si>
  <si>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</si>
  <si>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</si>
  <si>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</si>
  <si>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</si>
  <si>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</si>
  <si>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</si>
  <si>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</si>
  <si>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</si>
  <si>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</si>
  <si>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</si>
  <si>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</si>
  <si>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</si>
  <si>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</si>
  <si>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</si>
  <si>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</si>
  <si>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</si>
  <si>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</si>
  <si>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</si>
  <si>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</si>
  <si>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</si>
  <si>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</si>
  <si>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</si>
  <si>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</si>
  <si>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</si>
  <si>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</si>
  <si>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</si>
  <si>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</si>
  <si>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</si>
  <si>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</si>
  <si>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</si>
  <si>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</si>
  <si>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</si>
  <si>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</si>
  <si>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</si>
  <si>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</si>
  <si>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</si>
  <si>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</si>
  <si>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</si>
  <si>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</si>
  <si>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</si>
  <si>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</si>
  <si>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</si>
  <si>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</si>
  <si>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</si>
  <si>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</si>
  <si>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</si>
  <si>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</si>
  <si>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</si>
  <si>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</si>
  <si>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</si>
  <si>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</si>
  <si>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</si>
  <si>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</si>
  <si>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</si>
  <si>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</si>
  <si>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</si>
  <si>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</si>
  <si>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</si>
  <si>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</si>
  <si>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</si>
  <si>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</si>
  <si>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</si>
  <si>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</si>
  <si>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</si>
  <si>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</si>
  <si>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</si>
  <si>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</si>
  <si>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</si>
  <si>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</si>
  <si>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</si>
  <si>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</si>
  <si>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</si>
  <si>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</si>
  <si>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</si>
  <si>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</si>
  <si>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</si>
  <si>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</si>
  <si>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</si>
  <si>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</si>
  <si>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</si>
  <si>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</si>
  <si>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</si>
  <si>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</si>
  <si>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</si>
  <si>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</si>
  <si>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</si>
  <si>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</si>
  <si>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</si>
  <si>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</si>
  <si>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</si>
  <si>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</si>
  <si>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</si>
  <si>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</si>
  <si>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</si>
  <si>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</si>
  <si>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</si>
  <si>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</si>
  <si>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</si>
  <si>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</si>
  <si>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</si>
  <si>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</si>
  <si>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</si>
  <si>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</si>
  <si>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</si>
  <si>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</si>
  <si>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</si>
  <si>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</si>
  <si>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</si>
  <si>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</si>
  <si>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</si>
  <si>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</si>
  <si>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</si>
  <si>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</si>
  <si>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</si>
  <si>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</si>
  <si>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</si>
  <si>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</si>
  <si>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</si>
  <si>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</si>
  <si>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</si>
  <si>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</si>
  <si>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</si>
  <si>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</si>
  <si>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</si>
  <si>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</si>
  <si>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</si>
  <si>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</si>
  <si>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</si>
  <si>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</si>
  <si>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</si>
  <si>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</si>
  <si>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</si>
  <si>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</si>
  <si>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</si>
  <si>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</si>
  <si>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</si>
  <si>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</si>
  <si>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</si>
  <si>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</si>
  <si>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</si>
  <si>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</si>
  <si>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</si>
  <si>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</si>
  <si>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</si>
  <si>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</si>
  <si>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</si>
  <si>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</si>
  <si>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</si>
  <si>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</si>
  <si>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</si>
  <si>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</si>
  <si>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</si>
  <si>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</si>
  <si>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</si>
  <si>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</si>
  <si>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</si>
  <si>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</si>
  <si>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</si>
  <si>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</si>
  <si>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</si>
  <si>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</si>
  <si>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</si>
  <si>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</si>
  <si>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</si>
  <si>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</si>
  <si>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</si>
  <si>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</si>
  <si>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</si>
  <si>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</si>
  <si>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</si>
  <si>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</si>
  <si>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</si>
  <si>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</si>
  <si>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</si>
  <si>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</si>
  <si>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</si>
  <si>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</si>
  <si>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</si>
  <si>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</si>
  <si>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</si>
  <si>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</si>
  <si>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</si>
  <si>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</si>
  <si>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</si>
  <si>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</si>
  <si>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</si>
  <si>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</si>
  <si>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</si>
  <si>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</si>
  <si>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</si>
  <si>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</si>
  <si>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</si>
  <si>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</si>
  <si>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</si>
  <si>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</si>
  <si>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</si>
  <si>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</si>
  <si>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</si>
  <si>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</si>
  <si>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</si>
  <si>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</si>
  <si>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</si>
  <si>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</si>
  <si>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</si>
  <si>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</si>
  <si>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</si>
  <si>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</si>
  <si>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</si>
  <si>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</si>
  <si>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</si>
  <si>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</si>
  <si>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</si>
  <si>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</si>
  <si>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</si>
  <si>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</si>
  <si>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</si>
  <si>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</si>
  <si>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</si>
  <si>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</si>
  <si>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</si>
  <si>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</si>
  <si>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</si>
  <si>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</si>
  <si>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</si>
  <si>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</si>
  <si>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</si>
  <si>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</si>
  <si>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</si>
  <si>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</si>
  <si>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</si>
  <si>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</si>
  <si>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</si>
  <si>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</si>
  <si>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</si>
  <si>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</si>
  <si>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</si>
  <si>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</si>
  <si>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</si>
  <si>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</si>
  <si>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</si>
  <si>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</si>
  <si>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</si>
  <si>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</si>
  <si>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</si>
  <si>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</si>
  <si>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</si>
  <si>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</si>
  <si>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</si>
  <si>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</si>
  <si>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</si>
  <si>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</si>
  <si>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</si>
  <si>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</si>
  <si>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</si>
  <si>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</si>
  <si>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</si>
  <si>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</si>
  <si>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</si>
  <si>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</si>
  <si>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</si>
  <si>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</si>
  <si>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</si>
  <si>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</si>
  <si>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</si>
  <si>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</si>
  <si>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</si>
  <si>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</si>
  <si>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</si>
  <si>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</si>
  <si>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</si>
  <si>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</si>
  <si>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</si>
  <si>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</si>
  <si>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</si>
  <si>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</si>
  <si>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</si>
  <si>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</si>
  <si>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</si>
  <si>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</si>
  <si>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</si>
  <si>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</si>
  <si>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</si>
  <si>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</si>
  <si>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</si>
  <si>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</si>
  <si>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</si>
  <si>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</si>
  <si>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</si>
  <si>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</si>
  <si>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</si>
  <si>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</si>
  <si>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</si>
  <si>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</si>
  <si>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</si>
  <si>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</si>
  <si>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</si>
  <si>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</si>
  <si>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</si>
  <si>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</si>
  <si>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</si>
  <si>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</si>
  <si>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</si>
  <si>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</si>
  <si>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</si>
  <si>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</si>
  <si>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</si>
  <si>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</si>
  <si>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</si>
  <si>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</si>
  <si>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</si>
  <si>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</si>
  <si>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</si>
  <si>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</si>
  <si>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</si>
  <si>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</si>
  <si>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</si>
  <si>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</si>
  <si>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</si>
  <si>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</si>
  <si>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</si>
  <si>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</si>
  <si>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</si>
  <si>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</si>
  <si>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</si>
  <si>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</si>
  <si>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</si>
  <si>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</si>
  <si>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</si>
  <si>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</si>
  <si>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</si>
  <si>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</si>
  <si>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</si>
  <si>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</si>
  <si>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</si>
  <si>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</si>
  <si>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</si>
  <si>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</si>
  <si>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</si>
  <si>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</si>
  <si>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</si>
  <si>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</si>
  <si>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</si>
  <si>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</si>
  <si>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</si>
  <si>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</si>
  <si>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</si>
  <si>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</si>
  <si>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</si>
  <si>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</si>
  <si>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</si>
  <si>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</si>
  <si>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</si>
  <si>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</si>
  <si>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</si>
  <si>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</si>
  <si>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</si>
  <si>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</si>
  <si>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</si>
  <si>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</si>
  <si>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</si>
  <si>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</si>
  <si>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</si>
  <si>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</si>
  <si>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</si>
  <si>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</si>
  <si>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</si>
  <si>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</si>
  <si>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</si>
  <si>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</si>
  <si>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</si>
  <si>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</si>
  <si>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</si>
  <si>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</si>
  <si>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</si>
  <si>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</si>
  <si>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</si>
  <si>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</si>
  <si>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</si>
  <si>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</si>
  <si>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</si>
  <si>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</si>
  <si>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</si>
  <si>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</si>
  <si>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</si>
  <si>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</si>
  <si>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</si>
  <si>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</si>
  <si>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</si>
  <si>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</si>
  <si>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</si>
  <si>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</si>
  <si>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</si>
  <si>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</si>
  <si>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</si>
  <si>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</si>
  <si>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</si>
  <si>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</si>
  <si>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</si>
  <si>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</si>
  <si>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</si>
  <si>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</si>
  <si>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</si>
  <si>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</si>
  <si>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</si>
  <si>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</si>
  <si>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</si>
  <si>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</si>
  <si>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</si>
  <si>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</si>
  <si>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</si>
  <si>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</si>
  <si>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</si>
  <si>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</si>
  <si>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</si>
  <si>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</si>
  <si>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</si>
  <si>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</si>
  <si>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</si>
  <si>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</si>
  <si>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</si>
  <si>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</si>
  <si>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</si>
  <si>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</si>
  <si>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</si>
  <si>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</si>
  <si>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</si>
  <si>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</si>
  <si>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</si>
  <si>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</si>
  <si>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</si>
  <si>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</si>
  <si>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</si>
  <si>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</si>
  <si>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</si>
  <si>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</si>
  <si>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</si>
  <si>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</si>
  <si>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</si>
  <si>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</si>
  <si>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</si>
  <si>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</si>
  <si>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</si>
  <si>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</si>
  <si>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</si>
  <si>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</si>
  <si>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</si>
  <si>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</si>
  <si>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</si>
  <si>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</si>
  <si>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</si>
  <si>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</si>
  <si>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</si>
  <si>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</si>
  <si>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</si>
  <si>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</si>
  <si>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</si>
  <si>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</si>
  <si>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</si>
  <si>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</si>
  <si>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</si>
  <si>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</si>
  <si>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</si>
  <si>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</si>
  <si>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</si>
  <si>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</si>
  <si>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</si>
  <si>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</si>
  <si>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</si>
  <si>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</si>
  <si>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</si>
  <si>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</si>
  <si>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</si>
  <si>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</si>
  <si>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</si>
  <si>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</si>
  <si>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</si>
  <si>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</si>
  <si>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</si>
  <si>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</si>
  <si>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</si>
  <si>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</si>
  <si>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</si>
  <si>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</si>
  <si>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</si>
  <si>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</si>
  <si>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</si>
  <si>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</si>
  <si>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</si>
  <si>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</si>
  <si>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</si>
  <si>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</si>
  <si>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</si>
  <si>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</si>
  <si>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</si>
  <si>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</si>
  <si>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</si>
  <si>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</si>
  <si>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</si>
  <si>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</si>
  <si>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</si>
  <si>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</si>
  <si>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</si>
  <si>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</si>
  <si>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</si>
  <si>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</si>
  <si>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</si>
  <si>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</si>
  <si>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</si>
  <si>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</si>
  <si>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</si>
  <si>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</si>
  <si>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</si>
  <si>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</si>
  <si>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</si>
  <si>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</si>
  <si>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</si>
  <si>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</si>
  <si>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</si>
  <si>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</si>
  <si>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</si>
  <si>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</si>
  <si>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</si>
  <si>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</si>
  <si>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</si>
  <si>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</si>
  <si>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</si>
  <si>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</si>
  <si>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</si>
  <si>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</si>
  <si>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</si>
  <si>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</si>
  <si>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</si>
  <si>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</si>
  <si>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</si>
  <si>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</si>
  <si>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</si>
  <si>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</si>
  <si>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</si>
  <si>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</si>
  <si>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</si>
  <si>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</si>
  <si>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</si>
  <si>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</si>
  <si>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</si>
  <si>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</si>
  <si>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</si>
  <si>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</si>
  <si>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</si>
  <si>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</si>
  <si>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</si>
  <si>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</si>
  <si>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</si>
  <si>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</si>
  <si>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</si>
  <si>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</si>
  <si>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</si>
  <si>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</si>
  <si>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</si>
  <si>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</si>
  <si>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</si>
  <si>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</si>
  <si>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</si>
  <si>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</si>
  <si>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</si>
  <si>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</si>
  <si>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</si>
  <si>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</si>
  <si>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</si>
  <si>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</si>
  <si>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</si>
  <si>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</si>
  <si>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</si>
  <si>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</si>
  <si>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</si>
  <si>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</si>
  <si>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</si>
  <si>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</si>
  <si>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</si>
  <si>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</si>
  <si>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</si>
  <si>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</si>
  <si>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</si>
  <si>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</si>
  <si>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</si>
  <si>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</si>
  <si>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</si>
  <si>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</si>
  <si>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</si>
  <si>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</si>
  <si>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</si>
  <si>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</si>
  <si>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</si>
  <si>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</si>
  <si>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</si>
  <si>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</si>
  <si>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</si>
  <si>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</si>
  <si>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</si>
  <si>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</si>
  <si>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</si>
  <si>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</si>
  <si>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</si>
  <si>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</si>
  <si>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</si>
  <si>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</si>
  <si>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</si>
  <si>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</si>
  <si>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</si>
  <si>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</si>
  <si>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</si>
  <si>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</si>
  <si>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</si>
  <si>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</si>
  <si>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</si>
  <si>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</si>
  <si>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</si>
  <si>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</si>
  <si>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</si>
  <si>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</si>
  <si>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</si>
  <si>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</si>
  <si>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</si>
  <si>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</si>
  <si>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</si>
  <si>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</si>
  <si>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</si>
  <si>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</si>
  <si>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</si>
  <si>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</si>
  <si>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</si>
  <si>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</si>
  <si>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</si>
  <si>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</si>
  <si>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</si>
  <si>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</si>
  <si>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</si>
  <si>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</si>
  <si>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</si>
  <si>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</si>
  <si>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</si>
  <si>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</si>
  <si>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</si>
  <si>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</si>
  <si>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</si>
  <si>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</si>
  <si>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</si>
  <si>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</si>
  <si>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</si>
  <si>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</si>
  <si>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</si>
  <si>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</si>
  <si>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</si>
  <si>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</si>
  <si>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</si>
  <si>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</si>
  <si>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</si>
  <si>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</si>
  <si>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</si>
  <si>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</si>
  <si>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</si>
  <si>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</si>
  <si>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</si>
  <si>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</si>
  <si>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</si>
  <si>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</si>
  <si>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</si>
  <si>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</si>
  <si>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</si>
  <si>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</si>
  <si>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</si>
  <si>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</si>
  <si>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</si>
  <si>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</si>
  <si>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</si>
  <si>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</si>
  <si>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</si>
  <si>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</si>
  <si>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</si>
  <si>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</si>
  <si>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</si>
  <si>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</si>
  <si>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</si>
  <si>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</si>
  <si>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</si>
  <si>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</si>
  <si>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</si>
  <si>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</si>
  <si>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</si>
  <si>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</si>
  <si>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</si>
  <si>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</si>
  <si>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</si>
  <si>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</si>
  <si>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</si>
  <si>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</si>
  <si>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</si>
  <si>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</si>
  <si>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</si>
  <si>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</si>
  <si>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</si>
  <si>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</si>
  <si>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</si>
  <si>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</si>
  <si>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</si>
  <si>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</si>
  <si>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</si>
  <si>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</si>
  <si>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</si>
  <si>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</si>
  <si>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</si>
  <si>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</si>
  <si>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</si>
  <si>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</si>
  <si>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</si>
  <si>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</si>
  <si>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</si>
  <si>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</si>
  <si>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</si>
  <si>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</si>
  <si>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</si>
  <si>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</si>
  <si>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</si>
  <si>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</si>
  <si>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</si>
  <si>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</si>
  <si>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</si>
  <si>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</si>
  <si>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</si>
  <si>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</si>
  <si>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</si>
  <si>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</si>
  <si>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</si>
  <si>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</si>
  <si>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</si>
  <si>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</si>
  <si>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</si>
  <si>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</si>
  <si>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</si>
  <si>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</si>
  <si>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</si>
  <si>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</si>
  <si>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</si>
  <si>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</si>
  <si>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</si>
  <si>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</si>
  <si>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</si>
  <si>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</si>
  <si>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</si>
  <si>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</si>
  <si>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</si>
  <si>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</si>
  <si>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</si>
  <si>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</si>
  <si>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</si>
  <si>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</si>
  <si>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</si>
  <si>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</si>
  <si>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</si>
  <si>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</si>
  <si>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</si>
  <si>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</si>
  <si>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</si>
  <si>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</si>
  <si>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</si>
  <si>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</si>
  <si>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</si>
  <si>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</si>
  <si>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</si>
  <si>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</si>
  <si>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</si>
  <si>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</si>
  <si>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</si>
  <si>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</si>
  <si>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</si>
  <si>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</si>
  <si>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</si>
  <si>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</si>
  <si>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</si>
  <si>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</si>
  <si>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</si>
  <si>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</si>
  <si>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</si>
  <si>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</si>
  <si>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</si>
  <si>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</si>
  <si>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</si>
  <si>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</si>
  <si>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</si>
  <si>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</si>
  <si>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</si>
  <si>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</si>
  <si>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</si>
  <si>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</si>
  <si>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</si>
  <si>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</si>
  <si>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</si>
  <si>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</si>
  <si>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</si>
  <si>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</si>
  <si>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</si>
  <si>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</si>
  <si>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</si>
  <si>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</si>
  <si>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</si>
  <si>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</si>
  <si>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</si>
  <si>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</si>
  <si>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</si>
  <si>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</si>
  <si>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</si>
  <si>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</si>
  <si>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</si>
  <si>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</si>
  <si>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</si>
  <si>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</si>
  <si>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</si>
  <si>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</si>
  <si>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</si>
  <si>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</si>
  <si>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</si>
  <si>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</si>
  <si>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</si>
  <si>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</si>
  <si>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</si>
  <si>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</si>
  <si>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</si>
  <si>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</si>
  <si>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</si>
  <si>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</si>
  <si>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</si>
  <si>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</si>
  <si>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</si>
  <si>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</si>
  <si>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</si>
  <si>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</si>
  <si>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</si>
  <si>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</si>
  <si>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</si>
  <si>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</si>
  <si>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</si>
  <si>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</si>
  <si>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</si>
  <si>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</si>
  <si>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</si>
  <si>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</si>
  <si>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</si>
  <si>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</si>
  <si>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</si>
  <si>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</si>
  <si>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</si>
  <si>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</si>
  <si>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</si>
  <si>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</si>
  <si>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</si>
  <si>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</si>
  <si>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</si>
  <si>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</si>
  <si>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</si>
  <si>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</si>
  <si>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</si>
  <si>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</si>
  <si>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</si>
  <si>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</si>
  <si>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</si>
  <si>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</si>
  <si>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</si>
  <si>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</si>
  <si>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</si>
  <si>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</si>
  <si>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</si>
  <si>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</si>
  <si>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</si>
  <si>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</si>
  <si>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</si>
  <si>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</si>
  <si>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</si>
  <si>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</si>
  <si>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</si>
  <si>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</si>
  <si>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</si>
  <si>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</si>
  <si>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</si>
  <si>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</si>
  <si>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</si>
  <si>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</si>
  <si>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</si>
  <si>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</si>
  <si>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</si>
  <si>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</si>
  <si>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</si>
  <si>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</si>
  <si>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</si>
  <si>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</si>
  <si>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</si>
  <si>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</si>
  <si>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</si>
  <si>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</si>
  <si>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</si>
  <si>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</si>
  <si>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</si>
  <si>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</si>
  <si>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</si>
  <si>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</si>
  <si>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</si>
  <si>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</si>
  <si>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</si>
  <si>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</si>
  <si>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</si>
  <si>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</si>
  <si>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</si>
  <si>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</si>
  <si>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</si>
  <si>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</si>
  <si>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</si>
  <si>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</si>
  <si>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</si>
  <si>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</si>
  <si>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</si>
  <si>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</si>
  <si>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</si>
  <si>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</si>
  <si>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</si>
  <si>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</si>
  <si>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</si>
  <si>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</si>
  <si>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</si>
  <si>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</si>
  <si>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</si>
  <si>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</si>
  <si>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</si>
  <si>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</si>
  <si>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</si>
  <si>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</si>
  <si>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</si>
  <si>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</si>
  <si>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</si>
  <si>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</si>
  <si>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</si>
  <si>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</si>
  <si>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</si>
  <si>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</si>
  <si>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</si>
  <si>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</si>
  <si>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</si>
  <si>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</si>
  <si>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</si>
  <si>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</si>
  <si>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</si>
  <si>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</si>
  <si>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</si>
  <si>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</si>
  <si>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</si>
  <si>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</si>
  <si>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</si>
  <si>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</si>
  <si>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</si>
  <si>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</si>
  <si>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</si>
  <si>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</si>
  <si>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</si>
  <si>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</si>
  <si>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</si>
  <si>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</si>
  <si>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</si>
  <si>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</si>
  <si>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</si>
  <si>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</si>
  <si>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</si>
  <si>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</si>
  <si>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</si>
  <si>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</si>
  <si>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</si>
  <si>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</si>
  <si>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</si>
  <si>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</si>
  <si>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</si>
  <si>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</si>
  <si>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</si>
  <si>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</si>
  <si>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</si>
  <si>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</si>
  <si>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</si>
  <si>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</si>
  <si>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</si>
  <si>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</si>
  <si>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</si>
  <si>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</si>
  <si>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</si>
  <si>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</si>
  <si>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</si>
  <si>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</si>
  <si>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</si>
  <si>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</si>
  <si>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</si>
  <si>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</si>
  <si>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</si>
  <si>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</si>
  <si>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</si>
  <si>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</si>
  <si>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</si>
  <si>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</si>
  <si>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</si>
  <si>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</si>
  <si>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</si>
  <si>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</si>
  <si>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</si>
  <si>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</si>
  <si>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</si>
  <si>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</si>
  <si>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</si>
  <si>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</si>
  <si>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</si>
  <si>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</si>
  <si>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</si>
  <si>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</si>
  <si>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</si>
  <si>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</si>
  <si>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</si>
  <si>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</si>
  <si>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</si>
  <si>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</si>
  <si>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</si>
  <si>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</si>
  <si>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</si>
  <si>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</si>
  <si>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</si>
  <si>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</si>
  <si>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</si>
  <si>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</si>
  <si>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</si>
  <si>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</si>
  <si>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</si>
  <si>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</si>
  <si>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</si>
  <si>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</si>
  <si>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</si>
  <si>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</si>
  <si>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</si>
  <si>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</si>
  <si>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</si>
  <si>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</si>
  <si>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</si>
  <si>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</si>
  <si>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</si>
  <si>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</si>
  <si>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</si>
  <si>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</si>
  <si>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</si>
  <si>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</si>
  <si>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</si>
  <si>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</si>
  <si>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</si>
  <si>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</si>
  <si>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</si>
  <si>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</si>
  <si>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</si>
  <si>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</si>
  <si>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</si>
  <si>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</si>
  <si>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</si>
  <si>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</si>
  <si>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</si>
  <si>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</si>
  <si>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</si>
  <si>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</si>
  <si>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</si>
  <si>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</si>
  <si>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</si>
  <si>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</si>
  <si>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</si>
  <si>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</si>
  <si>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</si>
  <si>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</si>
  <si>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</si>
  <si>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</si>
  <si>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</si>
  <si>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</si>
  <si>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</si>
  <si>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</si>
  <si>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</si>
  <si>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</si>
  <si>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</si>
  <si>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</si>
  <si>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</si>
  <si>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</si>
  <si>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</si>
  <si>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</si>
  <si>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</si>
  <si>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</si>
  <si>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</si>
  <si>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</si>
  <si>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</si>
  <si>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</si>
  <si>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</si>
  <si>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</si>
  <si>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</si>
  <si>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</si>
  <si>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</si>
  <si>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</si>
  <si>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</si>
  <si>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</si>
  <si>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</si>
  <si>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</si>
  <si>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</si>
  <si>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</si>
  <si>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</si>
  <si>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</si>
  <si>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</si>
  <si>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</si>
  <si>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</si>
  <si>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</si>
  <si>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</si>
  <si>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</si>
  <si>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</si>
  <si>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</si>
  <si>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</si>
  <si>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</si>
  <si>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</si>
  <si>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</si>
  <si>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</si>
  <si>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</si>
  <si>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</si>
  <si>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</si>
  <si>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</si>
  <si>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</si>
  <si>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</si>
  <si>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</si>
  <si>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</si>
  <si>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</si>
  <si>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</si>
  <si>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</si>
  <si>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</si>
  <si>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</si>
  <si>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</si>
  <si>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</si>
  <si>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</si>
  <si>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</si>
  <si>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</si>
  <si>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</si>
  <si>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</si>
  <si>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</si>
  <si>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</si>
  <si>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</si>
  <si>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</si>
  <si>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</si>
  <si>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</si>
  <si>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</si>
  <si>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</si>
  <si>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</si>
  <si>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</si>
  <si>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</si>
  <si>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</si>
  <si>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</si>
  <si>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</si>
  <si>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</si>
  <si>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</si>
  <si>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</si>
  <si>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</si>
  <si>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</si>
  <si>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</si>
  <si>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</si>
  <si>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</si>
  <si>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</si>
  <si>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</si>
  <si>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</si>
  <si>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</si>
  <si>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</si>
  <si>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</si>
  <si>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</si>
  <si>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</si>
  <si>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</si>
  <si>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</si>
  <si>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</si>
  <si>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</si>
  <si>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</si>
  <si>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</si>
  <si>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</si>
  <si>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</si>
  <si>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</si>
  <si>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</si>
  <si>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</si>
  <si>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</si>
  <si>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</si>
  <si>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</si>
  <si>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</si>
  <si>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</si>
  <si>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</si>
  <si>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</si>
  <si>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</si>
  <si>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</si>
  <si>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</si>
  <si>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</si>
  <si>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</si>
  <si>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</si>
  <si>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</si>
  <si>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</si>
  <si>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</si>
  <si>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</si>
  <si>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</si>
  <si>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</si>
  <si>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</si>
  <si>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</si>
  <si>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</si>
  <si>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</si>
  <si>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</si>
  <si>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</si>
  <si>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</si>
  <si>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</si>
  <si>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</si>
  <si>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</si>
  <si>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</si>
  <si>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</si>
  <si>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</si>
  <si>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</si>
  <si>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</si>
  <si>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</si>
  <si>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</si>
  <si>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</si>
  <si>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</si>
  <si>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</si>
  <si>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</si>
  <si>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</si>
  <si>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</si>
  <si>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</si>
  <si>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</si>
  <si>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</si>
  <si>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</si>
  <si>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</si>
  <si>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</si>
  <si>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</si>
  <si>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</si>
  <si>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</si>
  <si>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</si>
  <si>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</si>
  <si>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</si>
  <si>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</si>
  <si>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</si>
  <si>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</si>
  <si>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</si>
  <si>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</si>
  <si>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</si>
  <si>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</si>
  <si>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</si>
  <si>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</si>
  <si>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</si>
  <si>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</si>
  <si>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</si>
  <si>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</si>
  <si>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</si>
  <si>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</si>
  <si>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</si>
  <si>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</si>
  <si>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</si>
  <si>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</si>
  <si>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</si>
  <si>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</si>
  <si>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</si>
  <si>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</si>
  <si>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</si>
  <si>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</si>
  <si>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</si>
  <si>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</si>
  <si>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</si>
  <si>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</si>
  <si>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</si>
  <si>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</si>
  <si>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</si>
  <si>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</si>
  <si>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</si>
  <si>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</si>
  <si>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</si>
  <si>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</si>
  <si>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</si>
  <si>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</si>
  <si>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</si>
  <si>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</si>
  <si>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</si>
  <si>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</si>
  <si>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</si>
  <si>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</si>
  <si>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</si>
  <si>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</si>
  <si>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</si>
  <si>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</si>
  <si>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</si>
  <si>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</si>
  <si>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</si>
  <si>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</si>
  <si>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</si>
  <si>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</si>
  <si>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</si>
  <si>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</si>
  <si>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</si>
  <si>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</si>
  <si>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</si>
  <si>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</si>
  <si>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</si>
  <si>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</si>
  <si>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</si>
  <si>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</si>
  <si>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</si>
  <si>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</si>
  <si>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</si>
  <si>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</si>
  <si>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</si>
  <si>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</si>
  <si>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</si>
  <si>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</si>
  <si>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</si>
  <si>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</si>
  <si>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</si>
  <si>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</si>
  <si>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</si>
  <si>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</si>
  <si>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</si>
  <si>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</si>
  <si>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</si>
  <si>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</si>
  <si>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</si>
  <si>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</si>
  <si>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</si>
  <si>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</si>
  <si>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</si>
  <si>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</si>
  <si>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</si>
  <si>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</si>
  <si>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</si>
  <si>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</si>
  <si>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</si>
  <si>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</si>
  <si>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</si>
  <si>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</si>
  <si>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</si>
  <si>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</si>
  <si>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</si>
  <si>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</si>
  <si>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</si>
  <si>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</si>
  <si>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</si>
  <si>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</si>
  <si>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</si>
  <si>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</si>
  <si>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</si>
  <si>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</si>
  <si>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</si>
  <si>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</si>
  <si>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</si>
  <si>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</si>
  <si>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</si>
  <si>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</si>
  <si>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</si>
  <si>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</si>
  <si>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</si>
  <si>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</si>
  <si>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</si>
  <si>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</si>
  <si>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</si>
  <si>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</si>
  <si>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</si>
  <si>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</si>
  <si>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</si>
  <si>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</si>
  <si>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</si>
  <si>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</si>
  <si>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</si>
  <si>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</si>
  <si>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</si>
  <si>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</si>
  <si>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</si>
  <si>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</si>
  <si>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</si>
  <si>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</si>
  <si>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</si>
  <si>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</si>
  <si>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</si>
  <si>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</si>
  <si>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</si>
  <si>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</si>
  <si>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</si>
  <si>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</si>
  <si>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</si>
  <si>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</si>
  <si>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</si>
  <si>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</si>
  <si>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</si>
  <si>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</si>
  <si>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</si>
  <si>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</si>
  <si>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</si>
  <si>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</si>
  <si>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</si>
  <si>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</si>
  <si>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</si>
  <si>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</si>
  <si>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</si>
  <si>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</si>
  <si>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</si>
  <si>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</si>
  <si>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</si>
  <si>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</si>
  <si>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</si>
  <si>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</si>
  <si>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</si>
  <si>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</si>
  <si>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</si>
  <si>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</si>
  <si>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</si>
  <si>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</si>
  <si>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</si>
  <si>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</si>
  <si>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</si>
  <si>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</si>
  <si>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</si>
  <si>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</si>
  <si>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</si>
  <si>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</si>
  <si>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</si>
  <si>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</si>
  <si>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</si>
  <si>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</si>
  <si>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</si>
  <si>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</si>
  <si>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</si>
  <si>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</si>
  <si>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</si>
  <si>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</si>
  <si>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</si>
  <si>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</si>
  <si>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</si>
  <si>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</si>
  <si>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</si>
  <si>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</si>
  <si>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</si>
  <si>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</si>
  <si>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</si>
  <si>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</si>
  <si>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</si>
  <si>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</si>
  <si>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</si>
  <si>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</si>
  <si>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</si>
  <si>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</si>
  <si>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</si>
  <si>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</si>
  <si>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</si>
  <si>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</si>
  <si>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</si>
  <si>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</si>
  <si>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</si>
  <si>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</si>
  <si>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</si>
  <si>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</si>
  <si>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</si>
  <si>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</si>
  <si>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</si>
  <si>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</si>
  <si>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</si>
  <si>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</si>
  <si>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</si>
  <si>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</si>
  <si>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</si>
  <si>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</si>
  <si>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</si>
  <si>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</si>
  <si>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</si>
  <si>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</si>
  <si>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</si>
  <si>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</si>
  <si>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</si>
  <si>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</si>
  <si>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</si>
  <si>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</si>
  <si>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</si>
  <si>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</si>
  <si>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</si>
  <si>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</si>
  <si>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</si>
  <si>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</si>
  <si>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</si>
  <si>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</si>
  <si>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</si>
  <si>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</si>
  <si>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</si>
  <si>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</si>
  <si>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</si>
  <si>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</si>
  <si>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</si>
  <si>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</si>
  <si>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</si>
  <si>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</si>
  <si>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</si>
  <si>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</si>
  <si>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</si>
  <si>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</si>
  <si>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</si>
  <si>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</si>
  <si>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</si>
  <si>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</si>
  <si>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</si>
  <si>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</si>
  <si>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</si>
  <si>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</si>
  <si>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</si>
  <si>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</si>
  <si>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</si>
  <si>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</si>
  <si>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</si>
  <si>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</si>
  <si>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</si>
  <si>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</si>
  <si>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</si>
  <si>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</si>
  <si>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</si>
  <si>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</si>
  <si>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</si>
  <si>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</si>
  <si>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</si>
  <si>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</si>
  <si>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</si>
  <si>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</si>
  <si>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</si>
  <si>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</si>
  <si>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</si>
  <si>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</si>
  <si>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</si>
  <si>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</si>
  <si>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</si>
  <si>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</si>
  <si>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</si>
  <si>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</si>
  <si>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</si>
  <si>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</si>
  <si>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</si>
  <si>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</si>
  <si>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</si>
  <si>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</si>
  <si>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</si>
  <si>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</si>
  <si>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</si>
  <si>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</si>
  <si>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</si>
  <si>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</si>
  <si>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</si>
  <si>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</si>
  <si>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</si>
  <si>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</si>
  <si>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</si>
  <si>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</si>
  <si>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</si>
  <si>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</si>
  <si>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</si>
  <si>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</si>
  <si>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</si>
  <si>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</si>
  <si>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</si>
  <si>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</si>
  <si>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</si>
  <si>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</si>
  <si>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</si>
  <si>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</si>
  <si>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</si>
  <si>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</si>
  <si>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</si>
  <si>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</si>
  <si>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</si>
  <si>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</si>
  <si>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</si>
  <si>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</si>
  <si>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</si>
  <si>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</si>
  <si>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</si>
  <si>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</si>
  <si>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</si>
  <si>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</si>
  <si>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</si>
  <si>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</si>
  <si>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</si>
  <si>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</si>
  <si>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</si>
  <si>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</si>
  <si>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</si>
  <si>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</si>
  <si>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</si>
  <si>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</si>
  <si>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</si>
  <si>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</si>
  <si>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</si>
  <si>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</si>
  <si>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</si>
  <si>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</si>
  <si>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</si>
  <si>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</si>
  <si>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</si>
  <si>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</si>
  <si>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</si>
  <si>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</si>
  <si>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</si>
  <si>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</si>
  <si>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</si>
  <si>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</si>
  <si>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</si>
  <si>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</si>
  <si>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</si>
  <si>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</si>
  <si>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</si>
  <si>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</si>
  <si>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</si>
  <si>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</si>
  <si>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</si>
  <si>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</si>
  <si>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</si>
  <si>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</si>
  <si>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</si>
  <si>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</si>
  <si>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</si>
  <si>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</si>
  <si>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</si>
  <si>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</si>
  <si>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</si>
  <si>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</si>
  <si>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</si>
  <si>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</si>
  <si>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</si>
  <si>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</si>
  <si>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</si>
  <si>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</si>
  <si>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</si>
  <si>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</si>
  <si>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</si>
  <si>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</si>
  <si>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</si>
  <si>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</si>
  <si>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</si>
  <si>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</si>
  <si>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</si>
  <si>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</si>
  <si>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</si>
  <si>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</si>
  <si>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</si>
  <si>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</si>
  <si>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</si>
  <si>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</si>
  <si>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</si>
  <si>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</si>
  <si>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</si>
  <si>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</si>
  <si>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</si>
  <si>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</si>
  <si>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</si>
  <si>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</si>
  <si>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</si>
  <si>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</si>
  <si>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</si>
  <si>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</si>
  <si>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</si>
  <si>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</si>
  <si>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</si>
  <si>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</si>
  <si>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</si>
  <si>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</si>
  <si>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</si>
  <si>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</si>
  <si>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</si>
  <si>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</si>
  <si>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</si>
  <si>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</si>
  <si>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</si>
  <si>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</si>
  <si>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</si>
  <si>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</si>
  <si>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</si>
  <si>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</si>
  <si>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</si>
  <si>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</si>
  <si>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</si>
  <si>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</si>
  <si>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</si>
  <si>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</si>
  <si>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</si>
  <si>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</si>
  <si>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</si>
  <si>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</si>
  <si>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</si>
  <si>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</si>
  <si>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</si>
  <si>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</si>
  <si>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</si>
  <si>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</si>
  <si>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</si>
  <si>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</si>
  <si>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</si>
  <si>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</si>
  <si>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</si>
  <si>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</si>
  <si>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</si>
  <si>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</si>
  <si>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</si>
  <si>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</si>
  <si>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</si>
  <si>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</si>
  <si>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</si>
  <si>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</si>
  <si>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</si>
  <si>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</si>
  <si>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</si>
  <si>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</si>
  <si>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</si>
  <si>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</si>
  <si>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</si>
  <si>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</si>
  <si>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</si>
  <si>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</si>
  <si>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</si>
  <si>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</si>
  <si>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</si>
  <si>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</si>
  <si>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</si>
  <si>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</si>
  <si>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</si>
  <si>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</si>
  <si>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</si>
  <si>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</si>
  <si>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</si>
  <si>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</si>
  <si>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</si>
  <si>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</si>
  <si>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</si>
  <si>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</si>
  <si>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</si>
  <si>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</si>
  <si>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</si>
  <si>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</si>
  <si>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</si>
  <si>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</si>
  <si>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</si>
  <si>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</si>
  <si>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</si>
  <si>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</si>
  <si>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</si>
  <si>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</si>
  <si>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</si>
  <si>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</si>
  <si>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</si>
  <si>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</si>
  <si>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</si>
  <si>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</si>
  <si>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</si>
  <si>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</si>
  <si>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</si>
  <si>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</si>
  <si>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</si>
  <si>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</si>
  <si>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</si>
  <si>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</si>
  <si>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</si>
  <si>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</si>
  <si>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</si>
  <si>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</si>
  <si>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</si>
  <si>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</si>
  <si>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</si>
  <si>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</si>
  <si>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</si>
  <si>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</si>
  <si>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</si>
  <si>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</si>
  <si>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</si>
  <si>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</si>
  <si>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</si>
  <si>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</si>
  <si>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</si>
  <si>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</si>
  <si>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</si>
  <si>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</si>
  <si>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</si>
  <si>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</si>
  <si>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</si>
  <si>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</si>
  <si>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</si>
  <si>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</si>
  <si>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</si>
  <si>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</si>
  <si>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</si>
  <si>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</si>
  <si>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</si>
  <si>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</si>
  <si>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</si>
  <si>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</si>
  <si>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</si>
  <si>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</si>
  <si>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</si>
  <si>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</si>
  <si>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</si>
  <si>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</si>
  <si>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</si>
  <si>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</si>
  <si>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</si>
  <si>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</si>
  <si>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</si>
  <si>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</si>
  <si>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</si>
  <si>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</si>
  <si>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</si>
  <si>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</si>
  <si>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</si>
  <si>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</si>
  <si>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</si>
  <si>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</si>
  <si>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</si>
  <si>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</si>
  <si>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</si>
  <si>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</si>
  <si>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</si>
  <si>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</si>
  <si>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</si>
  <si>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</si>
  <si>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</si>
  <si>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</si>
  <si>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</si>
  <si>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</si>
  <si>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</si>
  <si>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</si>
  <si>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</si>
  <si>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</si>
  <si>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</si>
  <si>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</si>
  <si>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</si>
  <si>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</si>
  <si>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</si>
  <si>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</si>
  <si>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</si>
  <si>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</si>
  <si>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</si>
  <si>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</si>
  <si>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</si>
  <si>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</si>
  <si>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</si>
  <si>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</si>
  <si>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</si>
  <si>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</si>
  <si>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</si>
  <si>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</si>
  <si>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</si>
  <si>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</si>
  <si>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</si>
  <si>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</si>
  <si>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</si>
  <si>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</si>
  <si>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</si>
  <si>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</si>
  <si>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</si>
  <si>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</si>
  <si>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</si>
  <si>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</si>
  <si>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</si>
  <si>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</si>
  <si>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</si>
  <si>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</si>
  <si>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</si>
  <si>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</si>
  <si>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</si>
  <si>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</si>
  <si>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</si>
  <si>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</si>
  <si>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</si>
  <si>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</si>
  <si>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</si>
  <si>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</si>
  <si>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</si>
  <si>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</si>
  <si>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</si>
  <si>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</si>
  <si>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</si>
  <si>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</si>
  <si>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</si>
  <si>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</si>
  <si>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</si>
  <si>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</si>
  <si>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</si>
  <si>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</si>
  <si>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</si>
  <si>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</si>
  <si>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</si>
  <si>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</si>
  <si>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</si>
  <si>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</si>
  <si>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</si>
  <si>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</si>
  <si>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</si>
  <si>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</si>
  <si>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</si>
  <si>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</si>
  <si>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</si>
  <si>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</si>
  <si>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</si>
  <si>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</si>
  <si>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</si>
  <si>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</si>
  <si>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</si>
  <si>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</si>
  <si>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</si>
  <si>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</si>
  <si>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</si>
  <si>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</si>
  <si>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</si>
  <si>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</si>
  <si>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</si>
  <si>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</si>
  <si>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</si>
  <si>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</si>
  <si>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</si>
  <si>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</si>
  <si>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</si>
  <si>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</si>
  <si>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</si>
  <si>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</si>
  <si>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</si>
  <si>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</si>
  <si>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</si>
  <si>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</si>
  <si>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</si>
  <si>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</si>
  <si>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</si>
  <si>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</si>
  <si>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</si>
  <si>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</si>
  <si>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</si>
  <si>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</si>
  <si>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</si>
  <si>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</si>
  <si>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</si>
  <si>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</si>
  <si>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</si>
  <si>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</si>
  <si>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</si>
  <si>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</si>
  <si>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</si>
  <si>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</si>
  <si>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</si>
  <si>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</si>
  <si>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</si>
  <si>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</si>
  <si>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</si>
  <si>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</si>
  <si>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</si>
  <si>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</si>
  <si>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</si>
  <si>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</si>
  <si>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</si>
  <si>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</si>
  <si>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</si>
  <si>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</si>
  <si>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</si>
  <si>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</si>
  <si>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</si>
  <si>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</si>
  <si>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</si>
  <si>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</si>
  <si>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</si>
  <si>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</si>
  <si>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</si>
  <si>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</si>
  <si>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</si>
  <si>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</si>
  <si>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</si>
  <si>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</si>
  <si>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</si>
  <si>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</si>
  <si>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</si>
  <si>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</si>
  <si>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</si>
  <si>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</si>
  <si>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</si>
  <si>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</si>
  <si>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</si>
  <si>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</si>
  <si>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</si>
  <si>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</si>
  <si>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</si>
  <si>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</si>
  <si>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</si>
  <si>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</si>
  <si>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</si>
  <si>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</si>
  <si>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</si>
  <si>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</si>
  <si>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</si>
  <si>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</si>
  <si>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</si>
  <si>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</si>
  <si>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</si>
  <si>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</si>
  <si>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</si>
  <si>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(All)</t>
  </si>
  <si>
    <t>Date Created Conversation</t>
  </si>
  <si>
    <t>Date Ended Conversation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</si>
  <si>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</si>
  <si>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</si>
  <si>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</si>
  <si>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</si>
  <si>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</si>
  <si>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</si>
  <si>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</si>
  <si>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</si>
  <si>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</si>
  <si>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</si>
  <si>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</si>
  <si>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</si>
  <si>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</si>
  <si>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Conversation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</si>
  <si>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</si>
  <si>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</si>
  <si>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</si>
  <si>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</si>
  <si>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</si>
  <si>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</si>
  <si>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</si>
  <si>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</si>
  <si>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</si>
  <si>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</si>
  <si>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</si>
  <si>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</si>
  <si>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</si>
  <si>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</si>
  <si>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</si>
  <si>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</si>
  <si>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</si>
  <si>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</si>
  <si>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</si>
  <si>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</si>
  <si>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outcomes</t>
  </si>
  <si>
    <t>failed outcomes</t>
  </si>
  <si>
    <t>mean</t>
  </si>
  <si>
    <t>median</t>
  </si>
  <si>
    <t>minimun</t>
  </si>
  <si>
    <t>maximum</t>
  </si>
  <si>
    <t>variance</t>
  </si>
  <si>
    <t>standard deviation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</si>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</sst>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/dd;@"/>
    <numFmt numFmtId="165" formatCode="mm\/dd\/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left" vertical="center" wrapText="1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9" fontId="0" fillId="0" borderId="0" xfId="42" applyFont="1"/>
    <xf numFmtId="0" fontId="16" fillId="0" borderId="0" xfId="0" applyFont="1"/>
    <xf numFmtId="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</dxfs>
  <tableStyles count="0" defaultTableStyle="TableStyleMedium2" defaultPivotStyle="PivotStyleLight16"/>
  <colors>
    <mruColors>
      <color rgb="FFFF7C80"/>
      <color rgb="FFFF5050"/>
      <color rgb="FFFF9799"/>
      <color rgb="FF8EA9DC"/>
      <color rgb="FFA9D08E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1_CrowdfundingBook_Shengnan.Ma.xlsx]Parent Category and Outcome!PivotTable1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and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and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5-4B8B-9C0D-BDAD70DBB30F}"/>
            </c:ext>
          </c:extLst>
        </c:ser>
        <c:ser>
          <c:idx val="1"/>
          <c:order val="1"/>
          <c:tx>
            <c:strRef>
              <c:f>'Parent Category and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and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5-4B8B-9C0D-BDAD70DBB30F}"/>
            </c:ext>
          </c:extLst>
        </c:ser>
        <c:ser>
          <c:idx val="2"/>
          <c:order val="2"/>
          <c:tx>
            <c:strRef>
              <c:f>'Parent Category and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and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5-4B8B-9C0D-BDAD70DBB30F}"/>
            </c:ext>
          </c:extLst>
        </c:ser>
        <c:ser>
          <c:idx val="3"/>
          <c:order val="3"/>
          <c:tx>
            <c:strRef>
              <c:f>'Parent Category and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and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5-4B8B-9C0D-BDAD70DBB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366384"/>
        <c:axId val="644375984"/>
      </c:barChart>
      <c:catAx>
        <c:axId val="6443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75984"/>
        <c:crosses val="autoZero"/>
        <c:auto val="1"/>
        <c:lblAlgn val="ctr"/>
        <c:lblOffset val="100"/>
        <c:noMultiLvlLbl val="0"/>
      </c:catAx>
      <c:valAx>
        <c:axId val="644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1_CrowdfundingBook_Shengnan.Ma.xlsx]Sub-Category and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EC2-9739-40DF73F1E23E}"/>
            </c:ext>
          </c:extLst>
        </c:ser>
        <c:ser>
          <c:idx val="1"/>
          <c:order val="1"/>
          <c:tx>
            <c:strRef>
              <c:f>'Sub-Category and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F-4EC2-9739-40DF73F1E23E}"/>
            </c:ext>
          </c:extLst>
        </c:ser>
        <c:ser>
          <c:idx val="2"/>
          <c:order val="2"/>
          <c:tx>
            <c:strRef>
              <c:f>'Sub-Category and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F-4EC2-9739-40DF73F1E23E}"/>
            </c:ext>
          </c:extLst>
        </c:ser>
        <c:ser>
          <c:idx val="3"/>
          <c:order val="3"/>
          <c:tx>
            <c:strRef>
              <c:f>'Sub-Category and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and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F-4EC2-9739-40DF73F1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312576"/>
        <c:axId val="571324096"/>
      </c:barChart>
      <c:catAx>
        <c:axId val="5713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24096"/>
        <c:crosses val="autoZero"/>
        <c:auto val="1"/>
        <c:lblAlgn val="ctr"/>
        <c:lblOffset val="100"/>
        <c:noMultiLvlLbl val="0"/>
      </c:catAx>
      <c:valAx>
        <c:axId val="571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1_CrowdfundingBook_Shengnan.Ma.xlsx]Pivit Table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'Pivit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'Pivit Table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'Pivit Table 3'!$B$6:$B$30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57-449D-BE6A-7EC7F06DF768}"/>
            </c:ext>
          </c:extLst>
        </c:ser>
        <c:ser>
          <c:idx val="1"/>
          <c:order val="1"/>
          <c:tx>
            <c:strRef>
              <c:f>'Pivit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'Pivit Table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'Pivit Table 3'!$C$6:$C$30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57-449D-BE6A-7EC7F06DF768}"/>
            </c:ext>
          </c:extLst>
        </c:ser>
        <c:ser>
          <c:idx val="2"/>
          <c:order val="2"/>
          <c:tx>
            <c:strRef>
              <c:f>'Pivit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'Pivit Table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'Pivit Table 3'!$D$6:$D$30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57-449D-BE6A-7EC7F06DF768}"/>
            </c:ext>
          </c:extLst>
        </c:ser>
        <c:ser>
          <c:idx val="3"/>
          <c:order val="3"/>
          <c:tx>
            <c:strRef>
              <c:f>'Pivit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'Pivit Table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'Pivit Table 3'!$E$6:$E$30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57-449D-BE6A-7EC7F06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370704"/>
        <c:axId val="644372624"/>
      </c:barChart>
      <c:catAx>
        <c:axId val="6443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72624"/>
        <c:crosses val="autoZero"/>
        <c:auto val="1"/>
        <c:lblAlgn val="ctr"/>
        <c:lblOffset val="100"/>
        <c:noMultiLvlLbl val="0"/>
      </c:catAx>
      <c:valAx>
        <c:axId val="6443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1_CrowdfundingBook_Shengnan.Ma.xlsx]Dates and Outcome!PivotTable8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and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'Dates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A-4D27-BB92-17441B71CB71}"/>
            </c:ext>
          </c:extLst>
        </c:ser>
        <c:ser>
          <c:idx val="1"/>
          <c:order val="1"/>
          <c:tx>
            <c:strRef>
              <c:f>'Dates and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'Dates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A-4D27-BB92-17441B71CB71}"/>
            </c:ext>
          </c:extLst>
        </c:ser>
        <c:ser>
          <c:idx val="2"/>
          <c:order val="2"/>
          <c:tx>
            <c:strRef>
              <c:f>'Dates and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'Dates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D27-BB92-17441B71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74528"/>
        <c:axId val="674280864"/>
      </c:lineChart>
      <c:catAx>
        <c:axId val="2542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0864"/>
        <c:crosses val="autoZero"/>
        <c:auto val="1"/>
        <c:lblAlgn val="ctr"/>
        <c:lblOffset val="100"/>
        <c:noMultiLvlLbl val="0"/>
      </c:catAx>
      <c:valAx>
        <c:axId val="6742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</a:t>
            </a:r>
            <a:r>
              <a:rPr lang="en-US" altLang="zh-CN"/>
              <a:t>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F-42E5-B044-E0322473AD78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F-42E5-B044-E0322473AD78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F-42E5-B044-E0322473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30911"/>
        <c:axId val="1883632831"/>
      </c:lineChart>
      <c:catAx>
        <c:axId val="18836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32831"/>
        <c:crosses val="autoZero"/>
        <c:auto val="1"/>
        <c:lblAlgn val="ctr"/>
        <c:lblOffset val="100"/>
        <c:noMultiLvlLbl val="0"/>
      </c:catAx>
      <c:valAx>
        <c:axId val="18836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Outcomes</a:t>
          </a:r>
        </a:p>
      </cx:txPr>
    </cx:title>
    <cx:plotArea>
      <cx:plotAreaRegion>
        <cx:series layoutId="boxWhisker" uniqueId="{D9D7A5B7-F953-45BC-A9C5-14CD05CD4A68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Outcomes</a:t>
          </a:r>
        </a:p>
      </cx:txPr>
    </cx:title>
    <cx:plotArea>
      <cx:plotAreaRegion>
        <cx:series layoutId="boxWhisker" uniqueId="{C433438A-CB72-4843-A179-C9A7C3AEBC67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426242</xdr:colOff>
      <xdr:row>1</xdr:row>
      <xdr:rowOff>40481</xdr:rowOff>
    </xdr:from>
    <xdr:to>
      <xdr:col>14</xdr:col>
      <xdr:colOff>438149</xdr:colOff>
      <xdr:row>20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4B512-4DD8-3F0C-52C6-09E1B64A0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102392</xdr:colOff>
      <xdr:row>6</xdr:row>
      <xdr:rowOff>4762</xdr:rowOff>
    </xdr:from>
    <xdr:to>
      <xdr:col>20</xdr:col>
      <xdr:colOff>23812</xdr:colOff>
      <xdr:row>29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A9509-C1A7-3A96-C46E-620B6114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2</xdr:row>
      <xdr:rowOff>57148</xdr:rowOff>
    </xdr:from>
    <xdr:to>
      <xdr:col>16</xdr:col>
      <xdr:colOff>28574</xdr:colOff>
      <xdr:row>29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5E7F2-0CC0-A014-F025-F97D67F4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3</xdr:row>
      <xdr:rowOff>9524</xdr:rowOff>
    </xdr:from>
    <xdr:to>
      <xdr:col>11</xdr:col>
      <xdr:colOff>647701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CACF5-4C4B-550F-82C6-30A5D935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114299</xdr:rowOff>
    </xdr:from>
    <xdr:to>
      <xdr:col>9</xdr:col>
      <xdr:colOff>304800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BDCAE-5B9D-6D51-DFE4-14D05F1C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</xdr:colOff>
      <xdr:row>9</xdr:row>
      <xdr:rowOff>14287</xdr:rowOff>
    </xdr:from>
    <xdr:to>
      <xdr:col>11</xdr:col>
      <xdr:colOff>264318</xdr:colOff>
      <xdr:row>22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921EBE1-7AAC-1AA2-3B6F-DD6EADFBA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2631" y="1814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7144</xdr:colOff>
      <xdr:row>24</xdr:row>
      <xdr:rowOff>42862</xdr:rowOff>
    </xdr:from>
    <xdr:to>
      <xdr:col>11</xdr:col>
      <xdr:colOff>250031</xdr:colOff>
      <xdr:row>37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58F005C-2D97-0E0B-5FD0-3EFF1DF25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8344" y="4843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gnan Ma" refreshedDate="45048.9730380787" createdVersion="8" refreshedVersion="8" minRefreshableVersion="3" recordCount="1000" xr:uid="{F306DDFE-ABE4-47AD-9455-C1CB66C0015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engnan Ma" refreshedDate="45049.032152314816" backgroundQuery="1" createdVersion="8" refreshedVersion="8" minRefreshableVersion="3" recordCount="0" supportSubquery="1" supportAdvancedDrill="1" xr:uid="{3BEFA5F4-2BF1-4017-A069-630238487B47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spotlight].[spotlight]" caption="spotlight" numFmtId="0" hierarchy="16" level="1">
      <sharedItems containsSemiMixedTypes="0" containsNonDate="0" containsString="0"/>
    </cacheField>
    <cacheField name="[Range].[Date Created Conversation (Year)].[Date Created Conversation (Year)]" caption="Date Created Conversation (Year)" numFmtId="0" hierarchy="20" level="1">
      <sharedItems containsSemiMixedTypes="0" containsNonDate="0" containsString="0"/>
    </cacheField>
    <cacheField name="[Range].[Date Created Conversation (Month)].[Date Created Conversation (Month)]" caption="Date Created Conversa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ation]" caption="Date Created Conversation" attribute="1" time="1" defaultMemberUniqueName="[Range].[Date Created Conversation].[All]" allUniqueName="[Range].[Date Created Conversation].[All]" dimensionUniqueName="[Range]" displayFolder="" count="2" memberValueDatatype="7" unbalanced="0"/>
    <cacheHierarchy uniqueName="[Range].[Date Ended Conversation]" caption="Date Ended Conversation" attribute="1" time="1" defaultMemberUniqueName="[Range].[Date Ended Conversation].[All]" allUniqueName="[Range].[Date Ended Conversa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>
      <fieldsUsage count="2">
        <fieldUsage x="-1"/>
        <fieldUsage x="2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ation (Year)]" caption="Date Created Conversation (Year)" attribute="1" defaultMemberUniqueName="[Range].[Date Created Conversation (Year)].[All]" allUniqueName="[Range].[Date Created Conversat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ation (Quarter)]" caption="Date Created Conversation (Quarter)" attribute="1" defaultMemberUniqueName="[Range].[Date Created Conversation (Quarter)].[All]" allUniqueName="[Range].[Date Created Conversation (Quarter)].[All]" dimensionUniqueName="[Range]" displayFolder="" count="2" memberValueDatatype="130" unbalanced="0"/>
    <cacheHierarchy uniqueName="[Range].[Date Created Conversation (Month)]" caption="Date Created Conversation (Month)" attribute="1" defaultMemberUniqueName="[Range].[Date Created Conversation (Month)].[All]" allUniqueName="[Range].[Date Created Conversat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ation (Month Index)]" caption="Date Created Conversation (Month Index)" attribute="1" defaultMemberUniqueName="[Range].[Date Created Conversation (Month Index)].[All]" allUniqueName="[Range].[Date Created Conversa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441A7-E46F-4FC1-8649-65BED96082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04668-65CF-4239-AEAD-1CEA31A9B9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87D7A-5B37-4D39-9B6D-808A8DA62E7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C21C8-7532-4704-AB71-95A8D5F039D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6" name="[Range].[spotlight].[All]" cap="All"/>
    <pageField fld="3" hier="20" name="[Range].[Date Created Conversation (Year)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1703-17A8-437E-9DF0-4FBC41E992EE}">
  <dimension ref="A1:F14"/>
  <sheetViews>
    <sheetView workbookViewId="0">
      <selection activeCell="F9" sqref="F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9" t="s">
        <v>6</v>
      </c>
      <c r="B1" t="s">
        <v>2070</v>
      </c>
    </row>
    <row r="3" spans="1:6" x14ac:dyDescent="0.5">
      <c r="A3" s="9" t="s">
        <v>2068</v>
      </c>
      <c r="B3" s="9" t="s">
        <v>2069</v>
      </c>
    </row>
    <row r="4" spans="1:6" x14ac:dyDescent="0.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10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10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5">
      <c r="A7" s="10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10" t="s">
        <v>2063</v>
      </c>
      <c r="E8">
        <v>4</v>
      </c>
      <c r="F8">
        <v>4</v>
      </c>
    </row>
    <row r="9" spans="1:6" x14ac:dyDescent="0.5">
      <c r="A9" s="10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10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10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10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10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4DC7-F475-492B-A6A4-1E5EA31F548C}">
  <dimension ref="A1:F30"/>
  <sheetViews>
    <sheetView topLeftCell="A4" zoomScaleNormal="100" workbookViewId="0">
      <selection activeCell="L32" sqref="L32"/>
    </sheetView>
  </sheetViews>
  <sheetFormatPr defaultRowHeight="15.75" x14ac:dyDescent="0.5"/>
  <cols>
    <col min="1" max="1" width="20.6875" customWidth="1"/>
    <col min="2" max="2" width="15.75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7" width="2.25" bestFit="1" customWidth="1"/>
    <col min="8" max="8" width="2.9375" bestFit="1" customWidth="1"/>
    <col min="9" max="9" width="10.4375" bestFit="1" customWidth="1"/>
  </cols>
  <sheetData>
    <row r="1" spans="1:6" x14ac:dyDescent="0.5">
      <c r="A1" s="9" t="s">
        <v>6</v>
      </c>
      <c r="B1" t="s">
        <v>2070</v>
      </c>
    </row>
    <row r="2" spans="1:6" x14ac:dyDescent="0.5">
      <c r="A2" s="9" t="s">
        <v>2031</v>
      </c>
      <c r="B2" t="s">
        <v>2070</v>
      </c>
    </row>
    <row r="4" spans="1:6" x14ac:dyDescent="0.5">
      <c r="A4" s="9" t="s">
        <v>2068</v>
      </c>
      <c r="B4" s="9" t="s">
        <v>2069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2064</v>
      </c>
      <c r="E7">
        <v>4</v>
      </c>
      <c r="F7">
        <v>4</v>
      </c>
    </row>
    <row r="8" spans="1:6" x14ac:dyDescent="0.5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2042</v>
      </c>
      <c r="C10">
        <v>8</v>
      </c>
      <c r="E10">
        <v>10</v>
      </c>
      <c r="F10">
        <v>18</v>
      </c>
    </row>
    <row r="11" spans="1:6" x14ac:dyDescent="0.5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2056</v>
      </c>
      <c r="C15">
        <v>3</v>
      </c>
      <c r="E15">
        <v>4</v>
      </c>
      <c r="F15">
        <v>7</v>
      </c>
    </row>
    <row r="16" spans="1:6" x14ac:dyDescent="0.5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2055</v>
      </c>
      <c r="C20">
        <v>4</v>
      </c>
      <c r="E20">
        <v>4</v>
      </c>
      <c r="F20">
        <v>8</v>
      </c>
    </row>
    <row r="21" spans="1:6" x14ac:dyDescent="0.5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2062</v>
      </c>
      <c r="C22">
        <v>9</v>
      </c>
      <c r="E22">
        <v>5</v>
      </c>
      <c r="F22">
        <v>14</v>
      </c>
    </row>
    <row r="23" spans="1:6" x14ac:dyDescent="0.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2058</v>
      </c>
      <c r="C25">
        <v>7</v>
      </c>
      <c r="E25">
        <v>14</v>
      </c>
      <c r="F25">
        <v>21</v>
      </c>
    </row>
    <row r="26" spans="1:6" x14ac:dyDescent="0.5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2061</v>
      </c>
      <c r="E29">
        <v>3</v>
      </c>
      <c r="F29">
        <v>3</v>
      </c>
    </row>
    <row r="30" spans="1:6" x14ac:dyDescent="0.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7091-117D-472A-BAB8-B18D26615B84}">
  <dimension ref="A1:F30"/>
  <sheetViews>
    <sheetView topLeftCell="A4" workbookViewId="0">
      <selection activeCell="G18" sqref="G18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  <col min="7" max="7" width="5.375" bestFit="1" customWidth="1"/>
    <col min="8" max="8" width="3.625" bestFit="1" customWidth="1"/>
    <col min="10" max="10" width="20.3125" bestFit="1" customWidth="1"/>
    <col min="11" max="11" width="21.375" bestFit="1" customWidth="1"/>
  </cols>
  <sheetData>
    <row r="1" spans="1:6" x14ac:dyDescent="0.5">
      <c r="A1" s="9" t="s">
        <v>6</v>
      </c>
      <c r="B1" t="s">
        <v>2070</v>
      </c>
    </row>
    <row r="2" spans="1:6" x14ac:dyDescent="0.5">
      <c r="A2" s="9" t="s">
        <v>2031</v>
      </c>
      <c r="B2" t="s">
        <v>2070</v>
      </c>
    </row>
    <row r="4" spans="1:6" x14ac:dyDescent="0.5">
      <c r="A4" s="9" t="s">
        <v>2068</v>
      </c>
      <c r="B4" s="9" t="s">
        <v>2069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2064</v>
      </c>
      <c r="E7">
        <v>4</v>
      </c>
      <c r="F7">
        <v>4</v>
      </c>
    </row>
    <row r="8" spans="1:6" x14ac:dyDescent="0.5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2042</v>
      </c>
      <c r="C10">
        <v>8</v>
      </c>
      <c r="E10">
        <v>10</v>
      </c>
      <c r="F10">
        <v>18</v>
      </c>
    </row>
    <row r="11" spans="1:6" x14ac:dyDescent="0.5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2056</v>
      </c>
      <c r="C15">
        <v>3</v>
      </c>
      <c r="E15">
        <v>4</v>
      </c>
      <c r="F15">
        <v>7</v>
      </c>
    </row>
    <row r="16" spans="1:6" x14ac:dyDescent="0.5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2055</v>
      </c>
      <c r="C20">
        <v>4</v>
      </c>
      <c r="E20">
        <v>4</v>
      </c>
      <c r="F20">
        <v>8</v>
      </c>
    </row>
    <row r="21" spans="1:6" x14ac:dyDescent="0.5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2062</v>
      </c>
      <c r="C22">
        <v>9</v>
      </c>
      <c r="E22">
        <v>5</v>
      </c>
      <c r="F22">
        <v>14</v>
      </c>
    </row>
    <row r="23" spans="1:6" x14ac:dyDescent="0.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2058</v>
      </c>
      <c r="C25">
        <v>7</v>
      </c>
      <c r="E25">
        <v>14</v>
      </c>
      <c r="F25">
        <v>21</v>
      </c>
    </row>
    <row r="26" spans="1:6" x14ac:dyDescent="0.5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2061</v>
      </c>
      <c r="E29">
        <v>3</v>
      </c>
      <c r="F29">
        <v>3</v>
      </c>
    </row>
    <row r="30" spans="1:6" x14ac:dyDescent="0.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6B6F-B00A-46A6-9EF7-9DF46472F5C0}">
  <dimension ref="A1:E18"/>
  <sheetViews>
    <sheetView workbookViewId="0">
      <selection activeCell="A12" sqref="A12:XFD12"/>
    </sheetView>
  </sheetViews>
  <sheetFormatPr defaultRowHeight="15.75" x14ac:dyDescent="0.5"/>
  <cols>
    <col min="1" max="1" width="28.187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  <col min="7" max="58" width="14" bestFit="1" customWidth="1"/>
    <col min="59" max="59" width="12.625" bestFit="1" customWidth="1"/>
    <col min="60" max="402" width="14" bestFit="1" customWidth="1"/>
    <col min="403" max="403" width="10.0625" bestFit="1" customWidth="1"/>
    <col min="404" max="417" width="14" bestFit="1" customWidth="1"/>
    <col min="418" max="418" width="8.3125" bestFit="1" customWidth="1"/>
    <col min="419" max="939" width="14" bestFit="1" customWidth="1"/>
    <col min="940" max="940" width="13.75" bestFit="1" customWidth="1"/>
    <col min="941" max="941" width="10.4375" bestFit="1" customWidth="1"/>
  </cols>
  <sheetData>
    <row r="1" spans="1:5" x14ac:dyDescent="0.5">
      <c r="A1" s="9" t="s">
        <v>11</v>
      </c>
      <c r="B1" t="s" vm="1">
        <v>2073</v>
      </c>
    </row>
    <row r="2" spans="1:5" x14ac:dyDescent="0.5">
      <c r="A2" s="9" t="s">
        <v>2086</v>
      </c>
      <c r="B2" t="s" vm="2">
        <v>2073</v>
      </c>
    </row>
    <row r="4" spans="1:5" x14ac:dyDescent="0.5">
      <c r="A4" s="9" t="s">
        <v>2068</v>
      </c>
      <c r="B4" s="9" t="s">
        <v>2069</v>
      </c>
    </row>
    <row r="5" spans="1:5" x14ac:dyDescent="0.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10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10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10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10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10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10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10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10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10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10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A033-D3BA-47EA-A097-273DF1691129}">
  <dimension ref="A1:H13"/>
  <sheetViews>
    <sheetView tabSelected="1" topLeftCell="A10" workbookViewId="0">
      <selection activeCell="E36" sqref="E36"/>
    </sheetView>
  </sheetViews>
  <sheetFormatPr defaultRowHeight="15.75" x14ac:dyDescent="0.5"/>
  <cols>
    <col min="1" max="1" width="26.625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2094</v>
      </c>
      <c r="H1" t="s">
        <v>2093</v>
      </c>
    </row>
    <row r="2" spans="1:8" x14ac:dyDescent="0.5">
      <c r="A2" t="s">
        <v>2095</v>
      </c>
      <c r="B2">
        <f>COUNTIFS(Crowdfunding!$G:$G,"successful",Crowdfunding!$D:$D, "&lt;1000")</f>
        <v>30</v>
      </c>
      <c r="C2">
        <f>COUNTIFS(Crowdfunding!$G:$G,"failed",Crowdfunding!$D:$D, "&lt;1000")</f>
        <v>20</v>
      </c>
      <c r="D2">
        <f>COUNTIFS(Crowdfunding!$G:$G,"canceled",Crowdfunding!$D:$D, "&lt;1000")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5">
      <c r="A3" t="s">
        <v>2096</v>
      </c>
      <c r="B3">
        <f>COUNTIFS(Crowdfunding!$G:$G,"successful",Crowdfunding!$D:$D, "&gt;=1000",Crowdfunding!$D:$D, "&lt;=4999")</f>
        <v>191</v>
      </c>
      <c r="C3">
        <f>COUNTIFS(Crowdfunding!$G:$G,"failed",Crowdfunding!$D:$D, "&gt;=1000",Crowdfunding!$D:$D, "&lt;=4999")</f>
        <v>38</v>
      </c>
      <c r="D3">
        <f>COUNTIFS(Crowdfunding!$G:$G,"canceled",Crowdfunding!$D:$D, "&gt;=1000",Crowdfunding!$D:$D, "&lt;=4999")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5">
      <c r="A4" t="s">
        <v>2097</v>
      </c>
      <c r="B4">
        <f>COUNTIFS(Crowdfunding!$G:$G,"successful",Crowdfunding!$D:$D, "&gt;=5000",Crowdfunding!$D:$D, "&lt;=9999")</f>
        <v>164</v>
      </c>
      <c r="C4">
        <f>COUNTIFS(Crowdfunding!$G:$G,"failed",Crowdfunding!$D:$D, "&gt;=5000",Crowdfunding!$D:$D, "&lt;=9999")</f>
        <v>126</v>
      </c>
      <c r="D4">
        <f>COUNTIFS(Crowdfunding!$G:$G,"canceled",Crowdfunding!$D:$D, "&gt;=5000",Crowdfunding!$D:$D, 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5">
      <c r="A5" s="13" t="s">
        <v>2098</v>
      </c>
      <c r="B5">
        <f>COUNTIFS(Crowdfunding!$G:$G,"successful",Crowdfunding!$D:$D, "&gt;=10000",Crowdfunding!$D:$D, "&lt;=14999")</f>
        <v>4</v>
      </c>
      <c r="C5">
        <f>COUNTIFS(Crowdfunding!$G:$G,"failed",Crowdfunding!$D:$D, "&gt;=10000",Crowdfunding!$D:$D, "&lt;=14999")</f>
        <v>5</v>
      </c>
      <c r="D5">
        <f>COUNTIFS(Crowdfunding!$G:$G,"canceled",Crowdfunding!$D:$D, "&gt;=10000",Crowdfunding!$D:$D, 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5">
      <c r="A6" s="13" t="s">
        <v>2099</v>
      </c>
      <c r="B6">
        <f>COUNTIFS(Crowdfunding!$G:$G,"successful",Crowdfunding!$D:$D, "&gt;=15000",Crowdfunding!$D:$D, "&lt;=19999")</f>
        <v>10</v>
      </c>
      <c r="C6">
        <f>COUNTIFS(Crowdfunding!$G:$G,"failed",Crowdfunding!$D:$D, "&gt;=15000",Crowdfunding!$D:$D, "&lt;=19999")</f>
        <v>0</v>
      </c>
      <c r="D6">
        <f>COUNTIFS(Crowdfunding!$G:$G,"canceled",Crowdfunding!$D:$D, "&gt;=15000",Crowdfunding!$D:$D, 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5">
      <c r="A7" s="13" t="s">
        <v>2100</v>
      </c>
      <c r="B7">
        <f>COUNTIFS(Crowdfunding!$G:$G,"successful",Crowdfunding!$D:$D, "&gt;=20000",Crowdfunding!$D:$D, "&lt;=24999")</f>
        <v>7</v>
      </c>
      <c r="C7">
        <f>COUNTIFS(Crowdfunding!$G:$G,"failed",Crowdfunding!$D:$D, "&gt;=20000",Crowdfunding!$D:$D, "&lt;=24999")</f>
        <v>0</v>
      </c>
      <c r="D7">
        <f>COUNTIFS(Crowdfunding!$G:$G,"canceled",Crowdfunding!$D:$D, "&gt;=20000",Crowdfunding!$D:$D, 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5">
      <c r="A8" s="13" t="s">
        <v>2101</v>
      </c>
      <c r="B8">
        <f>COUNTIFS(Crowdfunding!$G:$G,"successful",Crowdfunding!$D:$D, "&gt;=25000",Crowdfunding!$D:$D, "&lt;=29999")</f>
        <v>11</v>
      </c>
      <c r="C8">
        <f>COUNTIFS(Crowdfunding!$G:$G,"failed",Crowdfunding!$D:$D, "&gt;=25000",Crowdfunding!$D:$D, "&lt;=29999")</f>
        <v>3</v>
      </c>
      <c r="D8">
        <f>COUNTIFS(Crowdfunding!$G:$G,"canceled",Crowdfunding!$D:$D, "&gt;=25000",Crowdfunding!$D:$D, 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5">
      <c r="A9" s="13" t="s">
        <v>2102</v>
      </c>
      <c r="B9">
        <f>COUNTIFS(Crowdfunding!$G:$G,"successful",Crowdfunding!$D:$D, "&gt;=30000",Crowdfunding!$D:$D, "&lt;=34999")</f>
        <v>7</v>
      </c>
      <c r="C9">
        <f>COUNTIFS(Crowdfunding!$G:$G,"failed",Crowdfunding!$D:$D, "&gt;=30000",Crowdfunding!$D:$D, "&lt;=34999")</f>
        <v>0</v>
      </c>
      <c r="D9">
        <f>COUNTIFS(Crowdfunding!$G:$G,"canceled",Crowdfunding!$D:$D, "&gt;=30000",Crowdfunding!$D:$D, 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5">
      <c r="A10" s="13" t="s">
        <v>2103</v>
      </c>
      <c r="B10">
        <f>COUNTIFS(Crowdfunding!$G:$G,"successful",Crowdfunding!$D:$D, "&gt;=35000",Crowdfunding!$D:$D, "&lt;=39999")</f>
        <v>8</v>
      </c>
      <c r="C10">
        <f>COUNTIFS(Crowdfunding!$G:$G,"failed",Crowdfunding!$D:$D, "&gt;=35000",Crowdfunding!$D:$D, "&lt;=39999")</f>
        <v>3</v>
      </c>
      <c r="D10">
        <f>COUNTIFS(Crowdfunding!$G:$G,"canceled",Crowdfunding!$D:$D, "&gt;=35000",Crowdfunding!$D:$D, 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5">
      <c r="A11" s="13" t="s">
        <v>2104</v>
      </c>
      <c r="B11">
        <f>COUNTIFS(Crowdfunding!$G:$G,"successful",Crowdfunding!$D:$D, "&gt;=40000",Crowdfunding!$D:$D, "&lt;=44999")</f>
        <v>11</v>
      </c>
      <c r="C11">
        <f>COUNTIFS(Crowdfunding!$G:$G,"failed",Crowdfunding!$D:$D, "&gt;=40000",Crowdfunding!$D:$D, "&lt;=44999")</f>
        <v>3</v>
      </c>
      <c r="D11">
        <f>COUNTIFS(Crowdfunding!$G:$G,"canceled",Crowdfunding!$D:$D, "&gt;=40000",Crowdfunding!$D:$D, 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5">
      <c r="A12" s="13" t="s">
        <v>2105</v>
      </c>
      <c r="B12">
        <f>COUNTIFS(Crowdfunding!$G:$G,"successful",Crowdfunding!$D:$D, "&gt;=45000",Crowdfunding!$D:$D, "&lt;=49999")</f>
        <v>8</v>
      </c>
      <c r="C12">
        <f>COUNTIFS(Crowdfunding!$G:$G,"failed",Crowdfunding!$D:$D, "&gt;=45000",Crowdfunding!$D:$D, "&lt;=49999")</f>
        <v>3</v>
      </c>
      <c r="D12">
        <f>COUNTIFS(Crowdfunding!$G:$G,"canceled",Crowdfunding!$D:$D, "&gt;=45000",Crowdfunding!$D:$D, 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5">
      <c r="A13" s="13" t="s">
        <v>2106</v>
      </c>
      <c r="B13">
        <f>COUNTIFS(Crowdfunding!$G:$G,"successful",Crowdfunding!$D:$D, "&gt;=50000")</f>
        <v>114</v>
      </c>
      <c r="C13">
        <f>COUNTIFS(Crowdfunding!$G:$G,"failed",Crowdfunding!$D:$D, "&gt;=50000")</f>
        <v>163</v>
      </c>
      <c r="D13">
        <f>COUNTIFS(Crowdfunding!$G:$G,"canceled",Crowdfunding!$D:$D, 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C3 C4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F416-973A-4963-A504-18F4218F6B9D}">
  <dimension ref="A1:L566"/>
  <sheetViews>
    <sheetView topLeftCell="A19" workbookViewId="0">
      <selection activeCell="N37" sqref="N37"/>
    </sheetView>
  </sheetViews>
  <sheetFormatPr defaultRowHeight="15.75" x14ac:dyDescent="0.5"/>
  <cols>
    <col min="1" max="1" width="11"/>
    <col min="2" max="2" width="13" bestFit="1" customWidth="1"/>
    <col min="5" max="5" width="16" customWidth="1"/>
    <col min="8" max="8" width="17.8125" customWidth="1"/>
    <col min="9" max="9" width="12.4375" bestFit="1" customWidth="1"/>
    <col min="11" max="11" width="17.5625" customWidth="1"/>
  </cols>
  <sheetData>
    <row r="1" spans="1:12" x14ac:dyDescent="0.5">
      <c r="A1" s="1" t="s">
        <v>4</v>
      </c>
      <c r="B1" s="1" t="s">
        <v>5</v>
      </c>
      <c r="D1" s="1" t="s">
        <v>4</v>
      </c>
      <c r="E1" s="1" t="s">
        <v>5</v>
      </c>
      <c r="H1" s="17" t="s">
        <v>2107</v>
      </c>
      <c r="K1" s="17" t="s">
        <v>2108</v>
      </c>
    </row>
    <row r="2" spans="1:12" x14ac:dyDescent="0.5">
      <c r="A2" t="s">
        <v>20</v>
      </c>
      <c r="B2">
        <v>158</v>
      </c>
      <c r="D2" t="s">
        <v>14</v>
      </c>
      <c r="E2">
        <v>0</v>
      </c>
      <c r="H2" t="s">
        <v>2115</v>
      </c>
      <c r="I2" s="18">
        <f>COUNTA(B2:B566)</f>
        <v>565</v>
      </c>
      <c r="K2" t="s">
        <v>2115</v>
      </c>
      <c r="L2">
        <f>COUNT(E2:E365)</f>
        <v>364</v>
      </c>
    </row>
    <row r="3" spans="1:12" x14ac:dyDescent="0.5">
      <c r="A3" t="s">
        <v>20</v>
      </c>
      <c r="B3">
        <v>1425</v>
      </c>
      <c r="D3" t="s">
        <v>14</v>
      </c>
      <c r="E3">
        <v>24</v>
      </c>
      <c r="H3" t="s">
        <v>2109</v>
      </c>
      <c r="I3" s="18">
        <f>AVERAGE(B2:B566)</f>
        <v>851.14690265486729</v>
      </c>
      <c r="K3" t="s">
        <v>2109</v>
      </c>
      <c r="L3">
        <f>AVERAGE(E2:E365)</f>
        <v>585.61538461538464</v>
      </c>
    </row>
    <row r="4" spans="1:12" x14ac:dyDescent="0.5">
      <c r="A4" t="s">
        <v>20</v>
      </c>
      <c r="B4">
        <v>174</v>
      </c>
      <c r="D4" t="s">
        <v>14</v>
      </c>
      <c r="E4">
        <v>53</v>
      </c>
      <c r="H4" t="s">
        <v>2110</v>
      </c>
      <c r="I4" s="18">
        <f>MEDIAN(B2:B566)</f>
        <v>201</v>
      </c>
      <c r="K4" t="s">
        <v>2110</v>
      </c>
      <c r="L4">
        <f>MEDIAN(E2:E365)</f>
        <v>114.5</v>
      </c>
    </row>
    <row r="5" spans="1:12" x14ac:dyDescent="0.5">
      <c r="A5" t="s">
        <v>20</v>
      </c>
      <c r="B5">
        <v>227</v>
      </c>
      <c r="D5" t="s">
        <v>14</v>
      </c>
      <c r="E5">
        <v>18</v>
      </c>
      <c r="H5" t="s">
        <v>2111</v>
      </c>
      <c r="I5" s="18">
        <f>MIN(B2:B566)</f>
        <v>16</v>
      </c>
      <c r="K5" t="s">
        <v>2111</v>
      </c>
      <c r="L5">
        <f>MIN(E2:E365)</f>
        <v>0</v>
      </c>
    </row>
    <row r="6" spans="1:12" x14ac:dyDescent="0.5">
      <c r="A6" t="s">
        <v>20</v>
      </c>
      <c r="B6">
        <v>220</v>
      </c>
      <c r="D6" t="s">
        <v>14</v>
      </c>
      <c r="E6">
        <v>44</v>
      </c>
      <c r="H6" t="s">
        <v>2112</v>
      </c>
      <c r="I6" s="18">
        <f>MAX(B2:B566)</f>
        <v>7295</v>
      </c>
      <c r="K6" t="s">
        <v>2112</v>
      </c>
      <c r="L6">
        <f>MAX(E2:E365)</f>
        <v>6080</v>
      </c>
    </row>
    <row r="7" spans="1:12" x14ac:dyDescent="0.5">
      <c r="A7" t="s">
        <v>20</v>
      </c>
      <c r="B7">
        <v>98</v>
      </c>
      <c r="D7" t="s">
        <v>14</v>
      </c>
      <c r="E7">
        <v>27</v>
      </c>
      <c r="H7" t="s">
        <v>2113</v>
      </c>
      <c r="I7" s="18">
        <f>_xlfn.VAR.P(B2:B566)</f>
        <v>1603373.7324019109</v>
      </c>
      <c r="K7" t="s">
        <v>2113</v>
      </c>
      <c r="L7">
        <f>_xlfn.VAR.P(E2:E365)</f>
        <v>921574.68174133555</v>
      </c>
    </row>
    <row r="8" spans="1:12" x14ac:dyDescent="0.5">
      <c r="A8" t="s">
        <v>20</v>
      </c>
      <c r="B8">
        <v>100</v>
      </c>
      <c r="D8" t="s">
        <v>14</v>
      </c>
      <c r="E8">
        <v>55</v>
      </c>
      <c r="H8" t="s">
        <v>2114</v>
      </c>
      <c r="I8" s="18">
        <f>_xlfn.STDEV.P(B2:B566)</f>
        <v>1266.2439466397898</v>
      </c>
      <c r="K8" t="s">
        <v>2114</v>
      </c>
      <c r="L8">
        <f>_xlfn.STDEV.P(E2:E365)</f>
        <v>959.98681331637863</v>
      </c>
    </row>
    <row r="9" spans="1:12" x14ac:dyDescent="0.5">
      <c r="A9" t="s">
        <v>20</v>
      </c>
      <c r="B9">
        <v>1249</v>
      </c>
      <c r="D9" t="s">
        <v>14</v>
      </c>
      <c r="E9">
        <v>200</v>
      </c>
    </row>
    <row r="10" spans="1:12" x14ac:dyDescent="0.5">
      <c r="A10" t="s">
        <v>20</v>
      </c>
      <c r="B10">
        <v>1396</v>
      </c>
      <c r="D10" t="s">
        <v>14</v>
      </c>
      <c r="E10">
        <v>452</v>
      </c>
    </row>
    <row r="11" spans="1:12" x14ac:dyDescent="0.5">
      <c r="A11" t="s">
        <v>20</v>
      </c>
      <c r="B11">
        <v>890</v>
      </c>
      <c r="D11" t="s">
        <v>14</v>
      </c>
      <c r="E11">
        <v>674</v>
      </c>
    </row>
    <row r="12" spans="1:12" x14ac:dyDescent="0.5">
      <c r="A12" t="s">
        <v>20</v>
      </c>
      <c r="B12">
        <v>142</v>
      </c>
      <c r="D12" t="s">
        <v>14</v>
      </c>
      <c r="E12">
        <v>558</v>
      </c>
    </row>
    <row r="13" spans="1:12" x14ac:dyDescent="0.5">
      <c r="A13" t="s">
        <v>20</v>
      </c>
      <c r="B13">
        <v>2673</v>
      </c>
      <c r="D13" t="s">
        <v>14</v>
      </c>
      <c r="E13">
        <v>15</v>
      </c>
    </row>
    <row r="14" spans="1:12" x14ac:dyDescent="0.5">
      <c r="A14" t="s">
        <v>20</v>
      </c>
      <c r="B14">
        <v>163</v>
      </c>
      <c r="D14" t="s">
        <v>14</v>
      </c>
      <c r="E14">
        <v>2307</v>
      </c>
    </row>
    <row r="15" spans="1:12" x14ac:dyDescent="0.5">
      <c r="A15" t="s">
        <v>20</v>
      </c>
      <c r="B15">
        <v>2220</v>
      </c>
      <c r="D15" t="s">
        <v>14</v>
      </c>
      <c r="E15">
        <v>88</v>
      </c>
    </row>
    <row r="16" spans="1:12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048142:A1048576">
    <cfRule type="cellIs" dxfId="19" priority="17" operator="equal">
      <formula>"live"</formula>
    </cfRule>
    <cfRule type="cellIs" dxfId="18" priority="18" operator="equal">
      <formula>"canceled"</formula>
    </cfRule>
    <cfRule type="cellIs" dxfId="17" priority="19" operator="equal">
      <formula>"successful"</formula>
    </cfRule>
    <cfRule type="cellIs" dxfId="16" priority="20" operator="equal">
      <formula>"failed"</formula>
    </cfRule>
  </conditionalFormatting>
  <conditionalFormatting sqref="A1:A1048141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D1:D1047940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A650-3553-4F04-93E4-150A372553F1}">
  <sheetPr filterMode="1"/>
  <dimension ref="A1:B1001"/>
  <sheetViews>
    <sheetView workbookViewId="0">
      <selection activeCell="D29" sqref="D29"/>
    </sheetView>
  </sheetViews>
  <sheetFormatPr defaultRowHeight="15.75" x14ac:dyDescent="0.5"/>
  <cols>
    <col min="1" max="1" width="11"/>
    <col min="2" max="2" width="13" bestFit="1" customWidth="1"/>
  </cols>
  <sheetData>
    <row r="1" spans="1:2" x14ac:dyDescent="0.5">
      <c r="A1" s="1" t="s">
        <v>4</v>
      </c>
      <c r="B1" s="1" t="s">
        <v>5</v>
      </c>
    </row>
    <row r="2" spans="1:2" x14ac:dyDescent="0.5">
      <c r="A2" t="s">
        <v>14</v>
      </c>
      <c r="B2">
        <v>0</v>
      </c>
    </row>
    <row r="3" spans="1:2" hidden="1" x14ac:dyDescent="0.5">
      <c r="A3" t="s">
        <v>20</v>
      </c>
      <c r="B3">
        <v>158</v>
      </c>
    </row>
    <row r="4" spans="1:2" hidden="1" x14ac:dyDescent="0.5">
      <c r="A4" t="s">
        <v>20</v>
      </c>
      <c r="B4">
        <v>1425</v>
      </c>
    </row>
    <row r="5" spans="1:2" x14ac:dyDescent="0.5">
      <c r="A5" t="s">
        <v>14</v>
      </c>
      <c r="B5">
        <v>24</v>
      </c>
    </row>
    <row r="6" spans="1:2" x14ac:dyDescent="0.5">
      <c r="A6" t="s">
        <v>14</v>
      </c>
      <c r="B6">
        <v>53</v>
      </c>
    </row>
    <row r="7" spans="1:2" hidden="1" x14ac:dyDescent="0.5">
      <c r="A7" t="s">
        <v>20</v>
      </c>
      <c r="B7">
        <v>174</v>
      </c>
    </row>
    <row r="8" spans="1:2" x14ac:dyDescent="0.5">
      <c r="A8" t="s">
        <v>14</v>
      </c>
      <c r="B8">
        <v>18</v>
      </c>
    </row>
    <row r="9" spans="1:2" hidden="1" x14ac:dyDescent="0.5">
      <c r="A9" t="s">
        <v>20</v>
      </c>
      <c r="B9">
        <v>227</v>
      </c>
    </row>
    <row r="10" spans="1:2" hidden="1" x14ac:dyDescent="0.5">
      <c r="A10" t="s">
        <v>47</v>
      </c>
      <c r="B10">
        <v>708</v>
      </c>
    </row>
    <row r="11" spans="1:2" x14ac:dyDescent="0.5">
      <c r="A11" t="s">
        <v>14</v>
      </c>
      <c r="B11">
        <v>44</v>
      </c>
    </row>
    <row r="12" spans="1:2" hidden="1" x14ac:dyDescent="0.5">
      <c r="A12" t="s">
        <v>20</v>
      </c>
      <c r="B12">
        <v>220</v>
      </c>
    </row>
    <row r="13" spans="1:2" x14ac:dyDescent="0.5">
      <c r="A13" t="s">
        <v>14</v>
      </c>
      <c r="B13">
        <v>27</v>
      </c>
    </row>
    <row r="14" spans="1:2" x14ac:dyDescent="0.5">
      <c r="A14" t="s">
        <v>14</v>
      </c>
      <c r="B14">
        <v>55</v>
      </c>
    </row>
    <row r="15" spans="1:2" hidden="1" x14ac:dyDescent="0.5">
      <c r="A15" t="s">
        <v>20</v>
      </c>
      <c r="B15">
        <v>98</v>
      </c>
    </row>
    <row r="16" spans="1:2" x14ac:dyDescent="0.5">
      <c r="A16" t="s">
        <v>14</v>
      </c>
      <c r="B16">
        <v>200</v>
      </c>
    </row>
    <row r="17" spans="1:2" x14ac:dyDescent="0.5">
      <c r="A17" t="s">
        <v>14</v>
      </c>
      <c r="B17">
        <v>452</v>
      </c>
    </row>
    <row r="18" spans="1:2" hidden="1" x14ac:dyDescent="0.5">
      <c r="A18" t="s">
        <v>20</v>
      </c>
      <c r="B18">
        <v>100</v>
      </c>
    </row>
    <row r="19" spans="1:2" hidden="1" x14ac:dyDescent="0.5">
      <c r="A19" t="s">
        <v>20</v>
      </c>
      <c r="B19">
        <v>1249</v>
      </c>
    </row>
    <row r="20" spans="1:2" hidden="1" x14ac:dyDescent="0.5">
      <c r="A20" t="s">
        <v>74</v>
      </c>
      <c r="B20">
        <v>135</v>
      </c>
    </row>
    <row r="21" spans="1:2" x14ac:dyDescent="0.5">
      <c r="A21" t="s">
        <v>14</v>
      </c>
      <c r="B21">
        <v>674</v>
      </c>
    </row>
    <row r="22" spans="1:2" hidden="1" x14ac:dyDescent="0.5">
      <c r="A22" t="s">
        <v>20</v>
      </c>
      <c r="B22">
        <v>1396</v>
      </c>
    </row>
    <row r="23" spans="1:2" x14ac:dyDescent="0.5">
      <c r="A23" t="s">
        <v>14</v>
      </c>
      <c r="B23">
        <v>558</v>
      </c>
    </row>
    <row r="24" spans="1:2" hidden="1" x14ac:dyDescent="0.5">
      <c r="A24" t="s">
        <v>20</v>
      </c>
      <c r="B24">
        <v>890</v>
      </c>
    </row>
    <row r="25" spans="1:2" hidden="1" x14ac:dyDescent="0.5">
      <c r="A25" t="s">
        <v>20</v>
      </c>
      <c r="B25">
        <v>142</v>
      </c>
    </row>
    <row r="26" spans="1:2" hidden="1" x14ac:dyDescent="0.5">
      <c r="A26" t="s">
        <v>20</v>
      </c>
      <c r="B26">
        <v>2673</v>
      </c>
    </row>
    <row r="27" spans="1:2" hidden="1" x14ac:dyDescent="0.5">
      <c r="A27" t="s">
        <v>20</v>
      </c>
      <c r="B27">
        <v>163</v>
      </c>
    </row>
    <row r="28" spans="1:2" hidden="1" x14ac:dyDescent="0.5">
      <c r="A28" t="s">
        <v>74</v>
      </c>
      <c r="B28">
        <v>1480</v>
      </c>
    </row>
    <row r="29" spans="1:2" x14ac:dyDescent="0.5">
      <c r="A29" t="s">
        <v>14</v>
      </c>
      <c r="B29">
        <v>15</v>
      </c>
    </row>
    <row r="30" spans="1:2" hidden="1" x14ac:dyDescent="0.5">
      <c r="A30" t="s">
        <v>20</v>
      </c>
      <c r="B30">
        <v>2220</v>
      </c>
    </row>
    <row r="31" spans="1:2" hidden="1" x14ac:dyDescent="0.5">
      <c r="A31" t="s">
        <v>20</v>
      </c>
      <c r="B31">
        <v>1606</v>
      </c>
    </row>
    <row r="32" spans="1:2" hidden="1" x14ac:dyDescent="0.5">
      <c r="A32" t="s">
        <v>20</v>
      </c>
      <c r="B32">
        <v>129</v>
      </c>
    </row>
    <row r="33" spans="1:2" hidden="1" x14ac:dyDescent="0.5">
      <c r="A33" t="s">
        <v>20</v>
      </c>
      <c r="B33">
        <v>226</v>
      </c>
    </row>
    <row r="34" spans="1:2" x14ac:dyDescent="0.5">
      <c r="A34" t="s">
        <v>14</v>
      </c>
      <c r="B34">
        <v>2307</v>
      </c>
    </row>
    <row r="35" spans="1:2" hidden="1" x14ac:dyDescent="0.5">
      <c r="A35" t="s">
        <v>20</v>
      </c>
      <c r="B35">
        <v>5419</v>
      </c>
    </row>
    <row r="36" spans="1:2" hidden="1" x14ac:dyDescent="0.5">
      <c r="A36" t="s">
        <v>20</v>
      </c>
      <c r="B36">
        <v>165</v>
      </c>
    </row>
    <row r="37" spans="1:2" hidden="1" x14ac:dyDescent="0.5">
      <c r="A37" t="s">
        <v>20</v>
      </c>
      <c r="B37">
        <v>1965</v>
      </c>
    </row>
    <row r="38" spans="1:2" hidden="1" x14ac:dyDescent="0.5">
      <c r="A38" t="s">
        <v>20</v>
      </c>
      <c r="B38">
        <v>16</v>
      </c>
    </row>
    <row r="39" spans="1:2" hidden="1" x14ac:dyDescent="0.5">
      <c r="A39" t="s">
        <v>20</v>
      </c>
      <c r="B39">
        <v>107</v>
      </c>
    </row>
    <row r="40" spans="1:2" hidden="1" x14ac:dyDescent="0.5">
      <c r="A40" t="s">
        <v>20</v>
      </c>
      <c r="B40">
        <v>134</v>
      </c>
    </row>
    <row r="41" spans="1:2" x14ac:dyDescent="0.5">
      <c r="A41" t="s">
        <v>14</v>
      </c>
      <c r="B41">
        <v>88</v>
      </c>
    </row>
    <row r="42" spans="1:2" hidden="1" x14ac:dyDescent="0.5">
      <c r="A42" t="s">
        <v>20</v>
      </c>
      <c r="B42">
        <v>198</v>
      </c>
    </row>
    <row r="43" spans="1:2" hidden="1" x14ac:dyDescent="0.5">
      <c r="A43" t="s">
        <v>20</v>
      </c>
      <c r="B43">
        <v>111</v>
      </c>
    </row>
    <row r="44" spans="1:2" hidden="1" x14ac:dyDescent="0.5">
      <c r="A44" t="s">
        <v>20</v>
      </c>
      <c r="B44">
        <v>222</v>
      </c>
    </row>
    <row r="45" spans="1:2" hidden="1" x14ac:dyDescent="0.5">
      <c r="A45" t="s">
        <v>20</v>
      </c>
      <c r="B45">
        <v>6212</v>
      </c>
    </row>
    <row r="46" spans="1:2" hidden="1" x14ac:dyDescent="0.5">
      <c r="A46" t="s">
        <v>20</v>
      </c>
      <c r="B46">
        <v>98</v>
      </c>
    </row>
    <row r="47" spans="1:2" x14ac:dyDescent="0.5">
      <c r="A47" t="s">
        <v>14</v>
      </c>
      <c r="B47">
        <v>48</v>
      </c>
    </row>
    <row r="48" spans="1:2" hidden="1" x14ac:dyDescent="0.5">
      <c r="A48" t="s">
        <v>20</v>
      </c>
      <c r="B48">
        <v>92</v>
      </c>
    </row>
    <row r="49" spans="1:2" hidden="1" x14ac:dyDescent="0.5">
      <c r="A49" t="s">
        <v>20</v>
      </c>
      <c r="B49">
        <v>149</v>
      </c>
    </row>
    <row r="50" spans="1:2" hidden="1" x14ac:dyDescent="0.5">
      <c r="A50" t="s">
        <v>20</v>
      </c>
      <c r="B50">
        <v>2431</v>
      </c>
    </row>
    <row r="51" spans="1:2" hidden="1" x14ac:dyDescent="0.5">
      <c r="A51" t="s">
        <v>20</v>
      </c>
      <c r="B51">
        <v>303</v>
      </c>
    </row>
    <row r="52" spans="1:2" x14ac:dyDescent="0.5">
      <c r="A52" t="s">
        <v>14</v>
      </c>
      <c r="B52">
        <v>1</v>
      </c>
    </row>
    <row r="53" spans="1:2" x14ac:dyDescent="0.5">
      <c r="A53" t="s">
        <v>14</v>
      </c>
      <c r="B53">
        <v>1467</v>
      </c>
    </row>
    <row r="54" spans="1:2" x14ac:dyDescent="0.5">
      <c r="A54" t="s">
        <v>14</v>
      </c>
      <c r="B54">
        <v>75</v>
      </c>
    </row>
    <row r="55" spans="1:2" hidden="1" x14ac:dyDescent="0.5">
      <c r="A55" t="s">
        <v>20</v>
      </c>
      <c r="B55">
        <v>209</v>
      </c>
    </row>
    <row r="56" spans="1:2" x14ac:dyDescent="0.5">
      <c r="A56" t="s">
        <v>14</v>
      </c>
      <c r="B56">
        <v>120</v>
      </c>
    </row>
    <row r="57" spans="1:2" hidden="1" x14ac:dyDescent="0.5">
      <c r="A57" t="s">
        <v>20</v>
      </c>
      <c r="B57">
        <v>131</v>
      </c>
    </row>
    <row r="58" spans="1:2" hidden="1" x14ac:dyDescent="0.5">
      <c r="A58" t="s">
        <v>20</v>
      </c>
      <c r="B58">
        <v>164</v>
      </c>
    </row>
    <row r="59" spans="1:2" hidden="1" x14ac:dyDescent="0.5">
      <c r="A59" t="s">
        <v>20</v>
      </c>
      <c r="B59">
        <v>201</v>
      </c>
    </row>
    <row r="60" spans="1:2" hidden="1" x14ac:dyDescent="0.5">
      <c r="A60" t="s">
        <v>20</v>
      </c>
      <c r="B60">
        <v>211</v>
      </c>
    </row>
    <row r="61" spans="1:2" hidden="1" x14ac:dyDescent="0.5">
      <c r="A61" t="s">
        <v>20</v>
      </c>
      <c r="B61">
        <v>128</v>
      </c>
    </row>
    <row r="62" spans="1:2" hidden="1" x14ac:dyDescent="0.5">
      <c r="A62" t="s">
        <v>20</v>
      </c>
      <c r="B62">
        <v>1600</v>
      </c>
    </row>
    <row r="63" spans="1:2" x14ac:dyDescent="0.5">
      <c r="A63" t="s">
        <v>14</v>
      </c>
      <c r="B63">
        <v>2253</v>
      </c>
    </row>
    <row r="64" spans="1:2" hidden="1" x14ac:dyDescent="0.5">
      <c r="A64" t="s">
        <v>20</v>
      </c>
      <c r="B64">
        <v>249</v>
      </c>
    </row>
    <row r="65" spans="1:2" x14ac:dyDescent="0.5">
      <c r="A65" t="s">
        <v>14</v>
      </c>
      <c r="B65">
        <v>5</v>
      </c>
    </row>
    <row r="66" spans="1:2" x14ac:dyDescent="0.5">
      <c r="A66" t="s">
        <v>14</v>
      </c>
      <c r="B66">
        <v>38</v>
      </c>
    </row>
    <row r="67" spans="1:2" hidden="1" x14ac:dyDescent="0.5">
      <c r="A67" t="s">
        <v>20</v>
      </c>
      <c r="B67">
        <v>236</v>
      </c>
    </row>
    <row r="68" spans="1:2" x14ac:dyDescent="0.5">
      <c r="A68" t="s">
        <v>14</v>
      </c>
      <c r="B68">
        <v>12</v>
      </c>
    </row>
    <row r="69" spans="1:2" hidden="1" x14ac:dyDescent="0.5">
      <c r="A69" t="s">
        <v>20</v>
      </c>
      <c r="B69">
        <v>4065</v>
      </c>
    </row>
    <row r="70" spans="1:2" hidden="1" x14ac:dyDescent="0.5">
      <c r="A70" t="s">
        <v>20</v>
      </c>
      <c r="B70">
        <v>246</v>
      </c>
    </row>
    <row r="71" spans="1:2" hidden="1" x14ac:dyDescent="0.5">
      <c r="A71" t="s">
        <v>74</v>
      </c>
      <c r="B71">
        <v>17</v>
      </c>
    </row>
    <row r="72" spans="1:2" hidden="1" x14ac:dyDescent="0.5">
      <c r="A72" t="s">
        <v>20</v>
      </c>
      <c r="B72">
        <v>2475</v>
      </c>
    </row>
    <row r="73" spans="1:2" hidden="1" x14ac:dyDescent="0.5">
      <c r="A73" t="s">
        <v>20</v>
      </c>
      <c r="B73">
        <v>76</v>
      </c>
    </row>
    <row r="74" spans="1:2" hidden="1" x14ac:dyDescent="0.5">
      <c r="A74" t="s">
        <v>20</v>
      </c>
      <c r="B74">
        <v>54</v>
      </c>
    </row>
    <row r="75" spans="1:2" hidden="1" x14ac:dyDescent="0.5">
      <c r="A75" t="s">
        <v>20</v>
      </c>
      <c r="B75">
        <v>88</v>
      </c>
    </row>
    <row r="76" spans="1:2" hidden="1" x14ac:dyDescent="0.5">
      <c r="A76" t="s">
        <v>20</v>
      </c>
      <c r="B76">
        <v>85</v>
      </c>
    </row>
    <row r="77" spans="1:2" hidden="1" x14ac:dyDescent="0.5">
      <c r="A77" t="s">
        <v>20</v>
      </c>
      <c r="B77">
        <v>170</v>
      </c>
    </row>
    <row r="78" spans="1:2" x14ac:dyDescent="0.5">
      <c r="A78" t="s">
        <v>14</v>
      </c>
      <c r="B78">
        <v>1684</v>
      </c>
    </row>
    <row r="79" spans="1:2" x14ac:dyDescent="0.5">
      <c r="A79" t="s">
        <v>14</v>
      </c>
      <c r="B79">
        <v>56</v>
      </c>
    </row>
    <row r="80" spans="1:2" hidden="1" x14ac:dyDescent="0.5">
      <c r="A80" t="s">
        <v>20</v>
      </c>
      <c r="B80">
        <v>330</v>
      </c>
    </row>
    <row r="81" spans="1:2" x14ac:dyDescent="0.5">
      <c r="A81" t="s">
        <v>14</v>
      </c>
      <c r="B81">
        <v>838</v>
      </c>
    </row>
    <row r="82" spans="1:2" hidden="1" x14ac:dyDescent="0.5">
      <c r="A82" t="s">
        <v>20</v>
      </c>
      <c r="B82">
        <v>127</v>
      </c>
    </row>
    <row r="83" spans="1:2" hidden="1" x14ac:dyDescent="0.5">
      <c r="A83" t="s">
        <v>20</v>
      </c>
      <c r="B83">
        <v>411</v>
      </c>
    </row>
    <row r="84" spans="1:2" hidden="1" x14ac:dyDescent="0.5">
      <c r="A84" t="s">
        <v>20</v>
      </c>
      <c r="B84">
        <v>180</v>
      </c>
    </row>
    <row r="85" spans="1:2" x14ac:dyDescent="0.5">
      <c r="A85" t="s">
        <v>14</v>
      </c>
      <c r="B85">
        <v>1000</v>
      </c>
    </row>
    <row r="86" spans="1:2" hidden="1" x14ac:dyDescent="0.5">
      <c r="A86" t="s">
        <v>20</v>
      </c>
      <c r="B86">
        <v>374</v>
      </c>
    </row>
    <row r="87" spans="1:2" hidden="1" x14ac:dyDescent="0.5">
      <c r="A87" t="s">
        <v>20</v>
      </c>
      <c r="B87">
        <v>71</v>
      </c>
    </row>
    <row r="88" spans="1:2" hidden="1" x14ac:dyDescent="0.5">
      <c r="A88" t="s">
        <v>20</v>
      </c>
      <c r="B88">
        <v>203</v>
      </c>
    </row>
    <row r="89" spans="1:2" x14ac:dyDescent="0.5">
      <c r="A89" t="s">
        <v>14</v>
      </c>
      <c r="B89">
        <v>1482</v>
      </c>
    </row>
    <row r="90" spans="1:2" hidden="1" x14ac:dyDescent="0.5">
      <c r="A90" t="s">
        <v>20</v>
      </c>
      <c r="B90">
        <v>113</v>
      </c>
    </row>
    <row r="91" spans="1:2" hidden="1" x14ac:dyDescent="0.5">
      <c r="A91" t="s">
        <v>20</v>
      </c>
      <c r="B91">
        <v>96</v>
      </c>
    </row>
    <row r="92" spans="1:2" x14ac:dyDescent="0.5">
      <c r="A92" t="s">
        <v>14</v>
      </c>
      <c r="B92">
        <v>106</v>
      </c>
    </row>
    <row r="93" spans="1:2" x14ac:dyDescent="0.5">
      <c r="A93" t="s">
        <v>14</v>
      </c>
      <c r="B93">
        <v>679</v>
      </c>
    </row>
    <row r="94" spans="1:2" hidden="1" x14ac:dyDescent="0.5">
      <c r="A94" t="s">
        <v>20</v>
      </c>
      <c r="B94">
        <v>498</v>
      </c>
    </row>
    <row r="95" spans="1:2" hidden="1" x14ac:dyDescent="0.5">
      <c r="A95" t="s">
        <v>74</v>
      </c>
      <c r="B95">
        <v>610</v>
      </c>
    </row>
    <row r="96" spans="1:2" hidden="1" x14ac:dyDescent="0.5">
      <c r="A96" t="s">
        <v>20</v>
      </c>
      <c r="B96">
        <v>180</v>
      </c>
    </row>
    <row r="97" spans="1:2" hidden="1" x14ac:dyDescent="0.5">
      <c r="A97" t="s">
        <v>20</v>
      </c>
      <c r="B97">
        <v>27</v>
      </c>
    </row>
    <row r="98" spans="1:2" hidden="1" x14ac:dyDescent="0.5">
      <c r="A98" t="s">
        <v>20</v>
      </c>
      <c r="B98">
        <v>2331</v>
      </c>
    </row>
    <row r="99" spans="1:2" hidden="1" x14ac:dyDescent="0.5">
      <c r="A99" t="s">
        <v>20</v>
      </c>
      <c r="B99">
        <v>113</v>
      </c>
    </row>
    <row r="100" spans="1:2" x14ac:dyDescent="0.5">
      <c r="A100" t="s">
        <v>14</v>
      </c>
      <c r="B100">
        <v>1220</v>
      </c>
    </row>
    <row r="101" spans="1:2" hidden="1" x14ac:dyDescent="0.5">
      <c r="A101" t="s">
        <v>20</v>
      </c>
      <c r="B101">
        <v>164</v>
      </c>
    </row>
    <row r="102" spans="1:2" x14ac:dyDescent="0.5">
      <c r="A102" t="s">
        <v>14</v>
      </c>
      <c r="B102">
        <v>1</v>
      </c>
    </row>
    <row r="103" spans="1:2" hidden="1" x14ac:dyDescent="0.5">
      <c r="A103" t="s">
        <v>20</v>
      </c>
      <c r="B103">
        <v>164</v>
      </c>
    </row>
    <row r="104" spans="1:2" hidden="1" x14ac:dyDescent="0.5">
      <c r="A104" t="s">
        <v>20</v>
      </c>
      <c r="B104">
        <v>336</v>
      </c>
    </row>
    <row r="105" spans="1:2" x14ac:dyDescent="0.5">
      <c r="A105" t="s">
        <v>14</v>
      </c>
      <c r="B105">
        <v>37</v>
      </c>
    </row>
    <row r="106" spans="1:2" hidden="1" x14ac:dyDescent="0.5">
      <c r="A106" t="s">
        <v>20</v>
      </c>
      <c r="B106">
        <v>1917</v>
      </c>
    </row>
    <row r="107" spans="1:2" hidden="1" x14ac:dyDescent="0.5">
      <c r="A107" t="s">
        <v>20</v>
      </c>
      <c r="B107">
        <v>95</v>
      </c>
    </row>
    <row r="108" spans="1:2" hidden="1" x14ac:dyDescent="0.5">
      <c r="A108" t="s">
        <v>20</v>
      </c>
      <c r="B108">
        <v>147</v>
      </c>
    </row>
    <row r="109" spans="1:2" hidden="1" x14ac:dyDescent="0.5">
      <c r="A109" t="s">
        <v>20</v>
      </c>
      <c r="B109">
        <v>86</v>
      </c>
    </row>
    <row r="110" spans="1:2" hidden="1" x14ac:dyDescent="0.5">
      <c r="A110" t="s">
        <v>20</v>
      </c>
      <c r="B110">
        <v>83</v>
      </c>
    </row>
    <row r="111" spans="1:2" x14ac:dyDescent="0.5">
      <c r="A111" t="s">
        <v>14</v>
      </c>
      <c r="B111">
        <v>60</v>
      </c>
    </row>
    <row r="112" spans="1:2" x14ac:dyDescent="0.5">
      <c r="A112" t="s">
        <v>14</v>
      </c>
      <c r="B112">
        <v>296</v>
      </c>
    </row>
    <row r="113" spans="1:2" hidden="1" x14ac:dyDescent="0.5">
      <c r="A113" t="s">
        <v>20</v>
      </c>
      <c r="B113">
        <v>676</v>
      </c>
    </row>
    <row r="114" spans="1:2" hidden="1" x14ac:dyDescent="0.5">
      <c r="A114" t="s">
        <v>20</v>
      </c>
      <c r="B114">
        <v>361</v>
      </c>
    </row>
    <row r="115" spans="1:2" hidden="1" x14ac:dyDescent="0.5">
      <c r="A115" t="s">
        <v>20</v>
      </c>
      <c r="B115">
        <v>131</v>
      </c>
    </row>
    <row r="116" spans="1:2" hidden="1" x14ac:dyDescent="0.5">
      <c r="A116" t="s">
        <v>20</v>
      </c>
      <c r="B116">
        <v>126</v>
      </c>
    </row>
    <row r="117" spans="1:2" x14ac:dyDescent="0.5">
      <c r="A117" t="s">
        <v>14</v>
      </c>
      <c r="B117">
        <v>3304</v>
      </c>
    </row>
    <row r="118" spans="1:2" x14ac:dyDescent="0.5">
      <c r="A118" t="s">
        <v>14</v>
      </c>
      <c r="B118">
        <v>73</v>
      </c>
    </row>
    <row r="119" spans="1:2" hidden="1" x14ac:dyDescent="0.5">
      <c r="A119" t="s">
        <v>20</v>
      </c>
      <c r="B119">
        <v>275</v>
      </c>
    </row>
    <row r="120" spans="1:2" hidden="1" x14ac:dyDescent="0.5">
      <c r="A120" t="s">
        <v>20</v>
      </c>
      <c r="B120">
        <v>67</v>
      </c>
    </row>
    <row r="121" spans="1:2" hidden="1" x14ac:dyDescent="0.5">
      <c r="A121" t="s">
        <v>20</v>
      </c>
      <c r="B121">
        <v>154</v>
      </c>
    </row>
    <row r="122" spans="1:2" hidden="1" x14ac:dyDescent="0.5">
      <c r="A122" t="s">
        <v>20</v>
      </c>
      <c r="B122">
        <v>1782</v>
      </c>
    </row>
    <row r="123" spans="1:2" hidden="1" x14ac:dyDescent="0.5">
      <c r="A123" t="s">
        <v>20</v>
      </c>
      <c r="B123">
        <v>903</v>
      </c>
    </row>
    <row r="124" spans="1:2" x14ac:dyDescent="0.5">
      <c r="A124" t="s">
        <v>14</v>
      </c>
      <c r="B124">
        <v>3387</v>
      </c>
    </row>
    <row r="125" spans="1:2" x14ac:dyDescent="0.5">
      <c r="A125" t="s">
        <v>14</v>
      </c>
      <c r="B125">
        <v>662</v>
      </c>
    </row>
    <row r="126" spans="1:2" hidden="1" x14ac:dyDescent="0.5">
      <c r="A126" t="s">
        <v>20</v>
      </c>
      <c r="B126">
        <v>94</v>
      </c>
    </row>
    <row r="127" spans="1:2" hidden="1" x14ac:dyDescent="0.5">
      <c r="A127" t="s">
        <v>20</v>
      </c>
      <c r="B127">
        <v>180</v>
      </c>
    </row>
    <row r="128" spans="1:2" x14ac:dyDescent="0.5">
      <c r="A128" t="s">
        <v>14</v>
      </c>
      <c r="B128">
        <v>774</v>
      </c>
    </row>
    <row r="129" spans="1:2" x14ac:dyDescent="0.5">
      <c r="A129" t="s">
        <v>14</v>
      </c>
      <c r="B129">
        <v>672</v>
      </c>
    </row>
    <row r="130" spans="1:2" hidden="1" x14ac:dyDescent="0.5">
      <c r="A130" t="s">
        <v>74</v>
      </c>
      <c r="B130">
        <v>532</v>
      </c>
    </row>
    <row r="131" spans="1:2" hidden="1" x14ac:dyDescent="0.5">
      <c r="A131" t="s">
        <v>74</v>
      </c>
      <c r="B131">
        <v>55</v>
      </c>
    </row>
    <row r="132" spans="1:2" hidden="1" x14ac:dyDescent="0.5">
      <c r="A132" t="s">
        <v>20</v>
      </c>
      <c r="B132">
        <v>533</v>
      </c>
    </row>
    <row r="133" spans="1:2" hidden="1" x14ac:dyDescent="0.5">
      <c r="A133" t="s">
        <v>20</v>
      </c>
      <c r="B133">
        <v>2443</v>
      </c>
    </row>
    <row r="134" spans="1:2" hidden="1" x14ac:dyDescent="0.5">
      <c r="A134" t="s">
        <v>20</v>
      </c>
      <c r="B134">
        <v>89</v>
      </c>
    </row>
    <row r="135" spans="1:2" hidden="1" x14ac:dyDescent="0.5">
      <c r="A135" t="s">
        <v>20</v>
      </c>
      <c r="B135">
        <v>159</v>
      </c>
    </row>
    <row r="136" spans="1:2" x14ac:dyDescent="0.5">
      <c r="A136" t="s">
        <v>14</v>
      </c>
      <c r="B136">
        <v>940</v>
      </c>
    </row>
    <row r="137" spans="1:2" x14ac:dyDescent="0.5">
      <c r="A137" t="s">
        <v>14</v>
      </c>
      <c r="B137">
        <v>117</v>
      </c>
    </row>
    <row r="138" spans="1:2" hidden="1" x14ac:dyDescent="0.5">
      <c r="A138" t="s">
        <v>74</v>
      </c>
      <c r="B138">
        <v>58</v>
      </c>
    </row>
    <row r="139" spans="1:2" hidden="1" x14ac:dyDescent="0.5">
      <c r="A139" t="s">
        <v>20</v>
      </c>
      <c r="B139">
        <v>50</v>
      </c>
    </row>
    <row r="140" spans="1:2" x14ac:dyDescent="0.5">
      <c r="A140" t="s">
        <v>14</v>
      </c>
      <c r="B140">
        <v>115</v>
      </c>
    </row>
    <row r="141" spans="1:2" x14ac:dyDescent="0.5">
      <c r="A141" t="s">
        <v>14</v>
      </c>
      <c r="B141">
        <v>326</v>
      </c>
    </row>
    <row r="142" spans="1:2" hidden="1" x14ac:dyDescent="0.5">
      <c r="A142" t="s">
        <v>20</v>
      </c>
      <c r="B142">
        <v>186</v>
      </c>
    </row>
    <row r="143" spans="1:2" hidden="1" x14ac:dyDescent="0.5">
      <c r="A143" t="s">
        <v>20</v>
      </c>
      <c r="B143">
        <v>1071</v>
      </c>
    </row>
    <row r="144" spans="1:2" hidden="1" x14ac:dyDescent="0.5">
      <c r="A144" t="s">
        <v>20</v>
      </c>
      <c r="B144">
        <v>117</v>
      </c>
    </row>
    <row r="145" spans="1:2" hidden="1" x14ac:dyDescent="0.5">
      <c r="A145" t="s">
        <v>20</v>
      </c>
      <c r="B145">
        <v>70</v>
      </c>
    </row>
    <row r="146" spans="1:2" hidden="1" x14ac:dyDescent="0.5">
      <c r="A146" t="s">
        <v>20</v>
      </c>
      <c r="B146">
        <v>135</v>
      </c>
    </row>
    <row r="147" spans="1:2" hidden="1" x14ac:dyDescent="0.5">
      <c r="A147" t="s">
        <v>20</v>
      </c>
      <c r="B147">
        <v>768</v>
      </c>
    </row>
    <row r="148" spans="1:2" hidden="1" x14ac:dyDescent="0.5">
      <c r="A148" t="s">
        <v>74</v>
      </c>
      <c r="B148">
        <v>51</v>
      </c>
    </row>
    <row r="149" spans="1:2" hidden="1" x14ac:dyDescent="0.5">
      <c r="A149" t="s">
        <v>20</v>
      </c>
      <c r="B149">
        <v>199</v>
      </c>
    </row>
    <row r="150" spans="1:2" hidden="1" x14ac:dyDescent="0.5">
      <c r="A150" t="s">
        <v>20</v>
      </c>
      <c r="B150">
        <v>107</v>
      </c>
    </row>
    <row r="151" spans="1:2" hidden="1" x14ac:dyDescent="0.5">
      <c r="A151" t="s">
        <v>20</v>
      </c>
      <c r="B151">
        <v>195</v>
      </c>
    </row>
    <row r="152" spans="1:2" x14ac:dyDescent="0.5">
      <c r="A152" t="s">
        <v>14</v>
      </c>
      <c r="B152">
        <v>1</v>
      </c>
    </row>
    <row r="153" spans="1:2" x14ac:dyDescent="0.5">
      <c r="A153" t="s">
        <v>14</v>
      </c>
      <c r="B153">
        <v>1467</v>
      </c>
    </row>
    <row r="154" spans="1:2" hidden="1" x14ac:dyDescent="0.5">
      <c r="A154" t="s">
        <v>20</v>
      </c>
      <c r="B154">
        <v>3376</v>
      </c>
    </row>
    <row r="155" spans="1:2" x14ac:dyDescent="0.5">
      <c r="A155" t="s">
        <v>14</v>
      </c>
      <c r="B155">
        <v>5681</v>
      </c>
    </row>
    <row r="156" spans="1:2" x14ac:dyDescent="0.5">
      <c r="A156" t="s">
        <v>14</v>
      </c>
      <c r="B156">
        <v>1059</v>
      </c>
    </row>
    <row r="157" spans="1:2" x14ac:dyDescent="0.5">
      <c r="A157" t="s">
        <v>14</v>
      </c>
      <c r="B157">
        <v>1194</v>
      </c>
    </row>
    <row r="158" spans="1:2" hidden="1" x14ac:dyDescent="0.5">
      <c r="A158" t="s">
        <v>74</v>
      </c>
      <c r="B158">
        <v>379</v>
      </c>
    </row>
    <row r="159" spans="1:2" x14ac:dyDescent="0.5">
      <c r="A159" t="s">
        <v>14</v>
      </c>
      <c r="B159">
        <v>30</v>
      </c>
    </row>
    <row r="160" spans="1:2" hidden="1" x14ac:dyDescent="0.5">
      <c r="A160" t="s">
        <v>20</v>
      </c>
      <c r="B160">
        <v>41</v>
      </c>
    </row>
    <row r="161" spans="1:2" hidden="1" x14ac:dyDescent="0.5">
      <c r="A161" t="s">
        <v>20</v>
      </c>
      <c r="B161">
        <v>1821</v>
      </c>
    </row>
    <row r="162" spans="1:2" hidden="1" x14ac:dyDescent="0.5">
      <c r="A162" t="s">
        <v>20</v>
      </c>
      <c r="B162">
        <v>164</v>
      </c>
    </row>
    <row r="163" spans="1:2" x14ac:dyDescent="0.5">
      <c r="A163" t="s">
        <v>14</v>
      </c>
      <c r="B163">
        <v>75</v>
      </c>
    </row>
    <row r="164" spans="1:2" hidden="1" x14ac:dyDescent="0.5">
      <c r="A164" t="s">
        <v>20</v>
      </c>
      <c r="B164">
        <v>157</v>
      </c>
    </row>
    <row r="165" spans="1:2" hidden="1" x14ac:dyDescent="0.5">
      <c r="A165" t="s">
        <v>20</v>
      </c>
      <c r="B165">
        <v>246</v>
      </c>
    </row>
    <row r="166" spans="1:2" hidden="1" x14ac:dyDescent="0.5">
      <c r="A166" t="s">
        <v>20</v>
      </c>
      <c r="B166">
        <v>1396</v>
      </c>
    </row>
    <row r="167" spans="1:2" hidden="1" x14ac:dyDescent="0.5">
      <c r="A167" t="s">
        <v>20</v>
      </c>
      <c r="B167">
        <v>2506</v>
      </c>
    </row>
    <row r="168" spans="1:2" hidden="1" x14ac:dyDescent="0.5">
      <c r="A168" t="s">
        <v>20</v>
      </c>
      <c r="B168">
        <v>244</v>
      </c>
    </row>
    <row r="169" spans="1:2" hidden="1" x14ac:dyDescent="0.5">
      <c r="A169" t="s">
        <v>20</v>
      </c>
      <c r="B169">
        <v>146</v>
      </c>
    </row>
    <row r="170" spans="1:2" x14ac:dyDescent="0.5">
      <c r="A170" t="s">
        <v>14</v>
      </c>
      <c r="B170">
        <v>955</v>
      </c>
    </row>
    <row r="171" spans="1:2" hidden="1" x14ac:dyDescent="0.5">
      <c r="A171" t="s">
        <v>20</v>
      </c>
      <c r="B171">
        <v>1267</v>
      </c>
    </row>
    <row r="172" spans="1:2" x14ac:dyDescent="0.5">
      <c r="A172" t="s">
        <v>14</v>
      </c>
      <c r="B172">
        <v>67</v>
      </c>
    </row>
    <row r="173" spans="1:2" x14ac:dyDescent="0.5">
      <c r="A173" t="s">
        <v>14</v>
      </c>
      <c r="B173">
        <v>5</v>
      </c>
    </row>
    <row r="174" spans="1:2" x14ac:dyDescent="0.5">
      <c r="A174" t="s">
        <v>14</v>
      </c>
      <c r="B174">
        <v>26</v>
      </c>
    </row>
    <row r="175" spans="1:2" hidden="1" x14ac:dyDescent="0.5">
      <c r="A175" t="s">
        <v>20</v>
      </c>
      <c r="B175">
        <v>1561</v>
      </c>
    </row>
    <row r="176" spans="1:2" hidden="1" x14ac:dyDescent="0.5">
      <c r="A176" t="s">
        <v>20</v>
      </c>
      <c r="B176">
        <v>48</v>
      </c>
    </row>
    <row r="177" spans="1:2" x14ac:dyDescent="0.5">
      <c r="A177" t="s">
        <v>14</v>
      </c>
      <c r="B177">
        <v>1130</v>
      </c>
    </row>
    <row r="178" spans="1:2" x14ac:dyDescent="0.5">
      <c r="A178" t="s">
        <v>14</v>
      </c>
      <c r="B178">
        <v>782</v>
      </c>
    </row>
    <row r="179" spans="1:2" hidden="1" x14ac:dyDescent="0.5">
      <c r="A179" t="s">
        <v>20</v>
      </c>
      <c r="B179">
        <v>2739</v>
      </c>
    </row>
    <row r="180" spans="1:2" x14ac:dyDescent="0.5">
      <c r="A180" t="s">
        <v>14</v>
      </c>
      <c r="B180">
        <v>210</v>
      </c>
    </row>
    <row r="181" spans="1:2" hidden="1" x14ac:dyDescent="0.5">
      <c r="A181" t="s">
        <v>20</v>
      </c>
      <c r="B181">
        <v>3537</v>
      </c>
    </row>
    <row r="182" spans="1:2" hidden="1" x14ac:dyDescent="0.5">
      <c r="A182" t="s">
        <v>20</v>
      </c>
      <c r="B182">
        <v>2107</v>
      </c>
    </row>
    <row r="183" spans="1:2" x14ac:dyDescent="0.5">
      <c r="A183" t="s">
        <v>14</v>
      </c>
      <c r="B183">
        <v>136</v>
      </c>
    </row>
    <row r="184" spans="1:2" hidden="1" x14ac:dyDescent="0.5">
      <c r="A184" t="s">
        <v>20</v>
      </c>
      <c r="B184">
        <v>3318</v>
      </c>
    </row>
    <row r="185" spans="1:2" x14ac:dyDescent="0.5">
      <c r="A185" t="s">
        <v>14</v>
      </c>
      <c r="B185">
        <v>86</v>
      </c>
    </row>
    <row r="186" spans="1:2" hidden="1" x14ac:dyDescent="0.5">
      <c r="A186" t="s">
        <v>20</v>
      </c>
      <c r="B186">
        <v>340</v>
      </c>
    </row>
    <row r="187" spans="1:2" x14ac:dyDescent="0.5">
      <c r="A187" t="s">
        <v>14</v>
      </c>
      <c r="B187">
        <v>19</v>
      </c>
    </row>
    <row r="188" spans="1:2" x14ac:dyDescent="0.5">
      <c r="A188" t="s">
        <v>14</v>
      </c>
      <c r="B188">
        <v>886</v>
      </c>
    </row>
    <row r="189" spans="1:2" hidden="1" x14ac:dyDescent="0.5">
      <c r="A189" t="s">
        <v>20</v>
      </c>
      <c r="B189">
        <v>1442</v>
      </c>
    </row>
    <row r="190" spans="1:2" x14ac:dyDescent="0.5">
      <c r="A190" t="s">
        <v>14</v>
      </c>
      <c r="B190">
        <v>35</v>
      </c>
    </row>
    <row r="191" spans="1:2" hidden="1" x14ac:dyDescent="0.5">
      <c r="A191" t="s">
        <v>74</v>
      </c>
      <c r="B191">
        <v>441</v>
      </c>
    </row>
    <row r="192" spans="1:2" x14ac:dyDescent="0.5">
      <c r="A192" t="s">
        <v>14</v>
      </c>
      <c r="B192">
        <v>24</v>
      </c>
    </row>
    <row r="193" spans="1:2" x14ac:dyDescent="0.5">
      <c r="A193" t="s">
        <v>14</v>
      </c>
      <c r="B193">
        <v>86</v>
      </c>
    </row>
    <row r="194" spans="1:2" x14ac:dyDescent="0.5">
      <c r="A194" t="s">
        <v>14</v>
      </c>
      <c r="B194">
        <v>243</v>
      </c>
    </row>
    <row r="195" spans="1:2" x14ac:dyDescent="0.5">
      <c r="A195" t="s">
        <v>14</v>
      </c>
      <c r="B195">
        <v>65</v>
      </c>
    </row>
    <row r="196" spans="1:2" hidden="1" x14ac:dyDescent="0.5">
      <c r="A196" t="s">
        <v>20</v>
      </c>
      <c r="B196">
        <v>126</v>
      </c>
    </row>
    <row r="197" spans="1:2" hidden="1" x14ac:dyDescent="0.5">
      <c r="A197" t="s">
        <v>20</v>
      </c>
      <c r="B197">
        <v>524</v>
      </c>
    </row>
    <row r="198" spans="1:2" x14ac:dyDescent="0.5">
      <c r="A198" t="s">
        <v>14</v>
      </c>
      <c r="B198">
        <v>100</v>
      </c>
    </row>
    <row r="199" spans="1:2" hidden="1" x14ac:dyDescent="0.5">
      <c r="A199" t="s">
        <v>20</v>
      </c>
      <c r="B199">
        <v>1989</v>
      </c>
    </row>
    <row r="200" spans="1:2" x14ac:dyDescent="0.5">
      <c r="A200" t="s">
        <v>14</v>
      </c>
      <c r="B200">
        <v>168</v>
      </c>
    </row>
    <row r="201" spans="1:2" x14ac:dyDescent="0.5">
      <c r="A201" t="s">
        <v>14</v>
      </c>
      <c r="B201">
        <v>13</v>
      </c>
    </row>
    <row r="202" spans="1:2" x14ac:dyDescent="0.5">
      <c r="A202" t="s">
        <v>14</v>
      </c>
      <c r="B202">
        <v>1</v>
      </c>
    </row>
    <row r="203" spans="1:2" hidden="1" x14ac:dyDescent="0.5">
      <c r="A203" t="s">
        <v>20</v>
      </c>
      <c r="B203">
        <v>157</v>
      </c>
    </row>
    <row r="204" spans="1:2" hidden="1" x14ac:dyDescent="0.5">
      <c r="A204" t="s">
        <v>74</v>
      </c>
      <c r="B204">
        <v>82</v>
      </c>
    </row>
    <row r="205" spans="1:2" hidden="1" x14ac:dyDescent="0.5">
      <c r="A205" t="s">
        <v>20</v>
      </c>
      <c r="B205">
        <v>4498</v>
      </c>
    </row>
    <row r="206" spans="1:2" x14ac:dyDescent="0.5">
      <c r="A206" t="s">
        <v>14</v>
      </c>
      <c r="B206">
        <v>40</v>
      </c>
    </row>
    <row r="207" spans="1:2" hidden="1" x14ac:dyDescent="0.5">
      <c r="A207" t="s">
        <v>20</v>
      </c>
      <c r="B207">
        <v>80</v>
      </c>
    </row>
    <row r="208" spans="1:2" hidden="1" x14ac:dyDescent="0.5">
      <c r="A208" t="s">
        <v>74</v>
      </c>
      <c r="B208">
        <v>57</v>
      </c>
    </row>
    <row r="209" spans="1:2" hidden="1" x14ac:dyDescent="0.5">
      <c r="A209" t="s">
        <v>20</v>
      </c>
      <c r="B209">
        <v>43</v>
      </c>
    </row>
    <row r="210" spans="1:2" hidden="1" x14ac:dyDescent="0.5">
      <c r="A210" t="s">
        <v>20</v>
      </c>
      <c r="B210">
        <v>2053</v>
      </c>
    </row>
    <row r="211" spans="1:2" hidden="1" x14ac:dyDescent="0.5">
      <c r="A211" t="s">
        <v>47</v>
      </c>
      <c r="B211">
        <v>808</v>
      </c>
    </row>
    <row r="212" spans="1:2" x14ac:dyDescent="0.5">
      <c r="A212" t="s">
        <v>14</v>
      </c>
      <c r="B212">
        <v>226</v>
      </c>
    </row>
    <row r="213" spans="1:2" x14ac:dyDescent="0.5">
      <c r="A213" t="s">
        <v>14</v>
      </c>
      <c r="B213">
        <v>1625</v>
      </c>
    </row>
    <row r="214" spans="1:2" hidden="1" x14ac:dyDescent="0.5">
      <c r="A214" t="s">
        <v>20</v>
      </c>
      <c r="B214">
        <v>168</v>
      </c>
    </row>
    <row r="215" spans="1:2" hidden="1" x14ac:dyDescent="0.5">
      <c r="A215" t="s">
        <v>20</v>
      </c>
      <c r="B215">
        <v>4289</v>
      </c>
    </row>
    <row r="216" spans="1:2" hidden="1" x14ac:dyDescent="0.5">
      <c r="A216" t="s">
        <v>20</v>
      </c>
      <c r="B216">
        <v>165</v>
      </c>
    </row>
    <row r="217" spans="1:2" x14ac:dyDescent="0.5">
      <c r="A217" t="s">
        <v>14</v>
      </c>
      <c r="B217">
        <v>143</v>
      </c>
    </row>
    <row r="218" spans="1:2" hidden="1" x14ac:dyDescent="0.5">
      <c r="A218" t="s">
        <v>20</v>
      </c>
      <c r="B218">
        <v>1815</v>
      </c>
    </row>
    <row r="219" spans="1:2" x14ac:dyDescent="0.5">
      <c r="A219" t="s">
        <v>14</v>
      </c>
      <c r="B219">
        <v>934</v>
      </c>
    </row>
    <row r="220" spans="1:2" hidden="1" x14ac:dyDescent="0.5">
      <c r="A220" t="s">
        <v>20</v>
      </c>
      <c r="B220">
        <v>397</v>
      </c>
    </row>
    <row r="221" spans="1:2" hidden="1" x14ac:dyDescent="0.5">
      <c r="A221" t="s">
        <v>20</v>
      </c>
      <c r="B221">
        <v>1539</v>
      </c>
    </row>
    <row r="222" spans="1:2" x14ac:dyDescent="0.5">
      <c r="A222" t="s">
        <v>14</v>
      </c>
      <c r="B222">
        <v>17</v>
      </c>
    </row>
    <row r="223" spans="1:2" x14ac:dyDescent="0.5">
      <c r="A223" t="s">
        <v>14</v>
      </c>
      <c r="B223">
        <v>2179</v>
      </c>
    </row>
    <row r="224" spans="1:2" hidden="1" x14ac:dyDescent="0.5">
      <c r="A224" t="s">
        <v>20</v>
      </c>
      <c r="B224">
        <v>138</v>
      </c>
    </row>
    <row r="225" spans="1:2" x14ac:dyDescent="0.5">
      <c r="A225" t="s">
        <v>14</v>
      </c>
      <c r="B225">
        <v>931</v>
      </c>
    </row>
    <row r="226" spans="1:2" hidden="1" x14ac:dyDescent="0.5">
      <c r="A226" t="s">
        <v>20</v>
      </c>
      <c r="B226">
        <v>3594</v>
      </c>
    </row>
    <row r="227" spans="1:2" hidden="1" x14ac:dyDescent="0.5">
      <c r="A227" t="s">
        <v>20</v>
      </c>
      <c r="B227">
        <v>5880</v>
      </c>
    </row>
    <row r="228" spans="1:2" hidden="1" x14ac:dyDescent="0.5">
      <c r="A228" t="s">
        <v>20</v>
      </c>
      <c r="B228">
        <v>112</v>
      </c>
    </row>
    <row r="229" spans="1:2" hidden="1" x14ac:dyDescent="0.5">
      <c r="A229" t="s">
        <v>20</v>
      </c>
      <c r="B229">
        <v>943</v>
      </c>
    </row>
    <row r="230" spans="1:2" hidden="1" x14ac:dyDescent="0.5">
      <c r="A230" t="s">
        <v>20</v>
      </c>
      <c r="B230">
        <v>2468</v>
      </c>
    </row>
    <row r="231" spans="1:2" hidden="1" x14ac:dyDescent="0.5">
      <c r="A231" t="s">
        <v>20</v>
      </c>
      <c r="B231">
        <v>2551</v>
      </c>
    </row>
    <row r="232" spans="1:2" hidden="1" x14ac:dyDescent="0.5">
      <c r="A232" t="s">
        <v>20</v>
      </c>
      <c r="B232">
        <v>101</v>
      </c>
    </row>
    <row r="233" spans="1:2" hidden="1" x14ac:dyDescent="0.5">
      <c r="A233" t="s">
        <v>74</v>
      </c>
      <c r="B233">
        <v>67</v>
      </c>
    </row>
    <row r="234" spans="1:2" hidden="1" x14ac:dyDescent="0.5">
      <c r="A234" t="s">
        <v>20</v>
      </c>
      <c r="B234">
        <v>92</v>
      </c>
    </row>
    <row r="235" spans="1:2" hidden="1" x14ac:dyDescent="0.5">
      <c r="A235" t="s">
        <v>20</v>
      </c>
      <c r="B235">
        <v>62</v>
      </c>
    </row>
    <row r="236" spans="1:2" hidden="1" x14ac:dyDescent="0.5">
      <c r="A236" t="s">
        <v>20</v>
      </c>
      <c r="B236">
        <v>149</v>
      </c>
    </row>
    <row r="237" spans="1:2" x14ac:dyDescent="0.5">
      <c r="A237" t="s">
        <v>14</v>
      </c>
      <c r="B237">
        <v>92</v>
      </c>
    </row>
    <row r="238" spans="1:2" x14ac:dyDescent="0.5">
      <c r="A238" t="s">
        <v>14</v>
      </c>
      <c r="B238">
        <v>57</v>
      </c>
    </row>
    <row r="239" spans="1:2" hidden="1" x14ac:dyDescent="0.5">
      <c r="A239" t="s">
        <v>20</v>
      </c>
      <c r="B239">
        <v>329</v>
      </c>
    </row>
    <row r="240" spans="1:2" hidden="1" x14ac:dyDescent="0.5">
      <c r="A240" t="s">
        <v>20</v>
      </c>
      <c r="B240">
        <v>97</v>
      </c>
    </row>
    <row r="241" spans="1:2" x14ac:dyDescent="0.5">
      <c r="A241" t="s">
        <v>14</v>
      </c>
      <c r="B241">
        <v>41</v>
      </c>
    </row>
    <row r="242" spans="1:2" hidden="1" x14ac:dyDescent="0.5">
      <c r="A242" t="s">
        <v>20</v>
      </c>
      <c r="B242">
        <v>1784</v>
      </c>
    </row>
    <row r="243" spans="1:2" hidden="1" x14ac:dyDescent="0.5">
      <c r="A243" t="s">
        <v>20</v>
      </c>
      <c r="B243">
        <v>1684</v>
      </c>
    </row>
    <row r="244" spans="1:2" hidden="1" x14ac:dyDescent="0.5">
      <c r="A244" t="s">
        <v>20</v>
      </c>
      <c r="B244">
        <v>250</v>
      </c>
    </row>
    <row r="245" spans="1:2" hidden="1" x14ac:dyDescent="0.5">
      <c r="A245" t="s">
        <v>20</v>
      </c>
      <c r="B245">
        <v>238</v>
      </c>
    </row>
    <row r="246" spans="1:2" hidden="1" x14ac:dyDescent="0.5">
      <c r="A246" t="s">
        <v>20</v>
      </c>
      <c r="B246">
        <v>53</v>
      </c>
    </row>
    <row r="247" spans="1:2" hidden="1" x14ac:dyDescent="0.5">
      <c r="A247" t="s">
        <v>20</v>
      </c>
      <c r="B247">
        <v>214</v>
      </c>
    </row>
    <row r="248" spans="1:2" hidden="1" x14ac:dyDescent="0.5">
      <c r="A248" t="s">
        <v>20</v>
      </c>
      <c r="B248">
        <v>222</v>
      </c>
    </row>
    <row r="249" spans="1:2" hidden="1" x14ac:dyDescent="0.5">
      <c r="A249" t="s">
        <v>20</v>
      </c>
      <c r="B249">
        <v>1884</v>
      </c>
    </row>
    <row r="250" spans="1:2" hidden="1" x14ac:dyDescent="0.5">
      <c r="A250" t="s">
        <v>20</v>
      </c>
      <c r="B250">
        <v>218</v>
      </c>
    </row>
    <row r="251" spans="1:2" hidden="1" x14ac:dyDescent="0.5">
      <c r="A251" t="s">
        <v>20</v>
      </c>
      <c r="B251">
        <v>6465</v>
      </c>
    </row>
    <row r="252" spans="1:2" x14ac:dyDescent="0.5">
      <c r="A252" t="s">
        <v>14</v>
      </c>
      <c r="B252">
        <v>1</v>
      </c>
    </row>
    <row r="253" spans="1:2" x14ac:dyDescent="0.5">
      <c r="A253" t="s">
        <v>14</v>
      </c>
      <c r="B253">
        <v>101</v>
      </c>
    </row>
    <row r="254" spans="1:2" hidden="1" x14ac:dyDescent="0.5">
      <c r="A254" t="s">
        <v>20</v>
      </c>
      <c r="B254">
        <v>59</v>
      </c>
    </row>
    <row r="255" spans="1:2" x14ac:dyDescent="0.5">
      <c r="A255" t="s">
        <v>14</v>
      </c>
      <c r="B255">
        <v>1335</v>
      </c>
    </row>
    <row r="256" spans="1:2" hidden="1" x14ac:dyDescent="0.5">
      <c r="A256" t="s">
        <v>20</v>
      </c>
      <c r="B256">
        <v>88</v>
      </c>
    </row>
    <row r="257" spans="1:2" hidden="1" x14ac:dyDescent="0.5">
      <c r="A257" t="s">
        <v>20</v>
      </c>
      <c r="B257">
        <v>1697</v>
      </c>
    </row>
    <row r="258" spans="1:2" x14ac:dyDescent="0.5">
      <c r="A258" t="s">
        <v>14</v>
      </c>
      <c r="B258">
        <v>15</v>
      </c>
    </row>
    <row r="259" spans="1:2" hidden="1" x14ac:dyDescent="0.5">
      <c r="A259" t="s">
        <v>20</v>
      </c>
      <c r="B259">
        <v>92</v>
      </c>
    </row>
    <row r="260" spans="1:2" hidden="1" x14ac:dyDescent="0.5">
      <c r="A260" t="s">
        <v>20</v>
      </c>
      <c r="B260">
        <v>186</v>
      </c>
    </row>
    <row r="261" spans="1:2" hidden="1" x14ac:dyDescent="0.5">
      <c r="A261" t="s">
        <v>20</v>
      </c>
      <c r="B261">
        <v>138</v>
      </c>
    </row>
    <row r="262" spans="1:2" hidden="1" x14ac:dyDescent="0.5">
      <c r="A262" t="s">
        <v>20</v>
      </c>
      <c r="B262">
        <v>261</v>
      </c>
    </row>
    <row r="263" spans="1:2" x14ac:dyDescent="0.5">
      <c r="A263" t="s">
        <v>14</v>
      </c>
      <c r="B263">
        <v>454</v>
      </c>
    </row>
    <row r="264" spans="1:2" hidden="1" x14ac:dyDescent="0.5">
      <c r="A264" t="s">
        <v>20</v>
      </c>
      <c r="B264">
        <v>107</v>
      </c>
    </row>
    <row r="265" spans="1:2" hidden="1" x14ac:dyDescent="0.5">
      <c r="A265" t="s">
        <v>20</v>
      </c>
      <c r="B265">
        <v>199</v>
      </c>
    </row>
    <row r="266" spans="1:2" hidden="1" x14ac:dyDescent="0.5">
      <c r="A266" t="s">
        <v>20</v>
      </c>
      <c r="B266">
        <v>5512</v>
      </c>
    </row>
    <row r="267" spans="1:2" hidden="1" x14ac:dyDescent="0.5">
      <c r="A267" t="s">
        <v>20</v>
      </c>
      <c r="B267">
        <v>86</v>
      </c>
    </row>
    <row r="268" spans="1:2" x14ac:dyDescent="0.5">
      <c r="A268" t="s">
        <v>14</v>
      </c>
      <c r="B268">
        <v>3182</v>
      </c>
    </row>
    <row r="269" spans="1:2" hidden="1" x14ac:dyDescent="0.5">
      <c r="A269" t="s">
        <v>20</v>
      </c>
      <c r="B269">
        <v>2768</v>
      </c>
    </row>
    <row r="270" spans="1:2" hidden="1" x14ac:dyDescent="0.5">
      <c r="A270" t="s">
        <v>20</v>
      </c>
      <c r="B270">
        <v>48</v>
      </c>
    </row>
    <row r="271" spans="1:2" hidden="1" x14ac:dyDescent="0.5">
      <c r="A271" t="s">
        <v>20</v>
      </c>
      <c r="B271">
        <v>87</v>
      </c>
    </row>
    <row r="272" spans="1:2" hidden="1" x14ac:dyDescent="0.5">
      <c r="A272" t="s">
        <v>74</v>
      </c>
      <c r="B272">
        <v>1890</v>
      </c>
    </row>
    <row r="273" spans="1:2" hidden="1" x14ac:dyDescent="0.5">
      <c r="A273" t="s">
        <v>47</v>
      </c>
      <c r="B273">
        <v>61</v>
      </c>
    </row>
    <row r="274" spans="1:2" hidden="1" x14ac:dyDescent="0.5">
      <c r="A274" t="s">
        <v>20</v>
      </c>
      <c r="B274">
        <v>1894</v>
      </c>
    </row>
    <row r="275" spans="1:2" hidden="1" x14ac:dyDescent="0.5">
      <c r="A275" t="s">
        <v>20</v>
      </c>
      <c r="B275">
        <v>282</v>
      </c>
    </row>
    <row r="276" spans="1:2" x14ac:dyDescent="0.5">
      <c r="A276" t="s">
        <v>14</v>
      </c>
      <c r="B276">
        <v>15</v>
      </c>
    </row>
    <row r="277" spans="1:2" hidden="1" x14ac:dyDescent="0.5">
      <c r="A277" t="s">
        <v>20</v>
      </c>
      <c r="B277">
        <v>116</v>
      </c>
    </row>
    <row r="278" spans="1:2" x14ac:dyDescent="0.5">
      <c r="A278" t="s">
        <v>14</v>
      </c>
      <c r="B278">
        <v>133</v>
      </c>
    </row>
    <row r="279" spans="1:2" hidden="1" x14ac:dyDescent="0.5">
      <c r="A279" t="s">
        <v>20</v>
      </c>
      <c r="B279">
        <v>83</v>
      </c>
    </row>
    <row r="280" spans="1:2" hidden="1" x14ac:dyDescent="0.5">
      <c r="A280" t="s">
        <v>20</v>
      </c>
      <c r="B280">
        <v>91</v>
      </c>
    </row>
    <row r="281" spans="1:2" hidden="1" x14ac:dyDescent="0.5">
      <c r="A281" t="s">
        <v>20</v>
      </c>
      <c r="B281">
        <v>546</v>
      </c>
    </row>
    <row r="282" spans="1:2" hidden="1" x14ac:dyDescent="0.5">
      <c r="A282" t="s">
        <v>20</v>
      </c>
      <c r="B282">
        <v>393</v>
      </c>
    </row>
    <row r="283" spans="1:2" x14ac:dyDescent="0.5">
      <c r="A283" t="s">
        <v>14</v>
      </c>
      <c r="B283">
        <v>2062</v>
      </c>
    </row>
    <row r="284" spans="1:2" hidden="1" x14ac:dyDescent="0.5">
      <c r="A284" t="s">
        <v>20</v>
      </c>
      <c r="B284">
        <v>133</v>
      </c>
    </row>
    <row r="285" spans="1:2" x14ac:dyDescent="0.5">
      <c r="A285" t="s">
        <v>14</v>
      </c>
      <c r="B285">
        <v>29</v>
      </c>
    </row>
    <row r="286" spans="1:2" x14ac:dyDescent="0.5">
      <c r="A286" t="s">
        <v>14</v>
      </c>
      <c r="B286">
        <v>132</v>
      </c>
    </row>
    <row r="287" spans="1:2" hidden="1" x14ac:dyDescent="0.5">
      <c r="A287" t="s">
        <v>20</v>
      </c>
      <c r="B287">
        <v>254</v>
      </c>
    </row>
    <row r="288" spans="1:2" hidden="1" x14ac:dyDescent="0.5">
      <c r="A288" t="s">
        <v>74</v>
      </c>
      <c r="B288">
        <v>184</v>
      </c>
    </row>
    <row r="289" spans="1:2" hidden="1" x14ac:dyDescent="0.5">
      <c r="A289" t="s">
        <v>20</v>
      </c>
      <c r="B289">
        <v>176</v>
      </c>
    </row>
    <row r="290" spans="1:2" x14ac:dyDescent="0.5">
      <c r="A290" t="s">
        <v>14</v>
      </c>
      <c r="B290">
        <v>137</v>
      </c>
    </row>
    <row r="291" spans="1:2" hidden="1" x14ac:dyDescent="0.5">
      <c r="A291" t="s">
        <v>20</v>
      </c>
      <c r="B291">
        <v>337</v>
      </c>
    </row>
    <row r="292" spans="1:2" x14ac:dyDescent="0.5">
      <c r="A292" t="s">
        <v>14</v>
      </c>
      <c r="B292">
        <v>908</v>
      </c>
    </row>
    <row r="293" spans="1:2" hidden="1" x14ac:dyDescent="0.5">
      <c r="A293" t="s">
        <v>20</v>
      </c>
      <c r="B293">
        <v>107</v>
      </c>
    </row>
    <row r="294" spans="1:2" x14ac:dyDescent="0.5">
      <c r="A294" t="s">
        <v>14</v>
      </c>
      <c r="B294">
        <v>10</v>
      </c>
    </row>
    <row r="295" spans="1:2" hidden="1" x14ac:dyDescent="0.5">
      <c r="A295" t="s">
        <v>74</v>
      </c>
      <c r="B295">
        <v>32</v>
      </c>
    </row>
    <row r="296" spans="1:2" hidden="1" x14ac:dyDescent="0.5">
      <c r="A296" t="s">
        <v>20</v>
      </c>
      <c r="B296">
        <v>183</v>
      </c>
    </row>
    <row r="297" spans="1:2" x14ac:dyDescent="0.5">
      <c r="A297" t="s">
        <v>14</v>
      </c>
      <c r="B297">
        <v>1910</v>
      </c>
    </row>
    <row r="298" spans="1:2" x14ac:dyDescent="0.5">
      <c r="A298" t="s">
        <v>14</v>
      </c>
      <c r="B298">
        <v>38</v>
      </c>
    </row>
    <row r="299" spans="1:2" x14ac:dyDescent="0.5">
      <c r="A299" t="s">
        <v>14</v>
      </c>
      <c r="B299">
        <v>104</v>
      </c>
    </row>
    <row r="300" spans="1:2" hidden="1" x14ac:dyDescent="0.5">
      <c r="A300" t="s">
        <v>20</v>
      </c>
      <c r="B300">
        <v>72</v>
      </c>
    </row>
    <row r="301" spans="1:2" x14ac:dyDescent="0.5">
      <c r="A301" t="s">
        <v>14</v>
      </c>
      <c r="B301">
        <v>49</v>
      </c>
    </row>
    <row r="302" spans="1:2" x14ac:dyDescent="0.5">
      <c r="A302" t="s">
        <v>14</v>
      </c>
      <c r="B302">
        <v>1</v>
      </c>
    </row>
    <row r="303" spans="1:2" hidden="1" x14ac:dyDescent="0.5">
      <c r="A303" t="s">
        <v>20</v>
      </c>
      <c r="B303">
        <v>295</v>
      </c>
    </row>
    <row r="304" spans="1:2" x14ac:dyDescent="0.5">
      <c r="A304" t="s">
        <v>14</v>
      </c>
      <c r="B304">
        <v>245</v>
      </c>
    </row>
    <row r="305" spans="1:2" x14ac:dyDescent="0.5">
      <c r="A305" t="s">
        <v>14</v>
      </c>
      <c r="B305">
        <v>32</v>
      </c>
    </row>
    <row r="306" spans="1:2" hidden="1" x14ac:dyDescent="0.5">
      <c r="A306" t="s">
        <v>20</v>
      </c>
      <c r="B306">
        <v>142</v>
      </c>
    </row>
    <row r="307" spans="1:2" hidden="1" x14ac:dyDescent="0.5">
      <c r="A307" t="s">
        <v>20</v>
      </c>
      <c r="B307">
        <v>85</v>
      </c>
    </row>
    <row r="308" spans="1:2" x14ac:dyDescent="0.5">
      <c r="A308" t="s">
        <v>14</v>
      </c>
      <c r="B308">
        <v>7</v>
      </c>
    </row>
    <row r="309" spans="1:2" hidden="1" x14ac:dyDescent="0.5">
      <c r="A309" t="s">
        <v>20</v>
      </c>
      <c r="B309">
        <v>659</v>
      </c>
    </row>
    <row r="310" spans="1:2" x14ac:dyDescent="0.5">
      <c r="A310" t="s">
        <v>14</v>
      </c>
      <c r="B310">
        <v>803</v>
      </c>
    </row>
    <row r="311" spans="1:2" hidden="1" x14ac:dyDescent="0.5">
      <c r="A311" t="s">
        <v>74</v>
      </c>
      <c r="B311">
        <v>75</v>
      </c>
    </row>
    <row r="312" spans="1:2" x14ac:dyDescent="0.5">
      <c r="A312" t="s">
        <v>14</v>
      </c>
      <c r="B312">
        <v>16</v>
      </c>
    </row>
    <row r="313" spans="1:2" hidden="1" x14ac:dyDescent="0.5">
      <c r="A313" t="s">
        <v>20</v>
      </c>
      <c r="B313">
        <v>121</v>
      </c>
    </row>
    <row r="314" spans="1:2" hidden="1" x14ac:dyDescent="0.5">
      <c r="A314" t="s">
        <v>20</v>
      </c>
      <c r="B314">
        <v>3742</v>
      </c>
    </row>
    <row r="315" spans="1:2" hidden="1" x14ac:dyDescent="0.5">
      <c r="A315" t="s">
        <v>20</v>
      </c>
      <c r="B315">
        <v>223</v>
      </c>
    </row>
    <row r="316" spans="1:2" hidden="1" x14ac:dyDescent="0.5">
      <c r="A316" t="s">
        <v>20</v>
      </c>
      <c r="B316">
        <v>133</v>
      </c>
    </row>
    <row r="317" spans="1:2" x14ac:dyDescent="0.5">
      <c r="A317" t="s">
        <v>14</v>
      </c>
      <c r="B317">
        <v>31</v>
      </c>
    </row>
    <row r="318" spans="1:2" x14ac:dyDescent="0.5">
      <c r="A318" t="s">
        <v>14</v>
      </c>
      <c r="B318">
        <v>108</v>
      </c>
    </row>
    <row r="319" spans="1:2" x14ac:dyDescent="0.5">
      <c r="A319" t="s">
        <v>14</v>
      </c>
      <c r="B319">
        <v>30</v>
      </c>
    </row>
    <row r="320" spans="1:2" x14ac:dyDescent="0.5">
      <c r="A320" t="s">
        <v>14</v>
      </c>
      <c r="B320">
        <v>17</v>
      </c>
    </row>
    <row r="321" spans="1:2" hidden="1" x14ac:dyDescent="0.5">
      <c r="A321" t="s">
        <v>74</v>
      </c>
      <c r="B321">
        <v>64</v>
      </c>
    </row>
    <row r="322" spans="1:2" x14ac:dyDescent="0.5">
      <c r="A322" t="s">
        <v>14</v>
      </c>
      <c r="B322">
        <v>80</v>
      </c>
    </row>
    <row r="323" spans="1:2" x14ac:dyDescent="0.5">
      <c r="A323" t="s">
        <v>14</v>
      </c>
      <c r="B323">
        <v>2468</v>
      </c>
    </row>
    <row r="324" spans="1:2" hidden="1" x14ac:dyDescent="0.5">
      <c r="A324" t="s">
        <v>20</v>
      </c>
      <c r="B324">
        <v>5168</v>
      </c>
    </row>
    <row r="325" spans="1:2" x14ac:dyDescent="0.5">
      <c r="A325" t="s">
        <v>14</v>
      </c>
      <c r="B325">
        <v>26</v>
      </c>
    </row>
    <row r="326" spans="1:2" hidden="1" x14ac:dyDescent="0.5">
      <c r="A326" t="s">
        <v>20</v>
      </c>
      <c r="B326">
        <v>307</v>
      </c>
    </row>
    <row r="327" spans="1:2" x14ac:dyDescent="0.5">
      <c r="A327" t="s">
        <v>14</v>
      </c>
      <c r="B327">
        <v>73</v>
      </c>
    </row>
    <row r="328" spans="1:2" x14ac:dyDescent="0.5">
      <c r="A328" t="s">
        <v>14</v>
      </c>
      <c r="B328">
        <v>128</v>
      </c>
    </row>
    <row r="329" spans="1:2" x14ac:dyDescent="0.5">
      <c r="A329" t="s">
        <v>14</v>
      </c>
      <c r="B329">
        <v>33</v>
      </c>
    </row>
    <row r="330" spans="1:2" hidden="1" x14ac:dyDescent="0.5">
      <c r="A330" t="s">
        <v>20</v>
      </c>
      <c r="B330">
        <v>2441</v>
      </c>
    </row>
    <row r="331" spans="1:2" hidden="1" x14ac:dyDescent="0.5">
      <c r="A331" t="s">
        <v>47</v>
      </c>
      <c r="B331">
        <v>211</v>
      </c>
    </row>
    <row r="332" spans="1:2" hidden="1" x14ac:dyDescent="0.5">
      <c r="A332" t="s">
        <v>20</v>
      </c>
      <c r="B332">
        <v>1385</v>
      </c>
    </row>
    <row r="333" spans="1:2" hidden="1" x14ac:dyDescent="0.5">
      <c r="A333" t="s">
        <v>20</v>
      </c>
      <c r="B333">
        <v>190</v>
      </c>
    </row>
    <row r="334" spans="1:2" hidden="1" x14ac:dyDescent="0.5">
      <c r="A334" t="s">
        <v>20</v>
      </c>
      <c r="B334">
        <v>470</v>
      </c>
    </row>
    <row r="335" spans="1:2" hidden="1" x14ac:dyDescent="0.5">
      <c r="A335" t="s">
        <v>20</v>
      </c>
      <c r="B335">
        <v>253</v>
      </c>
    </row>
    <row r="336" spans="1:2" hidden="1" x14ac:dyDescent="0.5">
      <c r="A336" t="s">
        <v>20</v>
      </c>
      <c r="B336">
        <v>1113</v>
      </c>
    </row>
    <row r="337" spans="1:2" hidden="1" x14ac:dyDescent="0.5">
      <c r="A337" t="s">
        <v>20</v>
      </c>
      <c r="B337">
        <v>2283</v>
      </c>
    </row>
    <row r="338" spans="1:2" x14ac:dyDescent="0.5">
      <c r="A338" t="s">
        <v>14</v>
      </c>
      <c r="B338">
        <v>1072</v>
      </c>
    </row>
    <row r="339" spans="1:2" hidden="1" x14ac:dyDescent="0.5">
      <c r="A339" t="s">
        <v>20</v>
      </c>
      <c r="B339">
        <v>1095</v>
      </c>
    </row>
    <row r="340" spans="1:2" hidden="1" x14ac:dyDescent="0.5">
      <c r="A340" t="s">
        <v>20</v>
      </c>
      <c r="B340">
        <v>1690</v>
      </c>
    </row>
    <row r="341" spans="1:2" hidden="1" x14ac:dyDescent="0.5">
      <c r="A341" t="s">
        <v>74</v>
      </c>
      <c r="B341">
        <v>1297</v>
      </c>
    </row>
    <row r="342" spans="1:2" x14ac:dyDescent="0.5">
      <c r="A342" t="s">
        <v>14</v>
      </c>
      <c r="B342">
        <v>393</v>
      </c>
    </row>
    <row r="343" spans="1:2" x14ac:dyDescent="0.5">
      <c r="A343" t="s">
        <v>14</v>
      </c>
      <c r="B343">
        <v>1257</v>
      </c>
    </row>
    <row r="344" spans="1:2" x14ac:dyDescent="0.5">
      <c r="A344" t="s">
        <v>14</v>
      </c>
      <c r="B344">
        <v>328</v>
      </c>
    </row>
    <row r="345" spans="1:2" x14ac:dyDescent="0.5">
      <c r="A345" t="s">
        <v>14</v>
      </c>
      <c r="B345">
        <v>147</v>
      </c>
    </row>
    <row r="346" spans="1:2" x14ac:dyDescent="0.5">
      <c r="A346" t="s">
        <v>14</v>
      </c>
      <c r="B346">
        <v>830</v>
      </c>
    </row>
    <row r="347" spans="1:2" x14ac:dyDescent="0.5">
      <c r="A347" t="s">
        <v>14</v>
      </c>
      <c r="B347">
        <v>331</v>
      </c>
    </row>
    <row r="348" spans="1:2" x14ac:dyDescent="0.5">
      <c r="A348" t="s">
        <v>14</v>
      </c>
      <c r="B348">
        <v>25</v>
      </c>
    </row>
    <row r="349" spans="1:2" hidden="1" x14ac:dyDescent="0.5">
      <c r="A349" t="s">
        <v>20</v>
      </c>
      <c r="B349">
        <v>191</v>
      </c>
    </row>
    <row r="350" spans="1:2" x14ac:dyDescent="0.5">
      <c r="A350" t="s">
        <v>14</v>
      </c>
      <c r="B350">
        <v>3483</v>
      </c>
    </row>
    <row r="351" spans="1:2" x14ac:dyDescent="0.5">
      <c r="A351" t="s">
        <v>14</v>
      </c>
      <c r="B351">
        <v>923</v>
      </c>
    </row>
    <row r="352" spans="1:2" x14ac:dyDescent="0.5">
      <c r="A352" t="s">
        <v>14</v>
      </c>
      <c r="B352">
        <v>1</v>
      </c>
    </row>
    <row r="353" spans="1:2" hidden="1" x14ac:dyDescent="0.5">
      <c r="A353" t="s">
        <v>20</v>
      </c>
      <c r="B353">
        <v>2013</v>
      </c>
    </row>
    <row r="354" spans="1:2" x14ac:dyDescent="0.5">
      <c r="A354" t="s">
        <v>14</v>
      </c>
      <c r="B354">
        <v>33</v>
      </c>
    </row>
    <row r="355" spans="1:2" hidden="1" x14ac:dyDescent="0.5">
      <c r="A355" t="s">
        <v>20</v>
      </c>
      <c r="B355">
        <v>1703</v>
      </c>
    </row>
    <row r="356" spans="1:2" hidden="1" x14ac:dyDescent="0.5">
      <c r="A356" t="s">
        <v>20</v>
      </c>
      <c r="B356">
        <v>80</v>
      </c>
    </row>
    <row r="357" spans="1:2" hidden="1" x14ac:dyDescent="0.5">
      <c r="A357" t="s">
        <v>47</v>
      </c>
      <c r="B357">
        <v>86</v>
      </c>
    </row>
    <row r="358" spans="1:2" x14ac:dyDescent="0.5">
      <c r="A358" t="s">
        <v>14</v>
      </c>
      <c r="B358">
        <v>40</v>
      </c>
    </row>
    <row r="359" spans="1:2" hidden="1" x14ac:dyDescent="0.5">
      <c r="A359" t="s">
        <v>20</v>
      </c>
      <c r="B359">
        <v>41</v>
      </c>
    </row>
    <row r="360" spans="1:2" x14ac:dyDescent="0.5">
      <c r="A360" t="s">
        <v>14</v>
      </c>
      <c r="B360">
        <v>23</v>
      </c>
    </row>
    <row r="361" spans="1:2" hidden="1" x14ac:dyDescent="0.5">
      <c r="A361" t="s">
        <v>20</v>
      </c>
      <c r="B361">
        <v>187</v>
      </c>
    </row>
    <row r="362" spans="1:2" hidden="1" x14ac:dyDescent="0.5">
      <c r="A362" t="s">
        <v>20</v>
      </c>
      <c r="B362">
        <v>2875</v>
      </c>
    </row>
    <row r="363" spans="1:2" hidden="1" x14ac:dyDescent="0.5">
      <c r="A363" t="s">
        <v>20</v>
      </c>
      <c r="B363">
        <v>88</v>
      </c>
    </row>
    <row r="364" spans="1:2" hidden="1" x14ac:dyDescent="0.5">
      <c r="A364" t="s">
        <v>20</v>
      </c>
      <c r="B364">
        <v>191</v>
      </c>
    </row>
    <row r="365" spans="1:2" hidden="1" x14ac:dyDescent="0.5">
      <c r="A365" t="s">
        <v>20</v>
      </c>
      <c r="B365">
        <v>139</v>
      </c>
    </row>
    <row r="366" spans="1:2" hidden="1" x14ac:dyDescent="0.5">
      <c r="A366" t="s">
        <v>20</v>
      </c>
      <c r="B366">
        <v>186</v>
      </c>
    </row>
    <row r="367" spans="1:2" hidden="1" x14ac:dyDescent="0.5">
      <c r="A367" t="s">
        <v>20</v>
      </c>
      <c r="B367">
        <v>112</v>
      </c>
    </row>
    <row r="368" spans="1:2" hidden="1" x14ac:dyDescent="0.5">
      <c r="A368" t="s">
        <v>20</v>
      </c>
      <c r="B368">
        <v>101</v>
      </c>
    </row>
    <row r="369" spans="1:2" x14ac:dyDescent="0.5">
      <c r="A369" t="s">
        <v>14</v>
      </c>
      <c r="B369">
        <v>75</v>
      </c>
    </row>
    <row r="370" spans="1:2" hidden="1" x14ac:dyDescent="0.5">
      <c r="A370" t="s">
        <v>20</v>
      </c>
      <c r="B370">
        <v>206</v>
      </c>
    </row>
    <row r="371" spans="1:2" hidden="1" x14ac:dyDescent="0.5">
      <c r="A371" t="s">
        <v>20</v>
      </c>
      <c r="B371">
        <v>154</v>
      </c>
    </row>
    <row r="372" spans="1:2" hidden="1" x14ac:dyDescent="0.5">
      <c r="A372" t="s">
        <v>20</v>
      </c>
      <c r="B372">
        <v>5966</v>
      </c>
    </row>
    <row r="373" spans="1:2" x14ac:dyDescent="0.5">
      <c r="A373" t="s">
        <v>14</v>
      </c>
      <c r="B373">
        <v>2176</v>
      </c>
    </row>
    <row r="374" spans="1:2" hidden="1" x14ac:dyDescent="0.5">
      <c r="A374" t="s">
        <v>20</v>
      </c>
      <c r="B374">
        <v>169</v>
      </c>
    </row>
    <row r="375" spans="1:2" hidden="1" x14ac:dyDescent="0.5">
      <c r="A375" t="s">
        <v>20</v>
      </c>
      <c r="B375">
        <v>2106</v>
      </c>
    </row>
    <row r="376" spans="1:2" x14ac:dyDescent="0.5">
      <c r="A376" t="s">
        <v>14</v>
      </c>
      <c r="B376">
        <v>441</v>
      </c>
    </row>
    <row r="377" spans="1:2" x14ac:dyDescent="0.5">
      <c r="A377" t="s">
        <v>14</v>
      </c>
      <c r="B377">
        <v>25</v>
      </c>
    </row>
    <row r="378" spans="1:2" hidden="1" x14ac:dyDescent="0.5">
      <c r="A378" t="s">
        <v>20</v>
      </c>
      <c r="B378">
        <v>131</v>
      </c>
    </row>
    <row r="379" spans="1:2" x14ac:dyDescent="0.5">
      <c r="A379" t="s">
        <v>14</v>
      </c>
      <c r="B379">
        <v>127</v>
      </c>
    </row>
    <row r="380" spans="1:2" x14ac:dyDescent="0.5">
      <c r="A380" t="s">
        <v>14</v>
      </c>
      <c r="B380">
        <v>355</v>
      </c>
    </row>
    <row r="381" spans="1:2" x14ac:dyDescent="0.5">
      <c r="A381" t="s">
        <v>14</v>
      </c>
      <c r="B381">
        <v>44</v>
      </c>
    </row>
    <row r="382" spans="1:2" hidden="1" x14ac:dyDescent="0.5">
      <c r="A382" t="s">
        <v>20</v>
      </c>
      <c r="B382">
        <v>84</v>
      </c>
    </row>
    <row r="383" spans="1:2" hidden="1" x14ac:dyDescent="0.5">
      <c r="A383" t="s">
        <v>20</v>
      </c>
      <c r="B383">
        <v>155</v>
      </c>
    </row>
    <row r="384" spans="1:2" x14ac:dyDescent="0.5">
      <c r="A384" t="s">
        <v>14</v>
      </c>
      <c r="B384">
        <v>67</v>
      </c>
    </row>
    <row r="385" spans="1:2" hidden="1" x14ac:dyDescent="0.5">
      <c r="A385" t="s">
        <v>20</v>
      </c>
      <c r="B385">
        <v>189</v>
      </c>
    </row>
    <row r="386" spans="1:2" hidden="1" x14ac:dyDescent="0.5">
      <c r="A386" t="s">
        <v>20</v>
      </c>
      <c r="B386">
        <v>4799</v>
      </c>
    </row>
    <row r="387" spans="1:2" hidden="1" x14ac:dyDescent="0.5">
      <c r="A387" t="s">
        <v>20</v>
      </c>
      <c r="B387">
        <v>1137</v>
      </c>
    </row>
    <row r="388" spans="1:2" x14ac:dyDescent="0.5">
      <c r="A388" t="s">
        <v>14</v>
      </c>
      <c r="B388">
        <v>1068</v>
      </c>
    </row>
    <row r="389" spans="1:2" x14ac:dyDescent="0.5">
      <c r="A389" t="s">
        <v>14</v>
      </c>
      <c r="B389">
        <v>424</v>
      </c>
    </row>
    <row r="390" spans="1:2" hidden="1" x14ac:dyDescent="0.5">
      <c r="A390" t="s">
        <v>74</v>
      </c>
      <c r="B390">
        <v>145</v>
      </c>
    </row>
    <row r="391" spans="1:2" hidden="1" x14ac:dyDescent="0.5">
      <c r="A391" t="s">
        <v>20</v>
      </c>
      <c r="B391">
        <v>1152</v>
      </c>
    </row>
    <row r="392" spans="1:2" hidden="1" x14ac:dyDescent="0.5">
      <c r="A392" t="s">
        <v>20</v>
      </c>
      <c r="B392">
        <v>50</v>
      </c>
    </row>
    <row r="393" spans="1:2" x14ac:dyDescent="0.5">
      <c r="A393" t="s">
        <v>14</v>
      </c>
      <c r="B393">
        <v>151</v>
      </c>
    </row>
    <row r="394" spans="1:2" x14ac:dyDescent="0.5">
      <c r="A394" t="s">
        <v>14</v>
      </c>
      <c r="B394">
        <v>1608</v>
      </c>
    </row>
    <row r="395" spans="1:2" hidden="1" x14ac:dyDescent="0.5">
      <c r="A395" t="s">
        <v>20</v>
      </c>
      <c r="B395">
        <v>3059</v>
      </c>
    </row>
    <row r="396" spans="1:2" hidden="1" x14ac:dyDescent="0.5">
      <c r="A396" t="s">
        <v>20</v>
      </c>
      <c r="B396">
        <v>34</v>
      </c>
    </row>
    <row r="397" spans="1:2" hidden="1" x14ac:dyDescent="0.5">
      <c r="A397" t="s">
        <v>20</v>
      </c>
      <c r="B397">
        <v>220</v>
      </c>
    </row>
    <row r="398" spans="1:2" hidden="1" x14ac:dyDescent="0.5">
      <c r="A398" t="s">
        <v>20</v>
      </c>
      <c r="B398">
        <v>1604</v>
      </c>
    </row>
    <row r="399" spans="1:2" hidden="1" x14ac:dyDescent="0.5">
      <c r="A399" t="s">
        <v>20</v>
      </c>
      <c r="B399">
        <v>454</v>
      </c>
    </row>
    <row r="400" spans="1:2" hidden="1" x14ac:dyDescent="0.5">
      <c r="A400" t="s">
        <v>20</v>
      </c>
      <c r="B400">
        <v>123</v>
      </c>
    </row>
    <row r="401" spans="1:2" x14ac:dyDescent="0.5">
      <c r="A401" t="s">
        <v>14</v>
      </c>
      <c r="B401">
        <v>941</v>
      </c>
    </row>
    <row r="402" spans="1:2" x14ac:dyDescent="0.5">
      <c r="A402" t="s">
        <v>14</v>
      </c>
      <c r="B402">
        <v>1</v>
      </c>
    </row>
    <row r="403" spans="1:2" hidden="1" x14ac:dyDescent="0.5">
      <c r="A403" t="s">
        <v>20</v>
      </c>
      <c r="B403">
        <v>299</v>
      </c>
    </row>
    <row r="404" spans="1:2" x14ac:dyDescent="0.5">
      <c r="A404" t="s">
        <v>14</v>
      </c>
      <c r="B404">
        <v>40</v>
      </c>
    </row>
    <row r="405" spans="1:2" x14ac:dyDescent="0.5">
      <c r="A405" t="s">
        <v>14</v>
      </c>
      <c r="B405">
        <v>3015</v>
      </c>
    </row>
    <row r="406" spans="1:2" hidden="1" x14ac:dyDescent="0.5">
      <c r="A406" t="s">
        <v>20</v>
      </c>
      <c r="B406">
        <v>2237</v>
      </c>
    </row>
    <row r="407" spans="1:2" x14ac:dyDescent="0.5">
      <c r="A407" t="s">
        <v>14</v>
      </c>
      <c r="B407">
        <v>435</v>
      </c>
    </row>
    <row r="408" spans="1:2" hidden="1" x14ac:dyDescent="0.5">
      <c r="A408" t="s">
        <v>20</v>
      </c>
      <c r="B408">
        <v>645</v>
      </c>
    </row>
    <row r="409" spans="1:2" hidden="1" x14ac:dyDescent="0.5">
      <c r="A409" t="s">
        <v>20</v>
      </c>
      <c r="B409">
        <v>484</v>
      </c>
    </row>
    <row r="410" spans="1:2" hidden="1" x14ac:dyDescent="0.5">
      <c r="A410" t="s">
        <v>20</v>
      </c>
      <c r="B410">
        <v>154</v>
      </c>
    </row>
    <row r="411" spans="1:2" x14ac:dyDescent="0.5">
      <c r="A411" t="s">
        <v>14</v>
      </c>
      <c r="B411">
        <v>714</v>
      </c>
    </row>
    <row r="412" spans="1:2" hidden="1" x14ac:dyDescent="0.5">
      <c r="A412" t="s">
        <v>47</v>
      </c>
      <c r="B412">
        <v>1111</v>
      </c>
    </row>
    <row r="413" spans="1:2" hidden="1" x14ac:dyDescent="0.5">
      <c r="A413" t="s">
        <v>20</v>
      </c>
      <c r="B413">
        <v>82</v>
      </c>
    </row>
    <row r="414" spans="1:2" hidden="1" x14ac:dyDescent="0.5">
      <c r="A414" t="s">
        <v>20</v>
      </c>
      <c r="B414">
        <v>134</v>
      </c>
    </row>
    <row r="415" spans="1:2" hidden="1" x14ac:dyDescent="0.5">
      <c r="A415" t="s">
        <v>47</v>
      </c>
      <c r="B415">
        <v>1089</v>
      </c>
    </row>
    <row r="416" spans="1:2" x14ac:dyDescent="0.5">
      <c r="A416" t="s">
        <v>14</v>
      </c>
      <c r="B416">
        <v>5497</v>
      </c>
    </row>
    <row r="417" spans="1:2" x14ac:dyDescent="0.5">
      <c r="A417" t="s">
        <v>14</v>
      </c>
      <c r="B417">
        <v>418</v>
      </c>
    </row>
    <row r="418" spans="1:2" x14ac:dyDescent="0.5">
      <c r="A418" t="s">
        <v>14</v>
      </c>
      <c r="B418">
        <v>1439</v>
      </c>
    </row>
    <row r="419" spans="1:2" x14ac:dyDescent="0.5">
      <c r="A419" t="s">
        <v>14</v>
      </c>
      <c r="B419">
        <v>15</v>
      </c>
    </row>
    <row r="420" spans="1:2" x14ac:dyDescent="0.5">
      <c r="A420" t="s">
        <v>14</v>
      </c>
      <c r="B420">
        <v>1999</v>
      </c>
    </row>
    <row r="421" spans="1:2" hidden="1" x14ac:dyDescent="0.5">
      <c r="A421" t="s">
        <v>20</v>
      </c>
      <c r="B421">
        <v>5203</v>
      </c>
    </row>
    <row r="422" spans="1:2" hidden="1" x14ac:dyDescent="0.5">
      <c r="A422" t="s">
        <v>20</v>
      </c>
      <c r="B422">
        <v>94</v>
      </c>
    </row>
    <row r="423" spans="1:2" x14ac:dyDescent="0.5">
      <c r="A423" t="s">
        <v>14</v>
      </c>
      <c r="B423">
        <v>118</v>
      </c>
    </row>
    <row r="424" spans="1:2" hidden="1" x14ac:dyDescent="0.5">
      <c r="A424" t="s">
        <v>20</v>
      </c>
      <c r="B424">
        <v>205</v>
      </c>
    </row>
    <row r="425" spans="1:2" x14ac:dyDescent="0.5">
      <c r="A425" t="s">
        <v>14</v>
      </c>
      <c r="B425">
        <v>162</v>
      </c>
    </row>
    <row r="426" spans="1:2" x14ac:dyDescent="0.5">
      <c r="A426" t="s">
        <v>14</v>
      </c>
      <c r="B426">
        <v>83</v>
      </c>
    </row>
    <row r="427" spans="1:2" hidden="1" x14ac:dyDescent="0.5">
      <c r="A427" t="s">
        <v>20</v>
      </c>
      <c r="B427">
        <v>92</v>
      </c>
    </row>
    <row r="428" spans="1:2" hidden="1" x14ac:dyDescent="0.5">
      <c r="A428" t="s">
        <v>20</v>
      </c>
      <c r="B428">
        <v>219</v>
      </c>
    </row>
    <row r="429" spans="1:2" hidden="1" x14ac:dyDescent="0.5">
      <c r="A429" t="s">
        <v>20</v>
      </c>
      <c r="B429">
        <v>2526</v>
      </c>
    </row>
    <row r="430" spans="1:2" x14ac:dyDescent="0.5">
      <c r="A430" t="s">
        <v>14</v>
      </c>
      <c r="B430">
        <v>747</v>
      </c>
    </row>
    <row r="431" spans="1:2" hidden="1" x14ac:dyDescent="0.5">
      <c r="A431" t="s">
        <v>74</v>
      </c>
      <c r="B431">
        <v>2138</v>
      </c>
    </row>
    <row r="432" spans="1:2" x14ac:dyDescent="0.5">
      <c r="A432" t="s">
        <v>14</v>
      </c>
      <c r="B432">
        <v>84</v>
      </c>
    </row>
    <row r="433" spans="1:2" hidden="1" x14ac:dyDescent="0.5">
      <c r="A433" t="s">
        <v>20</v>
      </c>
      <c r="B433">
        <v>94</v>
      </c>
    </row>
    <row r="434" spans="1:2" x14ac:dyDescent="0.5">
      <c r="A434" t="s">
        <v>14</v>
      </c>
      <c r="B434">
        <v>91</v>
      </c>
    </row>
    <row r="435" spans="1:2" x14ac:dyDescent="0.5">
      <c r="A435" t="s">
        <v>14</v>
      </c>
      <c r="B435">
        <v>792</v>
      </c>
    </row>
    <row r="436" spans="1:2" hidden="1" x14ac:dyDescent="0.5">
      <c r="A436" t="s">
        <v>74</v>
      </c>
      <c r="B436">
        <v>10</v>
      </c>
    </row>
    <row r="437" spans="1:2" hidden="1" x14ac:dyDescent="0.5">
      <c r="A437" t="s">
        <v>20</v>
      </c>
      <c r="B437">
        <v>1713</v>
      </c>
    </row>
    <row r="438" spans="1:2" hidden="1" x14ac:dyDescent="0.5">
      <c r="A438" t="s">
        <v>20</v>
      </c>
      <c r="B438">
        <v>249</v>
      </c>
    </row>
    <row r="439" spans="1:2" hidden="1" x14ac:dyDescent="0.5">
      <c r="A439" t="s">
        <v>20</v>
      </c>
      <c r="B439">
        <v>192</v>
      </c>
    </row>
    <row r="440" spans="1:2" hidden="1" x14ac:dyDescent="0.5">
      <c r="A440" t="s">
        <v>20</v>
      </c>
      <c r="B440">
        <v>247</v>
      </c>
    </row>
    <row r="441" spans="1:2" hidden="1" x14ac:dyDescent="0.5">
      <c r="A441" t="s">
        <v>20</v>
      </c>
      <c r="B441">
        <v>2293</v>
      </c>
    </row>
    <row r="442" spans="1:2" hidden="1" x14ac:dyDescent="0.5">
      <c r="A442" t="s">
        <v>20</v>
      </c>
      <c r="B442">
        <v>3131</v>
      </c>
    </row>
    <row r="443" spans="1:2" x14ac:dyDescent="0.5">
      <c r="A443" t="s">
        <v>14</v>
      </c>
      <c r="B443">
        <v>32</v>
      </c>
    </row>
    <row r="444" spans="1:2" hidden="1" x14ac:dyDescent="0.5">
      <c r="A444" t="s">
        <v>20</v>
      </c>
      <c r="B444">
        <v>143</v>
      </c>
    </row>
    <row r="445" spans="1:2" hidden="1" x14ac:dyDescent="0.5">
      <c r="A445" t="s">
        <v>74</v>
      </c>
      <c r="B445">
        <v>90</v>
      </c>
    </row>
    <row r="446" spans="1:2" hidden="1" x14ac:dyDescent="0.5">
      <c r="A446" t="s">
        <v>20</v>
      </c>
      <c r="B446">
        <v>296</v>
      </c>
    </row>
    <row r="447" spans="1:2" hidden="1" x14ac:dyDescent="0.5">
      <c r="A447" t="s">
        <v>20</v>
      </c>
      <c r="B447">
        <v>170</v>
      </c>
    </row>
    <row r="448" spans="1:2" x14ac:dyDescent="0.5">
      <c r="A448" t="s">
        <v>14</v>
      </c>
      <c r="B448">
        <v>186</v>
      </c>
    </row>
    <row r="449" spans="1:2" hidden="1" x14ac:dyDescent="0.5">
      <c r="A449" t="s">
        <v>74</v>
      </c>
      <c r="B449">
        <v>439</v>
      </c>
    </row>
    <row r="450" spans="1:2" x14ac:dyDescent="0.5">
      <c r="A450" t="s">
        <v>14</v>
      </c>
      <c r="B450">
        <v>605</v>
      </c>
    </row>
    <row r="451" spans="1:2" hidden="1" x14ac:dyDescent="0.5">
      <c r="A451" t="s">
        <v>20</v>
      </c>
      <c r="B451">
        <v>86</v>
      </c>
    </row>
    <row r="452" spans="1:2" x14ac:dyDescent="0.5">
      <c r="A452" t="s">
        <v>14</v>
      </c>
      <c r="B452">
        <v>1</v>
      </c>
    </row>
    <row r="453" spans="1:2" hidden="1" x14ac:dyDescent="0.5">
      <c r="A453" t="s">
        <v>20</v>
      </c>
      <c r="B453">
        <v>6286</v>
      </c>
    </row>
    <row r="454" spans="1:2" x14ac:dyDescent="0.5">
      <c r="A454" t="s">
        <v>14</v>
      </c>
      <c r="B454">
        <v>31</v>
      </c>
    </row>
    <row r="455" spans="1:2" x14ac:dyDescent="0.5">
      <c r="A455" t="s">
        <v>14</v>
      </c>
      <c r="B455">
        <v>1181</v>
      </c>
    </row>
    <row r="456" spans="1:2" x14ac:dyDescent="0.5">
      <c r="A456" t="s">
        <v>14</v>
      </c>
      <c r="B456">
        <v>39</v>
      </c>
    </row>
    <row r="457" spans="1:2" hidden="1" x14ac:dyDescent="0.5">
      <c r="A457" t="s">
        <v>20</v>
      </c>
      <c r="B457">
        <v>3727</v>
      </c>
    </row>
    <row r="458" spans="1:2" hidden="1" x14ac:dyDescent="0.5">
      <c r="A458" t="s">
        <v>20</v>
      </c>
      <c r="B458">
        <v>1605</v>
      </c>
    </row>
    <row r="459" spans="1:2" x14ac:dyDescent="0.5">
      <c r="A459" t="s">
        <v>14</v>
      </c>
      <c r="B459">
        <v>46</v>
      </c>
    </row>
    <row r="460" spans="1:2" hidden="1" x14ac:dyDescent="0.5">
      <c r="A460" t="s">
        <v>20</v>
      </c>
      <c r="B460">
        <v>2120</v>
      </c>
    </row>
    <row r="461" spans="1:2" x14ac:dyDescent="0.5">
      <c r="A461" t="s">
        <v>14</v>
      </c>
      <c r="B461">
        <v>105</v>
      </c>
    </row>
    <row r="462" spans="1:2" hidden="1" x14ac:dyDescent="0.5">
      <c r="A462" t="s">
        <v>20</v>
      </c>
      <c r="B462">
        <v>50</v>
      </c>
    </row>
    <row r="463" spans="1:2" hidden="1" x14ac:dyDescent="0.5">
      <c r="A463" t="s">
        <v>20</v>
      </c>
      <c r="B463">
        <v>2080</v>
      </c>
    </row>
    <row r="464" spans="1:2" x14ac:dyDescent="0.5">
      <c r="A464" t="s">
        <v>14</v>
      </c>
      <c r="B464">
        <v>535</v>
      </c>
    </row>
    <row r="465" spans="1:2" hidden="1" x14ac:dyDescent="0.5">
      <c r="A465" t="s">
        <v>20</v>
      </c>
      <c r="B465">
        <v>2105</v>
      </c>
    </row>
    <row r="466" spans="1:2" hidden="1" x14ac:dyDescent="0.5">
      <c r="A466" t="s">
        <v>20</v>
      </c>
      <c r="B466">
        <v>2436</v>
      </c>
    </row>
    <row r="467" spans="1:2" hidden="1" x14ac:dyDescent="0.5">
      <c r="A467" t="s">
        <v>20</v>
      </c>
      <c r="B467">
        <v>80</v>
      </c>
    </row>
    <row r="468" spans="1:2" hidden="1" x14ac:dyDescent="0.5">
      <c r="A468" t="s">
        <v>20</v>
      </c>
      <c r="B468">
        <v>42</v>
      </c>
    </row>
    <row r="469" spans="1:2" hidden="1" x14ac:dyDescent="0.5">
      <c r="A469" t="s">
        <v>20</v>
      </c>
      <c r="B469">
        <v>139</v>
      </c>
    </row>
    <row r="470" spans="1:2" x14ac:dyDescent="0.5">
      <c r="A470" t="s">
        <v>14</v>
      </c>
      <c r="B470">
        <v>16</v>
      </c>
    </row>
    <row r="471" spans="1:2" hidden="1" x14ac:dyDescent="0.5">
      <c r="A471" t="s">
        <v>20</v>
      </c>
      <c r="B471">
        <v>159</v>
      </c>
    </row>
    <row r="472" spans="1:2" hidden="1" x14ac:dyDescent="0.5">
      <c r="A472" t="s">
        <v>20</v>
      </c>
      <c r="B472">
        <v>381</v>
      </c>
    </row>
    <row r="473" spans="1:2" hidden="1" x14ac:dyDescent="0.5">
      <c r="A473" t="s">
        <v>20</v>
      </c>
      <c r="B473">
        <v>194</v>
      </c>
    </row>
    <row r="474" spans="1:2" x14ac:dyDescent="0.5">
      <c r="A474" t="s">
        <v>14</v>
      </c>
      <c r="B474">
        <v>575</v>
      </c>
    </row>
    <row r="475" spans="1:2" hidden="1" x14ac:dyDescent="0.5">
      <c r="A475" t="s">
        <v>20</v>
      </c>
      <c r="B475">
        <v>106</v>
      </c>
    </row>
    <row r="476" spans="1:2" hidden="1" x14ac:dyDescent="0.5">
      <c r="A476" t="s">
        <v>20</v>
      </c>
      <c r="B476">
        <v>142</v>
      </c>
    </row>
    <row r="477" spans="1:2" hidden="1" x14ac:dyDescent="0.5">
      <c r="A477" t="s">
        <v>20</v>
      </c>
      <c r="B477">
        <v>211</v>
      </c>
    </row>
    <row r="478" spans="1:2" x14ac:dyDescent="0.5">
      <c r="A478" t="s">
        <v>14</v>
      </c>
      <c r="B478">
        <v>1120</v>
      </c>
    </row>
    <row r="479" spans="1:2" x14ac:dyDescent="0.5">
      <c r="A479" t="s">
        <v>14</v>
      </c>
      <c r="B479">
        <v>113</v>
      </c>
    </row>
    <row r="480" spans="1:2" hidden="1" x14ac:dyDescent="0.5">
      <c r="A480" t="s">
        <v>20</v>
      </c>
      <c r="B480">
        <v>2756</v>
      </c>
    </row>
    <row r="481" spans="1:2" hidden="1" x14ac:dyDescent="0.5">
      <c r="A481" t="s">
        <v>20</v>
      </c>
      <c r="B481">
        <v>173</v>
      </c>
    </row>
    <row r="482" spans="1:2" hidden="1" x14ac:dyDescent="0.5">
      <c r="A482" t="s">
        <v>20</v>
      </c>
      <c r="B482">
        <v>87</v>
      </c>
    </row>
    <row r="483" spans="1:2" x14ac:dyDescent="0.5">
      <c r="A483" t="s">
        <v>14</v>
      </c>
      <c r="B483">
        <v>1538</v>
      </c>
    </row>
    <row r="484" spans="1:2" x14ac:dyDescent="0.5">
      <c r="A484" t="s">
        <v>14</v>
      </c>
      <c r="B484">
        <v>9</v>
      </c>
    </row>
    <row r="485" spans="1:2" x14ac:dyDescent="0.5">
      <c r="A485" t="s">
        <v>14</v>
      </c>
      <c r="B485">
        <v>554</v>
      </c>
    </row>
    <row r="486" spans="1:2" hidden="1" x14ac:dyDescent="0.5">
      <c r="A486" t="s">
        <v>20</v>
      </c>
      <c r="B486">
        <v>1572</v>
      </c>
    </row>
    <row r="487" spans="1:2" x14ac:dyDescent="0.5">
      <c r="A487" t="s">
        <v>14</v>
      </c>
      <c r="B487">
        <v>648</v>
      </c>
    </row>
    <row r="488" spans="1:2" x14ac:dyDescent="0.5">
      <c r="A488" t="s">
        <v>14</v>
      </c>
      <c r="B488">
        <v>21</v>
      </c>
    </row>
    <row r="489" spans="1:2" hidden="1" x14ac:dyDescent="0.5">
      <c r="A489" t="s">
        <v>20</v>
      </c>
      <c r="B489">
        <v>2346</v>
      </c>
    </row>
    <row r="490" spans="1:2" hidden="1" x14ac:dyDescent="0.5">
      <c r="A490" t="s">
        <v>20</v>
      </c>
      <c r="B490">
        <v>115</v>
      </c>
    </row>
    <row r="491" spans="1:2" hidden="1" x14ac:dyDescent="0.5">
      <c r="A491" t="s">
        <v>20</v>
      </c>
      <c r="B491">
        <v>85</v>
      </c>
    </row>
    <row r="492" spans="1:2" hidden="1" x14ac:dyDescent="0.5">
      <c r="A492" t="s">
        <v>20</v>
      </c>
      <c r="B492">
        <v>144</v>
      </c>
    </row>
    <row r="493" spans="1:2" hidden="1" x14ac:dyDescent="0.5">
      <c r="A493" t="s">
        <v>20</v>
      </c>
      <c r="B493">
        <v>2443</v>
      </c>
    </row>
    <row r="494" spans="1:2" hidden="1" x14ac:dyDescent="0.5">
      <c r="A494" t="s">
        <v>74</v>
      </c>
      <c r="B494">
        <v>595</v>
      </c>
    </row>
    <row r="495" spans="1:2" hidden="1" x14ac:dyDescent="0.5">
      <c r="A495" t="s">
        <v>20</v>
      </c>
      <c r="B495">
        <v>64</v>
      </c>
    </row>
    <row r="496" spans="1:2" hidden="1" x14ac:dyDescent="0.5">
      <c r="A496" t="s">
        <v>20</v>
      </c>
      <c r="B496">
        <v>268</v>
      </c>
    </row>
    <row r="497" spans="1:2" hidden="1" x14ac:dyDescent="0.5">
      <c r="A497" t="s">
        <v>20</v>
      </c>
      <c r="B497">
        <v>195</v>
      </c>
    </row>
    <row r="498" spans="1:2" x14ac:dyDescent="0.5">
      <c r="A498" t="s">
        <v>14</v>
      </c>
      <c r="B498">
        <v>54</v>
      </c>
    </row>
    <row r="499" spans="1:2" x14ac:dyDescent="0.5">
      <c r="A499" t="s">
        <v>14</v>
      </c>
      <c r="B499">
        <v>120</v>
      </c>
    </row>
    <row r="500" spans="1:2" x14ac:dyDescent="0.5">
      <c r="A500" t="s">
        <v>14</v>
      </c>
      <c r="B500">
        <v>579</v>
      </c>
    </row>
    <row r="501" spans="1:2" x14ac:dyDescent="0.5">
      <c r="A501" t="s">
        <v>14</v>
      </c>
      <c r="B501">
        <v>2072</v>
      </c>
    </row>
    <row r="502" spans="1:2" x14ac:dyDescent="0.5">
      <c r="A502" t="s">
        <v>14</v>
      </c>
      <c r="B502">
        <v>0</v>
      </c>
    </row>
    <row r="503" spans="1:2" x14ac:dyDescent="0.5">
      <c r="A503" t="s">
        <v>14</v>
      </c>
      <c r="B503">
        <v>1796</v>
      </c>
    </row>
    <row r="504" spans="1:2" hidden="1" x14ac:dyDescent="0.5">
      <c r="A504" t="s">
        <v>20</v>
      </c>
      <c r="B504">
        <v>186</v>
      </c>
    </row>
    <row r="505" spans="1:2" hidden="1" x14ac:dyDescent="0.5">
      <c r="A505" t="s">
        <v>20</v>
      </c>
      <c r="B505">
        <v>460</v>
      </c>
    </row>
    <row r="506" spans="1:2" x14ac:dyDescent="0.5">
      <c r="A506" t="s">
        <v>14</v>
      </c>
      <c r="B506">
        <v>62</v>
      </c>
    </row>
    <row r="507" spans="1:2" x14ac:dyDescent="0.5">
      <c r="A507" t="s">
        <v>14</v>
      </c>
      <c r="B507">
        <v>347</v>
      </c>
    </row>
    <row r="508" spans="1:2" hidden="1" x14ac:dyDescent="0.5">
      <c r="A508" t="s">
        <v>20</v>
      </c>
      <c r="B508">
        <v>2528</v>
      </c>
    </row>
    <row r="509" spans="1:2" x14ac:dyDescent="0.5">
      <c r="A509" t="s">
        <v>14</v>
      </c>
      <c r="B509">
        <v>19</v>
      </c>
    </row>
    <row r="510" spans="1:2" hidden="1" x14ac:dyDescent="0.5">
      <c r="A510" t="s">
        <v>20</v>
      </c>
      <c r="B510">
        <v>3657</v>
      </c>
    </row>
    <row r="511" spans="1:2" x14ac:dyDescent="0.5">
      <c r="A511" t="s">
        <v>14</v>
      </c>
      <c r="B511">
        <v>1258</v>
      </c>
    </row>
    <row r="512" spans="1:2" hidden="1" x14ac:dyDescent="0.5">
      <c r="A512" t="s">
        <v>20</v>
      </c>
      <c r="B512">
        <v>131</v>
      </c>
    </row>
    <row r="513" spans="1:2" x14ac:dyDescent="0.5">
      <c r="A513" t="s">
        <v>14</v>
      </c>
      <c r="B513">
        <v>362</v>
      </c>
    </row>
    <row r="514" spans="1:2" hidden="1" x14ac:dyDescent="0.5">
      <c r="A514" t="s">
        <v>20</v>
      </c>
      <c r="B514">
        <v>239</v>
      </c>
    </row>
    <row r="515" spans="1:2" hidden="1" x14ac:dyDescent="0.5">
      <c r="A515" t="s">
        <v>74</v>
      </c>
      <c r="B515">
        <v>35</v>
      </c>
    </row>
    <row r="516" spans="1:2" hidden="1" x14ac:dyDescent="0.5">
      <c r="A516" t="s">
        <v>74</v>
      </c>
      <c r="B516">
        <v>528</v>
      </c>
    </row>
    <row r="517" spans="1:2" x14ac:dyDescent="0.5">
      <c r="A517" t="s">
        <v>14</v>
      </c>
      <c r="B517">
        <v>133</v>
      </c>
    </row>
    <row r="518" spans="1:2" x14ac:dyDescent="0.5">
      <c r="A518" t="s">
        <v>14</v>
      </c>
      <c r="B518">
        <v>846</v>
      </c>
    </row>
    <row r="519" spans="1:2" hidden="1" x14ac:dyDescent="0.5">
      <c r="A519" t="s">
        <v>20</v>
      </c>
      <c r="B519">
        <v>78</v>
      </c>
    </row>
    <row r="520" spans="1:2" x14ac:dyDescent="0.5">
      <c r="A520" t="s">
        <v>14</v>
      </c>
      <c r="B520">
        <v>10</v>
      </c>
    </row>
    <row r="521" spans="1:2" hidden="1" x14ac:dyDescent="0.5">
      <c r="A521" t="s">
        <v>20</v>
      </c>
      <c r="B521">
        <v>1773</v>
      </c>
    </row>
    <row r="522" spans="1:2" hidden="1" x14ac:dyDescent="0.5">
      <c r="A522" t="s">
        <v>20</v>
      </c>
      <c r="B522">
        <v>32</v>
      </c>
    </row>
    <row r="523" spans="1:2" hidden="1" x14ac:dyDescent="0.5">
      <c r="A523" t="s">
        <v>20</v>
      </c>
      <c r="B523">
        <v>369</v>
      </c>
    </row>
    <row r="524" spans="1:2" x14ac:dyDescent="0.5">
      <c r="A524" t="s">
        <v>14</v>
      </c>
      <c r="B524">
        <v>191</v>
      </c>
    </row>
    <row r="525" spans="1:2" hidden="1" x14ac:dyDescent="0.5">
      <c r="A525" t="s">
        <v>20</v>
      </c>
      <c r="B525">
        <v>89</v>
      </c>
    </row>
    <row r="526" spans="1:2" x14ac:dyDescent="0.5">
      <c r="A526" t="s">
        <v>14</v>
      </c>
      <c r="B526">
        <v>1979</v>
      </c>
    </row>
    <row r="527" spans="1:2" x14ac:dyDescent="0.5">
      <c r="A527" t="s">
        <v>14</v>
      </c>
      <c r="B527">
        <v>63</v>
      </c>
    </row>
    <row r="528" spans="1:2" hidden="1" x14ac:dyDescent="0.5">
      <c r="A528" t="s">
        <v>20</v>
      </c>
      <c r="B528">
        <v>147</v>
      </c>
    </row>
    <row r="529" spans="1:2" x14ac:dyDescent="0.5">
      <c r="A529" t="s">
        <v>14</v>
      </c>
      <c r="B529">
        <v>6080</v>
      </c>
    </row>
    <row r="530" spans="1:2" x14ac:dyDescent="0.5">
      <c r="A530" t="s">
        <v>14</v>
      </c>
      <c r="B530">
        <v>80</v>
      </c>
    </row>
    <row r="531" spans="1:2" x14ac:dyDescent="0.5">
      <c r="A531" t="s">
        <v>14</v>
      </c>
      <c r="B531">
        <v>9</v>
      </c>
    </row>
    <row r="532" spans="1:2" x14ac:dyDescent="0.5">
      <c r="A532" t="s">
        <v>14</v>
      </c>
      <c r="B532">
        <v>1784</v>
      </c>
    </row>
    <row r="533" spans="1:2" hidden="1" x14ac:dyDescent="0.5">
      <c r="A533" t="s">
        <v>47</v>
      </c>
      <c r="B533">
        <v>3640</v>
      </c>
    </row>
    <row r="534" spans="1:2" hidden="1" x14ac:dyDescent="0.5">
      <c r="A534" t="s">
        <v>20</v>
      </c>
      <c r="B534">
        <v>126</v>
      </c>
    </row>
    <row r="535" spans="1:2" hidden="1" x14ac:dyDescent="0.5">
      <c r="A535" t="s">
        <v>20</v>
      </c>
      <c r="B535">
        <v>2218</v>
      </c>
    </row>
    <row r="536" spans="1:2" x14ac:dyDescent="0.5">
      <c r="A536" t="s">
        <v>14</v>
      </c>
      <c r="B536">
        <v>243</v>
      </c>
    </row>
    <row r="537" spans="1:2" hidden="1" x14ac:dyDescent="0.5">
      <c r="A537" t="s">
        <v>20</v>
      </c>
      <c r="B537">
        <v>202</v>
      </c>
    </row>
    <row r="538" spans="1:2" hidden="1" x14ac:dyDescent="0.5">
      <c r="A538" t="s">
        <v>20</v>
      </c>
      <c r="B538">
        <v>140</v>
      </c>
    </row>
    <row r="539" spans="1:2" hidden="1" x14ac:dyDescent="0.5">
      <c r="A539" t="s">
        <v>20</v>
      </c>
      <c r="B539">
        <v>1052</v>
      </c>
    </row>
    <row r="540" spans="1:2" x14ac:dyDescent="0.5">
      <c r="A540" t="s">
        <v>14</v>
      </c>
      <c r="B540">
        <v>1296</v>
      </c>
    </row>
    <row r="541" spans="1:2" x14ac:dyDescent="0.5">
      <c r="A541" t="s">
        <v>14</v>
      </c>
      <c r="B541">
        <v>77</v>
      </c>
    </row>
    <row r="542" spans="1:2" hidden="1" x14ac:dyDescent="0.5">
      <c r="A542" t="s">
        <v>20</v>
      </c>
      <c r="B542">
        <v>247</v>
      </c>
    </row>
    <row r="543" spans="1:2" x14ac:dyDescent="0.5">
      <c r="A543" t="s">
        <v>14</v>
      </c>
      <c r="B543">
        <v>395</v>
      </c>
    </row>
    <row r="544" spans="1:2" x14ac:dyDescent="0.5">
      <c r="A544" t="s">
        <v>14</v>
      </c>
      <c r="B544">
        <v>49</v>
      </c>
    </row>
    <row r="545" spans="1:2" x14ac:dyDescent="0.5">
      <c r="A545" t="s">
        <v>14</v>
      </c>
      <c r="B545">
        <v>180</v>
      </c>
    </row>
    <row r="546" spans="1:2" hidden="1" x14ac:dyDescent="0.5">
      <c r="A546" t="s">
        <v>20</v>
      </c>
      <c r="B546">
        <v>84</v>
      </c>
    </row>
    <row r="547" spans="1:2" x14ac:dyDescent="0.5">
      <c r="A547" t="s">
        <v>14</v>
      </c>
      <c r="B547">
        <v>2690</v>
      </c>
    </row>
    <row r="548" spans="1:2" hidden="1" x14ac:dyDescent="0.5">
      <c r="A548" t="s">
        <v>20</v>
      </c>
      <c r="B548">
        <v>88</v>
      </c>
    </row>
    <row r="549" spans="1:2" hidden="1" x14ac:dyDescent="0.5">
      <c r="A549" t="s">
        <v>20</v>
      </c>
      <c r="B549">
        <v>156</v>
      </c>
    </row>
    <row r="550" spans="1:2" hidden="1" x14ac:dyDescent="0.5">
      <c r="A550" t="s">
        <v>20</v>
      </c>
      <c r="B550">
        <v>2985</v>
      </c>
    </row>
    <row r="551" spans="1:2" hidden="1" x14ac:dyDescent="0.5">
      <c r="A551" t="s">
        <v>20</v>
      </c>
      <c r="B551">
        <v>762</v>
      </c>
    </row>
    <row r="552" spans="1:2" hidden="1" x14ac:dyDescent="0.5">
      <c r="A552" t="s">
        <v>74</v>
      </c>
      <c r="B552">
        <v>1</v>
      </c>
    </row>
    <row r="553" spans="1:2" x14ac:dyDescent="0.5">
      <c r="A553" t="s">
        <v>14</v>
      </c>
      <c r="B553">
        <v>2779</v>
      </c>
    </row>
    <row r="554" spans="1:2" x14ac:dyDescent="0.5">
      <c r="A554" t="s">
        <v>14</v>
      </c>
      <c r="B554">
        <v>92</v>
      </c>
    </row>
    <row r="555" spans="1:2" x14ac:dyDescent="0.5">
      <c r="A555" t="s">
        <v>14</v>
      </c>
      <c r="B555">
        <v>1028</v>
      </c>
    </row>
    <row r="556" spans="1:2" hidden="1" x14ac:dyDescent="0.5">
      <c r="A556" t="s">
        <v>20</v>
      </c>
      <c r="B556">
        <v>554</v>
      </c>
    </row>
    <row r="557" spans="1:2" hidden="1" x14ac:dyDescent="0.5">
      <c r="A557" t="s">
        <v>20</v>
      </c>
      <c r="B557">
        <v>135</v>
      </c>
    </row>
    <row r="558" spans="1:2" hidden="1" x14ac:dyDescent="0.5">
      <c r="A558" t="s">
        <v>20</v>
      </c>
      <c r="B558">
        <v>122</v>
      </c>
    </row>
    <row r="559" spans="1:2" hidden="1" x14ac:dyDescent="0.5">
      <c r="A559" t="s">
        <v>20</v>
      </c>
      <c r="B559">
        <v>221</v>
      </c>
    </row>
    <row r="560" spans="1:2" hidden="1" x14ac:dyDescent="0.5">
      <c r="A560" t="s">
        <v>20</v>
      </c>
      <c r="B560">
        <v>126</v>
      </c>
    </row>
    <row r="561" spans="1:2" hidden="1" x14ac:dyDescent="0.5">
      <c r="A561" t="s">
        <v>20</v>
      </c>
      <c r="B561">
        <v>1022</v>
      </c>
    </row>
    <row r="562" spans="1:2" hidden="1" x14ac:dyDescent="0.5">
      <c r="A562" t="s">
        <v>20</v>
      </c>
      <c r="B562">
        <v>3177</v>
      </c>
    </row>
    <row r="563" spans="1:2" hidden="1" x14ac:dyDescent="0.5">
      <c r="A563" t="s">
        <v>20</v>
      </c>
      <c r="B563">
        <v>198</v>
      </c>
    </row>
    <row r="564" spans="1:2" x14ac:dyDescent="0.5">
      <c r="A564" t="s">
        <v>14</v>
      </c>
      <c r="B564">
        <v>26</v>
      </c>
    </row>
    <row r="565" spans="1:2" hidden="1" x14ac:dyDescent="0.5">
      <c r="A565" t="s">
        <v>20</v>
      </c>
      <c r="B565">
        <v>85</v>
      </c>
    </row>
    <row r="566" spans="1:2" x14ac:dyDescent="0.5">
      <c r="A566" t="s">
        <v>14</v>
      </c>
      <c r="B566">
        <v>1790</v>
      </c>
    </row>
    <row r="567" spans="1:2" hidden="1" x14ac:dyDescent="0.5">
      <c r="A567" t="s">
        <v>20</v>
      </c>
      <c r="B567">
        <v>3596</v>
      </c>
    </row>
    <row r="568" spans="1:2" x14ac:dyDescent="0.5">
      <c r="A568" t="s">
        <v>14</v>
      </c>
      <c r="B568">
        <v>37</v>
      </c>
    </row>
    <row r="569" spans="1:2" hidden="1" x14ac:dyDescent="0.5">
      <c r="A569" t="s">
        <v>20</v>
      </c>
      <c r="B569">
        <v>244</v>
      </c>
    </row>
    <row r="570" spans="1:2" hidden="1" x14ac:dyDescent="0.5">
      <c r="A570" t="s">
        <v>20</v>
      </c>
      <c r="B570">
        <v>5180</v>
      </c>
    </row>
    <row r="571" spans="1:2" hidden="1" x14ac:dyDescent="0.5">
      <c r="A571" t="s">
        <v>20</v>
      </c>
      <c r="B571">
        <v>589</v>
      </c>
    </row>
    <row r="572" spans="1:2" hidden="1" x14ac:dyDescent="0.5">
      <c r="A572" t="s">
        <v>20</v>
      </c>
      <c r="B572">
        <v>2725</v>
      </c>
    </row>
    <row r="573" spans="1:2" x14ac:dyDescent="0.5">
      <c r="A573" t="s">
        <v>14</v>
      </c>
      <c r="B573">
        <v>35</v>
      </c>
    </row>
    <row r="574" spans="1:2" hidden="1" x14ac:dyDescent="0.5">
      <c r="A574" t="s">
        <v>74</v>
      </c>
      <c r="B574">
        <v>94</v>
      </c>
    </row>
    <row r="575" spans="1:2" hidden="1" x14ac:dyDescent="0.5">
      <c r="A575" t="s">
        <v>20</v>
      </c>
      <c r="B575">
        <v>300</v>
      </c>
    </row>
    <row r="576" spans="1:2" hidden="1" x14ac:dyDescent="0.5">
      <c r="A576" t="s">
        <v>20</v>
      </c>
      <c r="B576">
        <v>144</v>
      </c>
    </row>
    <row r="577" spans="1:2" x14ac:dyDescent="0.5">
      <c r="A577" t="s">
        <v>14</v>
      </c>
      <c r="B577">
        <v>558</v>
      </c>
    </row>
    <row r="578" spans="1:2" x14ac:dyDescent="0.5">
      <c r="A578" t="s">
        <v>14</v>
      </c>
      <c r="B578">
        <v>64</v>
      </c>
    </row>
    <row r="579" spans="1:2" hidden="1" x14ac:dyDescent="0.5">
      <c r="A579" t="s">
        <v>74</v>
      </c>
      <c r="B579">
        <v>37</v>
      </c>
    </row>
    <row r="580" spans="1:2" x14ac:dyDescent="0.5">
      <c r="A580" t="s">
        <v>14</v>
      </c>
      <c r="B580">
        <v>245</v>
      </c>
    </row>
    <row r="581" spans="1:2" hidden="1" x14ac:dyDescent="0.5">
      <c r="A581" t="s">
        <v>20</v>
      </c>
      <c r="B581">
        <v>87</v>
      </c>
    </row>
    <row r="582" spans="1:2" hidden="1" x14ac:dyDescent="0.5">
      <c r="A582" t="s">
        <v>20</v>
      </c>
      <c r="B582">
        <v>3116</v>
      </c>
    </row>
    <row r="583" spans="1:2" x14ac:dyDescent="0.5">
      <c r="A583" t="s">
        <v>14</v>
      </c>
      <c r="B583">
        <v>71</v>
      </c>
    </row>
    <row r="584" spans="1:2" x14ac:dyDescent="0.5">
      <c r="A584" t="s">
        <v>14</v>
      </c>
      <c r="B584">
        <v>42</v>
      </c>
    </row>
    <row r="585" spans="1:2" hidden="1" x14ac:dyDescent="0.5">
      <c r="A585" t="s">
        <v>20</v>
      </c>
      <c r="B585">
        <v>909</v>
      </c>
    </row>
    <row r="586" spans="1:2" hidden="1" x14ac:dyDescent="0.5">
      <c r="A586" t="s">
        <v>20</v>
      </c>
      <c r="B586">
        <v>1613</v>
      </c>
    </row>
    <row r="587" spans="1:2" hidden="1" x14ac:dyDescent="0.5">
      <c r="A587" t="s">
        <v>20</v>
      </c>
      <c r="B587">
        <v>136</v>
      </c>
    </row>
    <row r="588" spans="1:2" hidden="1" x14ac:dyDescent="0.5">
      <c r="A588" t="s">
        <v>20</v>
      </c>
      <c r="B588">
        <v>130</v>
      </c>
    </row>
    <row r="589" spans="1:2" x14ac:dyDescent="0.5">
      <c r="A589" t="s">
        <v>14</v>
      </c>
      <c r="B589">
        <v>156</v>
      </c>
    </row>
    <row r="590" spans="1:2" x14ac:dyDescent="0.5">
      <c r="A590" t="s">
        <v>14</v>
      </c>
      <c r="B590">
        <v>1368</v>
      </c>
    </row>
    <row r="591" spans="1:2" x14ac:dyDescent="0.5">
      <c r="A591" t="s">
        <v>14</v>
      </c>
      <c r="B591">
        <v>102</v>
      </c>
    </row>
    <row r="592" spans="1:2" x14ac:dyDescent="0.5">
      <c r="A592" t="s">
        <v>14</v>
      </c>
      <c r="B592">
        <v>86</v>
      </c>
    </row>
    <row r="593" spans="1:2" hidden="1" x14ac:dyDescent="0.5">
      <c r="A593" t="s">
        <v>20</v>
      </c>
      <c r="B593">
        <v>102</v>
      </c>
    </row>
    <row r="594" spans="1:2" x14ac:dyDescent="0.5">
      <c r="A594" t="s">
        <v>14</v>
      </c>
      <c r="B594">
        <v>253</v>
      </c>
    </row>
    <row r="595" spans="1:2" hidden="1" x14ac:dyDescent="0.5">
      <c r="A595" t="s">
        <v>20</v>
      </c>
      <c r="B595">
        <v>4006</v>
      </c>
    </row>
    <row r="596" spans="1:2" x14ac:dyDescent="0.5">
      <c r="A596" t="s">
        <v>14</v>
      </c>
      <c r="B596">
        <v>157</v>
      </c>
    </row>
    <row r="597" spans="1:2" hidden="1" x14ac:dyDescent="0.5">
      <c r="A597" t="s">
        <v>20</v>
      </c>
      <c r="B597">
        <v>1629</v>
      </c>
    </row>
    <row r="598" spans="1:2" x14ac:dyDescent="0.5">
      <c r="A598" t="s">
        <v>14</v>
      </c>
      <c r="B598">
        <v>183</v>
      </c>
    </row>
    <row r="599" spans="1:2" hidden="1" x14ac:dyDescent="0.5">
      <c r="A599" t="s">
        <v>20</v>
      </c>
      <c r="B599">
        <v>2188</v>
      </c>
    </row>
    <row r="600" spans="1:2" hidden="1" x14ac:dyDescent="0.5">
      <c r="A600" t="s">
        <v>20</v>
      </c>
      <c r="B600">
        <v>2409</v>
      </c>
    </row>
    <row r="601" spans="1:2" x14ac:dyDescent="0.5">
      <c r="A601" t="s">
        <v>14</v>
      </c>
      <c r="B601">
        <v>82</v>
      </c>
    </row>
    <row r="602" spans="1:2" x14ac:dyDescent="0.5">
      <c r="A602" t="s">
        <v>14</v>
      </c>
      <c r="B602">
        <v>1</v>
      </c>
    </row>
    <row r="603" spans="1:2" hidden="1" x14ac:dyDescent="0.5">
      <c r="A603" t="s">
        <v>20</v>
      </c>
      <c r="B603">
        <v>194</v>
      </c>
    </row>
    <row r="604" spans="1:2" hidden="1" x14ac:dyDescent="0.5">
      <c r="A604" t="s">
        <v>20</v>
      </c>
      <c r="B604">
        <v>1140</v>
      </c>
    </row>
    <row r="605" spans="1:2" hidden="1" x14ac:dyDescent="0.5">
      <c r="A605" t="s">
        <v>20</v>
      </c>
      <c r="B605">
        <v>102</v>
      </c>
    </row>
    <row r="606" spans="1:2" hidden="1" x14ac:dyDescent="0.5">
      <c r="A606" t="s">
        <v>20</v>
      </c>
      <c r="B606">
        <v>2857</v>
      </c>
    </row>
    <row r="607" spans="1:2" hidden="1" x14ac:dyDescent="0.5">
      <c r="A607" t="s">
        <v>20</v>
      </c>
      <c r="B607">
        <v>107</v>
      </c>
    </row>
    <row r="608" spans="1:2" hidden="1" x14ac:dyDescent="0.5">
      <c r="A608" t="s">
        <v>20</v>
      </c>
      <c r="B608">
        <v>160</v>
      </c>
    </row>
    <row r="609" spans="1:2" hidden="1" x14ac:dyDescent="0.5">
      <c r="A609" t="s">
        <v>20</v>
      </c>
      <c r="B609">
        <v>2230</v>
      </c>
    </row>
    <row r="610" spans="1:2" hidden="1" x14ac:dyDescent="0.5">
      <c r="A610" t="s">
        <v>20</v>
      </c>
      <c r="B610">
        <v>316</v>
      </c>
    </row>
    <row r="611" spans="1:2" hidden="1" x14ac:dyDescent="0.5">
      <c r="A611" t="s">
        <v>20</v>
      </c>
      <c r="B611">
        <v>117</v>
      </c>
    </row>
    <row r="612" spans="1:2" hidden="1" x14ac:dyDescent="0.5">
      <c r="A612" t="s">
        <v>20</v>
      </c>
      <c r="B612">
        <v>6406</v>
      </c>
    </row>
    <row r="613" spans="1:2" hidden="1" x14ac:dyDescent="0.5">
      <c r="A613" t="s">
        <v>74</v>
      </c>
      <c r="B613">
        <v>15</v>
      </c>
    </row>
    <row r="614" spans="1:2" hidden="1" x14ac:dyDescent="0.5">
      <c r="A614" t="s">
        <v>20</v>
      </c>
      <c r="B614">
        <v>192</v>
      </c>
    </row>
    <row r="615" spans="1:2" hidden="1" x14ac:dyDescent="0.5">
      <c r="A615" t="s">
        <v>20</v>
      </c>
      <c r="B615">
        <v>26</v>
      </c>
    </row>
    <row r="616" spans="1:2" hidden="1" x14ac:dyDescent="0.5">
      <c r="A616" t="s">
        <v>20</v>
      </c>
      <c r="B616">
        <v>723</v>
      </c>
    </row>
    <row r="617" spans="1:2" hidden="1" x14ac:dyDescent="0.5">
      <c r="A617" t="s">
        <v>20</v>
      </c>
      <c r="B617">
        <v>170</v>
      </c>
    </row>
    <row r="618" spans="1:2" hidden="1" x14ac:dyDescent="0.5">
      <c r="A618" t="s">
        <v>20</v>
      </c>
      <c r="B618">
        <v>238</v>
      </c>
    </row>
    <row r="619" spans="1:2" hidden="1" x14ac:dyDescent="0.5">
      <c r="A619" t="s">
        <v>20</v>
      </c>
      <c r="B619">
        <v>55</v>
      </c>
    </row>
    <row r="620" spans="1:2" x14ac:dyDescent="0.5">
      <c r="A620" t="s">
        <v>14</v>
      </c>
      <c r="B620">
        <v>1198</v>
      </c>
    </row>
    <row r="621" spans="1:2" x14ac:dyDescent="0.5">
      <c r="A621" t="s">
        <v>14</v>
      </c>
      <c r="B621">
        <v>648</v>
      </c>
    </row>
    <row r="622" spans="1:2" hidden="1" x14ac:dyDescent="0.5">
      <c r="A622" t="s">
        <v>20</v>
      </c>
      <c r="B622">
        <v>128</v>
      </c>
    </row>
    <row r="623" spans="1:2" hidden="1" x14ac:dyDescent="0.5">
      <c r="A623" t="s">
        <v>20</v>
      </c>
      <c r="B623">
        <v>2144</v>
      </c>
    </row>
    <row r="624" spans="1:2" x14ac:dyDescent="0.5">
      <c r="A624" t="s">
        <v>14</v>
      </c>
      <c r="B624">
        <v>64</v>
      </c>
    </row>
    <row r="625" spans="1:2" hidden="1" x14ac:dyDescent="0.5">
      <c r="A625" t="s">
        <v>20</v>
      </c>
      <c r="B625">
        <v>2693</v>
      </c>
    </row>
    <row r="626" spans="1:2" hidden="1" x14ac:dyDescent="0.5">
      <c r="A626" t="s">
        <v>20</v>
      </c>
      <c r="B626">
        <v>432</v>
      </c>
    </row>
    <row r="627" spans="1:2" x14ac:dyDescent="0.5">
      <c r="A627" t="s">
        <v>14</v>
      </c>
      <c r="B627">
        <v>62</v>
      </c>
    </row>
    <row r="628" spans="1:2" hidden="1" x14ac:dyDescent="0.5">
      <c r="A628" t="s">
        <v>20</v>
      </c>
      <c r="B628">
        <v>189</v>
      </c>
    </row>
    <row r="629" spans="1:2" hidden="1" x14ac:dyDescent="0.5">
      <c r="A629" t="s">
        <v>20</v>
      </c>
      <c r="B629">
        <v>154</v>
      </c>
    </row>
    <row r="630" spans="1:2" hidden="1" x14ac:dyDescent="0.5">
      <c r="A630" t="s">
        <v>20</v>
      </c>
      <c r="B630">
        <v>96</v>
      </c>
    </row>
    <row r="631" spans="1:2" x14ac:dyDescent="0.5">
      <c r="A631" t="s">
        <v>14</v>
      </c>
      <c r="B631">
        <v>750</v>
      </c>
    </row>
    <row r="632" spans="1:2" hidden="1" x14ac:dyDescent="0.5">
      <c r="A632" t="s">
        <v>74</v>
      </c>
      <c r="B632">
        <v>87</v>
      </c>
    </row>
    <row r="633" spans="1:2" hidden="1" x14ac:dyDescent="0.5">
      <c r="A633" t="s">
        <v>20</v>
      </c>
      <c r="B633">
        <v>3063</v>
      </c>
    </row>
    <row r="634" spans="1:2" hidden="1" x14ac:dyDescent="0.5">
      <c r="A634" t="s">
        <v>47</v>
      </c>
      <c r="B634">
        <v>278</v>
      </c>
    </row>
    <row r="635" spans="1:2" x14ac:dyDescent="0.5">
      <c r="A635" t="s">
        <v>14</v>
      </c>
      <c r="B635">
        <v>105</v>
      </c>
    </row>
    <row r="636" spans="1:2" hidden="1" x14ac:dyDescent="0.5">
      <c r="A636" t="s">
        <v>74</v>
      </c>
      <c r="B636">
        <v>1658</v>
      </c>
    </row>
    <row r="637" spans="1:2" hidden="1" x14ac:dyDescent="0.5">
      <c r="A637" t="s">
        <v>20</v>
      </c>
      <c r="B637">
        <v>2266</v>
      </c>
    </row>
    <row r="638" spans="1:2" x14ac:dyDescent="0.5">
      <c r="A638" t="s">
        <v>14</v>
      </c>
      <c r="B638">
        <v>2604</v>
      </c>
    </row>
    <row r="639" spans="1:2" x14ac:dyDescent="0.5">
      <c r="A639" t="s">
        <v>14</v>
      </c>
      <c r="B639">
        <v>65</v>
      </c>
    </row>
    <row r="640" spans="1:2" x14ac:dyDescent="0.5">
      <c r="A640" t="s">
        <v>14</v>
      </c>
      <c r="B640">
        <v>94</v>
      </c>
    </row>
    <row r="641" spans="1:2" hidden="1" x14ac:dyDescent="0.5">
      <c r="A641" t="s">
        <v>47</v>
      </c>
      <c r="B641">
        <v>45</v>
      </c>
    </row>
    <row r="642" spans="1:2" x14ac:dyDescent="0.5">
      <c r="A642" t="s">
        <v>14</v>
      </c>
      <c r="B642">
        <v>257</v>
      </c>
    </row>
    <row r="643" spans="1:2" hidden="1" x14ac:dyDescent="0.5">
      <c r="A643" t="s">
        <v>20</v>
      </c>
      <c r="B643">
        <v>194</v>
      </c>
    </row>
    <row r="644" spans="1:2" hidden="1" x14ac:dyDescent="0.5">
      <c r="A644" t="s">
        <v>20</v>
      </c>
      <c r="B644">
        <v>129</v>
      </c>
    </row>
    <row r="645" spans="1:2" hidden="1" x14ac:dyDescent="0.5">
      <c r="A645" t="s">
        <v>20</v>
      </c>
      <c r="B645">
        <v>375</v>
      </c>
    </row>
    <row r="646" spans="1:2" x14ac:dyDescent="0.5">
      <c r="A646" t="s">
        <v>14</v>
      </c>
      <c r="B646">
        <v>2928</v>
      </c>
    </row>
    <row r="647" spans="1:2" x14ac:dyDescent="0.5">
      <c r="A647" t="s">
        <v>14</v>
      </c>
      <c r="B647">
        <v>4697</v>
      </c>
    </row>
    <row r="648" spans="1:2" x14ac:dyDescent="0.5">
      <c r="A648" t="s">
        <v>14</v>
      </c>
      <c r="B648">
        <v>2915</v>
      </c>
    </row>
    <row r="649" spans="1:2" x14ac:dyDescent="0.5">
      <c r="A649" t="s">
        <v>14</v>
      </c>
      <c r="B649">
        <v>18</v>
      </c>
    </row>
    <row r="650" spans="1:2" hidden="1" x14ac:dyDescent="0.5">
      <c r="A650" t="s">
        <v>74</v>
      </c>
      <c r="B650">
        <v>723</v>
      </c>
    </row>
    <row r="651" spans="1:2" x14ac:dyDescent="0.5">
      <c r="A651" t="s">
        <v>14</v>
      </c>
      <c r="B651">
        <v>602</v>
      </c>
    </row>
    <row r="652" spans="1:2" x14ac:dyDescent="0.5">
      <c r="A652" t="s">
        <v>14</v>
      </c>
      <c r="B652">
        <v>1</v>
      </c>
    </row>
    <row r="653" spans="1:2" x14ac:dyDescent="0.5">
      <c r="A653" t="s">
        <v>14</v>
      </c>
      <c r="B653">
        <v>3868</v>
      </c>
    </row>
    <row r="654" spans="1:2" hidden="1" x14ac:dyDescent="0.5">
      <c r="A654" t="s">
        <v>20</v>
      </c>
      <c r="B654">
        <v>409</v>
      </c>
    </row>
    <row r="655" spans="1:2" hidden="1" x14ac:dyDescent="0.5">
      <c r="A655" t="s">
        <v>20</v>
      </c>
      <c r="B655">
        <v>234</v>
      </c>
    </row>
    <row r="656" spans="1:2" hidden="1" x14ac:dyDescent="0.5">
      <c r="A656" t="s">
        <v>20</v>
      </c>
      <c r="B656">
        <v>3016</v>
      </c>
    </row>
    <row r="657" spans="1:2" hidden="1" x14ac:dyDescent="0.5">
      <c r="A657" t="s">
        <v>20</v>
      </c>
      <c r="B657">
        <v>264</v>
      </c>
    </row>
    <row r="658" spans="1:2" x14ac:dyDescent="0.5">
      <c r="A658" t="s">
        <v>14</v>
      </c>
      <c r="B658">
        <v>504</v>
      </c>
    </row>
    <row r="659" spans="1:2" x14ac:dyDescent="0.5">
      <c r="A659" t="s">
        <v>14</v>
      </c>
      <c r="B659">
        <v>14</v>
      </c>
    </row>
    <row r="660" spans="1:2" hidden="1" x14ac:dyDescent="0.5">
      <c r="A660" t="s">
        <v>74</v>
      </c>
      <c r="B660">
        <v>390</v>
      </c>
    </row>
    <row r="661" spans="1:2" x14ac:dyDescent="0.5">
      <c r="A661" t="s">
        <v>14</v>
      </c>
      <c r="B661">
        <v>750</v>
      </c>
    </row>
    <row r="662" spans="1:2" x14ac:dyDescent="0.5">
      <c r="A662" t="s">
        <v>14</v>
      </c>
      <c r="B662">
        <v>77</v>
      </c>
    </row>
    <row r="663" spans="1:2" x14ac:dyDescent="0.5">
      <c r="A663" t="s">
        <v>14</v>
      </c>
      <c r="B663">
        <v>752</v>
      </c>
    </row>
    <row r="664" spans="1:2" x14ac:dyDescent="0.5">
      <c r="A664" t="s">
        <v>14</v>
      </c>
      <c r="B664">
        <v>131</v>
      </c>
    </row>
    <row r="665" spans="1:2" x14ac:dyDescent="0.5">
      <c r="A665" t="s">
        <v>14</v>
      </c>
      <c r="B665">
        <v>87</v>
      </c>
    </row>
    <row r="666" spans="1:2" x14ac:dyDescent="0.5">
      <c r="A666" t="s">
        <v>14</v>
      </c>
      <c r="B666">
        <v>1063</v>
      </c>
    </row>
    <row r="667" spans="1:2" hidden="1" x14ac:dyDescent="0.5">
      <c r="A667" t="s">
        <v>20</v>
      </c>
      <c r="B667">
        <v>272</v>
      </c>
    </row>
    <row r="668" spans="1:2" hidden="1" x14ac:dyDescent="0.5">
      <c r="A668" t="s">
        <v>74</v>
      </c>
      <c r="B668">
        <v>25</v>
      </c>
    </row>
    <row r="669" spans="1:2" hidden="1" x14ac:dyDescent="0.5">
      <c r="A669" t="s">
        <v>20</v>
      </c>
      <c r="B669">
        <v>419</v>
      </c>
    </row>
    <row r="670" spans="1:2" x14ac:dyDescent="0.5">
      <c r="A670" t="s">
        <v>14</v>
      </c>
      <c r="B670">
        <v>76</v>
      </c>
    </row>
    <row r="671" spans="1:2" hidden="1" x14ac:dyDescent="0.5">
      <c r="A671" t="s">
        <v>20</v>
      </c>
      <c r="B671">
        <v>1621</v>
      </c>
    </row>
    <row r="672" spans="1:2" hidden="1" x14ac:dyDescent="0.5">
      <c r="A672" t="s">
        <v>20</v>
      </c>
      <c r="B672">
        <v>1101</v>
      </c>
    </row>
    <row r="673" spans="1:2" hidden="1" x14ac:dyDescent="0.5">
      <c r="A673" t="s">
        <v>20</v>
      </c>
      <c r="B673">
        <v>1073</v>
      </c>
    </row>
    <row r="674" spans="1:2" x14ac:dyDescent="0.5">
      <c r="A674" t="s">
        <v>14</v>
      </c>
      <c r="B674">
        <v>4428</v>
      </c>
    </row>
    <row r="675" spans="1:2" x14ac:dyDescent="0.5">
      <c r="A675" t="s">
        <v>14</v>
      </c>
      <c r="B675">
        <v>58</v>
      </c>
    </row>
    <row r="676" spans="1:2" hidden="1" x14ac:dyDescent="0.5">
      <c r="A676" t="s">
        <v>74</v>
      </c>
      <c r="B676">
        <v>1218</v>
      </c>
    </row>
    <row r="677" spans="1:2" hidden="1" x14ac:dyDescent="0.5">
      <c r="A677" t="s">
        <v>20</v>
      </c>
      <c r="B677">
        <v>331</v>
      </c>
    </row>
    <row r="678" spans="1:2" hidden="1" x14ac:dyDescent="0.5">
      <c r="A678" t="s">
        <v>20</v>
      </c>
      <c r="B678">
        <v>1170</v>
      </c>
    </row>
    <row r="679" spans="1:2" x14ac:dyDescent="0.5">
      <c r="A679" t="s">
        <v>14</v>
      </c>
      <c r="B679">
        <v>111</v>
      </c>
    </row>
    <row r="680" spans="1:2" hidden="1" x14ac:dyDescent="0.5">
      <c r="A680" t="s">
        <v>74</v>
      </c>
      <c r="B680">
        <v>215</v>
      </c>
    </row>
    <row r="681" spans="1:2" hidden="1" x14ac:dyDescent="0.5">
      <c r="A681" t="s">
        <v>20</v>
      </c>
      <c r="B681">
        <v>363</v>
      </c>
    </row>
    <row r="682" spans="1:2" x14ac:dyDescent="0.5">
      <c r="A682" t="s">
        <v>14</v>
      </c>
      <c r="B682">
        <v>2955</v>
      </c>
    </row>
    <row r="683" spans="1:2" x14ac:dyDescent="0.5">
      <c r="A683" t="s">
        <v>14</v>
      </c>
      <c r="B683">
        <v>1657</v>
      </c>
    </row>
    <row r="684" spans="1:2" hidden="1" x14ac:dyDescent="0.5">
      <c r="A684" t="s">
        <v>20</v>
      </c>
      <c r="B684">
        <v>103</v>
      </c>
    </row>
    <row r="685" spans="1:2" hidden="1" x14ac:dyDescent="0.5">
      <c r="A685" t="s">
        <v>20</v>
      </c>
      <c r="B685">
        <v>147</v>
      </c>
    </row>
    <row r="686" spans="1:2" hidden="1" x14ac:dyDescent="0.5">
      <c r="A686" t="s">
        <v>20</v>
      </c>
      <c r="B686">
        <v>110</v>
      </c>
    </row>
    <row r="687" spans="1:2" x14ac:dyDescent="0.5">
      <c r="A687" t="s">
        <v>14</v>
      </c>
      <c r="B687">
        <v>926</v>
      </c>
    </row>
    <row r="688" spans="1:2" hidden="1" x14ac:dyDescent="0.5">
      <c r="A688" t="s">
        <v>20</v>
      </c>
      <c r="B688">
        <v>134</v>
      </c>
    </row>
    <row r="689" spans="1:2" hidden="1" x14ac:dyDescent="0.5">
      <c r="A689" t="s">
        <v>20</v>
      </c>
      <c r="B689">
        <v>269</v>
      </c>
    </row>
    <row r="690" spans="1:2" hidden="1" x14ac:dyDescent="0.5">
      <c r="A690" t="s">
        <v>20</v>
      </c>
      <c r="B690">
        <v>175</v>
      </c>
    </row>
    <row r="691" spans="1:2" hidden="1" x14ac:dyDescent="0.5">
      <c r="A691" t="s">
        <v>20</v>
      </c>
      <c r="B691">
        <v>69</v>
      </c>
    </row>
    <row r="692" spans="1:2" hidden="1" x14ac:dyDescent="0.5">
      <c r="A692" t="s">
        <v>20</v>
      </c>
      <c r="B692">
        <v>190</v>
      </c>
    </row>
    <row r="693" spans="1:2" hidden="1" x14ac:dyDescent="0.5">
      <c r="A693" t="s">
        <v>20</v>
      </c>
      <c r="B693">
        <v>237</v>
      </c>
    </row>
    <row r="694" spans="1:2" x14ac:dyDescent="0.5">
      <c r="A694" t="s">
        <v>14</v>
      </c>
      <c r="B694">
        <v>77</v>
      </c>
    </row>
    <row r="695" spans="1:2" x14ac:dyDescent="0.5">
      <c r="A695" t="s">
        <v>14</v>
      </c>
      <c r="B695">
        <v>1748</v>
      </c>
    </row>
    <row r="696" spans="1:2" x14ac:dyDescent="0.5">
      <c r="A696" t="s">
        <v>14</v>
      </c>
      <c r="B696">
        <v>79</v>
      </c>
    </row>
    <row r="697" spans="1:2" hidden="1" x14ac:dyDescent="0.5">
      <c r="A697" t="s">
        <v>20</v>
      </c>
      <c r="B697">
        <v>196</v>
      </c>
    </row>
    <row r="698" spans="1:2" x14ac:dyDescent="0.5">
      <c r="A698" t="s">
        <v>14</v>
      </c>
      <c r="B698">
        <v>889</v>
      </c>
    </row>
    <row r="699" spans="1:2" hidden="1" x14ac:dyDescent="0.5">
      <c r="A699" t="s">
        <v>20</v>
      </c>
      <c r="B699">
        <v>7295</v>
      </c>
    </row>
    <row r="700" spans="1:2" hidden="1" x14ac:dyDescent="0.5">
      <c r="A700" t="s">
        <v>20</v>
      </c>
      <c r="B700">
        <v>2893</v>
      </c>
    </row>
    <row r="701" spans="1:2" x14ac:dyDescent="0.5">
      <c r="A701" t="s">
        <v>14</v>
      </c>
      <c r="B701">
        <v>56</v>
      </c>
    </row>
    <row r="702" spans="1:2" x14ac:dyDescent="0.5">
      <c r="A702" t="s">
        <v>14</v>
      </c>
      <c r="B702">
        <v>1</v>
      </c>
    </row>
    <row r="703" spans="1:2" hidden="1" x14ac:dyDescent="0.5">
      <c r="A703" t="s">
        <v>20</v>
      </c>
      <c r="B703">
        <v>820</v>
      </c>
    </row>
    <row r="704" spans="1:2" x14ac:dyDescent="0.5">
      <c r="A704" t="s">
        <v>14</v>
      </c>
      <c r="B704">
        <v>83</v>
      </c>
    </row>
    <row r="705" spans="1:2" hidden="1" x14ac:dyDescent="0.5">
      <c r="A705" t="s">
        <v>20</v>
      </c>
      <c r="B705">
        <v>2038</v>
      </c>
    </row>
    <row r="706" spans="1:2" hidden="1" x14ac:dyDescent="0.5">
      <c r="A706" t="s">
        <v>20</v>
      </c>
      <c r="B706">
        <v>116</v>
      </c>
    </row>
    <row r="707" spans="1:2" x14ac:dyDescent="0.5">
      <c r="A707" t="s">
        <v>14</v>
      </c>
      <c r="B707">
        <v>2025</v>
      </c>
    </row>
    <row r="708" spans="1:2" hidden="1" x14ac:dyDescent="0.5">
      <c r="A708" t="s">
        <v>20</v>
      </c>
      <c r="B708">
        <v>1345</v>
      </c>
    </row>
    <row r="709" spans="1:2" hidden="1" x14ac:dyDescent="0.5">
      <c r="A709" t="s">
        <v>20</v>
      </c>
      <c r="B709">
        <v>168</v>
      </c>
    </row>
    <row r="710" spans="1:2" hidden="1" x14ac:dyDescent="0.5">
      <c r="A710" t="s">
        <v>20</v>
      </c>
      <c r="B710">
        <v>137</v>
      </c>
    </row>
    <row r="711" spans="1:2" hidden="1" x14ac:dyDescent="0.5">
      <c r="A711" t="s">
        <v>20</v>
      </c>
      <c r="B711">
        <v>186</v>
      </c>
    </row>
    <row r="712" spans="1:2" hidden="1" x14ac:dyDescent="0.5">
      <c r="A712" t="s">
        <v>20</v>
      </c>
      <c r="B712">
        <v>125</v>
      </c>
    </row>
    <row r="713" spans="1:2" x14ac:dyDescent="0.5">
      <c r="A713" t="s">
        <v>14</v>
      </c>
      <c r="B713">
        <v>14</v>
      </c>
    </row>
    <row r="714" spans="1:2" hidden="1" x14ac:dyDescent="0.5">
      <c r="A714" t="s">
        <v>20</v>
      </c>
      <c r="B714">
        <v>202</v>
      </c>
    </row>
    <row r="715" spans="1:2" hidden="1" x14ac:dyDescent="0.5">
      <c r="A715" t="s">
        <v>20</v>
      </c>
      <c r="B715">
        <v>103</v>
      </c>
    </row>
    <row r="716" spans="1:2" hidden="1" x14ac:dyDescent="0.5">
      <c r="A716" t="s">
        <v>20</v>
      </c>
      <c r="B716">
        <v>1785</v>
      </c>
    </row>
    <row r="717" spans="1:2" x14ac:dyDescent="0.5">
      <c r="A717" t="s">
        <v>14</v>
      </c>
      <c r="B717">
        <v>656</v>
      </c>
    </row>
    <row r="718" spans="1:2" hidden="1" x14ac:dyDescent="0.5">
      <c r="A718" t="s">
        <v>20</v>
      </c>
      <c r="B718">
        <v>157</v>
      </c>
    </row>
    <row r="719" spans="1:2" hidden="1" x14ac:dyDescent="0.5">
      <c r="A719" t="s">
        <v>20</v>
      </c>
      <c r="B719">
        <v>555</v>
      </c>
    </row>
    <row r="720" spans="1:2" hidden="1" x14ac:dyDescent="0.5">
      <c r="A720" t="s">
        <v>20</v>
      </c>
      <c r="B720">
        <v>297</v>
      </c>
    </row>
    <row r="721" spans="1:2" hidden="1" x14ac:dyDescent="0.5">
      <c r="A721" t="s">
        <v>20</v>
      </c>
      <c r="B721">
        <v>123</v>
      </c>
    </row>
    <row r="722" spans="1:2" hidden="1" x14ac:dyDescent="0.5">
      <c r="A722" t="s">
        <v>74</v>
      </c>
      <c r="B722">
        <v>38</v>
      </c>
    </row>
    <row r="723" spans="1:2" hidden="1" x14ac:dyDescent="0.5">
      <c r="A723" t="s">
        <v>74</v>
      </c>
      <c r="B723">
        <v>60</v>
      </c>
    </row>
    <row r="724" spans="1:2" hidden="1" x14ac:dyDescent="0.5">
      <c r="A724" t="s">
        <v>20</v>
      </c>
      <c r="B724">
        <v>3036</v>
      </c>
    </row>
    <row r="725" spans="1:2" hidden="1" x14ac:dyDescent="0.5">
      <c r="A725" t="s">
        <v>20</v>
      </c>
      <c r="B725">
        <v>144</v>
      </c>
    </row>
    <row r="726" spans="1:2" hidden="1" x14ac:dyDescent="0.5">
      <c r="A726" t="s">
        <v>20</v>
      </c>
      <c r="B726">
        <v>121</v>
      </c>
    </row>
    <row r="727" spans="1:2" x14ac:dyDescent="0.5">
      <c r="A727" t="s">
        <v>14</v>
      </c>
      <c r="B727">
        <v>1596</v>
      </c>
    </row>
    <row r="728" spans="1:2" hidden="1" x14ac:dyDescent="0.5">
      <c r="A728" t="s">
        <v>74</v>
      </c>
      <c r="B728">
        <v>524</v>
      </c>
    </row>
    <row r="729" spans="1:2" hidden="1" x14ac:dyDescent="0.5">
      <c r="A729" t="s">
        <v>20</v>
      </c>
      <c r="B729">
        <v>181</v>
      </c>
    </row>
    <row r="730" spans="1:2" x14ac:dyDescent="0.5">
      <c r="A730" t="s">
        <v>14</v>
      </c>
      <c r="B730">
        <v>10</v>
      </c>
    </row>
    <row r="731" spans="1:2" hidden="1" x14ac:dyDescent="0.5">
      <c r="A731" t="s">
        <v>20</v>
      </c>
      <c r="B731">
        <v>122</v>
      </c>
    </row>
    <row r="732" spans="1:2" hidden="1" x14ac:dyDescent="0.5">
      <c r="A732" t="s">
        <v>20</v>
      </c>
      <c r="B732">
        <v>1071</v>
      </c>
    </row>
    <row r="733" spans="1:2" hidden="1" x14ac:dyDescent="0.5">
      <c r="A733" t="s">
        <v>74</v>
      </c>
      <c r="B733">
        <v>219</v>
      </c>
    </row>
    <row r="734" spans="1:2" x14ac:dyDescent="0.5">
      <c r="A734" t="s">
        <v>14</v>
      </c>
      <c r="B734">
        <v>1121</v>
      </c>
    </row>
    <row r="735" spans="1:2" hidden="1" x14ac:dyDescent="0.5">
      <c r="A735" t="s">
        <v>20</v>
      </c>
      <c r="B735">
        <v>980</v>
      </c>
    </row>
    <row r="736" spans="1:2" hidden="1" x14ac:dyDescent="0.5">
      <c r="A736" t="s">
        <v>20</v>
      </c>
      <c r="B736">
        <v>536</v>
      </c>
    </row>
    <row r="737" spans="1:2" hidden="1" x14ac:dyDescent="0.5">
      <c r="A737" t="s">
        <v>20</v>
      </c>
      <c r="B737">
        <v>1991</v>
      </c>
    </row>
    <row r="738" spans="1:2" hidden="1" x14ac:dyDescent="0.5">
      <c r="A738" t="s">
        <v>74</v>
      </c>
      <c r="B738">
        <v>29</v>
      </c>
    </row>
    <row r="739" spans="1:2" hidden="1" x14ac:dyDescent="0.5">
      <c r="A739" t="s">
        <v>20</v>
      </c>
      <c r="B739">
        <v>180</v>
      </c>
    </row>
    <row r="740" spans="1:2" x14ac:dyDescent="0.5">
      <c r="A740" t="s">
        <v>14</v>
      </c>
      <c r="B740">
        <v>15</v>
      </c>
    </row>
    <row r="741" spans="1:2" x14ac:dyDescent="0.5">
      <c r="A741" t="s">
        <v>14</v>
      </c>
      <c r="B741">
        <v>191</v>
      </c>
    </row>
    <row r="742" spans="1:2" x14ac:dyDescent="0.5">
      <c r="A742" t="s">
        <v>14</v>
      </c>
      <c r="B742">
        <v>16</v>
      </c>
    </row>
    <row r="743" spans="1:2" hidden="1" x14ac:dyDescent="0.5">
      <c r="A743" t="s">
        <v>20</v>
      </c>
      <c r="B743">
        <v>130</v>
      </c>
    </row>
    <row r="744" spans="1:2" hidden="1" x14ac:dyDescent="0.5">
      <c r="A744" t="s">
        <v>20</v>
      </c>
      <c r="B744">
        <v>122</v>
      </c>
    </row>
    <row r="745" spans="1:2" x14ac:dyDescent="0.5">
      <c r="A745" t="s">
        <v>14</v>
      </c>
      <c r="B745">
        <v>17</v>
      </c>
    </row>
    <row r="746" spans="1:2" hidden="1" x14ac:dyDescent="0.5">
      <c r="A746" t="s">
        <v>20</v>
      </c>
      <c r="B746">
        <v>140</v>
      </c>
    </row>
    <row r="747" spans="1:2" x14ac:dyDescent="0.5">
      <c r="A747" t="s">
        <v>14</v>
      </c>
      <c r="B747">
        <v>34</v>
      </c>
    </row>
    <row r="748" spans="1:2" hidden="1" x14ac:dyDescent="0.5">
      <c r="A748" t="s">
        <v>20</v>
      </c>
      <c r="B748">
        <v>3388</v>
      </c>
    </row>
    <row r="749" spans="1:2" hidden="1" x14ac:dyDescent="0.5">
      <c r="A749" t="s">
        <v>20</v>
      </c>
      <c r="B749">
        <v>280</v>
      </c>
    </row>
    <row r="750" spans="1:2" hidden="1" x14ac:dyDescent="0.5">
      <c r="A750" t="s">
        <v>74</v>
      </c>
      <c r="B750">
        <v>614</v>
      </c>
    </row>
    <row r="751" spans="1:2" hidden="1" x14ac:dyDescent="0.5">
      <c r="A751" t="s">
        <v>20</v>
      </c>
      <c r="B751">
        <v>366</v>
      </c>
    </row>
    <row r="752" spans="1:2" x14ac:dyDescent="0.5">
      <c r="A752" t="s">
        <v>14</v>
      </c>
      <c r="B752">
        <v>1</v>
      </c>
    </row>
    <row r="753" spans="1:2" hidden="1" x14ac:dyDescent="0.5">
      <c r="A753" t="s">
        <v>20</v>
      </c>
      <c r="B753">
        <v>270</v>
      </c>
    </row>
    <row r="754" spans="1:2" hidden="1" x14ac:dyDescent="0.5">
      <c r="A754" t="s">
        <v>74</v>
      </c>
      <c r="B754">
        <v>114</v>
      </c>
    </row>
    <row r="755" spans="1:2" hidden="1" x14ac:dyDescent="0.5">
      <c r="A755" t="s">
        <v>20</v>
      </c>
      <c r="B755">
        <v>137</v>
      </c>
    </row>
    <row r="756" spans="1:2" hidden="1" x14ac:dyDescent="0.5">
      <c r="A756" t="s">
        <v>20</v>
      </c>
      <c r="B756">
        <v>3205</v>
      </c>
    </row>
    <row r="757" spans="1:2" hidden="1" x14ac:dyDescent="0.5">
      <c r="A757" t="s">
        <v>20</v>
      </c>
      <c r="B757">
        <v>288</v>
      </c>
    </row>
    <row r="758" spans="1:2" hidden="1" x14ac:dyDescent="0.5">
      <c r="A758" t="s">
        <v>20</v>
      </c>
      <c r="B758">
        <v>148</v>
      </c>
    </row>
    <row r="759" spans="1:2" hidden="1" x14ac:dyDescent="0.5">
      <c r="A759" t="s">
        <v>20</v>
      </c>
      <c r="B759">
        <v>114</v>
      </c>
    </row>
    <row r="760" spans="1:2" hidden="1" x14ac:dyDescent="0.5">
      <c r="A760" t="s">
        <v>20</v>
      </c>
      <c r="B760">
        <v>1518</v>
      </c>
    </row>
    <row r="761" spans="1:2" x14ac:dyDescent="0.5">
      <c r="A761" t="s">
        <v>14</v>
      </c>
      <c r="B761">
        <v>1274</v>
      </c>
    </row>
    <row r="762" spans="1:2" x14ac:dyDescent="0.5">
      <c r="A762" t="s">
        <v>14</v>
      </c>
      <c r="B762">
        <v>210</v>
      </c>
    </row>
    <row r="763" spans="1:2" hidden="1" x14ac:dyDescent="0.5">
      <c r="A763" t="s">
        <v>20</v>
      </c>
      <c r="B763">
        <v>166</v>
      </c>
    </row>
    <row r="764" spans="1:2" hidden="1" x14ac:dyDescent="0.5">
      <c r="A764" t="s">
        <v>20</v>
      </c>
      <c r="B764">
        <v>100</v>
      </c>
    </row>
    <row r="765" spans="1:2" hidden="1" x14ac:dyDescent="0.5">
      <c r="A765" t="s">
        <v>20</v>
      </c>
      <c r="B765">
        <v>235</v>
      </c>
    </row>
    <row r="766" spans="1:2" hidden="1" x14ac:dyDescent="0.5">
      <c r="A766" t="s">
        <v>20</v>
      </c>
      <c r="B766">
        <v>148</v>
      </c>
    </row>
    <row r="767" spans="1:2" hidden="1" x14ac:dyDescent="0.5">
      <c r="A767" t="s">
        <v>20</v>
      </c>
      <c r="B767">
        <v>198</v>
      </c>
    </row>
    <row r="768" spans="1:2" x14ac:dyDescent="0.5">
      <c r="A768" t="s">
        <v>14</v>
      </c>
      <c r="B768">
        <v>248</v>
      </c>
    </row>
    <row r="769" spans="1:2" x14ac:dyDescent="0.5">
      <c r="A769" t="s">
        <v>14</v>
      </c>
      <c r="B769">
        <v>513</v>
      </c>
    </row>
    <row r="770" spans="1:2" hidden="1" x14ac:dyDescent="0.5">
      <c r="A770" t="s">
        <v>20</v>
      </c>
      <c r="B770">
        <v>150</v>
      </c>
    </row>
    <row r="771" spans="1:2" x14ac:dyDescent="0.5">
      <c r="A771" t="s">
        <v>14</v>
      </c>
      <c r="B771">
        <v>3410</v>
      </c>
    </row>
    <row r="772" spans="1:2" hidden="1" x14ac:dyDescent="0.5">
      <c r="A772" t="s">
        <v>20</v>
      </c>
      <c r="B772">
        <v>216</v>
      </c>
    </row>
    <row r="773" spans="1:2" hidden="1" x14ac:dyDescent="0.5">
      <c r="A773" t="s">
        <v>74</v>
      </c>
      <c r="B773">
        <v>26</v>
      </c>
    </row>
    <row r="774" spans="1:2" hidden="1" x14ac:dyDescent="0.5">
      <c r="A774" t="s">
        <v>20</v>
      </c>
      <c r="B774">
        <v>5139</v>
      </c>
    </row>
    <row r="775" spans="1:2" hidden="1" x14ac:dyDescent="0.5">
      <c r="A775" t="s">
        <v>20</v>
      </c>
      <c r="B775">
        <v>2353</v>
      </c>
    </row>
    <row r="776" spans="1:2" hidden="1" x14ac:dyDescent="0.5">
      <c r="A776" t="s">
        <v>20</v>
      </c>
      <c r="B776">
        <v>78</v>
      </c>
    </row>
    <row r="777" spans="1:2" x14ac:dyDescent="0.5">
      <c r="A777" t="s">
        <v>14</v>
      </c>
      <c r="B777">
        <v>10</v>
      </c>
    </row>
    <row r="778" spans="1:2" x14ac:dyDescent="0.5">
      <c r="A778" t="s">
        <v>14</v>
      </c>
      <c r="B778">
        <v>2201</v>
      </c>
    </row>
    <row r="779" spans="1:2" x14ac:dyDescent="0.5">
      <c r="A779" t="s">
        <v>14</v>
      </c>
      <c r="B779">
        <v>676</v>
      </c>
    </row>
    <row r="780" spans="1:2" hidden="1" x14ac:dyDescent="0.5">
      <c r="A780" t="s">
        <v>20</v>
      </c>
      <c r="B780">
        <v>174</v>
      </c>
    </row>
    <row r="781" spans="1:2" x14ac:dyDescent="0.5">
      <c r="A781" t="s">
        <v>14</v>
      </c>
      <c r="B781">
        <v>831</v>
      </c>
    </row>
    <row r="782" spans="1:2" hidden="1" x14ac:dyDescent="0.5">
      <c r="A782" t="s">
        <v>20</v>
      </c>
      <c r="B782">
        <v>164</v>
      </c>
    </row>
    <row r="783" spans="1:2" hidden="1" x14ac:dyDescent="0.5">
      <c r="A783" t="s">
        <v>74</v>
      </c>
      <c r="B783">
        <v>56</v>
      </c>
    </row>
    <row r="784" spans="1:2" hidden="1" x14ac:dyDescent="0.5">
      <c r="A784" t="s">
        <v>20</v>
      </c>
      <c r="B784">
        <v>161</v>
      </c>
    </row>
    <row r="785" spans="1:2" hidden="1" x14ac:dyDescent="0.5">
      <c r="A785" t="s">
        <v>20</v>
      </c>
      <c r="B785">
        <v>138</v>
      </c>
    </row>
    <row r="786" spans="1:2" hidden="1" x14ac:dyDescent="0.5">
      <c r="A786" t="s">
        <v>20</v>
      </c>
      <c r="B786">
        <v>3308</v>
      </c>
    </row>
    <row r="787" spans="1:2" hidden="1" x14ac:dyDescent="0.5">
      <c r="A787" t="s">
        <v>20</v>
      </c>
      <c r="B787">
        <v>127</v>
      </c>
    </row>
    <row r="788" spans="1:2" hidden="1" x14ac:dyDescent="0.5">
      <c r="A788" t="s">
        <v>20</v>
      </c>
      <c r="B788">
        <v>207</v>
      </c>
    </row>
    <row r="789" spans="1:2" x14ac:dyDescent="0.5">
      <c r="A789" t="s">
        <v>14</v>
      </c>
      <c r="B789">
        <v>859</v>
      </c>
    </row>
    <row r="790" spans="1:2" hidden="1" x14ac:dyDescent="0.5">
      <c r="A790" t="s">
        <v>47</v>
      </c>
      <c r="B790">
        <v>31</v>
      </c>
    </row>
    <row r="791" spans="1:2" x14ac:dyDescent="0.5">
      <c r="A791" t="s">
        <v>14</v>
      </c>
      <c r="B791">
        <v>45</v>
      </c>
    </row>
    <row r="792" spans="1:2" hidden="1" x14ac:dyDescent="0.5">
      <c r="A792" t="s">
        <v>74</v>
      </c>
      <c r="B792">
        <v>1113</v>
      </c>
    </row>
    <row r="793" spans="1:2" x14ac:dyDescent="0.5">
      <c r="A793" t="s">
        <v>14</v>
      </c>
      <c r="B793">
        <v>6</v>
      </c>
    </row>
    <row r="794" spans="1:2" x14ac:dyDescent="0.5">
      <c r="A794" t="s">
        <v>14</v>
      </c>
      <c r="B794">
        <v>7</v>
      </c>
    </row>
    <row r="795" spans="1:2" hidden="1" x14ac:dyDescent="0.5">
      <c r="A795" t="s">
        <v>20</v>
      </c>
      <c r="B795">
        <v>181</v>
      </c>
    </row>
    <row r="796" spans="1:2" hidden="1" x14ac:dyDescent="0.5">
      <c r="A796" t="s">
        <v>20</v>
      </c>
      <c r="B796">
        <v>110</v>
      </c>
    </row>
    <row r="797" spans="1:2" x14ac:dyDescent="0.5">
      <c r="A797" t="s">
        <v>14</v>
      </c>
      <c r="B797">
        <v>31</v>
      </c>
    </row>
    <row r="798" spans="1:2" x14ac:dyDescent="0.5">
      <c r="A798" t="s">
        <v>14</v>
      </c>
      <c r="B798">
        <v>78</v>
      </c>
    </row>
    <row r="799" spans="1:2" hidden="1" x14ac:dyDescent="0.5">
      <c r="A799" t="s">
        <v>20</v>
      </c>
      <c r="B799">
        <v>185</v>
      </c>
    </row>
    <row r="800" spans="1:2" hidden="1" x14ac:dyDescent="0.5">
      <c r="A800" t="s">
        <v>20</v>
      </c>
      <c r="B800">
        <v>121</v>
      </c>
    </row>
    <row r="801" spans="1:2" x14ac:dyDescent="0.5">
      <c r="A801" t="s">
        <v>14</v>
      </c>
      <c r="B801">
        <v>1225</v>
      </c>
    </row>
    <row r="802" spans="1:2" x14ac:dyDescent="0.5">
      <c r="A802" t="s">
        <v>14</v>
      </c>
      <c r="B802">
        <v>1</v>
      </c>
    </row>
    <row r="803" spans="1:2" hidden="1" x14ac:dyDescent="0.5">
      <c r="A803" t="s">
        <v>20</v>
      </c>
      <c r="B803">
        <v>106</v>
      </c>
    </row>
    <row r="804" spans="1:2" hidden="1" x14ac:dyDescent="0.5">
      <c r="A804" t="s">
        <v>20</v>
      </c>
      <c r="B804">
        <v>142</v>
      </c>
    </row>
    <row r="805" spans="1:2" hidden="1" x14ac:dyDescent="0.5">
      <c r="A805" t="s">
        <v>20</v>
      </c>
      <c r="B805">
        <v>233</v>
      </c>
    </row>
    <row r="806" spans="1:2" hidden="1" x14ac:dyDescent="0.5">
      <c r="A806" t="s">
        <v>20</v>
      </c>
      <c r="B806">
        <v>218</v>
      </c>
    </row>
    <row r="807" spans="1:2" x14ac:dyDescent="0.5">
      <c r="A807" t="s">
        <v>14</v>
      </c>
      <c r="B807">
        <v>67</v>
      </c>
    </row>
    <row r="808" spans="1:2" hidden="1" x14ac:dyDescent="0.5">
      <c r="A808" t="s">
        <v>20</v>
      </c>
      <c r="B808">
        <v>76</v>
      </c>
    </row>
    <row r="809" spans="1:2" hidden="1" x14ac:dyDescent="0.5">
      <c r="A809" t="s">
        <v>20</v>
      </c>
      <c r="B809">
        <v>43</v>
      </c>
    </row>
    <row r="810" spans="1:2" x14ac:dyDescent="0.5">
      <c r="A810" t="s">
        <v>14</v>
      </c>
      <c r="B810">
        <v>19</v>
      </c>
    </row>
    <row r="811" spans="1:2" x14ac:dyDescent="0.5">
      <c r="A811" t="s">
        <v>14</v>
      </c>
      <c r="B811">
        <v>2108</v>
      </c>
    </row>
    <row r="812" spans="1:2" hidden="1" x14ac:dyDescent="0.5">
      <c r="A812" t="s">
        <v>20</v>
      </c>
      <c r="B812">
        <v>221</v>
      </c>
    </row>
    <row r="813" spans="1:2" x14ac:dyDescent="0.5">
      <c r="A813" t="s">
        <v>14</v>
      </c>
      <c r="B813">
        <v>679</v>
      </c>
    </row>
    <row r="814" spans="1:2" hidden="1" x14ac:dyDescent="0.5">
      <c r="A814" t="s">
        <v>20</v>
      </c>
      <c r="B814">
        <v>2805</v>
      </c>
    </row>
    <row r="815" spans="1:2" hidden="1" x14ac:dyDescent="0.5">
      <c r="A815" t="s">
        <v>20</v>
      </c>
      <c r="B815">
        <v>68</v>
      </c>
    </row>
    <row r="816" spans="1:2" x14ac:dyDescent="0.5">
      <c r="A816" t="s">
        <v>14</v>
      </c>
      <c r="B816">
        <v>36</v>
      </c>
    </row>
    <row r="817" spans="1:2" hidden="1" x14ac:dyDescent="0.5">
      <c r="A817" t="s">
        <v>20</v>
      </c>
      <c r="B817">
        <v>183</v>
      </c>
    </row>
    <row r="818" spans="1:2" hidden="1" x14ac:dyDescent="0.5">
      <c r="A818" t="s">
        <v>20</v>
      </c>
      <c r="B818">
        <v>133</v>
      </c>
    </row>
    <row r="819" spans="1:2" hidden="1" x14ac:dyDescent="0.5">
      <c r="A819" t="s">
        <v>20</v>
      </c>
      <c r="B819">
        <v>2489</v>
      </c>
    </row>
    <row r="820" spans="1:2" hidden="1" x14ac:dyDescent="0.5">
      <c r="A820" t="s">
        <v>20</v>
      </c>
      <c r="B820">
        <v>69</v>
      </c>
    </row>
    <row r="821" spans="1:2" x14ac:dyDescent="0.5">
      <c r="A821" t="s">
        <v>14</v>
      </c>
      <c r="B821">
        <v>47</v>
      </c>
    </row>
    <row r="822" spans="1:2" hidden="1" x14ac:dyDescent="0.5">
      <c r="A822" t="s">
        <v>20</v>
      </c>
      <c r="B822">
        <v>279</v>
      </c>
    </row>
    <row r="823" spans="1:2" hidden="1" x14ac:dyDescent="0.5">
      <c r="A823" t="s">
        <v>20</v>
      </c>
      <c r="B823">
        <v>210</v>
      </c>
    </row>
    <row r="824" spans="1:2" hidden="1" x14ac:dyDescent="0.5">
      <c r="A824" t="s">
        <v>20</v>
      </c>
      <c r="B824">
        <v>2100</v>
      </c>
    </row>
    <row r="825" spans="1:2" hidden="1" x14ac:dyDescent="0.5">
      <c r="A825" t="s">
        <v>20</v>
      </c>
      <c r="B825">
        <v>252</v>
      </c>
    </row>
    <row r="826" spans="1:2" hidden="1" x14ac:dyDescent="0.5">
      <c r="A826" t="s">
        <v>20</v>
      </c>
      <c r="B826">
        <v>1280</v>
      </c>
    </row>
    <row r="827" spans="1:2" hidden="1" x14ac:dyDescent="0.5">
      <c r="A827" t="s">
        <v>20</v>
      </c>
      <c r="B827">
        <v>157</v>
      </c>
    </row>
    <row r="828" spans="1:2" hidden="1" x14ac:dyDescent="0.5">
      <c r="A828" t="s">
        <v>20</v>
      </c>
      <c r="B828">
        <v>194</v>
      </c>
    </row>
    <row r="829" spans="1:2" hidden="1" x14ac:dyDescent="0.5">
      <c r="A829" t="s">
        <v>20</v>
      </c>
      <c r="B829">
        <v>82</v>
      </c>
    </row>
    <row r="830" spans="1:2" x14ac:dyDescent="0.5">
      <c r="A830" t="s">
        <v>14</v>
      </c>
      <c r="B830">
        <v>70</v>
      </c>
    </row>
    <row r="831" spans="1:2" x14ac:dyDescent="0.5">
      <c r="A831" t="s">
        <v>14</v>
      </c>
      <c r="B831">
        <v>154</v>
      </c>
    </row>
    <row r="832" spans="1:2" x14ac:dyDescent="0.5">
      <c r="A832" t="s">
        <v>14</v>
      </c>
      <c r="B832">
        <v>22</v>
      </c>
    </row>
    <row r="833" spans="1:2" hidden="1" x14ac:dyDescent="0.5">
      <c r="A833" t="s">
        <v>20</v>
      </c>
      <c r="B833">
        <v>4233</v>
      </c>
    </row>
    <row r="834" spans="1:2" hidden="1" x14ac:dyDescent="0.5">
      <c r="A834" t="s">
        <v>20</v>
      </c>
      <c r="B834">
        <v>1297</v>
      </c>
    </row>
    <row r="835" spans="1:2" hidden="1" x14ac:dyDescent="0.5">
      <c r="A835" t="s">
        <v>20</v>
      </c>
      <c r="B835">
        <v>165</v>
      </c>
    </row>
    <row r="836" spans="1:2" hidden="1" x14ac:dyDescent="0.5">
      <c r="A836" t="s">
        <v>20</v>
      </c>
      <c r="B836">
        <v>119</v>
      </c>
    </row>
    <row r="837" spans="1:2" x14ac:dyDescent="0.5">
      <c r="A837" t="s">
        <v>14</v>
      </c>
      <c r="B837">
        <v>1758</v>
      </c>
    </row>
    <row r="838" spans="1:2" x14ac:dyDescent="0.5">
      <c r="A838" t="s">
        <v>14</v>
      </c>
      <c r="B838">
        <v>94</v>
      </c>
    </row>
    <row r="839" spans="1:2" hidden="1" x14ac:dyDescent="0.5">
      <c r="A839" t="s">
        <v>20</v>
      </c>
      <c r="B839">
        <v>1797</v>
      </c>
    </row>
    <row r="840" spans="1:2" hidden="1" x14ac:dyDescent="0.5">
      <c r="A840" t="s">
        <v>20</v>
      </c>
      <c r="B840">
        <v>261</v>
      </c>
    </row>
    <row r="841" spans="1:2" hidden="1" x14ac:dyDescent="0.5">
      <c r="A841" t="s">
        <v>20</v>
      </c>
      <c r="B841">
        <v>157</v>
      </c>
    </row>
    <row r="842" spans="1:2" hidden="1" x14ac:dyDescent="0.5">
      <c r="A842" t="s">
        <v>20</v>
      </c>
      <c r="B842">
        <v>3533</v>
      </c>
    </row>
    <row r="843" spans="1:2" hidden="1" x14ac:dyDescent="0.5">
      <c r="A843" t="s">
        <v>20</v>
      </c>
      <c r="B843">
        <v>155</v>
      </c>
    </row>
    <row r="844" spans="1:2" hidden="1" x14ac:dyDescent="0.5">
      <c r="A844" t="s">
        <v>20</v>
      </c>
      <c r="B844">
        <v>132</v>
      </c>
    </row>
    <row r="845" spans="1:2" x14ac:dyDescent="0.5">
      <c r="A845" t="s">
        <v>14</v>
      </c>
      <c r="B845">
        <v>33</v>
      </c>
    </row>
    <row r="846" spans="1:2" hidden="1" x14ac:dyDescent="0.5">
      <c r="A846" t="s">
        <v>74</v>
      </c>
      <c r="B846">
        <v>94</v>
      </c>
    </row>
    <row r="847" spans="1:2" hidden="1" x14ac:dyDescent="0.5">
      <c r="A847" t="s">
        <v>20</v>
      </c>
      <c r="B847">
        <v>1354</v>
      </c>
    </row>
    <row r="848" spans="1:2" hidden="1" x14ac:dyDescent="0.5">
      <c r="A848" t="s">
        <v>20</v>
      </c>
      <c r="B848">
        <v>48</v>
      </c>
    </row>
    <row r="849" spans="1:2" hidden="1" x14ac:dyDescent="0.5">
      <c r="A849" t="s">
        <v>20</v>
      </c>
      <c r="B849">
        <v>110</v>
      </c>
    </row>
    <row r="850" spans="1:2" hidden="1" x14ac:dyDescent="0.5">
      <c r="A850" t="s">
        <v>20</v>
      </c>
      <c r="B850">
        <v>172</v>
      </c>
    </row>
    <row r="851" spans="1:2" hidden="1" x14ac:dyDescent="0.5">
      <c r="A851" t="s">
        <v>20</v>
      </c>
      <c r="B851">
        <v>307</v>
      </c>
    </row>
    <row r="852" spans="1:2" x14ac:dyDescent="0.5">
      <c r="A852" t="s">
        <v>14</v>
      </c>
      <c r="B852">
        <v>1</v>
      </c>
    </row>
    <row r="853" spans="1:2" hidden="1" x14ac:dyDescent="0.5">
      <c r="A853" t="s">
        <v>20</v>
      </c>
      <c r="B853">
        <v>160</v>
      </c>
    </row>
    <row r="854" spans="1:2" x14ac:dyDescent="0.5">
      <c r="A854" t="s">
        <v>14</v>
      </c>
      <c r="B854">
        <v>31</v>
      </c>
    </row>
    <row r="855" spans="1:2" hidden="1" x14ac:dyDescent="0.5">
      <c r="A855" t="s">
        <v>20</v>
      </c>
      <c r="B855">
        <v>1467</v>
      </c>
    </row>
    <row r="856" spans="1:2" hidden="1" x14ac:dyDescent="0.5">
      <c r="A856" t="s">
        <v>20</v>
      </c>
      <c r="B856">
        <v>2662</v>
      </c>
    </row>
    <row r="857" spans="1:2" hidden="1" x14ac:dyDescent="0.5">
      <c r="A857" t="s">
        <v>20</v>
      </c>
      <c r="B857">
        <v>452</v>
      </c>
    </row>
    <row r="858" spans="1:2" hidden="1" x14ac:dyDescent="0.5">
      <c r="A858" t="s">
        <v>20</v>
      </c>
      <c r="B858">
        <v>158</v>
      </c>
    </row>
    <row r="859" spans="1:2" hidden="1" x14ac:dyDescent="0.5">
      <c r="A859" t="s">
        <v>20</v>
      </c>
      <c r="B859">
        <v>225</v>
      </c>
    </row>
    <row r="860" spans="1:2" x14ac:dyDescent="0.5">
      <c r="A860" t="s">
        <v>14</v>
      </c>
      <c r="B860">
        <v>35</v>
      </c>
    </row>
    <row r="861" spans="1:2" x14ac:dyDescent="0.5">
      <c r="A861" t="s">
        <v>14</v>
      </c>
      <c r="B861">
        <v>63</v>
      </c>
    </row>
    <row r="862" spans="1:2" hidden="1" x14ac:dyDescent="0.5">
      <c r="A862" t="s">
        <v>20</v>
      </c>
      <c r="B862">
        <v>65</v>
      </c>
    </row>
    <row r="863" spans="1:2" hidden="1" x14ac:dyDescent="0.5">
      <c r="A863" t="s">
        <v>20</v>
      </c>
      <c r="B863">
        <v>163</v>
      </c>
    </row>
    <row r="864" spans="1:2" hidden="1" x14ac:dyDescent="0.5">
      <c r="A864" t="s">
        <v>20</v>
      </c>
      <c r="B864">
        <v>85</v>
      </c>
    </row>
    <row r="865" spans="1:2" hidden="1" x14ac:dyDescent="0.5">
      <c r="A865" t="s">
        <v>20</v>
      </c>
      <c r="B865">
        <v>217</v>
      </c>
    </row>
    <row r="866" spans="1:2" hidden="1" x14ac:dyDescent="0.5">
      <c r="A866" t="s">
        <v>20</v>
      </c>
      <c r="B866">
        <v>150</v>
      </c>
    </row>
    <row r="867" spans="1:2" hidden="1" x14ac:dyDescent="0.5">
      <c r="A867" t="s">
        <v>20</v>
      </c>
      <c r="B867">
        <v>3272</v>
      </c>
    </row>
    <row r="868" spans="1:2" hidden="1" x14ac:dyDescent="0.5">
      <c r="A868" t="s">
        <v>74</v>
      </c>
      <c r="B868">
        <v>898</v>
      </c>
    </row>
    <row r="869" spans="1:2" hidden="1" x14ac:dyDescent="0.5">
      <c r="A869" t="s">
        <v>20</v>
      </c>
      <c r="B869">
        <v>300</v>
      </c>
    </row>
    <row r="870" spans="1:2" hidden="1" x14ac:dyDescent="0.5">
      <c r="A870" t="s">
        <v>20</v>
      </c>
      <c r="B870">
        <v>126</v>
      </c>
    </row>
    <row r="871" spans="1:2" x14ac:dyDescent="0.5">
      <c r="A871" t="s">
        <v>14</v>
      </c>
      <c r="B871">
        <v>526</v>
      </c>
    </row>
    <row r="872" spans="1:2" x14ac:dyDescent="0.5">
      <c r="A872" t="s">
        <v>14</v>
      </c>
      <c r="B872">
        <v>121</v>
      </c>
    </row>
    <row r="873" spans="1:2" hidden="1" x14ac:dyDescent="0.5">
      <c r="A873" t="s">
        <v>20</v>
      </c>
      <c r="B873">
        <v>2320</v>
      </c>
    </row>
    <row r="874" spans="1:2" hidden="1" x14ac:dyDescent="0.5">
      <c r="A874" t="s">
        <v>20</v>
      </c>
      <c r="B874">
        <v>81</v>
      </c>
    </row>
    <row r="875" spans="1:2" hidden="1" x14ac:dyDescent="0.5">
      <c r="A875" t="s">
        <v>20</v>
      </c>
      <c r="B875">
        <v>1887</v>
      </c>
    </row>
    <row r="876" spans="1:2" hidden="1" x14ac:dyDescent="0.5">
      <c r="A876" t="s">
        <v>20</v>
      </c>
      <c r="B876">
        <v>4358</v>
      </c>
    </row>
    <row r="877" spans="1:2" x14ac:dyDescent="0.5">
      <c r="A877" t="s">
        <v>14</v>
      </c>
      <c r="B877">
        <v>67</v>
      </c>
    </row>
    <row r="878" spans="1:2" x14ac:dyDescent="0.5">
      <c r="A878" t="s">
        <v>14</v>
      </c>
      <c r="B878">
        <v>57</v>
      </c>
    </row>
    <row r="879" spans="1:2" x14ac:dyDescent="0.5">
      <c r="A879" t="s">
        <v>14</v>
      </c>
      <c r="B879">
        <v>1229</v>
      </c>
    </row>
    <row r="880" spans="1:2" x14ac:dyDescent="0.5">
      <c r="A880" t="s">
        <v>14</v>
      </c>
      <c r="B880">
        <v>12</v>
      </c>
    </row>
    <row r="881" spans="1:2" hidden="1" x14ac:dyDescent="0.5">
      <c r="A881" t="s">
        <v>20</v>
      </c>
      <c r="B881">
        <v>53</v>
      </c>
    </row>
    <row r="882" spans="1:2" hidden="1" x14ac:dyDescent="0.5">
      <c r="A882" t="s">
        <v>20</v>
      </c>
      <c r="B882">
        <v>2414</v>
      </c>
    </row>
    <row r="883" spans="1:2" x14ac:dyDescent="0.5">
      <c r="A883" t="s">
        <v>14</v>
      </c>
      <c r="B883">
        <v>452</v>
      </c>
    </row>
    <row r="884" spans="1:2" hidden="1" x14ac:dyDescent="0.5">
      <c r="A884" t="s">
        <v>20</v>
      </c>
      <c r="B884">
        <v>80</v>
      </c>
    </row>
    <row r="885" spans="1:2" hidden="1" x14ac:dyDescent="0.5">
      <c r="A885" t="s">
        <v>20</v>
      </c>
      <c r="B885">
        <v>193</v>
      </c>
    </row>
    <row r="886" spans="1:2" x14ac:dyDescent="0.5">
      <c r="A886" t="s">
        <v>14</v>
      </c>
      <c r="B886">
        <v>1886</v>
      </c>
    </row>
    <row r="887" spans="1:2" hidden="1" x14ac:dyDescent="0.5">
      <c r="A887" t="s">
        <v>20</v>
      </c>
      <c r="B887">
        <v>52</v>
      </c>
    </row>
    <row r="888" spans="1:2" x14ac:dyDescent="0.5">
      <c r="A888" t="s">
        <v>14</v>
      </c>
      <c r="B888">
        <v>1825</v>
      </c>
    </row>
    <row r="889" spans="1:2" x14ac:dyDescent="0.5">
      <c r="A889" t="s">
        <v>14</v>
      </c>
      <c r="B889">
        <v>31</v>
      </c>
    </row>
    <row r="890" spans="1:2" hidden="1" x14ac:dyDescent="0.5">
      <c r="A890" t="s">
        <v>20</v>
      </c>
      <c r="B890">
        <v>290</v>
      </c>
    </row>
    <row r="891" spans="1:2" hidden="1" x14ac:dyDescent="0.5">
      <c r="A891" t="s">
        <v>20</v>
      </c>
      <c r="B891">
        <v>122</v>
      </c>
    </row>
    <row r="892" spans="1:2" hidden="1" x14ac:dyDescent="0.5">
      <c r="A892" t="s">
        <v>20</v>
      </c>
      <c r="B892">
        <v>1470</v>
      </c>
    </row>
    <row r="893" spans="1:2" hidden="1" x14ac:dyDescent="0.5">
      <c r="A893" t="s">
        <v>20</v>
      </c>
      <c r="B893">
        <v>165</v>
      </c>
    </row>
    <row r="894" spans="1:2" hidden="1" x14ac:dyDescent="0.5">
      <c r="A894" t="s">
        <v>20</v>
      </c>
      <c r="B894">
        <v>182</v>
      </c>
    </row>
    <row r="895" spans="1:2" hidden="1" x14ac:dyDescent="0.5">
      <c r="A895" t="s">
        <v>20</v>
      </c>
      <c r="B895">
        <v>199</v>
      </c>
    </row>
    <row r="896" spans="1:2" hidden="1" x14ac:dyDescent="0.5">
      <c r="A896" t="s">
        <v>20</v>
      </c>
      <c r="B896">
        <v>56</v>
      </c>
    </row>
    <row r="897" spans="1:2" x14ac:dyDescent="0.5">
      <c r="A897" t="s">
        <v>14</v>
      </c>
      <c r="B897">
        <v>107</v>
      </c>
    </row>
    <row r="898" spans="1:2" hidden="1" x14ac:dyDescent="0.5">
      <c r="A898" t="s">
        <v>20</v>
      </c>
      <c r="B898">
        <v>1460</v>
      </c>
    </row>
    <row r="899" spans="1:2" x14ac:dyDescent="0.5">
      <c r="A899" t="s">
        <v>14</v>
      </c>
      <c r="B899">
        <v>27</v>
      </c>
    </row>
    <row r="900" spans="1:2" x14ac:dyDescent="0.5">
      <c r="A900" t="s">
        <v>14</v>
      </c>
      <c r="B900">
        <v>1221</v>
      </c>
    </row>
    <row r="901" spans="1:2" hidden="1" x14ac:dyDescent="0.5">
      <c r="A901" t="s">
        <v>20</v>
      </c>
      <c r="B901">
        <v>123</v>
      </c>
    </row>
    <row r="902" spans="1:2" x14ac:dyDescent="0.5">
      <c r="A902" t="s">
        <v>14</v>
      </c>
      <c r="B902">
        <v>1</v>
      </c>
    </row>
    <row r="903" spans="1:2" hidden="1" x14ac:dyDescent="0.5">
      <c r="A903" t="s">
        <v>20</v>
      </c>
      <c r="B903">
        <v>159</v>
      </c>
    </row>
    <row r="904" spans="1:2" hidden="1" x14ac:dyDescent="0.5">
      <c r="A904" t="s">
        <v>20</v>
      </c>
      <c r="B904">
        <v>110</v>
      </c>
    </row>
    <row r="905" spans="1:2" hidden="1" x14ac:dyDescent="0.5">
      <c r="A905" t="s">
        <v>47</v>
      </c>
      <c r="B905">
        <v>14</v>
      </c>
    </row>
    <row r="906" spans="1:2" x14ac:dyDescent="0.5">
      <c r="A906" t="s">
        <v>14</v>
      </c>
      <c r="B906">
        <v>16</v>
      </c>
    </row>
    <row r="907" spans="1:2" hidden="1" x14ac:dyDescent="0.5">
      <c r="A907" t="s">
        <v>20</v>
      </c>
      <c r="B907">
        <v>236</v>
      </c>
    </row>
    <row r="908" spans="1:2" hidden="1" x14ac:dyDescent="0.5">
      <c r="A908" t="s">
        <v>20</v>
      </c>
      <c r="B908">
        <v>191</v>
      </c>
    </row>
    <row r="909" spans="1:2" x14ac:dyDescent="0.5">
      <c r="A909" t="s">
        <v>14</v>
      </c>
      <c r="B909">
        <v>41</v>
      </c>
    </row>
    <row r="910" spans="1:2" hidden="1" x14ac:dyDescent="0.5">
      <c r="A910" t="s">
        <v>20</v>
      </c>
      <c r="B910">
        <v>3934</v>
      </c>
    </row>
    <row r="911" spans="1:2" hidden="1" x14ac:dyDescent="0.5">
      <c r="A911" t="s">
        <v>20</v>
      </c>
      <c r="B911">
        <v>80</v>
      </c>
    </row>
    <row r="912" spans="1:2" hidden="1" x14ac:dyDescent="0.5">
      <c r="A912" t="s">
        <v>74</v>
      </c>
      <c r="B912">
        <v>296</v>
      </c>
    </row>
    <row r="913" spans="1:2" hidden="1" x14ac:dyDescent="0.5">
      <c r="A913" t="s">
        <v>20</v>
      </c>
      <c r="B913">
        <v>462</v>
      </c>
    </row>
    <row r="914" spans="1:2" hidden="1" x14ac:dyDescent="0.5">
      <c r="A914" t="s">
        <v>20</v>
      </c>
      <c r="B914">
        <v>179</v>
      </c>
    </row>
    <row r="915" spans="1:2" x14ac:dyDescent="0.5">
      <c r="A915" t="s">
        <v>14</v>
      </c>
      <c r="B915">
        <v>523</v>
      </c>
    </row>
    <row r="916" spans="1:2" x14ac:dyDescent="0.5">
      <c r="A916" t="s">
        <v>14</v>
      </c>
      <c r="B916">
        <v>141</v>
      </c>
    </row>
    <row r="917" spans="1:2" hidden="1" x14ac:dyDescent="0.5">
      <c r="A917" t="s">
        <v>20</v>
      </c>
      <c r="B917">
        <v>1866</v>
      </c>
    </row>
    <row r="918" spans="1:2" x14ac:dyDescent="0.5">
      <c r="A918" t="s">
        <v>14</v>
      </c>
      <c r="B918">
        <v>52</v>
      </c>
    </row>
    <row r="919" spans="1:2" hidden="1" x14ac:dyDescent="0.5">
      <c r="A919" t="s">
        <v>47</v>
      </c>
      <c r="B919">
        <v>27</v>
      </c>
    </row>
    <row r="920" spans="1:2" hidden="1" x14ac:dyDescent="0.5">
      <c r="A920" t="s">
        <v>20</v>
      </c>
      <c r="B920">
        <v>156</v>
      </c>
    </row>
    <row r="921" spans="1:2" x14ac:dyDescent="0.5">
      <c r="A921" t="s">
        <v>14</v>
      </c>
      <c r="B921">
        <v>225</v>
      </c>
    </row>
    <row r="922" spans="1:2" hidden="1" x14ac:dyDescent="0.5">
      <c r="A922" t="s">
        <v>20</v>
      </c>
      <c r="B922">
        <v>255</v>
      </c>
    </row>
    <row r="923" spans="1:2" x14ac:dyDescent="0.5">
      <c r="A923" t="s">
        <v>14</v>
      </c>
      <c r="B923">
        <v>38</v>
      </c>
    </row>
    <row r="924" spans="1:2" hidden="1" x14ac:dyDescent="0.5">
      <c r="A924" t="s">
        <v>20</v>
      </c>
      <c r="B924">
        <v>2261</v>
      </c>
    </row>
    <row r="925" spans="1:2" hidden="1" x14ac:dyDescent="0.5">
      <c r="A925" t="s">
        <v>20</v>
      </c>
      <c r="B925">
        <v>40</v>
      </c>
    </row>
    <row r="926" spans="1:2" hidden="1" x14ac:dyDescent="0.5">
      <c r="A926" t="s">
        <v>20</v>
      </c>
      <c r="B926">
        <v>2289</v>
      </c>
    </row>
    <row r="927" spans="1:2" hidden="1" x14ac:dyDescent="0.5">
      <c r="A927" t="s">
        <v>20</v>
      </c>
      <c r="B927">
        <v>65</v>
      </c>
    </row>
    <row r="928" spans="1:2" x14ac:dyDescent="0.5">
      <c r="A928" t="s">
        <v>14</v>
      </c>
      <c r="B928">
        <v>15</v>
      </c>
    </row>
    <row r="929" spans="1:2" x14ac:dyDescent="0.5">
      <c r="A929" t="s">
        <v>14</v>
      </c>
      <c r="B929">
        <v>37</v>
      </c>
    </row>
    <row r="930" spans="1:2" hidden="1" x14ac:dyDescent="0.5">
      <c r="A930" t="s">
        <v>20</v>
      </c>
      <c r="B930">
        <v>3777</v>
      </c>
    </row>
    <row r="931" spans="1:2" hidden="1" x14ac:dyDescent="0.5">
      <c r="A931" t="s">
        <v>20</v>
      </c>
      <c r="B931">
        <v>184</v>
      </c>
    </row>
    <row r="932" spans="1:2" hidden="1" x14ac:dyDescent="0.5">
      <c r="A932" t="s">
        <v>20</v>
      </c>
      <c r="B932">
        <v>85</v>
      </c>
    </row>
    <row r="933" spans="1:2" x14ac:dyDescent="0.5">
      <c r="A933" t="s">
        <v>14</v>
      </c>
      <c r="B933">
        <v>112</v>
      </c>
    </row>
    <row r="934" spans="1:2" hidden="1" x14ac:dyDescent="0.5">
      <c r="A934" t="s">
        <v>20</v>
      </c>
      <c r="B934">
        <v>144</v>
      </c>
    </row>
    <row r="935" spans="1:2" hidden="1" x14ac:dyDescent="0.5">
      <c r="A935" t="s">
        <v>20</v>
      </c>
      <c r="B935">
        <v>1902</v>
      </c>
    </row>
    <row r="936" spans="1:2" hidden="1" x14ac:dyDescent="0.5">
      <c r="A936" t="s">
        <v>20</v>
      </c>
      <c r="B936">
        <v>105</v>
      </c>
    </row>
    <row r="937" spans="1:2" hidden="1" x14ac:dyDescent="0.5">
      <c r="A937" t="s">
        <v>20</v>
      </c>
      <c r="B937">
        <v>132</v>
      </c>
    </row>
    <row r="938" spans="1:2" x14ac:dyDescent="0.5">
      <c r="A938" t="s">
        <v>14</v>
      </c>
      <c r="B938">
        <v>21</v>
      </c>
    </row>
    <row r="939" spans="1:2" hidden="1" x14ac:dyDescent="0.5">
      <c r="A939" t="s">
        <v>74</v>
      </c>
      <c r="B939">
        <v>976</v>
      </c>
    </row>
    <row r="940" spans="1:2" hidden="1" x14ac:dyDescent="0.5">
      <c r="A940" t="s">
        <v>20</v>
      </c>
      <c r="B940">
        <v>96</v>
      </c>
    </row>
    <row r="941" spans="1:2" x14ac:dyDescent="0.5">
      <c r="A941" t="s">
        <v>14</v>
      </c>
      <c r="B941">
        <v>67</v>
      </c>
    </row>
    <row r="942" spans="1:2" hidden="1" x14ac:dyDescent="0.5">
      <c r="A942" t="s">
        <v>47</v>
      </c>
      <c r="B942">
        <v>66</v>
      </c>
    </row>
    <row r="943" spans="1:2" x14ac:dyDescent="0.5">
      <c r="A943" t="s">
        <v>14</v>
      </c>
      <c r="B943">
        <v>78</v>
      </c>
    </row>
    <row r="944" spans="1:2" x14ac:dyDescent="0.5">
      <c r="A944" t="s">
        <v>14</v>
      </c>
      <c r="B944">
        <v>67</v>
      </c>
    </row>
    <row r="945" spans="1:2" hidden="1" x14ac:dyDescent="0.5">
      <c r="A945" t="s">
        <v>20</v>
      </c>
      <c r="B945">
        <v>114</v>
      </c>
    </row>
    <row r="946" spans="1:2" x14ac:dyDescent="0.5">
      <c r="A946" t="s">
        <v>14</v>
      </c>
      <c r="B946">
        <v>263</v>
      </c>
    </row>
    <row r="947" spans="1:2" x14ac:dyDescent="0.5">
      <c r="A947" t="s">
        <v>14</v>
      </c>
      <c r="B947">
        <v>1691</v>
      </c>
    </row>
    <row r="948" spans="1:2" x14ac:dyDescent="0.5">
      <c r="A948" t="s">
        <v>14</v>
      </c>
      <c r="B948">
        <v>181</v>
      </c>
    </row>
    <row r="949" spans="1:2" x14ac:dyDescent="0.5">
      <c r="A949" t="s">
        <v>14</v>
      </c>
      <c r="B949">
        <v>13</v>
      </c>
    </row>
    <row r="950" spans="1:2" hidden="1" x14ac:dyDescent="0.5">
      <c r="A950" t="s">
        <v>74</v>
      </c>
      <c r="B950">
        <v>160</v>
      </c>
    </row>
    <row r="951" spans="1:2" hidden="1" x14ac:dyDescent="0.5">
      <c r="A951" t="s">
        <v>20</v>
      </c>
      <c r="B951">
        <v>203</v>
      </c>
    </row>
    <row r="952" spans="1:2" x14ac:dyDescent="0.5">
      <c r="A952" t="s">
        <v>14</v>
      </c>
      <c r="B952">
        <v>1</v>
      </c>
    </row>
    <row r="953" spans="1:2" hidden="1" x14ac:dyDescent="0.5">
      <c r="A953" t="s">
        <v>20</v>
      </c>
      <c r="B953">
        <v>1559</v>
      </c>
    </row>
    <row r="954" spans="1:2" hidden="1" x14ac:dyDescent="0.5">
      <c r="A954" t="s">
        <v>74</v>
      </c>
      <c r="B954">
        <v>2266</v>
      </c>
    </row>
    <row r="955" spans="1:2" x14ac:dyDescent="0.5">
      <c r="A955" t="s">
        <v>14</v>
      </c>
      <c r="B955">
        <v>21</v>
      </c>
    </row>
    <row r="956" spans="1:2" hidden="1" x14ac:dyDescent="0.5">
      <c r="A956" t="s">
        <v>20</v>
      </c>
      <c r="B956">
        <v>1548</v>
      </c>
    </row>
    <row r="957" spans="1:2" hidden="1" x14ac:dyDescent="0.5">
      <c r="A957" t="s">
        <v>20</v>
      </c>
      <c r="B957">
        <v>80</v>
      </c>
    </row>
    <row r="958" spans="1:2" x14ac:dyDescent="0.5">
      <c r="A958" t="s">
        <v>14</v>
      </c>
      <c r="B958">
        <v>830</v>
      </c>
    </row>
    <row r="959" spans="1:2" hidden="1" x14ac:dyDescent="0.5">
      <c r="A959" t="s">
        <v>20</v>
      </c>
      <c r="B959">
        <v>131</v>
      </c>
    </row>
    <row r="960" spans="1:2" hidden="1" x14ac:dyDescent="0.5">
      <c r="A960" t="s">
        <v>20</v>
      </c>
      <c r="B960">
        <v>112</v>
      </c>
    </row>
    <row r="961" spans="1:2" x14ac:dyDescent="0.5">
      <c r="A961" t="s">
        <v>14</v>
      </c>
      <c r="B961">
        <v>130</v>
      </c>
    </row>
    <row r="962" spans="1:2" x14ac:dyDescent="0.5">
      <c r="A962" t="s">
        <v>14</v>
      </c>
      <c r="B962">
        <v>55</v>
      </c>
    </row>
    <row r="963" spans="1:2" hidden="1" x14ac:dyDescent="0.5">
      <c r="A963" t="s">
        <v>20</v>
      </c>
      <c r="B963">
        <v>155</v>
      </c>
    </row>
    <row r="964" spans="1:2" hidden="1" x14ac:dyDescent="0.5">
      <c r="A964" t="s">
        <v>20</v>
      </c>
      <c r="B964">
        <v>266</v>
      </c>
    </row>
    <row r="965" spans="1:2" x14ac:dyDescent="0.5">
      <c r="A965" t="s">
        <v>14</v>
      </c>
      <c r="B965">
        <v>114</v>
      </c>
    </row>
    <row r="966" spans="1:2" hidden="1" x14ac:dyDescent="0.5">
      <c r="A966" t="s">
        <v>20</v>
      </c>
      <c r="B966">
        <v>155</v>
      </c>
    </row>
    <row r="967" spans="1:2" hidden="1" x14ac:dyDescent="0.5">
      <c r="A967" t="s">
        <v>20</v>
      </c>
      <c r="B967">
        <v>207</v>
      </c>
    </row>
    <row r="968" spans="1:2" hidden="1" x14ac:dyDescent="0.5">
      <c r="A968" t="s">
        <v>20</v>
      </c>
      <c r="B968">
        <v>245</v>
      </c>
    </row>
    <row r="969" spans="1:2" hidden="1" x14ac:dyDescent="0.5">
      <c r="A969" t="s">
        <v>20</v>
      </c>
      <c r="B969">
        <v>1573</v>
      </c>
    </row>
    <row r="970" spans="1:2" hidden="1" x14ac:dyDescent="0.5">
      <c r="A970" t="s">
        <v>20</v>
      </c>
      <c r="B970">
        <v>114</v>
      </c>
    </row>
    <row r="971" spans="1:2" hidden="1" x14ac:dyDescent="0.5">
      <c r="A971" t="s">
        <v>20</v>
      </c>
      <c r="B971">
        <v>93</v>
      </c>
    </row>
    <row r="972" spans="1:2" x14ac:dyDescent="0.5">
      <c r="A972" t="s">
        <v>14</v>
      </c>
      <c r="B972">
        <v>594</v>
      </c>
    </row>
    <row r="973" spans="1:2" x14ac:dyDescent="0.5">
      <c r="A973" t="s">
        <v>14</v>
      </c>
      <c r="B973">
        <v>24</v>
      </c>
    </row>
    <row r="974" spans="1:2" hidden="1" x14ac:dyDescent="0.5">
      <c r="A974" t="s">
        <v>20</v>
      </c>
      <c r="B974">
        <v>1681</v>
      </c>
    </row>
    <row r="975" spans="1:2" x14ac:dyDescent="0.5">
      <c r="A975" t="s">
        <v>14</v>
      </c>
      <c r="B975">
        <v>252</v>
      </c>
    </row>
    <row r="976" spans="1:2" hidden="1" x14ac:dyDescent="0.5">
      <c r="A976" t="s">
        <v>20</v>
      </c>
      <c r="B976">
        <v>32</v>
      </c>
    </row>
    <row r="977" spans="1:2" hidden="1" x14ac:dyDescent="0.5">
      <c r="A977" t="s">
        <v>20</v>
      </c>
      <c r="B977">
        <v>135</v>
      </c>
    </row>
    <row r="978" spans="1:2" hidden="1" x14ac:dyDescent="0.5">
      <c r="A978" t="s">
        <v>20</v>
      </c>
      <c r="B978">
        <v>140</v>
      </c>
    </row>
    <row r="979" spans="1:2" x14ac:dyDescent="0.5">
      <c r="A979" t="s">
        <v>14</v>
      </c>
      <c r="B979">
        <v>67</v>
      </c>
    </row>
    <row r="980" spans="1:2" hidden="1" x14ac:dyDescent="0.5">
      <c r="A980" t="s">
        <v>20</v>
      </c>
      <c r="B980">
        <v>92</v>
      </c>
    </row>
    <row r="981" spans="1:2" hidden="1" x14ac:dyDescent="0.5">
      <c r="A981" t="s">
        <v>20</v>
      </c>
      <c r="B981">
        <v>1015</v>
      </c>
    </row>
    <row r="982" spans="1:2" x14ac:dyDescent="0.5">
      <c r="A982" t="s">
        <v>14</v>
      </c>
      <c r="B982">
        <v>742</v>
      </c>
    </row>
    <row r="983" spans="1:2" hidden="1" x14ac:dyDescent="0.5">
      <c r="A983" t="s">
        <v>20</v>
      </c>
      <c r="B983">
        <v>323</v>
      </c>
    </row>
    <row r="984" spans="1:2" x14ac:dyDescent="0.5">
      <c r="A984" t="s">
        <v>14</v>
      </c>
      <c r="B984">
        <v>75</v>
      </c>
    </row>
    <row r="985" spans="1:2" hidden="1" x14ac:dyDescent="0.5">
      <c r="A985" t="s">
        <v>20</v>
      </c>
      <c r="B985">
        <v>2326</v>
      </c>
    </row>
    <row r="986" spans="1:2" hidden="1" x14ac:dyDescent="0.5">
      <c r="A986" t="s">
        <v>20</v>
      </c>
      <c r="B986">
        <v>381</v>
      </c>
    </row>
    <row r="987" spans="1:2" x14ac:dyDescent="0.5">
      <c r="A987" t="s">
        <v>14</v>
      </c>
      <c r="B987">
        <v>4405</v>
      </c>
    </row>
    <row r="988" spans="1:2" x14ac:dyDescent="0.5">
      <c r="A988" t="s">
        <v>14</v>
      </c>
      <c r="B988">
        <v>92</v>
      </c>
    </row>
    <row r="989" spans="1:2" hidden="1" x14ac:dyDescent="0.5">
      <c r="A989" t="s">
        <v>20</v>
      </c>
      <c r="B989">
        <v>480</v>
      </c>
    </row>
    <row r="990" spans="1:2" x14ac:dyDescent="0.5">
      <c r="A990" t="s">
        <v>14</v>
      </c>
      <c r="B990">
        <v>64</v>
      </c>
    </row>
    <row r="991" spans="1:2" hidden="1" x14ac:dyDescent="0.5">
      <c r="A991" t="s">
        <v>20</v>
      </c>
      <c r="B991">
        <v>226</v>
      </c>
    </row>
    <row r="992" spans="1:2" x14ac:dyDescent="0.5">
      <c r="A992" t="s">
        <v>14</v>
      </c>
      <c r="B992">
        <v>64</v>
      </c>
    </row>
    <row r="993" spans="1:2" hidden="1" x14ac:dyDescent="0.5">
      <c r="A993" t="s">
        <v>20</v>
      </c>
      <c r="B993">
        <v>241</v>
      </c>
    </row>
    <row r="994" spans="1:2" hidden="1" x14ac:dyDescent="0.5">
      <c r="A994" t="s">
        <v>20</v>
      </c>
      <c r="B994">
        <v>132</v>
      </c>
    </row>
    <row r="995" spans="1:2" hidden="1" x14ac:dyDescent="0.5">
      <c r="A995" t="s">
        <v>74</v>
      </c>
      <c r="B995">
        <v>75</v>
      </c>
    </row>
    <row r="996" spans="1:2" x14ac:dyDescent="0.5">
      <c r="A996" t="s">
        <v>14</v>
      </c>
      <c r="B996">
        <v>842</v>
      </c>
    </row>
    <row r="997" spans="1:2" hidden="1" x14ac:dyDescent="0.5">
      <c r="A997" t="s">
        <v>20</v>
      </c>
      <c r="B997">
        <v>2043</v>
      </c>
    </row>
    <row r="998" spans="1:2" x14ac:dyDescent="0.5">
      <c r="A998" t="s">
        <v>14</v>
      </c>
      <c r="B998">
        <v>112</v>
      </c>
    </row>
    <row r="999" spans="1:2" hidden="1" x14ac:dyDescent="0.5">
      <c r="A999" t="s">
        <v>74</v>
      </c>
      <c r="B999">
        <v>139</v>
      </c>
    </row>
    <row r="1000" spans="1:2" x14ac:dyDescent="0.5">
      <c r="A1000" t="s">
        <v>14</v>
      </c>
      <c r="B1000">
        <v>374</v>
      </c>
    </row>
    <row r="1001" spans="1:2" hidden="1" x14ac:dyDescent="0.5">
      <c r="A1001" t="s">
        <v>74</v>
      </c>
      <c r="B1001">
        <v>1122</v>
      </c>
    </row>
  </sheetData>
  <autoFilter ref="A1:B1001" xr:uid="{B07EA650-3553-4F04-93E4-150A372553F1}">
    <filterColumn colId="0">
      <filters>
        <filter val="failed"/>
      </filters>
    </filterColumn>
  </autoFilter>
  <conditionalFormatting sqref="A1:A1048576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0D66-5147-4044-876F-3B0E4DB5BDFC}">
  <sheetPr codeName="Sheet1"/>
  <dimension ref="A1:T1001"/>
  <sheetViews>
    <sheetView workbookViewId="0">
      <selection activeCell="H1" sqref="H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8125" style="4" customWidth="1"/>
    <col min="8" max="8" width="13" bestFit="1" customWidth="1"/>
    <col min="9" max="9" width="15.5625" style="7" customWidth="1"/>
    <col min="12" max="13" width="11.1875" bestFit="1" customWidth="1"/>
    <col min="14" max="14" width="24.75" style="12" customWidth="1"/>
    <col min="15" max="15" width="23.8125" style="14" customWidth="1"/>
    <col min="18" max="18" width="26.125" customWidth="1"/>
    <col min="19" max="19" width="16.75" customWidth="1"/>
    <col min="20" max="20" width="14.31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5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 FIND("/",R2))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 - FIND("/",R3))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8">(((L67/60)/60)/24)+DATE(1970,1,1)</f>
        <v>40570.25</v>
      </c>
      <c r="O67" s="1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 - FIND("/",R67))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8"/>
        <v>42102.208333333328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8"/>
        <v>40203.25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8"/>
        <v>42943.208333333328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8"/>
        <v>40531.25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8"/>
        <v>40484.208333333336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8"/>
        <v>43799.25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8"/>
        <v>42186.208333333328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8"/>
        <v>42701.25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8"/>
        <v>42456.208333333328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8"/>
        <v>43296.208333333328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8"/>
        <v>42027.25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8"/>
        <v>40448.208333333336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8"/>
        <v>43206.208333333328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8"/>
        <v>43267.208333333328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8"/>
        <v>42976.208333333328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8"/>
        <v>43062.25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8"/>
        <v>43482.25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8"/>
        <v>42579.208333333328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8"/>
        <v>41118.208333333336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8"/>
        <v>40797.208333333336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8"/>
        <v>42128.208333333328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8"/>
        <v>40610.25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8"/>
        <v>42110.208333333328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8"/>
        <v>40283.208333333336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8"/>
        <v>42425.25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8"/>
        <v>42588.208333333328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8"/>
        <v>40352.208333333336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8"/>
        <v>41202.208333333336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8"/>
        <v>43562.208333333328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8"/>
        <v>43752.208333333328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8"/>
        <v>40612.25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8"/>
        <v>42180.208333333328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8"/>
        <v>42212.208333333328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8"/>
        <v>41968.25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8"/>
        <v>40835.208333333336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8"/>
        <v>42056.25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8"/>
        <v>43234.208333333328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8"/>
        <v>40475.208333333336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8"/>
        <v>42878.208333333328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8"/>
        <v>41366.208333333336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8"/>
        <v>43716.208333333328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8"/>
        <v>43213.208333333328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8"/>
        <v>41005.208333333336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8"/>
        <v>41651.25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8"/>
        <v>43354.208333333328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8"/>
        <v>41174.208333333336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8"/>
        <v>41875.208333333336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8"/>
        <v>42990.208333333328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8"/>
        <v>43564.208333333328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8"/>
        <v>43056.25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8"/>
        <v>42265.208333333328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8"/>
        <v>40808.208333333336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8"/>
        <v>41665.25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8"/>
        <v>41806.208333333336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8"/>
        <v>42111.208333333328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8"/>
        <v>41917.208333333336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8"/>
        <v>41970.25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8"/>
        <v>42332.25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8"/>
        <v>43598.208333333328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8"/>
        <v>43362.208333333328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8"/>
        <v>42596.208333333328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8"/>
        <v>40310.208333333336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8"/>
        <v>40417.208333333336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7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4">(((L131/60)/60)/24)+DATE(1970,1,1)</f>
        <v>42038.25</v>
      </c>
      <c r="O131" s="1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 - FIND("/",R131))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4"/>
        <v>40842.208333333336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4"/>
        <v>41607.25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4"/>
        <v>43112.25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4"/>
        <v>40767.208333333336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4"/>
        <v>40713.208333333336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4"/>
        <v>41340.25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4"/>
        <v>41797.208333333336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4"/>
        <v>40457.208333333336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4"/>
        <v>41180.208333333336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4"/>
        <v>42115.208333333328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4"/>
        <v>43156.25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4"/>
        <v>42167.208333333328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4"/>
        <v>41005.208333333336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4"/>
        <v>40357.208333333336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4"/>
        <v>43633.208333333328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4"/>
        <v>41889.208333333336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4"/>
        <v>40855.25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4"/>
        <v>42534.208333333328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4"/>
        <v>42941.208333333328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4"/>
        <v>41275.25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4"/>
        <v>43450.25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4"/>
        <v>41799.208333333336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4"/>
        <v>42783.25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4"/>
        <v>41201.208333333336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4"/>
        <v>42502.208333333328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4"/>
        <v>40262.208333333336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4"/>
        <v>43743.208333333328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4"/>
        <v>41638.25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4"/>
        <v>42346.25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4"/>
        <v>43551.208333333328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4"/>
        <v>43582.208333333328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4"/>
        <v>42270.208333333328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4"/>
        <v>43442.25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4"/>
        <v>43028.208333333328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4"/>
        <v>43016.208333333328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4"/>
        <v>42948.208333333328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4"/>
        <v>40534.25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4"/>
        <v>41435.208333333336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4"/>
        <v>43518.25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4"/>
        <v>41077.208333333336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4"/>
        <v>42950.208333333328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4"/>
        <v>41718.208333333336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4"/>
        <v>41839.208333333336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4"/>
        <v>41412.208333333336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4"/>
        <v>42282.208333333328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4"/>
        <v>42613.208333333328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4"/>
        <v>42616.208333333328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4"/>
        <v>40497.25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4"/>
        <v>42999.208333333328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4"/>
        <v>41350.208333333336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4"/>
        <v>40259.208333333336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4"/>
        <v>43012.208333333328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4"/>
        <v>43631.208333333328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4"/>
        <v>40430.208333333336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4"/>
        <v>43588.208333333328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4"/>
        <v>43233.208333333328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4"/>
        <v>41782.208333333336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4"/>
        <v>41328.25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4"/>
        <v>41975.25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4"/>
        <v>42433.25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4"/>
        <v>41429.208333333336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4"/>
        <v>43536.208333333328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4"/>
        <v>41817.208333333336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7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20">(((L195/60)/60)/24)+DATE(1970,1,1)</f>
        <v>43198.208333333328</v>
      </c>
      <c r="O195" s="1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 - FIND("/",R195))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20"/>
        <v>42261.208333333328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20"/>
        <v>43310.208333333328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20"/>
        <v>42616.208333333328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20"/>
        <v>42909.208333333328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20"/>
        <v>40396.208333333336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20"/>
        <v>42192.208333333328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20"/>
        <v>40262.208333333336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20"/>
        <v>41845.208333333336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20"/>
        <v>40818.208333333336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20"/>
        <v>42752.25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20"/>
        <v>40636.208333333336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20"/>
        <v>43390.208333333328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20"/>
        <v>40236.25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20"/>
        <v>43340.208333333328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20"/>
        <v>43048.25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20"/>
        <v>42496.208333333328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20"/>
        <v>42797.25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20"/>
        <v>41513.208333333336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20"/>
        <v>43814.25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20"/>
        <v>40488.208333333336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20"/>
        <v>40409.208333333336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20"/>
        <v>43509.25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20"/>
        <v>40869.25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20"/>
        <v>43583.208333333328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20"/>
        <v>40858.25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20"/>
        <v>41137.208333333336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20"/>
        <v>40725.208333333336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20"/>
        <v>41081.208333333336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20"/>
        <v>41914.208333333336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20"/>
        <v>42445.208333333328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20"/>
        <v>41906.208333333336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20"/>
        <v>41762.208333333336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20"/>
        <v>40276.208333333336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20"/>
        <v>42139.208333333328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20"/>
        <v>42613.208333333328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20"/>
        <v>42887.208333333328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20"/>
        <v>43805.25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20"/>
        <v>41415.208333333336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20"/>
        <v>42576.208333333328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20"/>
        <v>40706.208333333336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20"/>
        <v>42969.208333333328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20"/>
        <v>42779.25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20"/>
        <v>43641.208333333328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20"/>
        <v>41754.208333333336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20"/>
        <v>43083.25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20"/>
        <v>42245.208333333328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20"/>
        <v>40396.208333333336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20"/>
        <v>41742.208333333336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20"/>
        <v>42865.208333333328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20"/>
        <v>43163.25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20"/>
        <v>41834.208333333336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20"/>
        <v>41736.208333333336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20"/>
        <v>41491.208333333336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20"/>
        <v>42726.25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20"/>
        <v>42004.25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20"/>
        <v>42006.25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20"/>
        <v>40203.25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20"/>
        <v>41252.25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20"/>
        <v>41572.208333333336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20"/>
        <v>40641.208333333336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20"/>
        <v>42787.25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20"/>
        <v>40590.25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20"/>
        <v>42393.25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7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26">(((L259/60)/60)/24)+DATE(1970,1,1)</f>
        <v>41338.25</v>
      </c>
      <c r="O259" s="1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 - FIND("/",R259))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26"/>
        <v>42712.25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26"/>
        <v>41251.25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26"/>
        <v>41180.208333333336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26"/>
        <v>40415.208333333336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26"/>
        <v>40638.208333333336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26"/>
        <v>40187.25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26"/>
        <v>41317.25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26"/>
        <v>42372.25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26"/>
        <v>41950.25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26"/>
        <v>41206.208333333336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26"/>
        <v>41186.208333333336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26"/>
        <v>43496.25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26"/>
        <v>40514.25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26"/>
        <v>42345.25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26"/>
        <v>43656.208333333328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26"/>
        <v>42995.208333333328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26"/>
        <v>43045.25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26"/>
        <v>43561.208333333328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26"/>
        <v>41018.208333333336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26"/>
        <v>40378.208333333336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26"/>
        <v>41239.25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26"/>
        <v>43346.208333333328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26"/>
        <v>43060.25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26"/>
        <v>40979.25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26"/>
        <v>42701.25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26"/>
        <v>42520.208333333328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26"/>
        <v>41030.208333333336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26"/>
        <v>42623.208333333328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26"/>
        <v>42697.25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26"/>
        <v>42122.208333333328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26"/>
        <v>40982.208333333336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26"/>
        <v>42219.208333333328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26"/>
        <v>41404.208333333336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26"/>
        <v>40831.208333333336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26"/>
        <v>40984.208333333336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26"/>
        <v>40456.208333333336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26"/>
        <v>43399.208333333328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26"/>
        <v>41562.208333333336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26"/>
        <v>43493.25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26"/>
        <v>41653.25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26"/>
        <v>42426.25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26"/>
        <v>42432.25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26"/>
        <v>42977.208333333328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26"/>
        <v>42061.25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26"/>
        <v>43345.208333333328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26"/>
        <v>42376.25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26"/>
        <v>42589.208333333328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26"/>
        <v>42448.208333333328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26"/>
        <v>42930.208333333328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26"/>
        <v>41066.208333333336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26"/>
        <v>40651.208333333336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26"/>
        <v>40807.208333333336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26"/>
        <v>40277.208333333336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26"/>
        <v>40590.25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26"/>
        <v>41572.208333333336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26"/>
        <v>40966.25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26"/>
        <v>43536.208333333328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26"/>
        <v>41783.208333333336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26"/>
        <v>43788.25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26"/>
        <v>42869.208333333328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26"/>
        <v>41684.25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26"/>
        <v>40402.208333333336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26"/>
        <v>40673.208333333336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7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32">(((L323/60)/60)/24)+DATE(1970,1,1)</f>
        <v>40634.208333333336</v>
      </c>
      <c r="O323" s="1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 - FIND("/",R323))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32"/>
        <v>40507.25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32"/>
        <v>41725.208333333336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32"/>
        <v>42176.208333333328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32"/>
        <v>43267.208333333328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32"/>
        <v>42364.25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32"/>
        <v>43705.208333333328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32"/>
        <v>43434.25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32"/>
        <v>42716.25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32"/>
        <v>43077.25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32"/>
        <v>40896.25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32"/>
        <v>41361.208333333336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32"/>
        <v>43424.25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32"/>
        <v>43110.25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32"/>
        <v>43784.25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32"/>
        <v>40527.25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32"/>
        <v>43780.25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32"/>
        <v>40821.208333333336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32"/>
        <v>42949.208333333328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32"/>
        <v>40889.25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32"/>
        <v>42244.208333333328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32"/>
        <v>41475.208333333336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32"/>
        <v>41597.25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32"/>
        <v>43122.25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32"/>
        <v>42194.208333333328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32"/>
        <v>42971.208333333328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32"/>
        <v>42046.25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32"/>
        <v>42782.25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32"/>
        <v>42930.208333333328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32"/>
        <v>42144.208333333328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32"/>
        <v>42240.208333333328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32"/>
        <v>42315.25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32"/>
        <v>43651.208333333328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32"/>
        <v>41520.208333333336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32"/>
        <v>42757.25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32"/>
        <v>40922.25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32"/>
        <v>42250.208333333328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32"/>
        <v>43322.208333333328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32"/>
        <v>40782.208333333336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32"/>
        <v>40544.25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32"/>
        <v>43015.208333333328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32"/>
        <v>40570.25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32"/>
        <v>40904.25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32"/>
        <v>43164.25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32"/>
        <v>42733.25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32"/>
        <v>40546.25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32"/>
        <v>41930.208333333336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32"/>
        <v>40464.208333333336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32"/>
        <v>41308.25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32"/>
        <v>43570.208333333328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32"/>
        <v>42043.25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32"/>
        <v>42012.25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32"/>
        <v>42964.208333333328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32"/>
        <v>43476.25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32"/>
        <v>42293.208333333328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32"/>
        <v>41826.208333333336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32"/>
        <v>43760.208333333328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32"/>
        <v>43241.208333333328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32"/>
        <v>40843.208333333336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32"/>
        <v>41448.208333333336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32"/>
        <v>42163.208333333328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32"/>
        <v>43024.208333333328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32"/>
        <v>43509.25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32"/>
        <v>42776.25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7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38">(((L387/60)/60)/24)+DATE(1970,1,1)</f>
        <v>43553.208333333328</v>
      </c>
      <c r="O387" s="1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 - FIND("/",R387))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38"/>
        <v>40355.208333333336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38"/>
        <v>41072.208333333336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38"/>
        <v>40912.25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38"/>
        <v>40479.208333333336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38"/>
        <v>41530.208333333336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38"/>
        <v>41653.25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38"/>
        <v>40549.25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38"/>
        <v>42933.208333333328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38"/>
        <v>41484.208333333336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38"/>
        <v>40885.25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38"/>
        <v>43378.208333333328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38"/>
        <v>41417.208333333336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38"/>
        <v>43228.208333333328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38"/>
        <v>40576.25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38"/>
        <v>41502.208333333336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38"/>
        <v>43765.208333333328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38"/>
        <v>40914.25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38"/>
        <v>40310.208333333336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38"/>
        <v>43053.25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38"/>
        <v>43255.208333333328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38"/>
        <v>41304.25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38"/>
        <v>43751.208333333328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38"/>
        <v>42541.208333333328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38"/>
        <v>42843.208333333328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38"/>
        <v>42122.208333333328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38"/>
        <v>42884.208333333328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38"/>
        <v>41642.25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38"/>
        <v>43431.25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38"/>
        <v>40288.208333333336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38"/>
        <v>40921.25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38"/>
        <v>40560.25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38"/>
        <v>43407.208333333328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38"/>
        <v>41035.208333333336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38"/>
        <v>40899.25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38"/>
        <v>42911.208333333328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38"/>
        <v>42915.208333333328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38"/>
        <v>40285.208333333336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38"/>
        <v>40808.208333333336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38"/>
        <v>43208.208333333328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38"/>
        <v>42213.208333333328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38"/>
        <v>41332.25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38"/>
        <v>41895.208333333336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38"/>
        <v>40585.25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38"/>
        <v>41680.25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38"/>
        <v>43737.208333333328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38"/>
        <v>43273.208333333328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38"/>
        <v>41761.208333333336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38"/>
        <v>41603.25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38"/>
        <v>42705.25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38"/>
        <v>41988.25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38"/>
        <v>43575.208333333328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38"/>
        <v>42260.208333333328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38"/>
        <v>41337.25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38"/>
        <v>42680.208333333328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38"/>
        <v>42916.208333333328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38"/>
        <v>41025.208333333336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38"/>
        <v>42980.208333333328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38"/>
        <v>40451.208333333336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38"/>
        <v>40748.208333333336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38"/>
        <v>40515.25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38"/>
        <v>41261.25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38"/>
        <v>43088.25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38"/>
        <v>41378.208333333336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7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44">(((L451/60)/60)/24)+DATE(1970,1,1)</f>
        <v>43530.25</v>
      </c>
      <c r="O451" s="1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 - FIND("/",R451))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44"/>
        <v>43394.208333333328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44"/>
        <v>42935.208333333328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44"/>
        <v>40365.208333333336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44"/>
        <v>42705.25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44"/>
        <v>41568.208333333336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44"/>
        <v>40809.208333333336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44"/>
        <v>43141.25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44"/>
        <v>42657.208333333328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44"/>
        <v>40265.208333333336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44"/>
        <v>42001.25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44"/>
        <v>40399.208333333336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44"/>
        <v>41757.208333333336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44"/>
        <v>41304.25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44"/>
        <v>41639.25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44"/>
        <v>43142.25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44"/>
        <v>43127.25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44"/>
        <v>41409.208333333336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44"/>
        <v>42331.25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44"/>
        <v>43569.208333333328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44"/>
        <v>42142.208333333328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44"/>
        <v>42716.25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44"/>
        <v>41031.208333333336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44"/>
        <v>43535.208333333328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44"/>
        <v>43277.208333333328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44"/>
        <v>41989.25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44"/>
        <v>41450.208333333336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44"/>
        <v>43322.208333333328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44"/>
        <v>40720.208333333336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44"/>
        <v>42072.208333333328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44"/>
        <v>42945.208333333328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44"/>
        <v>40248.25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44"/>
        <v>41913.208333333336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44"/>
        <v>40963.25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44"/>
        <v>43811.25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44"/>
        <v>41855.208333333336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44"/>
        <v>43626.208333333328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44"/>
        <v>43168.25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44"/>
        <v>42845.208333333328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44"/>
        <v>42403.25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44"/>
        <v>40406.208333333336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44"/>
        <v>43786.25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44"/>
        <v>41456.208333333336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44"/>
        <v>40336.208333333336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44"/>
        <v>43645.208333333328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44"/>
        <v>40990.208333333336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44"/>
        <v>41800.208333333336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44"/>
        <v>42876.208333333328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44"/>
        <v>42724.25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44"/>
        <v>42005.25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44"/>
        <v>42444.208333333328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44"/>
        <v>41395.208333333336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44"/>
        <v>41345.208333333336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44"/>
        <v>41117.208333333336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44"/>
        <v>42186.208333333328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44"/>
        <v>42142.208333333328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44"/>
        <v>41341.25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44"/>
        <v>43062.25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44"/>
        <v>41373.208333333336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44"/>
        <v>43310.208333333328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44"/>
        <v>41034.208333333336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44"/>
        <v>43251.208333333328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44"/>
        <v>43671.208333333328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44"/>
        <v>41825.208333333336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7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50">(((L515/60)/60)/24)+DATE(1970,1,1)</f>
        <v>40430.208333333336</v>
      </c>
      <c r="O515" s="1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 - FIND("/",R515))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50"/>
        <v>41614.25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50"/>
        <v>40900.25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50"/>
        <v>40396.208333333336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50"/>
        <v>42860.208333333328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50"/>
        <v>43154.25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50"/>
        <v>42012.25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50"/>
        <v>43574.208333333328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50"/>
        <v>42605.208333333328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50"/>
        <v>41093.208333333336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50"/>
        <v>40241.25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50"/>
        <v>40294.208333333336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50"/>
        <v>40505.25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50"/>
        <v>42364.25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50"/>
        <v>42405.25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50"/>
        <v>41601.25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50"/>
        <v>41769.208333333336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50"/>
        <v>40421.208333333336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50"/>
        <v>41589.25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50"/>
        <v>43125.25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50"/>
        <v>41479.208333333336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50"/>
        <v>43329.208333333328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50"/>
        <v>43259.208333333328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50"/>
        <v>40414.208333333336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50"/>
        <v>43342.208333333328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50"/>
        <v>41539.208333333336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50"/>
        <v>43647.208333333328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50"/>
        <v>43225.208333333328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50"/>
        <v>42165.208333333328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50"/>
        <v>42391.25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50"/>
        <v>41528.208333333336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50"/>
        <v>42377.25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50"/>
        <v>43824.25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50"/>
        <v>43360.208333333328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50"/>
        <v>42029.25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50"/>
        <v>42461.208333333328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50"/>
        <v>41422.208333333336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50"/>
        <v>40968.25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50"/>
        <v>41993.25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50"/>
        <v>42700.25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50"/>
        <v>40545.25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50"/>
        <v>42723.25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50"/>
        <v>41731.208333333336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50"/>
        <v>40792.208333333336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50"/>
        <v>42279.208333333328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50"/>
        <v>42424.25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50"/>
        <v>42584.208333333328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50"/>
        <v>40865.25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50"/>
        <v>40833.208333333336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50"/>
        <v>43536.208333333328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50"/>
        <v>43417.25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50"/>
        <v>42078.208333333328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50"/>
        <v>40862.25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50"/>
        <v>42424.25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50"/>
        <v>41830.208333333336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50"/>
        <v>40374.208333333336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50"/>
        <v>40554.25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50"/>
        <v>41993.25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50"/>
        <v>42174.208333333328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50"/>
        <v>42275.208333333328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50"/>
        <v>41761.208333333336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50"/>
        <v>43806.25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50"/>
        <v>41779.208333333336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50"/>
        <v>43040.208333333328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7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56">(((L579/60)/60)/24)+DATE(1970,1,1)</f>
        <v>40613.25</v>
      </c>
      <c r="O579" s="1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 - FIND("/",R579))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56"/>
        <v>40878.25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56"/>
        <v>40762.208333333336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56"/>
        <v>41696.25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56"/>
        <v>40662.208333333336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56"/>
        <v>42165.208333333328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56"/>
        <v>40959.25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56"/>
        <v>41024.208333333336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56"/>
        <v>40255.208333333336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56"/>
        <v>40499.25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56"/>
        <v>43484.25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56"/>
        <v>40262.208333333336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56"/>
        <v>42190.208333333328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56"/>
        <v>41994.25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56"/>
        <v>40373.208333333336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56"/>
        <v>41789.208333333336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56"/>
        <v>41724.208333333336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56"/>
        <v>42548.208333333328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56"/>
        <v>40253.208333333336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56"/>
        <v>42434.25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56"/>
        <v>43786.25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56"/>
        <v>40344.208333333336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56"/>
        <v>42047.25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56"/>
        <v>41485.208333333336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56"/>
        <v>41789.208333333336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56"/>
        <v>42160.208333333328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56"/>
        <v>43573.208333333328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56"/>
        <v>40565.25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56"/>
        <v>42280.208333333328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56"/>
        <v>42436.25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56"/>
        <v>41721.208333333336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56"/>
        <v>43530.25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56"/>
        <v>43481.25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56"/>
        <v>41259.25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56"/>
        <v>41480.208333333336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56"/>
        <v>40474.208333333336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56"/>
        <v>42973.208333333328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56"/>
        <v>42746.25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56"/>
        <v>42489.208333333328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56"/>
        <v>41537.208333333336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56"/>
        <v>41794.208333333336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56"/>
        <v>41396.208333333336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56"/>
        <v>40669.208333333336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56"/>
        <v>42559.208333333328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56"/>
        <v>42626.208333333328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56"/>
        <v>43205.208333333328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56"/>
        <v>42201.208333333328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56"/>
        <v>42029.25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56"/>
        <v>43857.25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56"/>
        <v>40449.208333333336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56"/>
        <v>40345.208333333336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56"/>
        <v>40455.208333333336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56"/>
        <v>42557.208333333328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56"/>
        <v>43586.208333333328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56"/>
        <v>43550.208333333328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56"/>
        <v>41945.208333333336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56"/>
        <v>42315.25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56"/>
        <v>42819.208333333328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56"/>
        <v>41314.25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56"/>
        <v>40926.25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56"/>
        <v>42688.25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56"/>
        <v>40386.208333333336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56"/>
        <v>43309.208333333328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56"/>
        <v>42387.25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7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62">(((L643/60)/60)/24)+DATE(1970,1,1)</f>
        <v>42786.25</v>
      </c>
      <c r="O643" s="1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 - FIND("/",R643))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62"/>
        <v>43451.25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62"/>
        <v>42795.25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62"/>
        <v>43452.25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62"/>
        <v>43369.208333333328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62"/>
        <v>41346.208333333336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62"/>
        <v>43199.208333333328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62"/>
        <v>42922.208333333328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62"/>
        <v>40471.208333333336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62"/>
        <v>41828.208333333336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62"/>
        <v>41692.25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62"/>
        <v>42587.208333333328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62"/>
        <v>42468.208333333328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62"/>
        <v>42240.208333333328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62"/>
        <v>42796.25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62"/>
        <v>43097.25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62"/>
        <v>43096.25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62"/>
        <v>42246.208333333328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62"/>
        <v>40570.25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62"/>
        <v>42237.208333333328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62"/>
        <v>40996.208333333336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62"/>
        <v>43443.25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62"/>
        <v>40458.208333333336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62"/>
        <v>40959.25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62"/>
        <v>40733.208333333336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62"/>
        <v>41516.208333333336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62"/>
        <v>41892.208333333336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62"/>
        <v>41122.208333333336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62"/>
        <v>42912.208333333328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62"/>
        <v>42425.25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62"/>
        <v>40390.208333333336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62"/>
        <v>43180.208333333328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62"/>
        <v>42475.208333333328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62"/>
        <v>40774.208333333336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62"/>
        <v>43719.208333333328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62"/>
        <v>41178.208333333336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62"/>
        <v>42561.208333333328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62"/>
        <v>43484.25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62"/>
        <v>43756.208333333328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62"/>
        <v>43813.25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62"/>
        <v>40898.25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62"/>
        <v>41619.25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62"/>
        <v>43359.208333333328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62"/>
        <v>40358.208333333336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62"/>
        <v>42239.208333333328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62"/>
        <v>43186.208333333328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62"/>
        <v>42806.25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62"/>
        <v>43475.25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62"/>
        <v>41576.208333333336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62"/>
        <v>40874.25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62"/>
        <v>41185.208333333336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62"/>
        <v>43655.208333333328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62"/>
        <v>43025.208333333328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62"/>
        <v>43066.25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62"/>
        <v>42322.25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62"/>
        <v>42114.208333333328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62"/>
        <v>43190.208333333328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62"/>
        <v>40871.25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62"/>
        <v>43641.208333333328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62"/>
        <v>40203.25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62"/>
        <v>40629.208333333336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62"/>
        <v>41477.208333333336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62"/>
        <v>41020.208333333336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62"/>
        <v>42555.208333333328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7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68">(((L707/60)/60)/24)+DATE(1970,1,1)</f>
        <v>41619.25</v>
      </c>
      <c r="O707" s="1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 - FIND("/",R707))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68"/>
        <v>43471.25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68"/>
        <v>43442.25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68"/>
        <v>42877.208333333328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68"/>
        <v>41018.208333333336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68"/>
        <v>43295.208333333328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68"/>
        <v>42393.25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68"/>
        <v>42559.208333333328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68"/>
        <v>42604.208333333328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68"/>
        <v>41870.208333333336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68"/>
        <v>40397.208333333336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68"/>
        <v>41465.208333333336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68"/>
        <v>40777.208333333336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68"/>
        <v>41442.208333333336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68"/>
        <v>41058.208333333336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68"/>
        <v>43152.25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68"/>
        <v>43194.208333333328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68"/>
        <v>43045.25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68"/>
        <v>42431.25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68"/>
        <v>41934.208333333336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68"/>
        <v>41958.25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68"/>
        <v>40476.208333333336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68"/>
        <v>43485.25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68"/>
        <v>42515.208333333328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68"/>
        <v>41309.25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68"/>
        <v>42147.208333333328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68"/>
        <v>42939.208333333328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68"/>
        <v>42816.208333333328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68"/>
        <v>41844.208333333336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68"/>
        <v>42763.25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68"/>
        <v>42459.208333333328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68"/>
        <v>42055.25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68"/>
        <v>42685.25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68"/>
        <v>41959.25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68"/>
        <v>41089.208333333336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68"/>
        <v>42769.25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68"/>
        <v>40321.208333333336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68"/>
        <v>40197.25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68"/>
        <v>42298.208333333328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68"/>
        <v>43322.208333333328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68"/>
        <v>40328.208333333336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68"/>
        <v>40825.208333333336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68"/>
        <v>40423.208333333336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68"/>
        <v>40238.25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68"/>
        <v>41920.208333333336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68"/>
        <v>40360.208333333336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68"/>
        <v>42446.208333333328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68"/>
        <v>40395.208333333336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68"/>
        <v>40321.208333333336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68"/>
        <v>41210.208333333336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68"/>
        <v>43096.25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68"/>
        <v>42024.25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68"/>
        <v>40675.208333333336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68"/>
        <v>41936.208333333336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68"/>
        <v>43136.25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68"/>
        <v>43678.208333333328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68"/>
        <v>42938.208333333328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68"/>
        <v>41241.25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68"/>
        <v>41037.208333333336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68"/>
        <v>40676.208333333336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68"/>
        <v>42840.208333333328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68"/>
        <v>43362.208333333328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68"/>
        <v>42283.208333333328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68"/>
        <v>41619.25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7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74">(((L771/60)/60)/24)+DATE(1970,1,1)</f>
        <v>41501.208333333336</v>
      </c>
      <c r="O771" s="1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 - FIND("/",R771))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74"/>
        <v>41743.208333333336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74"/>
        <v>43491.25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74"/>
        <v>43505.25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74"/>
        <v>42838.208333333328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74"/>
        <v>42513.208333333328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74"/>
        <v>41949.25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74"/>
        <v>43650.208333333328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74"/>
        <v>40809.208333333336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74"/>
        <v>40768.208333333336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74"/>
        <v>42230.208333333328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74"/>
        <v>42573.208333333328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74"/>
        <v>40482.208333333336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74"/>
        <v>40603.25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74"/>
        <v>41625.25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74"/>
        <v>42435.25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74"/>
        <v>43582.208333333328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74"/>
        <v>43186.208333333328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74"/>
        <v>40684.208333333336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74"/>
        <v>41202.208333333336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74"/>
        <v>41786.208333333336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74"/>
        <v>40223.25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74"/>
        <v>42715.25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74"/>
        <v>41451.208333333336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74"/>
        <v>41450.208333333336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74"/>
        <v>43091.25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74"/>
        <v>42675.208333333328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74"/>
        <v>41859.208333333336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74"/>
        <v>43464.25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74"/>
        <v>41060.208333333336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74"/>
        <v>42399.25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74"/>
        <v>42167.208333333328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74"/>
        <v>43830.25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74"/>
        <v>43650.208333333328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74"/>
        <v>43492.25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74"/>
        <v>43102.25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74"/>
        <v>41958.25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74"/>
        <v>40973.25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74"/>
        <v>43753.208333333328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74"/>
        <v>42507.208333333328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74"/>
        <v>41135.208333333336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74"/>
        <v>43067.25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74"/>
        <v>42378.25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74"/>
        <v>43206.208333333328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74"/>
        <v>41148.208333333336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74"/>
        <v>42517.208333333328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74"/>
        <v>43068.25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74"/>
        <v>41680.25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74"/>
        <v>43589.208333333328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74"/>
        <v>43486.25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74"/>
        <v>41237.25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74"/>
        <v>43310.208333333328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74"/>
        <v>42794.25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74"/>
        <v>41698.25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74"/>
        <v>41892.208333333336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74"/>
        <v>40348.208333333336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74"/>
        <v>42941.208333333328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74"/>
        <v>40525.25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74"/>
        <v>40666.208333333336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74"/>
        <v>43340.208333333328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74"/>
        <v>42164.208333333328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74"/>
        <v>43103.25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74"/>
        <v>40994.208333333336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74"/>
        <v>42299.208333333328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7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80">(((L835/60)/60)/24)+DATE(1970,1,1)</f>
        <v>40588.25</v>
      </c>
      <c r="O835" s="1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 - FIND("/",R835))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80"/>
        <v>41448.208333333336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80"/>
        <v>42063.25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80"/>
        <v>40214.25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80"/>
        <v>40629.208333333336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80"/>
        <v>43370.208333333328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80"/>
        <v>41715.208333333336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80"/>
        <v>41836.208333333336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80"/>
        <v>42419.25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80"/>
        <v>43266.208333333328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80"/>
        <v>43338.208333333328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80"/>
        <v>40930.25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80"/>
        <v>43235.208333333328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80"/>
        <v>43302.208333333328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80"/>
        <v>43107.25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80"/>
        <v>40341.208333333336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80"/>
        <v>40948.25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80"/>
        <v>40866.25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80"/>
        <v>41031.208333333336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80"/>
        <v>40740.208333333336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80"/>
        <v>40714.208333333336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80"/>
        <v>43787.25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80"/>
        <v>40712.208333333336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80"/>
        <v>41023.208333333336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80"/>
        <v>40944.25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80"/>
        <v>43211.208333333328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80"/>
        <v>41334.25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80"/>
        <v>43515.25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80"/>
        <v>40258.208333333336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80"/>
        <v>40756.208333333336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80"/>
        <v>42172.208333333328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80"/>
        <v>42601.208333333328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80"/>
        <v>41897.208333333336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80"/>
        <v>40671.208333333336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80"/>
        <v>43382.208333333328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80"/>
        <v>41559.208333333336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80"/>
        <v>40350.208333333336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80"/>
        <v>42240.208333333328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80"/>
        <v>43040.208333333328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80"/>
        <v>43346.208333333328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80"/>
        <v>41647.25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80"/>
        <v>40291.208333333336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80"/>
        <v>40556.25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80"/>
        <v>43624.208333333328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80"/>
        <v>42577.208333333328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80"/>
        <v>43845.25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80"/>
        <v>42788.25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80"/>
        <v>43667.208333333328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80"/>
        <v>42194.208333333328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80"/>
        <v>42025.25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80"/>
        <v>40323.208333333336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80"/>
        <v>41763.208333333336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80"/>
        <v>40335.208333333336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80"/>
        <v>40416.208333333336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80"/>
        <v>42202.208333333328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80"/>
        <v>42836.208333333328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80"/>
        <v>41710.208333333336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80"/>
        <v>43640.208333333328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80"/>
        <v>40880.25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80"/>
        <v>40319.208333333336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80"/>
        <v>42170.208333333328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80"/>
        <v>41466.208333333336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80"/>
        <v>43134.25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80"/>
        <v>40738.208333333336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7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86">(((L899/60)/60)/24)+DATE(1970,1,1)</f>
        <v>43583.208333333328</v>
      </c>
      <c r="O899" s="1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 - FIND("/",R899))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86"/>
        <v>43815.25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86"/>
        <v>41554.208333333336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86"/>
        <v>41901.208333333336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86"/>
        <v>43298.208333333328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86"/>
        <v>42399.25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86"/>
        <v>41034.208333333336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86"/>
        <v>41186.208333333336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86"/>
        <v>41536.208333333336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86"/>
        <v>42868.208333333328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86"/>
        <v>40660.208333333336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86"/>
        <v>41031.208333333336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86"/>
        <v>43255.208333333328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86"/>
        <v>42026.25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86"/>
        <v>43717.208333333328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86"/>
        <v>41157.208333333336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86"/>
        <v>43597.208333333328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86"/>
        <v>41490.208333333336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86"/>
        <v>42976.208333333328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86"/>
        <v>41991.25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86"/>
        <v>40722.208333333336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86"/>
        <v>41117.208333333336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86"/>
        <v>43022.208333333328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86"/>
        <v>43503.25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86"/>
        <v>40951.25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86"/>
        <v>43443.25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86"/>
        <v>40373.208333333336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86"/>
        <v>43769.208333333328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86"/>
        <v>43000.208333333328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86"/>
        <v>42502.208333333328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86"/>
        <v>41102.208333333336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86"/>
        <v>41637.25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86"/>
        <v>42858.208333333328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86"/>
        <v>42060.25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86"/>
        <v>41818.208333333336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86"/>
        <v>41709.208333333336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86"/>
        <v>41372.208333333336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86"/>
        <v>42422.25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86"/>
        <v>42209.208333333328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86"/>
        <v>43668.208333333328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86"/>
        <v>42334.25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86"/>
        <v>43263.208333333328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86"/>
        <v>40670.208333333336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86"/>
        <v>41244.25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86"/>
        <v>40552.25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86"/>
        <v>40568.25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86"/>
        <v>41906.208333333336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86"/>
        <v>42776.25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86"/>
        <v>41004.208333333336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86"/>
        <v>40710.208333333336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86"/>
        <v>41908.208333333336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86"/>
        <v>41985.25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86"/>
        <v>42112.208333333328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86"/>
        <v>43571.208333333328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86"/>
        <v>42730.25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86"/>
        <v>42591.208333333328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86"/>
        <v>42358.25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86"/>
        <v>41174.208333333336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86"/>
        <v>41238.25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86"/>
        <v>42360.25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86"/>
        <v>40955.25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86"/>
        <v>40350.208333333336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86"/>
        <v>40357.208333333336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86"/>
        <v>42408.25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7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92">(((L963/60)/60)/24)+DATE(1970,1,1)</f>
        <v>40591.25</v>
      </c>
      <c r="O963" s="1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 - FIND("/",R963))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92"/>
        <v>41592.25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92"/>
        <v>40607.25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92"/>
        <v>42135.208333333328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92"/>
        <v>40203.25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92"/>
        <v>42901.208333333328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92"/>
        <v>41005.208333333336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92"/>
        <v>40544.25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92"/>
        <v>43821.25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92"/>
        <v>40672.208333333336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92"/>
        <v>41555.208333333336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92"/>
        <v>41792.208333333336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92"/>
        <v>40522.25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92"/>
        <v>41412.208333333336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92"/>
        <v>42337.25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92"/>
        <v>40571.25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92"/>
        <v>43138.25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92"/>
        <v>42686.25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92"/>
        <v>42078.208333333328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92"/>
        <v>42307.208333333328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92"/>
        <v>43094.25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92"/>
        <v>40743.208333333336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92"/>
        <v>43681.208333333328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92"/>
        <v>43716.208333333328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92"/>
        <v>41614.25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92"/>
        <v>40638.208333333336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92"/>
        <v>42852.208333333328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92"/>
        <v>42686.25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92"/>
        <v>43571.208333333328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92"/>
        <v>42432.25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92"/>
        <v>41907.208333333336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92"/>
        <v>43227.208333333328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92"/>
        <v>42362.25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92"/>
        <v>41929.208333333336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92"/>
        <v>43408.208333333328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92"/>
        <v>41276.25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92"/>
        <v>41659.25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92"/>
        <v>40220.25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92"/>
        <v>42550.208333333328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C80"/>
        <color rgb="FF92D050"/>
        <color theme="8" tint="-0.249977111117893"/>
      </colorScale>
    </cfRule>
  </conditionalFormatting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001"/>
  <sheetViews>
    <sheetView workbookViewId="0">
      <selection activeCell="N1" sqref="N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</cols>
  <sheetData>
    <row r="1" spans="1:14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Parent Category and Outcome</vt:lpstr>
      <vt:lpstr>Sub-Category and Outcome</vt:lpstr>
      <vt:lpstr>Pivit Table 3</vt:lpstr>
      <vt:lpstr>Dates and Outcome</vt:lpstr>
      <vt:lpstr>Crowfunding Goal Analysis</vt:lpstr>
      <vt:lpstr>Statistical Analysis</vt:lpstr>
      <vt:lpstr>Sheet2</vt:lpstr>
      <vt:lpstr>Crowdfunding</vt:lpstr>
      <vt:lpstr>Crowdfunding original</vt:lpstr>
      <vt:lpstr>'Statistical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Shengnan Ma</cp:lastModifiedBy>
  <dcterms:created xsi:type="dcterms:W3CDTF">2021-09-29T18:52:28Z</dcterms:created>
  <dcterms:modified xsi:type="dcterms:W3CDTF">2023-05-04T05:34:04Z</dcterms:modified>
</cp:coreProperties>
</file>