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velocity.hs2.org.uk\Fileshares\HS2\Data_Dev\07_Projects\057_FBI\Misc Report\HR\"/>
    </mc:Choice>
  </mc:AlternateContent>
  <xr:revisionPtr revIDLastSave="0" documentId="13_ncr:1_{7BFD2D93-35E9-40B5-ABC8-4A43B18A9580}" xr6:coauthVersionLast="47" xr6:coauthVersionMax="47" xr10:uidLastSave="{00000000-0000-0000-0000-000000000000}"/>
  <bookViews>
    <workbookView xWindow="-110" yWindow="-110" windowWidth="22780" windowHeight="14660" xr2:uid="{8665BD23-93B3-4394-ACC9-20F79802FE62}"/>
  </bookViews>
  <sheets>
    <sheet name="Sheet1" sheetId="1" r:id="rId1"/>
  </sheets>
  <definedNames>
    <definedName name="_xlnm._FilterDatabase" localSheetId="0" hidden="1">Sheet1!$A$1:$E$32</definedName>
  </definedName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E37" i="1"/>
  <c r="E39" i="1"/>
  <c r="E38" i="1"/>
  <c r="H45" i="1" l="1"/>
  <c r="G45" i="1"/>
  <c r="G49" i="1" s="1"/>
  <c r="G44" i="1"/>
  <c r="G48" i="1" s="1"/>
</calcChain>
</file>

<file path=xl/sharedStrings.xml><?xml version="1.0" encoding="utf-8"?>
<sst xmlns="http://schemas.openxmlformats.org/spreadsheetml/2006/main" count="88" uniqueCount="22">
  <si>
    <t>Code</t>
  </si>
  <si>
    <t>Start Date</t>
  </si>
  <si>
    <t>Person Gender</t>
  </si>
  <si>
    <t>Active / Inactive</t>
  </si>
  <si>
    <t>Use Converted Date</t>
  </si>
  <si>
    <t>Male</t>
  </si>
  <si>
    <t>Inactive</t>
  </si>
  <si>
    <t>Active</t>
  </si>
  <si>
    <t>Female</t>
  </si>
  <si>
    <t>Column Labels</t>
  </si>
  <si>
    <t>JOINER</t>
  </si>
  <si>
    <t>Row Labels</t>
  </si>
  <si>
    <t>Diff</t>
  </si>
  <si>
    <t>MALE</t>
  </si>
  <si>
    <t>FEMALE</t>
  </si>
  <si>
    <t>Grand Total</t>
  </si>
  <si>
    <t>LEAVER</t>
  </si>
  <si>
    <t>MOVEMENT IN MONTH</t>
  </si>
  <si>
    <t>1-(1-3)</t>
  </si>
  <si>
    <t>-2-(2-2)</t>
  </si>
  <si>
    <t>MOVEMENT IN PERIOD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</si>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</sst>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5" borderId="1" xfId="0" applyFill="1" applyBorder="1"/>
    <xf numFmtId="0" fontId="0" fillId="5" borderId="2" xfId="0" applyFill="1" applyBorder="1"/>
    <xf numFmtId="15" fontId="0" fillId="0" borderId="2" xfId="0" applyNumberFormat="1" applyBorder="1"/>
    <xf numFmtId="15" fontId="0" fillId="0" borderId="3" xfId="0" applyNumberFormat="1" applyBorder="1"/>
    <xf numFmtId="15" fontId="0" fillId="5" borderId="3" xfId="0" applyNumberFormat="1" applyFill="1" applyBorder="1"/>
    <xf numFmtId="0" fontId="0" fillId="0" borderId="1" xfId="0" applyBorder="1"/>
    <xf numFmtId="0" fontId="0" fillId="0" borderId="2" xfId="0" applyBorder="1"/>
    <xf numFmtId="15" fontId="0" fillId="5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ghspeedtwo-my.sharepoint.com/personal/manoj_nair1_hs2_org_uk/Documents/Desktop/Learning/Learn/Testing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j Nair1" refreshedDate="44980.500725231483" createdVersion="8" refreshedVersion="8" minRefreshableVersion="3" recordCount="27" xr:uid="{5B69D0F4-E3AB-4CC3-921F-C69388A81C5C}">
  <cacheSource type="worksheet">
    <worksheetSource ref="A1:G32" sheet="Sheet1" r:id="rId2"/>
  </cacheSource>
  <cacheFields count="7">
    <cacheField name="First Name" numFmtId="0">
      <sharedItems containsSemiMixedTypes="0" containsString="0" containsNumber="1" containsInteger="1" minValue="1001" maxValue="1027"/>
    </cacheField>
    <cacheField name="User Person Type" numFmtId="0">
      <sharedItems/>
    </cacheField>
    <cacheField name="Start Date" numFmtId="15">
      <sharedItems containsSemiMixedTypes="0" containsNonDate="0" containsDate="1" containsString="0" minDate="2019-04-23T00:00:00" maxDate="2022-11-22T00:00:00"/>
    </cacheField>
    <cacheField name="Person Gender" numFmtId="0">
      <sharedItems count="2">
        <s v="Female"/>
        <s v="Male"/>
      </sharedItems>
    </cacheField>
    <cacheField name="Core / Non Core" numFmtId="0">
      <sharedItems/>
    </cacheField>
    <cacheField name="Active / Inactive" numFmtId="0">
      <sharedItems/>
    </cacheField>
    <cacheField name="Use Converted Date" numFmtId="15">
      <sharedItems containsSemiMixedTypes="0" containsNonDate="0" containsDate="1" containsString="0" minDate="2022-11-30T00:00:00" maxDate="2023-01-01T00:00:00" count="2">
        <d v="2022-11-30T00:00:00"/>
        <d v="202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001"/>
    <s v="HS2 Fixed Term Contract"/>
    <d v="2021-11-22T00:00:00"/>
    <x v="0"/>
    <s v="Core"/>
    <s v="Active"/>
    <x v="0"/>
  </r>
  <r>
    <n v="1003"/>
    <s v="HS2 Permanent"/>
    <d v="2020-09-21T00:00:00"/>
    <x v="0"/>
    <s v="Core"/>
    <s v="Inactive"/>
    <x v="0"/>
  </r>
  <r>
    <n v="1004"/>
    <s v="HS2 Permanent"/>
    <d v="2020-09-21T00:00:00"/>
    <x v="1"/>
    <s v="Core"/>
    <s v="Active"/>
    <x v="0"/>
  </r>
  <r>
    <n v="1005"/>
    <s v="HS2 Permanent"/>
    <d v="2020-09-07T00:00:00"/>
    <x v="1"/>
    <s v="Core"/>
    <s v="Active"/>
    <x v="0"/>
  </r>
  <r>
    <n v="1007"/>
    <s v="HS2 Permanent"/>
    <d v="2020-11-23T00:00:00"/>
    <x v="0"/>
    <s v="Core"/>
    <s v="Active"/>
    <x v="0"/>
  </r>
  <r>
    <n v="1009"/>
    <s v="HS2 Permanent"/>
    <d v="2021-03-01T00:00:00"/>
    <x v="0"/>
    <s v="Core"/>
    <s v="Active"/>
    <x v="0"/>
  </r>
  <r>
    <n v="1011"/>
    <s v="HS2 Permanent"/>
    <d v="2020-12-14T00:00:00"/>
    <x v="1"/>
    <s v="Core"/>
    <s v="Inactive"/>
    <x v="0"/>
  </r>
  <r>
    <n v="1012"/>
    <s v="HS2 Permanent"/>
    <d v="2020-09-21T00:00:00"/>
    <x v="1"/>
    <s v="Core"/>
    <s v="Active"/>
    <x v="0"/>
  </r>
  <r>
    <n v="1014"/>
    <s v="HS2 Permanent"/>
    <d v="2019-04-23T00:00:00"/>
    <x v="1"/>
    <s v="Core"/>
    <s v="Inactive"/>
    <x v="0"/>
  </r>
  <r>
    <n v="1015"/>
    <s v="HS2 Permanent"/>
    <d v="2022-06-20T00:00:00"/>
    <x v="1"/>
    <s v="Core"/>
    <s v="Inactive"/>
    <x v="1"/>
  </r>
  <r>
    <n v="1017"/>
    <s v="HS2 Permanent"/>
    <d v="2022-05-03T00:00:00"/>
    <x v="1"/>
    <s v="Core"/>
    <s v="Active"/>
    <x v="1"/>
  </r>
  <r>
    <n v="1018"/>
    <s v="HS2 Permanent"/>
    <d v="2022-01-10T00:00:00"/>
    <x v="1"/>
    <s v="Core"/>
    <s v="Inactive"/>
    <x v="0"/>
  </r>
  <r>
    <n v="1022"/>
    <s v="HS2 Permanent"/>
    <d v="2022-09-20T00:00:00"/>
    <x v="0"/>
    <s v="Core"/>
    <s v="Active"/>
    <x v="0"/>
  </r>
  <r>
    <n v="1024"/>
    <s v="HS2 Fixed Term Contract"/>
    <d v="2022-09-20T00:00:00"/>
    <x v="1"/>
    <s v="Core"/>
    <s v="Active"/>
    <x v="0"/>
  </r>
  <r>
    <n v="1026"/>
    <s v="Graduate"/>
    <d v="2022-09-05T00:00:00"/>
    <x v="0"/>
    <s v="Core"/>
    <s v="Inactive"/>
    <x v="0"/>
  </r>
  <r>
    <n v="1027"/>
    <s v="Apprenticeship"/>
    <d v="2022-09-12T00:00:00"/>
    <x v="1"/>
    <s v="Core"/>
    <s v="Inactive"/>
    <x v="0"/>
  </r>
  <r>
    <n v="1002"/>
    <s v="HS2 Fixed Term Contract"/>
    <d v="2021-03-29T00:00:00"/>
    <x v="0"/>
    <s v="Core"/>
    <s v="Active"/>
    <x v="1"/>
  </r>
  <r>
    <n v="1006"/>
    <s v="HS2 Permanent"/>
    <d v="2020-09-07T00:00:00"/>
    <x v="1"/>
    <s v="Core"/>
    <s v="Inactive"/>
    <x v="1"/>
  </r>
  <r>
    <n v="1008"/>
    <s v="Apprenticeship"/>
    <d v="2020-09-28T00:00:00"/>
    <x v="1"/>
    <s v="Core"/>
    <s v="Active"/>
    <x v="1"/>
  </r>
  <r>
    <n v="1010"/>
    <s v="HS2 Permanent"/>
    <d v="2021-03-15T00:00:00"/>
    <x v="1"/>
    <s v="Core"/>
    <s v="Active"/>
    <x v="1"/>
  </r>
  <r>
    <n v="1013"/>
    <s v="HS2 Permanent"/>
    <d v="2019-09-02T00:00:00"/>
    <x v="1"/>
    <s v="Core"/>
    <s v="Active"/>
    <x v="1"/>
  </r>
  <r>
    <n v="1016"/>
    <s v="HS2 Permanent"/>
    <d v="2022-04-04T00:00:00"/>
    <x v="1"/>
    <s v="Core"/>
    <s v="Inactive"/>
    <x v="1"/>
  </r>
  <r>
    <n v="1019"/>
    <s v="HS2 Permanent"/>
    <d v="2022-01-17T00:00:00"/>
    <x v="1"/>
    <s v="Core"/>
    <s v="Active"/>
    <x v="1"/>
  </r>
  <r>
    <n v="1020"/>
    <s v="HS2 Permanent"/>
    <d v="2021-10-18T00:00:00"/>
    <x v="1"/>
    <s v="Core"/>
    <s v="Active"/>
    <x v="1"/>
  </r>
  <r>
    <n v="1021"/>
    <s v="HS2 Permanent"/>
    <d v="2021-06-07T00:00:00"/>
    <x v="0"/>
    <s v="Core"/>
    <s v="Inactive"/>
    <x v="1"/>
  </r>
  <r>
    <n v="1023"/>
    <s v="HS2 Fixed Term Contract"/>
    <d v="2022-11-21T00:00:00"/>
    <x v="0"/>
    <s v="Core"/>
    <s v="Inactive"/>
    <x v="1"/>
  </r>
  <r>
    <n v="1025"/>
    <s v="Apprenticeship"/>
    <d v="2022-09-12T00:00:00"/>
    <x v="0"/>
    <s v="Core"/>
    <s v="Activ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6647E-43EB-42D6-96EC-6BD1030CCC61}" name="PivotTable3" cacheId="5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35:D39" firstHeaderRow="1" firstDataRow="2" firstDataCol="1"/>
  <pivotFields count="7">
    <pivotField showAll="0"/>
    <pivotField showAll="0"/>
    <pivotField numFmtId="15" showAll="0"/>
    <pivotField axis="axisRow" dataField="1" showAll="0" sortType="descending">
      <items count="3">
        <item x="1"/>
        <item x="0"/>
        <item t="default"/>
      </items>
    </pivotField>
    <pivotField showAll="0"/>
    <pivotField showAll="0"/>
    <pivotField axis="axisCol" numFmtId="15" showAll="0" sortType="ascending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2">
    <i>
      <x/>
    </i>
    <i>
      <x v="1"/>
    </i>
  </colItems>
  <dataFields count="1">
    <dataField name="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F580-9438-4AEB-8803-59A619878A0E}">
  <dimension ref="A1:I49"/>
  <sheetViews>
    <sheetView tabSelected="1" zoomScale="80" zoomScaleNormal="80" workbookViewId="0">
      <selection activeCell="G5" sqref="G5"/>
    </sheetView>
  </sheetViews>
  <sheetFormatPr defaultRowHeight="14.5" x14ac:dyDescent="0.35"/>
  <cols>
    <col min="1" max="1" width="11.6328125" bestFit="1" customWidth="1"/>
    <col min="2" max="2" width="14.36328125" customWidth="1"/>
    <col min="3" max="3" width="16.453125" bestFit="1" customWidth="1"/>
    <col min="4" max="4" width="16.36328125" customWidth="1"/>
    <col min="5" max="5" width="19.36328125" customWidth="1"/>
    <col min="6" max="6" width="21.54296875" customWidth="1"/>
    <col min="7" max="7" width="13.36328125" customWidth="1"/>
    <col min="9" max="9" width="21.26953125" bestFit="1" customWidth="1"/>
    <col min="10" max="10" width="15.26953125" bestFit="1" customWidth="1"/>
    <col min="11" max="11" width="9.36328125" bestFit="1" customWidth="1"/>
    <col min="12" max="12" width="10.7265625" bestFit="1" customWidth="1"/>
  </cols>
  <sheetData>
    <row r="1" spans="1:9" x14ac:dyDescent="0.35">
      <c r="A1" s="1" t="s">
        <v>0</v>
      </c>
      <c r="B1" s="3" t="s">
        <v>1</v>
      </c>
      <c r="C1" s="2" t="s">
        <v>2</v>
      </c>
      <c r="D1" s="2" t="s">
        <v>3</v>
      </c>
      <c r="E1" s="4" t="s">
        <v>4</v>
      </c>
    </row>
    <row r="2" spans="1:9" x14ac:dyDescent="0.35">
      <c r="A2" s="5">
        <v>1015</v>
      </c>
      <c r="B2" s="7">
        <v>44896</v>
      </c>
      <c r="C2" s="6" t="s">
        <v>5</v>
      </c>
      <c r="D2" s="6" t="s">
        <v>6</v>
      </c>
      <c r="E2" s="8">
        <v>44926</v>
      </c>
    </row>
    <row r="3" spans="1:9" x14ac:dyDescent="0.35">
      <c r="A3" s="5">
        <v>1017</v>
      </c>
      <c r="B3" s="7">
        <v>44896</v>
      </c>
      <c r="C3" s="6" t="s">
        <v>5</v>
      </c>
      <c r="D3" s="6" t="s">
        <v>7</v>
      </c>
      <c r="E3" s="8">
        <v>44926</v>
      </c>
    </row>
    <row r="4" spans="1:9" x14ac:dyDescent="0.35">
      <c r="A4" s="5">
        <v>1025</v>
      </c>
      <c r="B4" s="7">
        <v>44896</v>
      </c>
      <c r="C4" s="6" t="s">
        <v>8</v>
      </c>
      <c r="D4" s="6" t="s">
        <v>7</v>
      </c>
      <c r="E4" s="9">
        <v>44926</v>
      </c>
    </row>
    <row r="5" spans="1:9" x14ac:dyDescent="0.35">
      <c r="A5" s="10">
        <v>1022</v>
      </c>
      <c r="B5" s="7">
        <v>44866</v>
      </c>
      <c r="C5" s="11" t="s">
        <v>8</v>
      </c>
      <c r="D5" s="11" t="s">
        <v>7</v>
      </c>
      <c r="E5" s="9">
        <v>44895</v>
      </c>
    </row>
    <row r="6" spans="1:9" x14ac:dyDescent="0.35">
      <c r="A6" s="10">
        <v>1024</v>
      </c>
      <c r="B6" s="7">
        <v>44866</v>
      </c>
      <c r="C6" s="6" t="s">
        <v>5</v>
      </c>
      <c r="D6" s="11" t="s">
        <v>7</v>
      </c>
      <c r="E6" s="9">
        <v>44895</v>
      </c>
    </row>
    <row r="7" spans="1:9" x14ac:dyDescent="0.35">
      <c r="A7" s="5">
        <v>1023</v>
      </c>
      <c r="B7" s="7">
        <v>44866</v>
      </c>
      <c r="C7" s="6" t="s">
        <v>8</v>
      </c>
      <c r="D7" s="6" t="s">
        <v>6</v>
      </c>
      <c r="E7" s="9">
        <v>44926</v>
      </c>
    </row>
    <row r="8" spans="1:9" x14ac:dyDescent="0.35">
      <c r="A8" s="5">
        <v>1027</v>
      </c>
      <c r="B8" s="12">
        <v>44816</v>
      </c>
      <c r="C8" s="6" t="s">
        <v>5</v>
      </c>
      <c r="D8" s="6" t="s">
        <v>6</v>
      </c>
      <c r="E8" s="9">
        <v>44895</v>
      </c>
      <c r="I8" s="13"/>
    </row>
    <row r="9" spans="1:9" x14ac:dyDescent="0.35">
      <c r="A9" s="10">
        <v>1026</v>
      </c>
      <c r="B9" s="7">
        <v>44809</v>
      </c>
      <c r="C9" s="11" t="s">
        <v>8</v>
      </c>
      <c r="D9" s="6" t="s">
        <v>6</v>
      </c>
      <c r="E9" s="9">
        <v>44895</v>
      </c>
      <c r="I9" s="13"/>
    </row>
    <row r="10" spans="1:9" x14ac:dyDescent="0.35">
      <c r="A10" s="10">
        <v>1016</v>
      </c>
      <c r="B10" s="7">
        <v>44655</v>
      </c>
      <c r="C10" s="11" t="s">
        <v>5</v>
      </c>
      <c r="D10" s="6" t="s">
        <v>6</v>
      </c>
      <c r="E10" s="8">
        <v>44926</v>
      </c>
      <c r="I10" s="13"/>
    </row>
    <row r="11" spans="1:9" x14ac:dyDescent="0.35">
      <c r="A11" s="5">
        <v>1019</v>
      </c>
      <c r="B11" s="9">
        <v>44578</v>
      </c>
      <c r="C11" s="6" t="s">
        <v>5</v>
      </c>
      <c r="D11" s="6" t="s">
        <v>7</v>
      </c>
      <c r="E11" s="9">
        <v>44926</v>
      </c>
    </row>
    <row r="12" spans="1:9" x14ac:dyDescent="0.35">
      <c r="A12" s="10">
        <v>1018</v>
      </c>
      <c r="B12" s="8">
        <v>44571</v>
      </c>
      <c r="C12" s="11" t="s">
        <v>5</v>
      </c>
      <c r="D12" s="6" t="s">
        <v>6</v>
      </c>
      <c r="E12" s="9">
        <v>44895</v>
      </c>
      <c r="I12" s="13"/>
    </row>
    <row r="13" spans="1:9" x14ac:dyDescent="0.35">
      <c r="A13" s="5">
        <v>1001</v>
      </c>
      <c r="B13" s="12">
        <v>44522</v>
      </c>
      <c r="C13" s="6" t="s">
        <v>8</v>
      </c>
      <c r="D13" s="6" t="s">
        <v>7</v>
      </c>
      <c r="E13" s="9">
        <v>44895</v>
      </c>
      <c r="I13" s="13"/>
    </row>
    <row r="14" spans="1:9" x14ac:dyDescent="0.35">
      <c r="A14" s="10">
        <v>1020</v>
      </c>
      <c r="B14" s="8">
        <v>44487</v>
      </c>
      <c r="C14" s="6" t="s">
        <v>5</v>
      </c>
      <c r="D14" s="11" t="s">
        <v>7</v>
      </c>
      <c r="E14" s="8">
        <v>44926</v>
      </c>
      <c r="I14" s="13"/>
    </row>
    <row r="15" spans="1:9" x14ac:dyDescent="0.35">
      <c r="A15" s="5">
        <v>1021</v>
      </c>
      <c r="B15" s="9">
        <v>44354</v>
      </c>
      <c r="C15" s="11" t="s">
        <v>8</v>
      </c>
      <c r="D15" s="6" t="s">
        <v>6</v>
      </c>
      <c r="E15" s="9">
        <v>44926</v>
      </c>
    </row>
    <row r="16" spans="1:9" x14ac:dyDescent="0.35">
      <c r="A16" s="10">
        <v>1002</v>
      </c>
      <c r="B16" s="7">
        <v>44284</v>
      </c>
      <c r="C16" s="6" t="s">
        <v>8</v>
      </c>
      <c r="D16" s="11" t="s">
        <v>7</v>
      </c>
      <c r="E16" s="8">
        <v>44926</v>
      </c>
      <c r="I16" s="13"/>
    </row>
    <row r="17" spans="1:9" x14ac:dyDescent="0.35">
      <c r="A17" s="10">
        <v>1010</v>
      </c>
      <c r="B17" s="7">
        <v>44270</v>
      </c>
      <c r="C17" s="11" t="s">
        <v>5</v>
      </c>
      <c r="D17" s="11" t="s">
        <v>7</v>
      </c>
      <c r="E17" s="8">
        <v>44926</v>
      </c>
      <c r="I17" s="13"/>
    </row>
    <row r="18" spans="1:9" x14ac:dyDescent="0.35">
      <c r="A18" s="5">
        <v>1009</v>
      </c>
      <c r="B18" s="12">
        <v>44256</v>
      </c>
      <c r="C18" s="6" t="s">
        <v>8</v>
      </c>
      <c r="D18" s="6" t="s">
        <v>7</v>
      </c>
      <c r="E18" s="9">
        <v>44895</v>
      </c>
      <c r="I18" s="13"/>
    </row>
    <row r="19" spans="1:9" x14ac:dyDescent="0.35">
      <c r="A19" s="5">
        <v>1011</v>
      </c>
      <c r="B19" s="12">
        <v>44179</v>
      </c>
      <c r="C19" s="6" t="s">
        <v>5</v>
      </c>
      <c r="D19" s="6" t="s">
        <v>6</v>
      </c>
      <c r="E19" s="9">
        <v>44895</v>
      </c>
    </row>
    <row r="20" spans="1:9" x14ac:dyDescent="0.35">
      <c r="A20" s="5">
        <v>1007</v>
      </c>
      <c r="B20" s="12">
        <v>44158</v>
      </c>
      <c r="C20" s="6" t="s">
        <v>8</v>
      </c>
      <c r="D20" s="6" t="s">
        <v>7</v>
      </c>
      <c r="E20" s="12">
        <v>44895</v>
      </c>
    </row>
    <row r="21" spans="1:9" x14ac:dyDescent="0.35">
      <c r="A21" s="10">
        <v>1008</v>
      </c>
      <c r="B21" s="7">
        <v>44102</v>
      </c>
      <c r="C21" s="11" t="s">
        <v>5</v>
      </c>
      <c r="D21" s="11" t="s">
        <v>7</v>
      </c>
      <c r="E21" s="7">
        <v>44926</v>
      </c>
      <c r="I21" s="13"/>
    </row>
    <row r="22" spans="1:9" x14ac:dyDescent="0.35">
      <c r="A22" s="5">
        <v>1003</v>
      </c>
      <c r="B22" s="12">
        <v>44095</v>
      </c>
      <c r="C22" s="6" t="s">
        <v>8</v>
      </c>
      <c r="D22" s="6" t="s">
        <v>6</v>
      </c>
      <c r="E22" s="12">
        <v>44895</v>
      </c>
      <c r="I22" s="13"/>
    </row>
    <row r="23" spans="1:9" x14ac:dyDescent="0.35">
      <c r="A23" s="10">
        <v>1004</v>
      </c>
      <c r="B23" s="7">
        <v>44095</v>
      </c>
      <c r="C23" s="11" t="s">
        <v>5</v>
      </c>
      <c r="D23" s="11" t="s">
        <v>7</v>
      </c>
      <c r="E23" s="9">
        <v>44895</v>
      </c>
    </row>
    <row r="24" spans="1:9" x14ac:dyDescent="0.35">
      <c r="A24" s="10">
        <v>1012</v>
      </c>
      <c r="B24" s="7">
        <v>44095</v>
      </c>
      <c r="C24" s="11" t="s">
        <v>5</v>
      </c>
      <c r="D24" s="11" t="s">
        <v>7</v>
      </c>
      <c r="E24" s="9">
        <v>44895</v>
      </c>
    </row>
    <row r="25" spans="1:9" x14ac:dyDescent="0.35">
      <c r="A25" s="5">
        <v>1022</v>
      </c>
      <c r="B25" s="12">
        <v>44081</v>
      </c>
      <c r="C25" s="11" t="s">
        <v>5</v>
      </c>
      <c r="D25" s="6" t="s">
        <v>7</v>
      </c>
      <c r="E25" s="9">
        <v>44865</v>
      </c>
    </row>
    <row r="26" spans="1:9" x14ac:dyDescent="0.35">
      <c r="A26" s="10">
        <v>1023</v>
      </c>
      <c r="B26" s="7">
        <v>44081</v>
      </c>
      <c r="C26" s="11" t="s">
        <v>5</v>
      </c>
      <c r="D26" s="6" t="s">
        <v>6</v>
      </c>
      <c r="E26" s="9">
        <v>44865</v>
      </c>
    </row>
    <row r="27" spans="1:9" x14ac:dyDescent="0.35">
      <c r="A27" s="5">
        <v>1024</v>
      </c>
      <c r="B27" s="9">
        <v>43710</v>
      </c>
      <c r="C27" s="11" t="s">
        <v>5</v>
      </c>
      <c r="D27" s="6" t="s">
        <v>7</v>
      </c>
      <c r="E27" s="9">
        <v>44865</v>
      </c>
    </row>
    <row r="28" spans="1:9" x14ac:dyDescent="0.35">
      <c r="A28" s="10">
        <v>1025</v>
      </c>
      <c r="B28" s="8">
        <v>43578</v>
      </c>
      <c r="C28" s="11" t="s">
        <v>5</v>
      </c>
      <c r="D28" s="6" t="s">
        <v>6</v>
      </c>
      <c r="E28" s="9">
        <v>44865</v>
      </c>
    </row>
    <row r="29" spans="1:9" x14ac:dyDescent="0.35">
      <c r="A29" s="5">
        <v>1005</v>
      </c>
      <c r="B29" s="12">
        <v>44081</v>
      </c>
      <c r="C29" s="11" t="s">
        <v>5</v>
      </c>
      <c r="D29" s="6" t="s">
        <v>7</v>
      </c>
      <c r="E29" s="9">
        <v>44895</v>
      </c>
    </row>
    <row r="30" spans="1:9" x14ac:dyDescent="0.35">
      <c r="A30" s="10">
        <v>1006</v>
      </c>
      <c r="B30" s="7">
        <v>44081</v>
      </c>
      <c r="C30" s="11" t="s">
        <v>5</v>
      </c>
      <c r="D30" s="6" t="s">
        <v>6</v>
      </c>
      <c r="E30" s="7">
        <v>44926</v>
      </c>
    </row>
    <row r="31" spans="1:9" x14ac:dyDescent="0.35">
      <c r="A31" s="5">
        <v>1013</v>
      </c>
      <c r="B31" s="9">
        <v>43710</v>
      </c>
      <c r="C31" s="11" t="s">
        <v>5</v>
      </c>
      <c r="D31" s="6" t="s">
        <v>7</v>
      </c>
      <c r="E31" s="9">
        <v>44926</v>
      </c>
    </row>
    <row r="32" spans="1:9" x14ac:dyDescent="0.35">
      <c r="A32" s="10">
        <v>1014</v>
      </c>
      <c r="B32" s="8">
        <v>43578</v>
      </c>
      <c r="C32" s="11" t="s">
        <v>5</v>
      </c>
      <c r="D32" s="6" t="s">
        <v>6</v>
      </c>
      <c r="E32" s="9">
        <v>44895</v>
      </c>
    </row>
    <row r="35" spans="2:9" x14ac:dyDescent="0.35">
      <c r="B35" t="s">
        <v>21</v>
      </c>
      <c r="C35" t="s">
        <v>9</v>
      </c>
      <c r="F35" s="14" t="s">
        <v>10</v>
      </c>
    </row>
    <row r="36" spans="2:9" x14ac:dyDescent="0.35">
      <c r="B36" t="s">
        <v>11</v>
      </c>
      <c r="C36" s="15">
        <v>44895</v>
      </c>
      <c r="D36" s="15">
        <v>44926</v>
      </c>
      <c r="E36" s="14" t="s">
        <v>12</v>
      </c>
      <c r="F36" s="16" t="s">
        <v>13</v>
      </c>
      <c r="G36">
        <v>1</v>
      </c>
    </row>
    <row r="37" spans="2:9" x14ac:dyDescent="0.35">
      <c r="B37" s="13" t="s">
        <v>5</v>
      </c>
      <c r="C37">
        <v>8</v>
      </c>
      <c r="D37">
        <v>9</v>
      </c>
      <c r="E37">
        <f>GETPIVOTDATA("Person Gender",$B$35,"Person Gender","Male","Use Converted Date",DATE(2022,12,31))-GETPIVOTDATA("Person Gender",$B$35,"Person Gender","Male","Use Converted Date",DATE(2022,11,30))</f>
        <v>1</v>
      </c>
      <c r="F37" s="16" t="s">
        <v>14</v>
      </c>
      <c r="G37">
        <v>2</v>
      </c>
    </row>
    <row r="38" spans="2:9" x14ac:dyDescent="0.35">
      <c r="B38" s="13" t="s">
        <v>8</v>
      </c>
      <c r="C38">
        <v>6</v>
      </c>
      <c r="D38">
        <v>4</v>
      </c>
      <c r="E38">
        <f>GETPIVOTDATA("Person Gender",$B$35,"Person Gender","Female","Use Converted Date",DATE(2022,12,31))-GETPIVOTDATA("Person Gender",$B$35,"Person Gender","Female","Use Converted Date",DATE(2022,11,30))</f>
        <v>-2</v>
      </c>
    </row>
    <row r="39" spans="2:9" x14ac:dyDescent="0.35">
      <c r="B39" s="13" t="s">
        <v>15</v>
      </c>
      <c r="C39">
        <v>14</v>
      </c>
      <c r="D39">
        <v>13</v>
      </c>
      <c r="E39">
        <f>GETPIVOTDATA("Person Gender",$B$35,"Use Converted Date",DATE(2022,12,31))-GETPIVOTDATA("Person Gender",$B$35,"Use Converted Date",DATE(2022,11,30))</f>
        <v>-1</v>
      </c>
      <c r="F39" s="14" t="s">
        <v>16</v>
      </c>
    </row>
    <row r="40" spans="2:9" x14ac:dyDescent="0.35">
      <c r="F40" s="16" t="s">
        <v>13</v>
      </c>
      <c r="G40">
        <v>3</v>
      </c>
    </row>
    <row r="41" spans="2:9" x14ac:dyDescent="0.35">
      <c r="F41" s="16" t="s">
        <v>14</v>
      </c>
      <c r="G41">
        <v>2</v>
      </c>
    </row>
    <row r="43" spans="2:9" x14ac:dyDescent="0.35">
      <c r="F43" s="17" t="s">
        <v>17</v>
      </c>
    </row>
    <row r="44" spans="2:9" x14ac:dyDescent="0.35">
      <c r="F44" s="16" t="s">
        <v>13</v>
      </c>
      <c r="G44">
        <f>E37-(G36-G40)</f>
        <v>3</v>
      </c>
      <c r="H44">
        <f>1-(1-3)</f>
        <v>3</v>
      </c>
      <c r="I44" t="s">
        <v>18</v>
      </c>
    </row>
    <row r="45" spans="2:9" x14ac:dyDescent="0.35">
      <c r="F45" s="16" t="s">
        <v>14</v>
      </c>
      <c r="G45">
        <f>E38-(G37-G41)</f>
        <v>-2</v>
      </c>
      <c r="H45">
        <f>E38-(G37-G41)</f>
        <v>-2</v>
      </c>
      <c r="I45" s="18" t="s">
        <v>19</v>
      </c>
    </row>
    <row r="47" spans="2:9" x14ac:dyDescent="0.35">
      <c r="F47" s="17" t="s">
        <v>20</v>
      </c>
    </row>
    <row r="48" spans="2:9" x14ac:dyDescent="0.35">
      <c r="F48" s="16" t="s">
        <v>13</v>
      </c>
      <c r="G48">
        <f>(G36-G40)+G44</f>
        <v>1</v>
      </c>
    </row>
    <row r="49" spans="6:7" x14ac:dyDescent="0.35">
      <c r="F49" s="16" t="s">
        <v>14</v>
      </c>
      <c r="G49">
        <f>(G37-G41)+G45</f>
        <v>-2</v>
      </c>
    </row>
  </sheetData>
  <autoFilter ref="A1:G32" xr:uid="{80A81F4A-3F7D-4623-A688-CFB41C3CCA26}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Nair1</dc:creator>
  <cp:lastModifiedBy>Manoj Nair1</cp:lastModifiedBy>
  <dcterms:created xsi:type="dcterms:W3CDTF">2023-02-23T15:08:55Z</dcterms:created>
  <dcterms:modified xsi:type="dcterms:W3CDTF">2023-02-23T15:11:20Z</dcterms:modified>
</cp:coreProperties>
</file>