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S:\Klases\10f\msniega\"/>
    </mc:Choice>
  </mc:AlternateContent>
  <xr:revisionPtr revIDLastSave="0" documentId="8_{82737DBA-B24D-46FC-95BF-39D14999958E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Adresācija" sheetId="3" r:id="rId1"/>
    <sheet name="Kļūdas" sheetId="2" r:id="rId2"/>
    <sheet name="Diagrammas" sheetId="1" r:id="rId3"/>
    <sheet name="Septembris" sheetId="4" r:id="rId4"/>
    <sheet name="Oktobris" sheetId="5" r:id="rId5"/>
    <sheet name="Novembris" sheetId="6" r:id="rId6"/>
    <sheet name="Decembris" sheetId="7" r:id="rId7"/>
    <sheet name="Fizika" sheetId="10" r:id="rId8"/>
    <sheet name="Statistika" sheetId="11" r:id="rId9"/>
    <sheet name="Ziemāji" sheetId="12" r:id="rId10"/>
    <sheet name="Atzīmes" sheetId="13" r:id="rId11"/>
  </sheets>
  <externalReferences>
    <externalReference r:id="rId12"/>
  </externalReferences>
  <definedNames>
    <definedName name="_xlnm._FilterDatabase" localSheetId="10" hidden="1">Atzīmes!$A$1:$N$31</definedName>
    <definedName name="_xlchart.v1.0" hidden="1">Statistika!$N$5</definedName>
    <definedName name="_xlchart.v1.1" hidden="1">Statistika!$N$6:$N$23</definedName>
    <definedName name="_xlchart.v1.2" hidden="1">Statistika!$O$6:$O$23</definedName>
    <definedName name="AUSTRALIA">#REF!</definedName>
    <definedName name="CANADA">#REF!</definedName>
    <definedName name="MEXICO">#REF!</definedName>
    <definedName name="NUTS1">#REF!</definedName>
    <definedName name="SOUTHERN_AFRIC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0" l="1"/>
  <c r="G10" i="10"/>
  <c r="G11" i="10"/>
  <c r="G12" i="10"/>
  <c r="G13" i="10"/>
  <c r="G14" i="10"/>
  <c r="G15" i="10"/>
  <c r="G16" i="10"/>
  <c r="G17" i="10"/>
  <c r="G18" i="10"/>
  <c r="F19" i="10"/>
  <c r="G9" i="10" s="1"/>
  <c r="F10" i="10"/>
  <c r="F11" i="10"/>
  <c r="F12" i="10"/>
  <c r="F13" i="10"/>
  <c r="F14" i="10"/>
  <c r="F15" i="10"/>
  <c r="F16" i="10"/>
  <c r="F17" i="10"/>
  <c r="F18" i="10"/>
  <c r="F9" i="10"/>
  <c r="E10" i="10"/>
  <c r="E11" i="10"/>
  <c r="E12" i="10"/>
  <c r="E13" i="10"/>
  <c r="E14" i="10"/>
  <c r="E15" i="10"/>
  <c r="E16" i="10"/>
  <c r="E17" i="10"/>
  <c r="E18" i="10"/>
  <c r="E9" i="10"/>
  <c r="J40" i="3"/>
  <c r="J39" i="3"/>
  <c r="K32" i="3"/>
  <c r="K33" i="3"/>
  <c r="K34" i="3"/>
  <c r="K35" i="3"/>
  <c r="K36" i="3"/>
  <c r="K31" i="3"/>
  <c r="J27" i="3"/>
  <c r="J25" i="3"/>
  <c r="J26" i="3"/>
  <c r="J21" i="3"/>
  <c r="J19" i="3"/>
  <c r="J20" i="3"/>
  <c r="J18" i="3"/>
  <c r="J14" i="3"/>
  <c r="J12" i="3"/>
  <c r="J13" i="3"/>
  <c r="N6" i="11"/>
  <c r="O6" i="11"/>
  <c r="N7" i="11"/>
  <c r="N24" i="11" s="1"/>
  <c r="O7" i="11"/>
  <c r="N8" i="11"/>
  <c r="O8" i="11"/>
  <c r="N9" i="11"/>
  <c r="O9" i="11"/>
  <c r="N10" i="11"/>
  <c r="O10" i="11"/>
  <c r="N11" i="11"/>
  <c r="O11" i="11"/>
  <c r="N12" i="11"/>
  <c r="O12" i="11"/>
  <c r="N13" i="11"/>
  <c r="O13" i="11"/>
  <c r="N14" i="11"/>
  <c r="O14" i="11"/>
  <c r="N15" i="11"/>
  <c r="O15" i="11"/>
  <c r="N16" i="11"/>
  <c r="O16" i="11"/>
  <c r="N17" i="11"/>
  <c r="O17" i="11"/>
  <c r="N18" i="11"/>
  <c r="O18" i="11"/>
  <c r="N19" i="11"/>
  <c r="O19" i="11"/>
  <c r="N20" i="11"/>
  <c r="O20" i="11"/>
  <c r="N21" i="11"/>
  <c r="O21" i="11"/>
  <c r="N22" i="11"/>
  <c r="O22" i="11"/>
  <c r="N23" i="11"/>
  <c r="O23" i="11"/>
  <c r="N25" i="11"/>
  <c r="O25" i="11"/>
  <c r="N26" i="11"/>
  <c r="O24" i="11" l="1"/>
  <c r="O26" i="11"/>
  <c r="I27" i="3"/>
  <c r="P5" i="1" l="1"/>
  <c r="P6" i="1"/>
  <c r="P7" i="1"/>
  <c r="P8" i="1"/>
  <c r="P9" i="1"/>
  <c r="P10" i="1"/>
  <c r="P11" i="1"/>
  <c r="P12" i="1"/>
  <c r="P13" i="1"/>
  <c r="P14" i="1"/>
  <c r="P4" i="1"/>
  <c r="D8" i="2"/>
  <c r="A8" i="2"/>
  <c r="D7" i="2"/>
  <c r="M40" i="3"/>
  <c r="M32" i="3"/>
  <c r="M33" i="3"/>
  <c r="M34" i="3"/>
  <c r="M35" i="3"/>
  <c r="M36" i="3"/>
  <c r="M31" i="3"/>
  <c r="J24" i="3"/>
  <c r="I21" i="3"/>
  <c r="I14" i="3"/>
  <c r="J11" i="3"/>
  <c r="I4" i="3"/>
  <c r="A7" i="2" l="1"/>
  <c r="D6" i="2"/>
  <c r="A6" i="2"/>
</calcChain>
</file>

<file path=xl/sharedStrings.xml><?xml version="1.0" encoding="utf-8"?>
<sst xmlns="http://schemas.openxmlformats.org/spreadsheetml/2006/main" count="278" uniqueCount="201">
  <si>
    <t>Lai izveidotu diagrammu, vispirms jāatlasa dati, kurus vēlamies attēlot grafiski.</t>
  </si>
  <si>
    <t>Diagrammu veidošana</t>
  </si>
  <si>
    <t>Kļūdu veidi</t>
  </si>
  <si>
    <t>Kļūdas izskats</t>
  </si>
  <si>
    <t>Kā labot</t>
  </si>
  <si>
    <t>Nozīme</t>
  </si>
  <si>
    <t>nevar attēlot</t>
  </si>
  <si>
    <t>palielināt kolonnas platumu</t>
  </si>
  <si>
    <t>mainīt formātu</t>
  </si>
  <si>
    <t>nepareizs funkcijas nosaukums</t>
  </si>
  <si>
    <t>salabot funkcijas nosaukumu</t>
  </si>
  <si>
    <t>Kļūda salalabota</t>
  </si>
  <si>
    <t>dalīšana ar nulli</t>
  </si>
  <si>
    <t>novērst iemeslu kāpēc jādala ar 0 - cita šūna, cita vērtība, cita šūnu adresācija</t>
  </si>
  <si>
    <t>Šūnu adresācijas veidi</t>
  </si>
  <si>
    <t>MsExcel šūnas pilno adresi veido vairāki komponenti:</t>
  </si>
  <si>
    <t>šūnas adrese ar vai bez simboliem $</t>
  </si>
  <si>
    <t>darblapas vārds ar izsaukuma zīmi !</t>
  </si>
  <si>
    <t>darbgrāmatas jeb faila vārds kvadrātiekavās []</t>
  </si>
  <si>
    <t>[FormulaTutorial.xlsx]AVERAGE!$G$10</t>
  </si>
  <si>
    <t>Ja formulā iesaistītas šūnas tikai no vienas darbgrāmatas, tad darbgrāmatas vārdu šūnas adresē nav nepieciešams lietot.</t>
  </si>
  <si>
    <t>Ja formulā iesaistītas šūnas tikai no vienas darblapas, tad darblapas vārdu šūnas adresē nav nepieciešams lietot.</t>
  </si>
  <si>
    <t>Šūnas adresi var pierakstīt, izmantojot absolūto, relatīvo vai jaukto šūnu adresāciju.</t>
  </si>
  <si>
    <t>Skolēnu skaits, kas apmeklējuši kādu no "Latvijas skolas soma" pasākumiem.</t>
  </si>
  <si>
    <t>Balets</t>
  </si>
  <si>
    <t>Deja, teātris</t>
  </si>
  <si>
    <t>Ekskursija</t>
  </si>
  <si>
    <t>Mūzika</t>
  </si>
  <si>
    <t>Opera</t>
  </si>
  <si>
    <t>Teātris</t>
  </si>
  <si>
    <t>Teātris, mūzika</t>
  </si>
  <si>
    <t>Teātris,mūzika</t>
  </si>
  <si>
    <t>Teātris,zīmējumu un stāstu improvizācijas</t>
  </si>
  <si>
    <t>Teātris/Mūzika</t>
  </si>
  <si>
    <t>Vizuālāmāksla,teātris,deja</t>
  </si>
  <si>
    <t>Veids</t>
  </si>
  <si>
    <t>Skaits</t>
  </si>
  <si>
    <t>1. vingrinājums</t>
  </si>
  <si>
    <t>Novērtējiet, vai iegūtās formulas ir pareizas!</t>
  </si>
  <si>
    <t>2. vingrinājums</t>
  </si>
  <si>
    <r>
      <t xml:space="preserve">Kopējiet šūnas </t>
    </r>
    <r>
      <rPr>
        <b/>
        <sz val="12"/>
        <color theme="1"/>
        <rFont val="Calibri"/>
        <family val="2"/>
        <scheme val="minor"/>
      </rPr>
      <t>J11</t>
    </r>
    <r>
      <rPr>
        <sz val="12"/>
        <color theme="1"/>
        <rFont val="Calibri"/>
        <family val="2"/>
        <charset val="186"/>
        <scheme val="minor"/>
      </rPr>
      <t xml:space="preserve"> formulu arī šūnās</t>
    </r>
    <r>
      <rPr>
        <b/>
        <sz val="12"/>
        <color theme="1"/>
        <rFont val="Calibri"/>
        <family val="2"/>
        <scheme val="minor"/>
      </rPr>
      <t xml:space="preserve"> J12:J13</t>
    </r>
    <r>
      <rPr>
        <sz val="12"/>
        <color theme="1"/>
        <rFont val="Calibri"/>
        <family val="2"/>
        <charset val="186"/>
        <scheme val="minor"/>
      </rPr>
      <t>, izmantojot automātiskās aizpildīšanas iespējas.</t>
    </r>
  </si>
  <si>
    <r>
      <t xml:space="preserve">Kopējiet šūnas </t>
    </r>
    <r>
      <rPr>
        <b/>
        <sz val="12"/>
        <color theme="1"/>
        <rFont val="Calibri"/>
        <family val="2"/>
        <scheme val="minor"/>
      </rPr>
      <t>I14</t>
    </r>
    <r>
      <rPr>
        <sz val="12"/>
        <color theme="1"/>
        <rFont val="Calibri"/>
        <family val="2"/>
        <charset val="186"/>
        <scheme val="minor"/>
      </rPr>
      <t xml:space="preserve"> formulu arī šūnā </t>
    </r>
    <r>
      <rPr>
        <b/>
        <sz val="12"/>
        <color theme="1"/>
        <rFont val="Calibri"/>
        <family val="2"/>
        <scheme val="minor"/>
      </rPr>
      <t>J14.</t>
    </r>
  </si>
  <si>
    <r>
      <t xml:space="preserve">Kopējiet šūnas </t>
    </r>
    <r>
      <rPr>
        <b/>
        <sz val="12"/>
        <color theme="1"/>
        <rFont val="Calibri"/>
        <family val="2"/>
        <scheme val="minor"/>
      </rPr>
      <t>I21</t>
    </r>
    <r>
      <rPr>
        <sz val="12"/>
        <color theme="1"/>
        <rFont val="Calibri"/>
        <family val="2"/>
        <charset val="186"/>
        <scheme val="minor"/>
      </rPr>
      <t xml:space="preserve"> formulu arī šūnā </t>
    </r>
    <r>
      <rPr>
        <b/>
        <sz val="12"/>
        <color theme="1"/>
        <rFont val="Calibri"/>
        <family val="2"/>
        <scheme val="minor"/>
      </rPr>
      <t>J21.</t>
    </r>
  </si>
  <si>
    <t>Šūnu relatīvā adresācija - piemērs</t>
  </si>
  <si>
    <t>Šūnu absolūtā adresācija - piemērs</t>
  </si>
  <si>
    <t>Šūnu jauktā adresācija - piemērs</t>
  </si>
  <si>
    <r>
      <t>Aizpildiet ar formulām šūnas</t>
    </r>
    <r>
      <rPr>
        <b/>
        <sz val="12"/>
        <color theme="1"/>
        <rFont val="Calibri"/>
        <family val="2"/>
        <scheme val="minor"/>
      </rPr>
      <t xml:space="preserve"> J25:J26</t>
    </r>
    <r>
      <rPr>
        <sz val="12"/>
        <color theme="1"/>
        <rFont val="Calibri"/>
        <family val="2"/>
        <charset val="186"/>
        <scheme val="minor"/>
      </rPr>
      <t>, izmantojot automātiskās aizpildīšanas iespējas.</t>
    </r>
  </si>
  <si>
    <r>
      <t>Aizpildiet ar formulām šūnas</t>
    </r>
    <r>
      <rPr>
        <b/>
        <sz val="12"/>
        <color theme="1"/>
        <rFont val="Calibri"/>
        <family val="2"/>
        <scheme val="minor"/>
      </rPr>
      <t xml:space="preserve"> J19:J20</t>
    </r>
    <r>
      <rPr>
        <sz val="12"/>
        <color theme="1"/>
        <rFont val="Calibri"/>
        <family val="2"/>
        <charset val="186"/>
        <scheme val="minor"/>
      </rPr>
      <t>, izmantojot automātiskās aizpildīšanas iespējas.</t>
    </r>
  </si>
  <si>
    <r>
      <rPr>
        <b/>
        <sz val="12"/>
        <color theme="1"/>
        <rFont val="Calibri"/>
        <family val="2"/>
        <scheme val="minor"/>
      </rPr>
      <t>Relatīvā</t>
    </r>
    <r>
      <rPr>
        <sz val="12"/>
        <color theme="1"/>
        <rFont val="Calibri"/>
        <family val="2"/>
        <charset val="186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adresācija</t>
    </r>
    <r>
      <rPr>
        <sz val="12"/>
        <color theme="1"/>
        <rFont val="Calibri"/>
        <family val="2"/>
        <charset val="186"/>
        <scheme val="minor"/>
      </rPr>
      <t xml:space="preserve"> - šūnas adresē nav simbola </t>
    </r>
    <r>
      <rPr>
        <b/>
        <sz val="12"/>
        <color theme="1"/>
        <rFont val="Calibri"/>
        <family val="2"/>
        <scheme val="minor"/>
      </rPr>
      <t>$</t>
    </r>
    <r>
      <rPr>
        <sz val="12"/>
        <color theme="1"/>
        <rFont val="Calibri"/>
        <family val="2"/>
        <charset val="186"/>
        <scheme val="minor"/>
      </rPr>
      <t>. Formulu kopējot, mainās formulā izmantotās šūnu adreses.</t>
    </r>
  </si>
  <si>
    <r>
      <rPr>
        <b/>
        <sz val="12"/>
        <color theme="1"/>
        <rFont val="Calibri"/>
        <family val="2"/>
        <scheme val="minor"/>
      </rPr>
      <t>Absolūtā adresācija</t>
    </r>
    <r>
      <rPr>
        <sz val="12"/>
        <color theme="1"/>
        <rFont val="Calibri"/>
        <family val="2"/>
        <charset val="186"/>
        <scheme val="minor"/>
      </rPr>
      <t xml:space="preserve"> - šūnas adresē ir simbols </t>
    </r>
    <r>
      <rPr>
        <b/>
        <sz val="12"/>
        <color theme="1"/>
        <rFont val="Calibri"/>
        <family val="2"/>
        <scheme val="minor"/>
      </rPr>
      <t>$</t>
    </r>
    <r>
      <rPr>
        <sz val="12"/>
        <color theme="1"/>
        <rFont val="Calibri"/>
        <family val="2"/>
        <charset val="186"/>
        <scheme val="minor"/>
      </rPr>
      <t xml:space="preserve"> gan pie rindas, gan kolonnas nummura. Formulu kopējot, nemainās formulā izmantotās šūnu adreses.</t>
    </r>
  </si>
  <si>
    <r>
      <rPr>
        <b/>
        <sz val="12"/>
        <color theme="1"/>
        <rFont val="Calibri"/>
        <family val="2"/>
        <scheme val="minor"/>
      </rPr>
      <t>Jauktā adresācija</t>
    </r>
    <r>
      <rPr>
        <sz val="12"/>
        <color theme="1"/>
        <rFont val="Calibri"/>
        <family val="2"/>
        <charset val="186"/>
        <scheme val="minor"/>
      </rPr>
      <t xml:space="preserve"> - šūnas adresē ir simbols </t>
    </r>
    <r>
      <rPr>
        <b/>
        <sz val="12"/>
        <color theme="1"/>
        <rFont val="Calibri"/>
        <family val="2"/>
        <scheme val="minor"/>
      </rPr>
      <t>$</t>
    </r>
    <r>
      <rPr>
        <sz val="12"/>
        <color theme="1"/>
        <rFont val="Calibri"/>
        <family val="2"/>
        <charset val="186"/>
        <scheme val="minor"/>
      </rPr>
      <t xml:space="preserve"> vai nu pie rindas, vai pie kolonnas nummura. Formulu kopējot, formulā izmantotās šūnu adreses mainās vai nemainās atkarībā no tā, vai kopē rindās vai kolonnās.</t>
    </r>
  </si>
  <si>
    <t>3. vingrinājums</t>
  </si>
  <si>
    <r>
      <t xml:space="preserve">Kopējiet šūnas </t>
    </r>
    <r>
      <rPr>
        <b/>
        <sz val="12"/>
        <color theme="1"/>
        <rFont val="Calibri"/>
        <family val="2"/>
        <scheme val="minor"/>
      </rPr>
      <t>I27</t>
    </r>
    <r>
      <rPr>
        <sz val="12"/>
        <color theme="1"/>
        <rFont val="Calibri"/>
        <family val="2"/>
        <charset val="186"/>
        <scheme val="minor"/>
      </rPr>
      <t xml:space="preserve"> formulu arī šūnā </t>
    </r>
    <r>
      <rPr>
        <b/>
        <sz val="12"/>
        <color theme="1"/>
        <rFont val="Calibri"/>
        <family val="2"/>
        <scheme val="minor"/>
      </rPr>
      <t>J27.</t>
    </r>
  </si>
  <si>
    <t>Gads</t>
  </si>
  <si>
    <r>
      <t>Vidējā normālā gaisa t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 xml:space="preserve"> Latvijā jūlijā</t>
    </r>
  </si>
  <si>
    <r>
      <t>Vidējā gaisa t</t>
    </r>
    <r>
      <rPr>
        <b/>
        <vertAlign val="superscript"/>
        <sz val="12"/>
        <color theme="1"/>
        <rFont val="Calibri"/>
        <family val="2"/>
        <scheme val="minor"/>
      </rPr>
      <t>o</t>
    </r>
    <r>
      <rPr>
        <b/>
        <sz val="12"/>
        <color theme="1"/>
        <rFont val="Calibri"/>
        <family val="2"/>
        <scheme val="minor"/>
      </rPr>
      <t xml:space="preserve"> Latvijā jūlijā pa gadiem</t>
    </r>
  </si>
  <si>
    <t>Novirze no normas</t>
  </si>
  <si>
    <t>4. vingrinājums</t>
  </si>
  <si>
    <r>
      <t>Ierakstiet šūnā</t>
    </r>
    <r>
      <rPr>
        <b/>
        <sz val="12"/>
        <color theme="1"/>
        <rFont val="Calibri"/>
        <family val="2"/>
        <scheme val="minor"/>
      </rPr>
      <t xml:space="preserve"> K31 formulu</t>
    </r>
    <r>
      <rPr>
        <sz val="12"/>
        <color theme="1"/>
        <rFont val="Calibri"/>
        <family val="2"/>
        <charset val="186"/>
        <scheme val="minor"/>
      </rPr>
      <t xml:space="preserve">, kas, izmantojot šūnas </t>
    </r>
    <r>
      <rPr>
        <b/>
        <sz val="12"/>
        <color theme="1"/>
        <rFont val="Calibri"/>
        <family val="2"/>
        <scheme val="minor"/>
      </rPr>
      <t>J29</t>
    </r>
    <r>
      <rPr>
        <sz val="12"/>
        <color theme="1"/>
        <rFont val="Calibri"/>
        <family val="2"/>
        <charset val="186"/>
        <scheme val="minor"/>
      </rPr>
      <t xml:space="preserve"> un </t>
    </r>
    <r>
      <rPr>
        <b/>
        <sz val="12"/>
        <color theme="1"/>
        <rFont val="Calibri"/>
        <family val="2"/>
        <scheme val="minor"/>
      </rPr>
      <t>J31</t>
    </r>
    <r>
      <rPr>
        <sz val="12"/>
        <color theme="1"/>
        <rFont val="Calibri"/>
        <family val="2"/>
        <charset val="186"/>
        <scheme val="minor"/>
      </rPr>
      <t>, aprēķina starpību starp gaisa temperatūru 2019.gada jūlijā un jūlija normālo gaisa temperatūru.</t>
    </r>
  </si>
  <si>
    <r>
      <t xml:space="preserve">Kopējiet šūnas </t>
    </r>
    <r>
      <rPr>
        <b/>
        <sz val="12"/>
        <color theme="1"/>
        <rFont val="Calibri"/>
        <family val="2"/>
        <scheme val="minor"/>
      </rPr>
      <t>K31</t>
    </r>
    <r>
      <rPr>
        <sz val="12"/>
        <color theme="1"/>
        <rFont val="Calibri"/>
        <family val="2"/>
        <charset val="186"/>
        <scheme val="minor"/>
      </rPr>
      <t xml:space="preserve"> formulu šūnu apgabalā </t>
    </r>
    <r>
      <rPr>
        <b/>
        <sz val="12"/>
        <color theme="1"/>
        <rFont val="Calibri"/>
        <family val="2"/>
        <scheme val="minor"/>
      </rPr>
      <t>K32:K36.</t>
    </r>
  </si>
  <si>
    <t>5. vingrinājums*</t>
  </si>
  <si>
    <r>
      <t xml:space="preserve">Izpētiet šūnā </t>
    </r>
    <r>
      <rPr>
        <b/>
        <sz val="12"/>
        <color theme="1"/>
        <rFont val="Calibri"/>
        <family val="2"/>
        <scheme val="minor"/>
      </rPr>
      <t>J39</t>
    </r>
    <r>
      <rPr>
        <sz val="12"/>
        <color theme="1"/>
        <rFont val="Calibri"/>
        <family val="2"/>
        <charset val="186"/>
        <scheme val="minor"/>
      </rPr>
      <t xml:space="preserve"> dotās formulas pierakstu un ko tā aprēķina.</t>
    </r>
  </si>
  <si>
    <t>šūnā nav skaitliskas vērtības</t>
  </si>
  <si>
    <t>1,25</t>
  </si>
  <si>
    <t>salabot skaitļa pierakstu vai mainīt vērtību</t>
  </si>
  <si>
    <t>Par citām MsExcel kļūdām*</t>
  </si>
  <si>
    <t>https://support.office.com/en-us/article/Formulas-and-functions-294d9486-b332-48ed-b489-abe7d0f9eda9#ID0EAABAAA=Errors</t>
  </si>
  <si>
    <t>Septembris</t>
  </si>
  <si>
    <t>Oktobris</t>
  </si>
  <si>
    <t>Novembris</t>
  </si>
  <si>
    <t>Decembris</t>
  </si>
  <si>
    <t>Kopā</t>
  </si>
  <si>
    <t>Ja mūs interesējošie dati neatrodas blakus rindās vai kolonnās, jāizmanto taustiņš CTRL.</t>
  </si>
  <si>
    <t>Reizē ar datiem jāiezīmē arī kolonnu virsraksti.</t>
  </si>
  <si>
    <r>
      <t xml:space="preserve">Kad šūnu apgabals ir iezīmēts, jāizmanto kāds rīks no </t>
    </r>
    <r>
      <rPr>
        <b/>
        <sz val="12"/>
        <color theme="1"/>
        <rFont val="Calibri"/>
        <family val="2"/>
        <scheme val="minor"/>
      </rPr>
      <t>Insert - Chart -</t>
    </r>
  </si>
  <si>
    <t>Stabiņu vai joslu diagrammai</t>
  </si>
  <si>
    <t>Līniju diagrammai</t>
  </si>
  <si>
    <t>Riņķa diagrammai</t>
  </si>
  <si>
    <t>Šoreiz dati par skolēnu skaitu, kas apmeklējuši "Latvijas skolas soma" pasākumus, ir attēloti joslu diagrammā.</t>
  </si>
  <si>
    <t>Pēc tam, kad diagramma ir izveidota, to var papildināt ar datiem un diagrammas detaļām.</t>
  </si>
  <si>
    <r>
      <t xml:space="preserve">Ja vēlamies diagrammai pievienot vai noņemt kādus datus, ar labo peles pogu jāuzklišķina uz diagrammas un jāizvēlas komanda </t>
    </r>
    <r>
      <rPr>
        <b/>
        <sz val="11"/>
        <color theme="1"/>
        <rFont val="Calibri"/>
        <family val="2"/>
        <scheme val="minor"/>
      </rPr>
      <t>Select Data..</t>
    </r>
  </si>
  <si>
    <r>
      <t xml:space="preserve">Atvērsies blakus redzamais logs, kurā pogas </t>
    </r>
    <r>
      <rPr>
        <b/>
        <sz val="12"/>
        <color theme="1"/>
        <rFont val="Calibri"/>
        <family val="2"/>
        <scheme val="minor"/>
      </rPr>
      <t>Add</t>
    </r>
    <r>
      <rPr>
        <sz val="12"/>
        <color theme="1"/>
        <rFont val="Calibri"/>
        <family val="2"/>
        <charset val="186"/>
        <scheme val="minor"/>
      </rPr>
      <t xml:space="preserve"> un </t>
    </r>
    <r>
      <rPr>
        <b/>
        <sz val="12"/>
        <color theme="1"/>
        <rFont val="Calibri"/>
        <family val="2"/>
        <scheme val="minor"/>
      </rPr>
      <t>Remove</t>
    </r>
    <r>
      <rPr>
        <sz val="12"/>
        <color theme="1"/>
        <rFont val="Calibri"/>
        <family val="2"/>
        <charset val="186"/>
        <scheme val="minor"/>
      </rPr>
      <t xml:space="preserve"> piedāvā iespēju pievienot vai noņemt datus.</t>
    </r>
  </si>
  <si>
    <t>Tā izskatīsies ierpriekš izveidotā diagramma, ja noņemsim datus, kas neattiecas uz teātri.</t>
  </si>
  <si>
    <r>
      <t xml:space="preserve">Tajos brīzōs, kas esam uzklikšķinājuši uz diagrammas, MsExcel rīku paneļu sarakstā paŗādās arī panelis </t>
    </r>
    <r>
      <rPr>
        <b/>
        <sz val="12"/>
        <color theme="1"/>
        <rFont val="Calibri"/>
        <family val="2"/>
        <scheme val="minor"/>
      </rPr>
      <t>Chart Design</t>
    </r>
    <r>
      <rPr>
        <sz val="12"/>
        <color theme="1"/>
        <rFont val="Calibri"/>
        <family val="2"/>
        <charset val="186"/>
        <scheme val="minor"/>
      </rPr>
      <t>.</t>
    </r>
  </si>
  <si>
    <r>
      <t xml:space="preserve">Panelī </t>
    </r>
    <r>
      <rPr>
        <b/>
        <sz val="12"/>
        <color theme="1"/>
        <rFont val="Calibri"/>
        <family val="2"/>
        <scheme val="minor"/>
      </rPr>
      <t>Chart Design</t>
    </r>
    <r>
      <rPr>
        <sz val="12"/>
        <color theme="1"/>
        <rFont val="Calibri"/>
        <family val="2"/>
        <charset val="186"/>
        <scheme val="minor"/>
      </rPr>
      <t xml:space="preserve"> tiek piedāvāti rīki ar kuriem var mainīt diagrammas stilu un papildināt to ar dažādām diagrammas detaļām.</t>
    </r>
  </si>
  <si>
    <r>
      <t>Uzklikšķinot uz pogas</t>
    </r>
    <r>
      <rPr>
        <b/>
        <sz val="12"/>
        <color theme="1"/>
        <rFont val="Calibri"/>
        <family val="2"/>
        <scheme val="minor"/>
      </rPr>
      <t xml:space="preserve"> Add Chart Element</t>
    </r>
    <r>
      <rPr>
        <sz val="12"/>
        <color theme="1"/>
        <rFont val="Calibri"/>
        <family val="2"/>
        <charset val="186"/>
        <scheme val="minor"/>
      </rPr>
      <t>, var izvēlēties kādu no diagrammas detaļām.</t>
    </r>
  </si>
  <si>
    <t>Diagrammām ir šādas detaļas:</t>
  </si>
  <si>
    <t>asis</t>
  </si>
  <si>
    <t>asu virsraksti</t>
  </si>
  <si>
    <t>diagrammas virsraksts</t>
  </si>
  <si>
    <t>datu tabulas</t>
  </si>
  <si>
    <t>leģenda</t>
  </si>
  <si>
    <t>kļūdu taisnstūri</t>
  </si>
  <si>
    <t>tendenču līnija</t>
  </si>
  <si>
    <t>režģlīnijas</t>
  </si>
  <si>
    <t>datu vērtības</t>
  </si>
  <si>
    <r>
      <t xml:space="preserve">Blakus ir redzama iepriekš iegūtā diagramma, kurai pievienotas diagrammas detaļas </t>
    </r>
    <r>
      <rPr>
        <b/>
        <sz val="12"/>
        <color theme="1"/>
        <rFont val="Calibri"/>
        <family val="2"/>
        <scheme val="minor"/>
      </rPr>
      <t>Data Labels</t>
    </r>
    <r>
      <rPr>
        <sz val="12"/>
        <color theme="1"/>
        <rFont val="Calibri"/>
        <family val="2"/>
        <scheme val="minor"/>
      </rPr>
      <t xml:space="preserve"> un</t>
    </r>
    <r>
      <rPr>
        <b/>
        <sz val="12"/>
        <color theme="1"/>
        <rFont val="Calibri"/>
        <family val="2"/>
        <scheme val="minor"/>
      </rPr>
      <t xml:space="preserve"> Axis Title</t>
    </r>
    <r>
      <rPr>
        <sz val="12"/>
        <color theme="1"/>
        <rFont val="Calibri"/>
        <family val="2"/>
        <scheme val="minor"/>
      </rPr>
      <t xml:space="preserve">, kā arī rediģēta diagrammas detaļa </t>
    </r>
    <r>
      <rPr>
        <b/>
        <sz val="12"/>
        <color theme="1"/>
        <rFont val="Calibri"/>
        <family val="2"/>
        <scheme val="minor"/>
      </rPr>
      <t>Title</t>
    </r>
    <r>
      <rPr>
        <sz val="12"/>
        <color theme="1"/>
        <rFont val="Calibri"/>
        <family val="2"/>
        <scheme val="minor"/>
      </rPr>
      <t>.</t>
    </r>
  </si>
  <si>
    <r>
      <t xml:space="preserve">Katru no diagrammas detaļām var formatēt. Lai to izdarītu, visērtāk ir veikt klikški uz diagrammas detaļas ar labo peles pogu un izvēlēties komandu </t>
    </r>
    <r>
      <rPr>
        <b/>
        <sz val="12"/>
        <color theme="1"/>
        <rFont val="Calibri"/>
        <family val="2"/>
        <scheme val="minor"/>
      </rPr>
      <t>Format..</t>
    </r>
  </si>
  <si>
    <t>Blakus attēlā ir redzama riņķa diagramma, kas attēlo datus par skolēnu skaitu, kas apmeklējuši "Latvijas skolas soma" pasākumus.</t>
  </si>
  <si>
    <r>
      <rPr>
        <b/>
        <sz val="12"/>
        <color theme="1"/>
        <rFont val="Calibri"/>
        <family val="2"/>
        <scheme val="minor"/>
      </rPr>
      <t>Vingrinājums</t>
    </r>
    <r>
      <rPr>
        <sz val="12"/>
        <color theme="1"/>
        <rFont val="Calibri"/>
        <family val="2"/>
        <charset val="186"/>
        <scheme val="minor"/>
      </rPr>
      <t xml:space="preserve"> - izmantojot datus no šūnu apgabala </t>
    </r>
    <r>
      <rPr>
        <b/>
        <sz val="12"/>
        <color theme="1"/>
        <rFont val="Calibri"/>
        <family val="2"/>
        <scheme val="minor"/>
      </rPr>
      <t>K3:K14;P3:P14</t>
    </r>
    <r>
      <rPr>
        <sz val="12"/>
        <color theme="1"/>
        <rFont val="Calibri"/>
        <family val="2"/>
        <charset val="186"/>
        <scheme val="minor"/>
      </rPr>
      <t>, izveidot apļa diagrammu un formatēt to līdzīgi attēlā redazamajai diagrammai.</t>
    </r>
  </si>
  <si>
    <r>
      <t xml:space="preserve">Šai diagrammai pēc izveidošanas izvēlēts cits stils un mainīts diagrammas detaļas </t>
    </r>
    <r>
      <rPr>
        <b/>
        <sz val="12"/>
        <color theme="1"/>
        <rFont val="Calibri"/>
        <family val="2"/>
        <scheme val="minor"/>
      </rPr>
      <t>Data Labels</t>
    </r>
    <r>
      <rPr>
        <sz val="12"/>
        <color theme="1"/>
        <rFont val="Calibri"/>
        <family val="2"/>
        <charset val="186"/>
        <scheme val="minor"/>
      </rPr>
      <t xml:space="preserve"> formatējums.</t>
    </r>
  </si>
  <si>
    <r>
      <t xml:space="preserve">Pielāgojiet šūnu adresāciju uzrakstītajā formulā tā, lai to varētu kopēt šūnu apgabalā </t>
    </r>
    <r>
      <rPr>
        <b/>
        <sz val="12"/>
        <color theme="1"/>
        <rFont val="Calibri"/>
        <family val="2"/>
        <scheme val="minor"/>
      </rPr>
      <t>K32:K36</t>
    </r>
    <r>
      <rPr>
        <sz val="12"/>
        <color theme="1"/>
        <rFont val="Calibri"/>
        <family val="2"/>
        <charset val="186"/>
        <scheme val="minor"/>
      </rPr>
      <t>.</t>
    </r>
  </si>
  <si>
    <r>
      <t xml:space="preserve">Lai no blakus dotajiem datiem izveidotu diagrammu, kas attēlo skolēnu skaitu, kas 1. semestrī apmeklējuši "Latvijas skolas soma" pasākumus, jāiezīmē šūnas </t>
    </r>
    <r>
      <rPr>
        <b/>
        <sz val="12"/>
        <color theme="1"/>
        <rFont val="Calibri"/>
        <family val="2"/>
        <scheme val="minor"/>
      </rPr>
      <t>K3:K14</t>
    </r>
    <r>
      <rPr>
        <sz val="12"/>
        <color theme="1"/>
        <rFont val="Calibri"/>
        <family val="2"/>
        <scheme val="minor"/>
      </rPr>
      <t xml:space="preserve"> un </t>
    </r>
    <r>
      <rPr>
        <b/>
        <sz val="12"/>
        <color theme="1"/>
        <rFont val="Calibri"/>
        <family val="2"/>
        <scheme val="minor"/>
      </rPr>
      <t>P3:P14</t>
    </r>
  </si>
  <si>
    <r>
      <t xml:space="preserve">Pārveidojiet šūnā </t>
    </r>
    <r>
      <rPr>
        <b/>
        <sz val="12"/>
        <color theme="1"/>
        <rFont val="Calibri"/>
        <family val="2"/>
        <scheme val="minor"/>
      </rPr>
      <t>J39</t>
    </r>
    <r>
      <rPr>
        <sz val="12"/>
        <color theme="1"/>
        <rFont val="Calibri"/>
        <family val="2"/>
        <charset val="186"/>
        <scheme val="minor"/>
      </rPr>
      <t xml:space="preserve"> dotās formulas šūnu adresāciju tā, lai tā pareizi darbotos arī pārkopēta šūnā </t>
    </r>
    <r>
      <rPr>
        <b/>
        <sz val="12"/>
        <color theme="1"/>
        <rFont val="Calibri"/>
        <family val="2"/>
        <scheme val="minor"/>
      </rPr>
      <t>J40</t>
    </r>
    <r>
      <rPr>
        <sz val="12"/>
        <color theme="1"/>
        <rFont val="Calibri"/>
        <family val="2"/>
        <charset val="186"/>
        <scheme val="minor"/>
      </rPr>
      <t>.</t>
    </r>
  </si>
  <si>
    <t>Šūnas pilnās adreses piemērs - formula</t>
  </si>
  <si>
    <t>Šūnas pilnās adreses piemērs - formulas teksts</t>
  </si>
  <si>
    <t>Mērījumi</t>
  </si>
  <si>
    <t>Aprēķini</t>
  </si>
  <si>
    <t>Npk</t>
  </si>
  <si>
    <t>D m</t>
  </si>
  <si>
    <t>H m</t>
  </si>
  <si>
    <t>Masa kg</t>
  </si>
  <si>
    <r>
      <t>Tilpums m</t>
    </r>
    <r>
      <rPr>
        <vertAlign val="superscript"/>
        <sz val="10"/>
        <rFont val="Arial"/>
        <family val="2"/>
        <charset val="186"/>
      </rPr>
      <t>3</t>
    </r>
  </si>
  <si>
    <t>Relatīvā kļūda</t>
  </si>
  <si>
    <t>Vidēji</t>
  </si>
  <si>
    <t>Vidējā kvadrātiskā kļūda</t>
  </si>
  <si>
    <t>Doti desmit viena un tā paša materiāla līdzīga izmēra cilndri.</t>
  </si>
  <si>
    <r>
      <t xml:space="preserve">Novirze </t>
    </r>
    <r>
      <rPr>
        <sz val="10"/>
        <rFont val="Symbol"/>
        <family val="1"/>
        <charset val="2"/>
      </rPr>
      <t>D</t>
    </r>
  </si>
  <si>
    <t>Stjūdenta koeficients</t>
  </si>
  <si>
    <r>
      <t>Blīvums kg/m</t>
    </r>
    <r>
      <rPr>
        <vertAlign val="superscript"/>
        <sz val="10"/>
        <rFont val="Arial"/>
        <family val="2"/>
      </rPr>
      <t>3</t>
    </r>
  </si>
  <si>
    <t>Cilindra blīvuma un materiāla noteikšana</t>
  </si>
  <si>
    <t>Aprēķini fizikas laboratorijas darbam par blīvuma noteikšanu</t>
  </si>
  <si>
    <r>
      <t>Nomērīja katra cilindra diametru, augstumu un masu, ticamības varbūtība</t>
    </r>
    <r>
      <rPr>
        <b/>
        <sz val="10"/>
        <rFont val="Arial"/>
        <family val="2"/>
      </rPr>
      <t xml:space="preserve"> 95%</t>
    </r>
    <r>
      <rPr>
        <sz val="10"/>
        <rFont val="Arial"/>
        <family val="2"/>
      </rPr>
      <t>.</t>
    </r>
  </si>
  <si>
    <t>Paraugs, kā jāizskatās tabulai un grafikam pēc uzdevuma paveikšanas</t>
  </si>
  <si>
    <t>1. Aizpildīt tabulu ar formulām trūkstošo vērtību aprēķināšanai</t>
  </si>
  <si>
    <t>2. Attēlot grafikā masas un blīvuma sakarību</t>
  </si>
  <si>
    <r>
      <t>3.M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šūnā ierakstīt materiālu, no kura varētu būt pagatavoti cilndri!</t>
    </r>
  </si>
  <si>
    <t>Savukārt līniju diagramma ļauj pamanīt tendenci, ka pastāv vāji izteikta sakarība starp veģetācijas ilgumu un saslimušo skaitu</t>
  </si>
  <si>
    <t>mediāna</t>
  </si>
  <si>
    <t>moda</t>
  </si>
  <si>
    <t>vidējais</t>
  </si>
  <si>
    <t>Šie rezultāti atbilst N kolonnā aprēķinātajām vērtībām</t>
  </si>
  <si>
    <t>laikā ar Laima slimību saslimt 20-30 cilvēki no 100000.</t>
  </si>
  <si>
    <t>Zemāk redzamās histogrammas augstākais stabiņš rāda, ka visbiežāk gada</t>
  </si>
  <si>
    <t>Statistikas datu apstrādē bieži izmanto diagrammas, piemēram, histogrammu.</t>
  </si>
  <si>
    <t>Uzrakstīt pamatojumu kāpēc formulas rezultāts ir N/A</t>
  </si>
  <si>
    <r>
      <t xml:space="preserve">Šūnā </t>
    </r>
    <r>
      <rPr>
        <b/>
        <sz val="11"/>
        <color theme="1"/>
        <rFont val="Calibri"/>
        <family val="2"/>
        <charset val="186"/>
        <scheme val="minor"/>
      </rPr>
      <t>J24</t>
    </r>
    <r>
      <rPr>
        <sz val="11"/>
        <color theme="1"/>
        <rFont val="Calibri"/>
        <family val="2"/>
        <charset val="186"/>
        <scheme val="minor"/>
      </rPr>
      <t xml:space="preserve"> aprēķināt modu datiem par ar Laima slimību saslimušo skaitu.</t>
    </r>
  </si>
  <si>
    <r>
      <t>Funkciju lietojuma piemērs redzams šūnu apgabalā</t>
    </r>
    <r>
      <rPr>
        <b/>
        <sz val="12"/>
        <color theme="1"/>
        <rFont val="Calibri"/>
        <family val="2"/>
        <scheme val="minor"/>
      </rPr>
      <t xml:space="preserve"> I5:O26</t>
    </r>
  </si>
  <si>
    <t>datu vērtiba, kas sakārtotā datu sarakstā atrodas vidū</t>
  </si>
  <si>
    <t>median</t>
  </si>
  <si>
    <t>biežāk izmantotā datu vērtība</t>
  </si>
  <si>
    <t>mode</t>
  </si>
  <si>
    <t>visas vērtības sasummētas un izdalītas ar vērtību skaitu</t>
  </si>
  <si>
    <t>average</t>
  </si>
  <si>
    <t>Veģ. Garums noapaļots</t>
  </si>
  <si>
    <t>Slimo skaits noapaļots</t>
  </si>
  <si>
    <t xml:space="preserve">Veģetācijas perioda garums </t>
  </si>
  <si>
    <t>Saslimušo skaits uz 100000 iedzīvotājiem</t>
  </si>
  <si>
    <t>Latvijas iedzīvotāju skaits (CSP dati)</t>
  </si>
  <si>
    <t>Saslimšanas ar Laima slimību gadījumu skaits</t>
  </si>
  <si>
    <t>cik reižu katra vērtība atkārtojas</t>
  </si>
  <si>
    <t>countIF</t>
  </si>
  <si>
    <t>biežums</t>
  </si>
  <si>
    <t>Tam paredzētas šādas MsExcel funkcijas:</t>
  </si>
  <si>
    <t>Statistikas datu apstrādē datu kopai nosaka tādus rādītājus kā skaits jeb biežums, vidējā vērtiba, moda, mediāna un citi.</t>
  </si>
  <si>
    <t>Statistikas datu apstrāde</t>
  </si>
  <si>
    <t>Vai var pamanīt kādas likumsakarības starp ražību un laika apstākļiem?</t>
  </si>
  <si>
    <t>Uz X ass jāatliek gadi.</t>
  </si>
  <si>
    <t>Attēlot līniju diagrammā datus par ražību un laika apstākļiem.</t>
  </si>
  <si>
    <t>Jūlija vidējais vēja ātrums</t>
  </si>
  <si>
    <t>Oktobra vidējā gaisa temperatūra</t>
  </si>
  <si>
    <t>Septembra vidējā gaisa temperatūra</t>
  </si>
  <si>
    <t>Augusta vidējā gaisa temperatūra</t>
  </si>
  <si>
    <t>Kopējais nokrišņu daudzums augustā</t>
  </si>
  <si>
    <t>Ziemāju ražība</t>
  </si>
  <si>
    <t>Vingrinājums</t>
  </si>
  <si>
    <t>Ētika</t>
  </si>
  <si>
    <t>Latviešu literatūra</t>
  </si>
  <si>
    <t>Zinātniski pētnieciskais darbs</t>
  </si>
  <si>
    <t>Krievu valoda un literatūra</t>
  </si>
  <si>
    <t>Filozofija</t>
  </si>
  <si>
    <t>Dabaszinības</t>
  </si>
  <si>
    <t>Mazākumtautību valoda un literatūra (krievu)</t>
  </si>
  <si>
    <t>Tehniskā grafika</t>
  </si>
  <si>
    <t>Programmēšanas pamati</t>
  </si>
  <si>
    <t>Vācu valoda</t>
  </si>
  <si>
    <t>Veselības mācība</t>
  </si>
  <si>
    <t>Psiholoģija</t>
  </si>
  <si>
    <t>Politika un tiesības</t>
  </si>
  <si>
    <t>Kulturoloģija</t>
  </si>
  <si>
    <t>Vizuālā māksla</t>
  </si>
  <si>
    <t>Krievu valoda</t>
  </si>
  <si>
    <t>Ģeogrāfija</t>
  </si>
  <si>
    <t>Sports</t>
  </si>
  <si>
    <t>Ekonomika</t>
  </si>
  <si>
    <t>Ķīmija</t>
  </si>
  <si>
    <t>Fizika</t>
  </si>
  <si>
    <t>Bioloģija</t>
  </si>
  <si>
    <t>Informātika</t>
  </si>
  <si>
    <t>Literatūra</t>
  </si>
  <si>
    <t>Angļu valoda</t>
  </si>
  <si>
    <t>Latvijas un pasaules vēsture</t>
  </si>
  <si>
    <t>Latviešu valoda</t>
  </si>
  <si>
    <t>Matemātika</t>
  </si>
  <si>
    <t>Visbiežāk saņemtais vērtējums (uzdevumā ir āķis, vajadzēs meklēt papildus funkciju)</t>
  </si>
  <si>
    <t>Vidējais vērtējums</t>
  </si>
  <si>
    <t>Nav vērtējuma (nv)</t>
  </si>
  <si>
    <t>Atbrīvoti (a)</t>
  </si>
  <si>
    <t>Vērtējums mācību priekšmetā</t>
  </si>
  <si>
    <t>Izglītojamo skaits</t>
  </si>
  <si>
    <t>Izglītības iestādes norādītais mācību priekšmets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</si>
</sst>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F800]dddd\,\ mmmm\ dd\,\ yyyy"/>
    <numFmt numFmtId="165" formatCode="_-* #,##0.00\ _L_s_-;\-* #,##0.00\ _L_s_-;_-* &quot;-&quot;??\ _L_s_-;_-@_-"/>
    <numFmt numFmtId="166" formatCode="0.000"/>
    <numFmt numFmtId="167" formatCode="#,##0.000_ ;\-#,##0.000\ "/>
  </numFmts>
  <fonts count="20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5"/>
      <color theme="3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2"/>
      <color theme="1"/>
      <name val="Calibri"/>
      <family val="2"/>
      <charset val="186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86"/>
      <scheme val="minor"/>
    </font>
    <font>
      <sz val="10"/>
      <name val="Arial"/>
      <family val="2"/>
    </font>
    <font>
      <vertAlign val="superscript"/>
      <sz val="10"/>
      <name val="Arial"/>
      <family val="2"/>
      <charset val="186"/>
    </font>
    <font>
      <sz val="10"/>
      <name val="Arial"/>
      <family val="2"/>
      <charset val="186"/>
    </font>
    <font>
      <vertAlign val="superscript"/>
      <sz val="10"/>
      <name val="Arial"/>
      <family val="2"/>
    </font>
    <font>
      <sz val="10"/>
      <name val="Symbol"/>
      <family val="1"/>
      <charset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0"/>
      <color theme="1"/>
      <name val="Arial"/>
      <family val="2"/>
      <charset val="186"/>
    </font>
    <font>
      <sz val="10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ck">
        <color theme="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/>
    <xf numFmtId="165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/>
  </cellStyleXfs>
  <cellXfs count="8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6" fillId="0" borderId="2" xfId="0" applyFont="1" applyBorder="1"/>
    <xf numFmtId="0" fontId="0" fillId="0" borderId="2" xfId="0" applyBorder="1" applyAlignment="1">
      <alignment horizontal="center" vertical="center"/>
    </xf>
    <xf numFmtId="43" fontId="2" fillId="0" borderId="1" xfId="1" applyFont="1" applyBorder="1" applyAlignment="1"/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/>
    <xf numFmtId="0" fontId="4" fillId="0" borderId="2" xfId="0" applyFont="1" applyBorder="1" applyAlignment="1">
      <alignment horizontal="center" vertical="center"/>
    </xf>
    <xf numFmtId="0" fontId="4" fillId="0" borderId="0" xfId="0" applyFont="1" applyBorder="1"/>
    <xf numFmtId="0" fontId="4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5" xfId="0" applyFont="1" applyBorder="1"/>
    <xf numFmtId="0" fontId="9" fillId="0" borderId="0" xfId="2"/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3" fontId="2" fillId="0" borderId="0" xfId="1" applyFont="1" applyBorder="1" applyAlignment="1"/>
    <xf numFmtId="0" fontId="0" fillId="0" borderId="0" xfId="0" applyBorder="1"/>
    <xf numFmtId="0" fontId="5" fillId="0" borderId="7" xfId="0" applyFont="1" applyBorder="1" applyAlignment="1">
      <alignment horizontal="center"/>
    </xf>
    <xf numFmtId="0" fontId="10" fillId="0" borderId="0" xfId="3"/>
    <xf numFmtId="0" fontId="10" fillId="0" borderId="0" xfId="3" applyAlignment="1">
      <alignment horizontal="center"/>
    </xf>
    <xf numFmtId="0" fontId="10" fillId="0" borderId="2" xfId="3" applyBorder="1" applyAlignment="1">
      <alignment horizontal="center" vertical="center"/>
    </xf>
    <xf numFmtId="166" fontId="10" fillId="0" borderId="2" xfId="3" applyNumberFormat="1" applyBorder="1" applyAlignment="1">
      <alignment horizontal="center" vertical="center"/>
    </xf>
    <xf numFmtId="165" fontId="0" fillId="0" borderId="0" xfId="4" applyFont="1" applyAlignment="1">
      <alignment horizontal="center" vertical="center"/>
    </xf>
    <xf numFmtId="0" fontId="10" fillId="0" borderId="0" xfId="3" applyAlignment="1">
      <alignment horizontal="center" vertical="center"/>
    </xf>
    <xf numFmtId="43" fontId="10" fillId="0" borderId="0" xfId="3" applyNumberFormat="1" applyAlignment="1">
      <alignment horizontal="center" vertical="center"/>
    </xf>
    <xf numFmtId="167" fontId="10" fillId="0" borderId="2" xfId="1" applyNumberFormat="1" applyFont="1" applyBorder="1" applyAlignment="1">
      <alignment horizontal="center" vertical="center"/>
    </xf>
    <xf numFmtId="167" fontId="0" fillId="0" borderId="2" xfId="1" applyNumberFormat="1" applyFont="1" applyBorder="1" applyAlignment="1">
      <alignment horizontal="center" vertical="center"/>
    </xf>
    <xf numFmtId="167" fontId="10" fillId="2" borderId="2" xfId="1" applyNumberFormat="1" applyFont="1" applyFill="1" applyBorder="1" applyAlignment="1">
      <alignment horizontal="center" vertical="center"/>
    </xf>
    <xf numFmtId="167" fontId="0" fillId="2" borderId="2" xfId="1" applyNumberFormat="1" applyFont="1" applyFill="1" applyBorder="1" applyAlignment="1">
      <alignment horizontal="center" vertical="center"/>
    </xf>
    <xf numFmtId="2" fontId="15" fillId="2" borderId="0" xfId="3" applyNumberFormat="1" applyFont="1" applyFill="1" applyAlignment="1">
      <alignment horizontal="center" vertical="center"/>
    </xf>
    <xf numFmtId="9" fontId="15" fillId="2" borderId="2" xfId="6" applyFont="1" applyFill="1" applyBorder="1" applyAlignment="1">
      <alignment horizontal="center" vertical="center"/>
    </xf>
    <xf numFmtId="0" fontId="10" fillId="2" borderId="0" xfId="3" applyFill="1"/>
    <xf numFmtId="1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right"/>
    </xf>
    <xf numFmtId="2" fontId="0" fillId="0" borderId="2" xfId="1" applyNumberFormat="1" applyFont="1" applyBorder="1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/>
    </xf>
    <xf numFmtId="2" fontId="16" fillId="0" borderId="2" xfId="1" applyNumberFormat="1" applyFont="1" applyBorder="1" applyAlignment="1">
      <alignment horizontal="center" vertical="center"/>
    </xf>
    <xf numFmtId="0" fontId="16" fillId="0" borderId="2" xfId="7" applyBorder="1" applyAlignment="1">
      <alignment horizontal="center"/>
    </xf>
    <xf numFmtId="1" fontId="16" fillId="0" borderId="2" xfId="7" applyNumberFormat="1" applyBorder="1" applyAlignment="1">
      <alignment horizontal="center"/>
    </xf>
    <xf numFmtId="0" fontId="17" fillId="0" borderId="0" xfId="0" applyFont="1"/>
    <xf numFmtId="0" fontId="6" fillId="0" borderId="2" xfId="0" applyFont="1" applyBorder="1" applyAlignment="1">
      <alignment horizontal="center" vertical="center" wrapText="1"/>
    </xf>
    <xf numFmtId="0" fontId="6" fillId="0" borderId="2" xfId="7" applyFont="1" applyBorder="1" applyAlignment="1">
      <alignment horizontal="center" vertical="center" wrapText="1"/>
    </xf>
    <xf numFmtId="1" fontId="6" fillId="0" borderId="2" xfId="7" applyNumberFormat="1" applyFont="1" applyBorder="1" applyAlignment="1">
      <alignment vertical="center"/>
    </xf>
    <xf numFmtId="43" fontId="2" fillId="0" borderId="1" xfId="1" applyFont="1" applyBorder="1" applyAlignment="1">
      <alignment horizontal="center" vertical="center"/>
    </xf>
    <xf numFmtId="0" fontId="16" fillId="0" borderId="0" xfId="7"/>
    <xf numFmtId="0" fontId="16" fillId="2" borderId="0" xfId="7" applyFill="1"/>
    <xf numFmtId="0" fontId="7" fillId="0" borderId="0" xfId="7" applyFont="1"/>
    <xf numFmtId="0" fontId="16" fillId="0" borderId="0" xfId="7" applyAlignment="1">
      <alignment wrapText="1"/>
    </xf>
    <xf numFmtId="0" fontId="18" fillId="0" borderId="0" xfId="0" applyFont="1"/>
    <xf numFmtId="0" fontId="18" fillId="0" borderId="0" xfId="0" applyFont="1" applyAlignment="1">
      <alignment horizontal="left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43" fontId="2" fillId="0" borderId="1" xfId="1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7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6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left" wrapText="1"/>
    </xf>
    <xf numFmtId="0" fontId="6" fillId="0" borderId="3" xfId="0" applyFont="1" applyBorder="1" applyAlignment="1">
      <alignment horizontal="center" wrapText="1"/>
    </xf>
    <xf numFmtId="0" fontId="15" fillId="0" borderId="12" xfId="3" applyFont="1" applyBorder="1" applyAlignment="1">
      <alignment horizontal="center"/>
    </xf>
    <xf numFmtId="0" fontId="15" fillId="0" borderId="13" xfId="3" applyFont="1" applyBorder="1" applyAlignment="1">
      <alignment horizontal="center"/>
    </xf>
    <xf numFmtId="0" fontId="15" fillId="0" borderId="14" xfId="3" applyFont="1" applyBorder="1" applyAlignment="1">
      <alignment horizontal="center"/>
    </xf>
    <xf numFmtId="0" fontId="10" fillId="0" borderId="12" xfId="3" applyBorder="1" applyAlignment="1">
      <alignment horizontal="center"/>
    </xf>
    <xf numFmtId="0" fontId="10" fillId="0" borderId="13" xfId="3" applyBorder="1" applyAlignment="1">
      <alignment horizontal="center"/>
    </xf>
    <xf numFmtId="0" fontId="10" fillId="0" borderId="14" xfId="3" applyBorder="1" applyAlignment="1">
      <alignment horizontal="center"/>
    </xf>
  </cellXfs>
  <cellStyles count="8">
    <cellStyle name="Comma" xfId="1" builtinId="3"/>
    <cellStyle name="Comma 2" xfId="4" xr:uid="{9ADCE641-B3D4-4B96-809D-301FF94FDD10}"/>
    <cellStyle name="Hyperlink" xfId="2" builtinId="8"/>
    <cellStyle name="Normal" xfId="0" builtinId="0"/>
    <cellStyle name="Normal 2" xfId="3" xr:uid="{4FF8E7D9-F57A-49D2-A789-DF26BC0005A9}"/>
    <cellStyle name="Parasts 2" xfId="7" xr:uid="{88D5195F-7813-45AB-8F35-4064BF41B352}"/>
    <cellStyle name="Percent" xfId="6" builtinId="5"/>
    <cellStyle name="Percent 2" xfId="5" xr:uid="{B11BD1C9-AE80-482F-88E2-66BCE477DFF1}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Diagrammas!$P$3</c:f>
              <c:strCache>
                <c:ptCount val="1"/>
                <c:pt idx="0">
                  <c:v>Kopā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Diagrammas!$K$4:$K$14</c15:sqref>
                  </c15:fullRef>
                </c:ext>
              </c:extLst>
              <c:f>Diagrammas!$K$9:$K$13</c:f>
              <c:strCache>
                <c:ptCount val="5"/>
                <c:pt idx="0">
                  <c:v>Teātris</c:v>
                </c:pt>
                <c:pt idx="1">
                  <c:v>Teātris, mūzika</c:v>
                </c:pt>
                <c:pt idx="2">
                  <c:v>Teātris,mūzika</c:v>
                </c:pt>
                <c:pt idx="3">
                  <c:v>Teātris,zīmējumu un stāstu improvizācijas</c:v>
                </c:pt>
                <c:pt idx="4">
                  <c:v>Teātris/Mūzika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Diagrammas!$P$4:$P$14</c15:sqref>
                  </c15:fullRef>
                </c:ext>
              </c:extLst>
              <c:f>Diagrammas!$P$9:$P$13</c:f>
              <c:numCache>
                <c:formatCode>General</c:formatCode>
                <c:ptCount val="5"/>
                <c:pt idx="0">
                  <c:v>213</c:v>
                </c:pt>
                <c:pt idx="1">
                  <c:v>144</c:v>
                </c:pt>
                <c:pt idx="2">
                  <c:v>76</c:v>
                </c:pt>
                <c:pt idx="3">
                  <c:v>133</c:v>
                </c:pt>
                <c:pt idx="4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5-46AA-A141-B18AB8EF9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0402600"/>
        <c:axId val="590402928"/>
      </c:barChart>
      <c:catAx>
        <c:axId val="590402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0402928"/>
        <c:crosses val="autoZero"/>
        <c:auto val="1"/>
        <c:lblAlgn val="ctr"/>
        <c:lblOffset val="100"/>
        <c:noMultiLvlLbl val="0"/>
      </c:catAx>
      <c:valAx>
        <c:axId val="5904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040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Latvijas skolas soma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Diagrammas!$P$3</c:f>
              <c:strCache>
                <c:ptCount val="1"/>
                <c:pt idx="0">
                  <c:v>Kopā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Diagrammas!$K$4:$K$14</c:f>
              <c:strCache>
                <c:ptCount val="11"/>
                <c:pt idx="0">
                  <c:v>Balets</c:v>
                </c:pt>
                <c:pt idx="1">
                  <c:v>Deja, teātris</c:v>
                </c:pt>
                <c:pt idx="2">
                  <c:v>Ekskursija</c:v>
                </c:pt>
                <c:pt idx="3">
                  <c:v>Mūzika</c:v>
                </c:pt>
                <c:pt idx="4">
                  <c:v>Opera</c:v>
                </c:pt>
                <c:pt idx="5">
                  <c:v>Teātris</c:v>
                </c:pt>
                <c:pt idx="6">
                  <c:v>Teātris, mūzika</c:v>
                </c:pt>
                <c:pt idx="7">
                  <c:v>Teātris,mūzika</c:v>
                </c:pt>
                <c:pt idx="8">
                  <c:v>Teātris,zīmējumu un stāstu improvizācijas</c:v>
                </c:pt>
                <c:pt idx="9">
                  <c:v>Teātris/Mūzika</c:v>
                </c:pt>
                <c:pt idx="10">
                  <c:v>Vizuālāmāksla,teātris,deja</c:v>
                </c:pt>
              </c:strCache>
            </c:strRef>
          </c:cat>
          <c:val>
            <c:numRef>
              <c:f>Diagrammas!$P$4:$P$14</c:f>
              <c:numCache>
                <c:formatCode>General</c:formatCode>
                <c:ptCount val="11"/>
                <c:pt idx="0">
                  <c:v>128</c:v>
                </c:pt>
                <c:pt idx="1">
                  <c:v>229</c:v>
                </c:pt>
                <c:pt idx="2">
                  <c:v>152</c:v>
                </c:pt>
                <c:pt idx="3">
                  <c:v>62</c:v>
                </c:pt>
                <c:pt idx="4">
                  <c:v>249</c:v>
                </c:pt>
                <c:pt idx="5">
                  <c:v>213</c:v>
                </c:pt>
                <c:pt idx="6">
                  <c:v>144</c:v>
                </c:pt>
                <c:pt idx="7">
                  <c:v>76</c:v>
                </c:pt>
                <c:pt idx="8">
                  <c:v>133</c:v>
                </c:pt>
                <c:pt idx="9">
                  <c:v>244</c:v>
                </c:pt>
                <c:pt idx="10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E-4012-AFB5-D3588EF0AD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90402600"/>
        <c:axId val="590402928"/>
      </c:barChart>
      <c:catAx>
        <c:axId val="590402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0402928"/>
        <c:crosses val="autoZero"/>
        <c:auto val="1"/>
        <c:lblAlgn val="ctr"/>
        <c:lblOffset val="100"/>
        <c:noMultiLvlLbl val="0"/>
      </c:catAx>
      <c:valAx>
        <c:axId val="5904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59040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lv-LV"/>
              <a:t>kopā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lv-LV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lv-LV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Diagrammas!$K$4:$K$14</c:f>
              <c:strCache>
                <c:ptCount val="11"/>
                <c:pt idx="0">
                  <c:v>Balets</c:v>
                </c:pt>
                <c:pt idx="1">
                  <c:v>Deja, teātris</c:v>
                </c:pt>
                <c:pt idx="2">
                  <c:v>Ekskursija</c:v>
                </c:pt>
                <c:pt idx="3">
                  <c:v>Mūzika</c:v>
                </c:pt>
                <c:pt idx="4">
                  <c:v>Opera</c:v>
                </c:pt>
                <c:pt idx="5">
                  <c:v>Teātris</c:v>
                </c:pt>
                <c:pt idx="6">
                  <c:v>Teātris, mūzika</c:v>
                </c:pt>
                <c:pt idx="7">
                  <c:v>Teātris,mūzika</c:v>
                </c:pt>
                <c:pt idx="8">
                  <c:v>Teātris,zīmējumu un stāstu improvizācijas</c:v>
                </c:pt>
                <c:pt idx="9">
                  <c:v>Teātris/Mūzika</c:v>
                </c:pt>
                <c:pt idx="10">
                  <c:v>Vizuālāmāksla,teātris,deja</c:v>
                </c:pt>
              </c:strCache>
            </c:strRef>
          </c:cat>
          <c:val>
            <c:numRef>
              <c:f>Diagrammas!$P$4:$P$14</c:f>
              <c:numCache>
                <c:formatCode>General</c:formatCode>
                <c:ptCount val="11"/>
                <c:pt idx="0">
                  <c:v>128</c:v>
                </c:pt>
                <c:pt idx="1">
                  <c:v>229</c:v>
                </c:pt>
                <c:pt idx="2">
                  <c:v>152</c:v>
                </c:pt>
                <c:pt idx="3">
                  <c:v>62</c:v>
                </c:pt>
                <c:pt idx="4">
                  <c:v>249</c:v>
                </c:pt>
                <c:pt idx="5">
                  <c:v>213</c:v>
                </c:pt>
                <c:pt idx="6">
                  <c:v>144</c:v>
                </c:pt>
                <c:pt idx="7">
                  <c:v>76</c:v>
                </c:pt>
                <c:pt idx="8">
                  <c:v>133</c:v>
                </c:pt>
                <c:pt idx="9">
                  <c:v>244</c:v>
                </c:pt>
                <c:pt idx="10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7-469A-980C-73AF83444F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Statistika!$N$5</c:f>
              <c:strCache>
                <c:ptCount val="1"/>
                <c:pt idx="0">
                  <c:v>Slimo skaits noapaļots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Statistika!$I$6:$I$23</c:f>
              <c:numCache>
                <c:formatCode>0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Statistika!$N$6:$N$23</c:f>
              <c:numCache>
                <c:formatCode>General</c:formatCode>
                <c:ptCount val="18"/>
                <c:pt idx="0">
                  <c:v>14</c:v>
                </c:pt>
                <c:pt idx="1">
                  <c:v>31</c:v>
                </c:pt>
                <c:pt idx="2">
                  <c:v>29</c:v>
                </c:pt>
                <c:pt idx="3">
                  <c:v>22</c:v>
                </c:pt>
                <c:pt idx="4">
                  <c:v>27</c:v>
                </c:pt>
                <c:pt idx="5">
                  <c:v>28</c:v>
                </c:pt>
                <c:pt idx="6">
                  <c:v>22</c:v>
                </c:pt>
                <c:pt idx="7">
                  <c:v>33</c:v>
                </c:pt>
                <c:pt idx="8">
                  <c:v>38</c:v>
                </c:pt>
                <c:pt idx="9">
                  <c:v>42</c:v>
                </c:pt>
                <c:pt idx="10">
                  <c:v>35</c:v>
                </c:pt>
                <c:pt idx="11">
                  <c:v>22</c:v>
                </c:pt>
                <c:pt idx="12">
                  <c:v>23</c:v>
                </c:pt>
                <c:pt idx="13">
                  <c:v>25</c:v>
                </c:pt>
                <c:pt idx="14">
                  <c:v>24</c:v>
                </c:pt>
                <c:pt idx="15">
                  <c:v>31</c:v>
                </c:pt>
                <c:pt idx="16">
                  <c:v>25</c:v>
                </c:pt>
                <c:pt idx="1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E-4ECD-A729-74780CF7923B}"/>
            </c:ext>
          </c:extLst>
        </c:ser>
        <c:ser>
          <c:idx val="1"/>
          <c:order val="1"/>
          <c:tx>
            <c:strRef>
              <c:f>Statistika!$O$5</c:f>
              <c:strCache>
                <c:ptCount val="1"/>
                <c:pt idx="0">
                  <c:v>Veģ. Garums noapaļots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Statistika!$I$6:$I$23</c:f>
              <c:numCache>
                <c:formatCode>0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cat>
          <c:val>
            <c:numRef>
              <c:f>Statistika!$O$6:$O$23</c:f>
              <c:numCache>
                <c:formatCode>General</c:formatCode>
                <c:ptCount val="18"/>
                <c:pt idx="0">
                  <c:v>178</c:v>
                </c:pt>
                <c:pt idx="1">
                  <c:v>182</c:v>
                </c:pt>
                <c:pt idx="2">
                  <c:v>188</c:v>
                </c:pt>
                <c:pt idx="3">
                  <c:v>201</c:v>
                </c:pt>
                <c:pt idx="4">
                  <c:v>211</c:v>
                </c:pt>
                <c:pt idx="5">
                  <c:v>211</c:v>
                </c:pt>
                <c:pt idx="6">
                  <c:v>212</c:v>
                </c:pt>
                <c:pt idx="7">
                  <c:v>182</c:v>
                </c:pt>
                <c:pt idx="8">
                  <c:v>195</c:v>
                </c:pt>
                <c:pt idx="9">
                  <c:v>220</c:v>
                </c:pt>
                <c:pt idx="10">
                  <c:v>190</c:v>
                </c:pt>
                <c:pt idx="11">
                  <c:v>214</c:v>
                </c:pt>
                <c:pt idx="12">
                  <c:v>210</c:v>
                </c:pt>
                <c:pt idx="13">
                  <c:v>185</c:v>
                </c:pt>
                <c:pt idx="14">
                  <c:v>189</c:v>
                </c:pt>
                <c:pt idx="15">
                  <c:v>182</c:v>
                </c:pt>
                <c:pt idx="16">
                  <c:v>207</c:v>
                </c:pt>
                <c:pt idx="17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E-4ECD-A729-74780CF79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041887"/>
        <c:axId val="970042719"/>
      </c:lineChart>
      <c:catAx>
        <c:axId val="97004188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970042719"/>
        <c:crosses val="autoZero"/>
        <c:auto val="1"/>
        <c:lblAlgn val="ctr"/>
        <c:lblOffset val="100"/>
        <c:noMultiLvlLbl val="0"/>
      </c:catAx>
      <c:valAx>
        <c:axId val="9700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v-LV"/>
          </a:p>
        </c:txPr>
        <c:crossAx val="97004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v-LV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/>
  </c:spPr>
  <c:txPr>
    <a:bodyPr/>
    <a:lstStyle/>
    <a:p>
      <a:pPr>
        <a:defRPr/>
      </a:pPr>
      <a:endParaRPr lang="lv-LV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lv-LV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Saslimušo skaits 2002.-2019. gadā</a:t>
            </a:r>
          </a:p>
          <a:p>
            <a:pPr algn="ctr" rtl="0">
              <a:defRPr/>
            </a:pPr>
            <a:r>
              <a:rPr lang="lv-LV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</a:t>
            </a:r>
          </a:p>
        </cx:rich>
      </cx:tx>
    </cx:title>
    <cx:plotArea>
      <cx:plotAreaRegion>
        <cx:series layoutId="clusteredColumn" uniqueId="{66EC4255-E1B0-42CB-8EE8-8A2B8633A947}" formatIdx="0">
          <cx:tx>
            <cx:txData>
              <cx:f>_xlchart.v1.0</cx:f>
              <cx:v>Slimo skaits noapaļots</cx:v>
            </cx:txData>
          </cx:tx>
          <cx:dataLabels/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>
      <a:solidFill>
        <a:schemeClr val="tx2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tmp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tm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tmp"/><Relationship Id="rId4" Type="http://schemas.openxmlformats.org/officeDocument/2006/relationships/chart" Target="../charts/chart1.xml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579120</xdr:colOff>
      <xdr:row>9</xdr:row>
      <xdr:rowOff>147068</xdr:rowOff>
    </xdr:from>
    <xdr:to>
      <xdr:col>9</xdr:col>
      <xdr:colOff>22860</xdr:colOff>
      <xdr:row>16</xdr:row>
      <xdr:rowOff>173787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AA0C14-BC10-4827-9D7E-7DBA6ADF1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7920" y="1922528"/>
          <a:ext cx="3101340" cy="1306879"/>
        </a:xfrm>
        <a:prstGeom prst="rect">
          <a:avLst/>
        </a:prstGeom>
      </xdr:spPr>
    </xdr:pic>
    <xdr:clientData/>
  </xdr:twoCellAnchor>
  <xdr:twoCellAnchor editAs="oneCell">
    <xdr:from>
      <xdr:col>5</xdr:col>
      <xdr:colOff>464820</xdr:colOff>
      <xdr:row>19</xdr:row>
      <xdr:rowOff>0</xdr:rowOff>
    </xdr:from>
    <xdr:to>
      <xdr:col>8</xdr:col>
      <xdr:colOff>601980</xdr:colOff>
      <xdr:row>23</xdr:row>
      <xdr:rowOff>129540</xdr:rowOff>
    </xdr:to>
    <xdr:pic>
      <xdr:nvPicPr>
        <xdr:cNvPr id="4" name="Picture 3" descr="A close up of a clock&#10;&#10;Description automatically generated">
          <a:extLst>
            <a:ext uri="{FF2B5EF4-FFF2-40B4-BE49-F238E27FC236}">
              <a16:creationId xmlns:a16="http://schemas.microsoft.com/office/drawing/2014/main" id="{CA9C943C-1879-40AE-9E4E-0130708ACDF1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2820" y="3619500"/>
          <a:ext cx="1965960" cy="922020"/>
        </a:xfrm>
        <a:prstGeom prst="rect">
          <a:avLst/>
        </a:prstGeom>
      </xdr:spPr>
    </xdr:pic>
    <xdr:clientData/>
  </xdr:twoCellAnchor>
  <xdr:twoCellAnchor>
    <xdr:from>
      <xdr:col>2</xdr:col>
      <xdr:colOff>563880</xdr:colOff>
      <xdr:row>19</xdr:row>
      <xdr:rowOff>114300</xdr:rowOff>
    </xdr:from>
    <xdr:to>
      <xdr:col>7</xdr:col>
      <xdr:colOff>152400</xdr:colOff>
      <xdr:row>19</xdr:row>
      <xdr:rowOff>137160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AB30363-B1AB-4EFC-8BC7-9B3BA43288DA}"/>
            </a:ext>
          </a:extLst>
        </xdr:cNvPr>
        <xdr:cNvCxnSpPr/>
      </xdr:nvCxnSpPr>
      <xdr:spPr>
        <a:xfrm>
          <a:off x="1783080" y="3733800"/>
          <a:ext cx="2636520" cy="2286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548640</xdr:colOff>
      <xdr:row>20</xdr:row>
      <xdr:rowOff>121920</xdr:rowOff>
    </xdr:from>
    <xdr:to>
      <xdr:col>7</xdr:col>
      <xdr:colOff>137160</xdr:colOff>
      <xdr:row>20</xdr:row>
      <xdr:rowOff>144780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87B672D-EB83-465B-A0E8-94F9B894E9BA}"/>
            </a:ext>
          </a:extLst>
        </xdr:cNvPr>
        <xdr:cNvCxnSpPr/>
      </xdr:nvCxnSpPr>
      <xdr:spPr>
        <a:xfrm>
          <a:off x="1767840" y="3924300"/>
          <a:ext cx="2636520" cy="2286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563880</xdr:colOff>
      <xdr:row>21</xdr:row>
      <xdr:rowOff>175260</xdr:rowOff>
    </xdr:from>
    <xdr:to>
      <xdr:col>7</xdr:col>
      <xdr:colOff>152400</xdr:colOff>
      <xdr:row>22</xdr:row>
      <xdr:rowOff>15240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8CCC596-FFEC-4417-96A0-53DBDFC289C7}"/>
            </a:ext>
          </a:extLst>
        </xdr:cNvPr>
        <xdr:cNvCxnSpPr/>
      </xdr:nvCxnSpPr>
      <xdr:spPr>
        <a:xfrm>
          <a:off x="1783080" y="4160520"/>
          <a:ext cx="2636520" cy="2286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22860</xdr:colOff>
      <xdr:row>29</xdr:row>
      <xdr:rowOff>154548</xdr:rowOff>
    </xdr:from>
    <xdr:to>
      <xdr:col>14</xdr:col>
      <xdr:colOff>7620</xdr:colOff>
      <xdr:row>43</xdr:row>
      <xdr:rowOff>142390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F6BC993-E600-4210-BEBE-5D57F3A43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18860" y="5679048"/>
          <a:ext cx="4511040" cy="2578642"/>
        </a:xfrm>
        <a:prstGeom prst="rect">
          <a:avLst/>
        </a:prstGeom>
      </xdr:spPr>
    </xdr:pic>
    <xdr:clientData/>
  </xdr:twoCellAnchor>
  <xdr:twoCellAnchor>
    <xdr:from>
      <xdr:col>10</xdr:col>
      <xdr:colOff>53340</xdr:colOff>
      <xdr:row>45</xdr:row>
      <xdr:rowOff>45720</xdr:rowOff>
    </xdr:from>
    <xdr:to>
      <xdr:col>14</xdr:col>
      <xdr:colOff>99060</xdr:colOff>
      <xdr:row>60</xdr:row>
      <xdr:rowOff>60960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AE16BE-D90F-4A24-881F-6062070FE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0</xdr:colOff>
      <xdr:row>61</xdr:row>
      <xdr:rowOff>45720</xdr:rowOff>
    </xdr:from>
    <xdr:to>
      <xdr:col>15</xdr:col>
      <xdr:colOff>156210</xdr:colOff>
      <xdr:row>66</xdr:row>
      <xdr:rowOff>171450</xdr:rowOff>
    </xdr:to>
    <xdr:pic>
      <xdr:nvPicPr>
        <xdr:cNvPr id="15" name="Picture 14" descr="A screenshot of a social media post&#10;&#10;Description automatically generated">
          <a:extLst>
            <a:ext uri="{FF2B5EF4-FFF2-40B4-BE49-F238E27FC236}">
              <a16:creationId xmlns:a16="http://schemas.microsoft.com/office/drawing/2014/main" id="{CD221B59-38B7-4049-826C-F16B9EFC52C4}"/>
            </a:ext>
          </a:extLst>
        </xdr:cNvPr>
        <xdr:cNvPicPr/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11498580"/>
          <a:ext cx="5391150" cy="1040130"/>
        </a:xfrm>
        <a:prstGeom prst="rect">
          <a:avLst/>
        </a:prstGeom>
      </xdr:spPr>
    </xdr:pic>
    <xdr:clientData/>
  </xdr:twoCellAnchor>
  <xdr:twoCellAnchor editAs="oneCell">
    <xdr:from>
      <xdr:col>9</xdr:col>
      <xdr:colOff>502920</xdr:colOff>
      <xdr:row>67</xdr:row>
      <xdr:rowOff>144780</xdr:rowOff>
    </xdr:from>
    <xdr:to>
      <xdr:col>10</xdr:col>
      <xdr:colOff>1234440</xdr:colOff>
      <xdr:row>87</xdr:row>
      <xdr:rowOff>122259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E87F5F4-D3DF-4991-9148-53B976D6E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89320" y="12710160"/>
          <a:ext cx="1341120" cy="3909399"/>
        </a:xfrm>
        <a:prstGeom prst="rect">
          <a:avLst/>
        </a:prstGeom>
      </xdr:spPr>
    </xdr:pic>
    <xdr:clientData/>
  </xdr:twoCellAnchor>
  <xdr:twoCellAnchor>
    <xdr:from>
      <xdr:col>1</xdr:col>
      <xdr:colOff>579120</xdr:colOff>
      <xdr:row>71</xdr:row>
      <xdr:rowOff>114300</xdr:rowOff>
    </xdr:from>
    <xdr:to>
      <xdr:col>10</xdr:col>
      <xdr:colOff>281940</xdr:colOff>
      <xdr:row>72</xdr:row>
      <xdr:rowOff>91440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3983BACC-B1B7-45B6-A925-9185B10EC1D9}"/>
            </a:ext>
          </a:extLst>
        </xdr:cNvPr>
        <xdr:cNvCxnSpPr/>
      </xdr:nvCxnSpPr>
      <xdr:spPr>
        <a:xfrm>
          <a:off x="1188720" y="13441680"/>
          <a:ext cx="5189220" cy="17526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434340</xdr:colOff>
      <xdr:row>73</xdr:row>
      <xdr:rowOff>83820</xdr:rowOff>
    </xdr:from>
    <xdr:to>
      <xdr:col>10</xdr:col>
      <xdr:colOff>228600</xdr:colOff>
      <xdr:row>74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32CC8643-0A26-44B8-9262-E2CE9432703D}"/>
            </a:ext>
          </a:extLst>
        </xdr:cNvPr>
        <xdr:cNvCxnSpPr/>
      </xdr:nvCxnSpPr>
      <xdr:spPr>
        <a:xfrm>
          <a:off x="1653540" y="13807440"/>
          <a:ext cx="4671060" cy="1143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411480</xdr:colOff>
      <xdr:row>75</xdr:row>
      <xdr:rowOff>91440</xdr:rowOff>
    </xdr:from>
    <xdr:to>
      <xdr:col>10</xdr:col>
      <xdr:colOff>320040</xdr:colOff>
      <xdr:row>75</xdr:row>
      <xdr:rowOff>91440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3CB66E52-AAA8-469A-BC1A-9B648329CE2E}"/>
            </a:ext>
          </a:extLst>
        </xdr:cNvPr>
        <xdr:cNvCxnSpPr/>
      </xdr:nvCxnSpPr>
      <xdr:spPr>
        <a:xfrm>
          <a:off x="2240280" y="14211300"/>
          <a:ext cx="4175760" cy="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76</xdr:row>
      <xdr:rowOff>129540</xdr:rowOff>
    </xdr:from>
    <xdr:to>
      <xdr:col>10</xdr:col>
      <xdr:colOff>320040</xdr:colOff>
      <xdr:row>77</xdr:row>
      <xdr:rowOff>114300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F4F9FC83-D729-497D-AF7D-0CE3C2DD0B0F}"/>
            </a:ext>
          </a:extLst>
        </xdr:cNvPr>
        <xdr:cNvCxnSpPr/>
      </xdr:nvCxnSpPr>
      <xdr:spPr>
        <a:xfrm flipV="1">
          <a:off x="1844040" y="14447520"/>
          <a:ext cx="4572000" cy="18288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601980</xdr:colOff>
      <xdr:row>78</xdr:row>
      <xdr:rowOff>60960</xdr:rowOff>
    </xdr:from>
    <xdr:to>
      <xdr:col>10</xdr:col>
      <xdr:colOff>266700</xdr:colOff>
      <xdr:row>78</xdr:row>
      <xdr:rowOff>152400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A66C415-07E1-4A60-925A-26C6727B704A}"/>
            </a:ext>
          </a:extLst>
        </xdr:cNvPr>
        <xdr:cNvCxnSpPr/>
      </xdr:nvCxnSpPr>
      <xdr:spPr>
        <a:xfrm flipV="1">
          <a:off x="1821180" y="14775180"/>
          <a:ext cx="4541520" cy="9144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</xdr:colOff>
      <xdr:row>79</xdr:row>
      <xdr:rowOff>152400</xdr:rowOff>
    </xdr:from>
    <xdr:to>
      <xdr:col>10</xdr:col>
      <xdr:colOff>175260</xdr:colOff>
      <xdr:row>80</xdr:row>
      <xdr:rowOff>99060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4D4FBA6-5FF9-4562-91A6-156BFCB380DE}"/>
            </a:ext>
          </a:extLst>
        </xdr:cNvPr>
        <xdr:cNvCxnSpPr/>
      </xdr:nvCxnSpPr>
      <xdr:spPr>
        <a:xfrm flipV="1">
          <a:off x="1927860" y="15064740"/>
          <a:ext cx="4343400" cy="14478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472440</xdr:colOff>
      <xdr:row>81</xdr:row>
      <xdr:rowOff>38100</xdr:rowOff>
    </xdr:from>
    <xdr:to>
      <xdr:col>10</xdr:col>
      <xdr:colOff>525780</xdr:colOff>
      <xdr:row>82</xdr:row>
      <xdr:rowOff>121920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0A98145-2151-4A18-A54D-F6C610F5D607}"/>
            </a:ext>
          </a:extLst>
        </xdr:cNvPr>
        <xdr:cNvCxnSpPr/>
      </xdr:nvCxnSpPr>
      <xdr:spPr>
        <a:xfrm flipV="1">
          <a:off x="1691640" y="15346680"/>
          <a:ext cx="4930140" cy="28194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82</xdr:row>
      <xdr:rowOff>106680</xdr:rowOff>
    </xdr:from>
    <xdr:to>
      <xdr:col>10</xdr:col>
      <xdr:colOff>342900</xdr:colOff>
      <xdr:row>84</xdr:row>
      <xdr:rowOff>99060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5DBFA43-F3FA-45B0-9BE4-C9D9EFA171F2}"/>
            </a:ext>
          </a:extLst>
        </xdr:cNvPr>
        <xdr:cNvCxnSpPr/>
      </xdr:nvCxnSpPr>
      <xdr:spPr>
        <a:xfrm flipV="1">
          <a:off x="1600200" y="15613380"/>
          <a:ext cx="4838700" cy="38862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571500</xdr:colOff>
      <xdr:row>85</xdr:row>
      <xdr:rowOff>83820</xdr:rowOff>
    </xdr:from>
    <xdr:to>
      <xdr:col>10</xdr:col>
      <xdr:colOff>365760</xdr:colOff>
      <xdr:row>86</xdr:row>
      <xdr:rowOff>114300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7ECF8E0F-E61B-4957-A26E-019F0BDD5005}"/>
            </a:ext>
          </a:extLst>
        </xdr:cNvPr>
        <xdr:cNvCxnSpPr/>
      </xdr:nvCxnSpPr>
      <xdr:spPr>
        <a:xfrm flipV="1">
          <a:off x="1790700" y="16184880"/>
          <a:ext cx="4671060" cy="228600"/>
        </a:xfrm>
        <a:prstGeom prst="straightConnector1">
          <a:avLst/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1272540</xdr:colOff>
      <xdr:row>76</xdr:row>
      <xdr:rowOff>152400</xdr:rowOff>
    </xdr:from>
    <xdr:to>
      <xdr:col>16</xdr:col>
      <xdr:colOff>0</xdr:colOff>
      <xdr:row>90</xdr:row>
      <xdr:rowOff>167640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290D05E-F0CB-4060-B1FD-CFA8ACAB6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10</xdr:col>
      <xdr:colOff>464820</xdr:colOff>
      <xdr:row>91</xdr:row>
      <xdr:rowOff>152400</xdr:rowOff>
    </xdr:from>
    <xdr:to>
      <xdr:col>16</xdr:col>
      <xdr:colOff>11430</xdr:colOff>
      <xdr:row>108</xdr:row>
      <xdr:rowOff>15875</xdr:rowOff>
    </xdr:to>
    <xdr:pic>
      <xdr:nvPicPr>
        <xdr:cNvPr id="45" name="Picture 44" descr="A screenshot of a cell phone&#10;&#10;Description automatically generated">
          <a:extLst>
            <a:ext uri="{FF2B5EF4-FFF2-40B4-BE49-F238E27FC236}">
              <a16:creationId xmlns:a16="http://schemas.microsoft.com/office/drawing/2014/main" id="{E51255BD-9A6A-42D3-93EE-CFFD6AE392B3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60820" y="17396460"/>
          <a:ext cx="5391150" cy="3033395"/>
        </a:xfrm>
        <a:prstGeom prst="rect">
          <a:avLst/>
        </a:prstGeom>
      </xdr:spPr>
    </xdr:pic>
    <xdr:clientData/>
  </xdr:twoCellAnchor>
  <xdr:twoCellAnchor>
    <xdr:from>
      <xdr:col>16</xdr:col>
      <xdr:colOff>219075</xdr:colOff>
      <xdr:row>92</xdr:row>
      <xdr:rowOff>157162</xdr:rowOff>
    </xdr:from>
    <xdr:to>
      <xdr:col>23</xdr:col>
      <xdr:colOff>523875</xdr:colOff>
      <xdr:row>107</xdr:row>
      <xdr:rowOff>42862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B7CF02-90C0-4E65-AA95-30C6E7478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337930</xdr:colOff>
      <xdr:row>18</xdr:row>
      <xdr:rowOff>129208</xdr:rowOff>
    </xdr:from>
    <xdr:ext cx="3134140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1109B81-2C1B-4D6F-BEBF-F27215BB4E1C}"/>
                </a:ext>
              </a:extLst>
            </xdr:cNvPr>
            <xdr:cNvSpPr txBox="1"/>
          </xdr:nvSpPr>
          <xdr:spPr>
            <a:xfrm>
              <a:off x="4737652" y="3839817"/>
              <a:ext cx="3134140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m:rPr>
                        <m:sty m:val="p"/>
                      </m:rPr>
                      <a:rPr lang="el-GR" sz="12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ρ</m:t>
                    </m:r>
                    <m:r>
                      <a:rPr lang="en-GB" sz="12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200" i="1">
                        <a:latin typeface="Cambria Math" panose="02040503050406030204" pitchFamily="18" charset="0"/>
                      </a:rPr>
                      <m:t>𝑡</m:t>
                    </m:r>
                    <m:rad>
                      <m:radPr>
                        <m:degHide m:val="on"/>
                        <m:ctrlPr>
                          <a:rPr lang="en-GB" sz="12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GB" sz="12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en-GB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GB" sz="1200" i="0">
                                    <a:latin typeface="Cambria Math" panose="02040503050406030204" pitchFamily="18" charset="0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lv-LV" sz="12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GB" sz="12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GB" sz="12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Sup>
                              <m:sSubSupPr>
                                <m:ctrlPr>
                                  <a:rPr lang="en-GB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m:rPr>
                                    <m:sty m:val="p"/>
                                  </m:rPr>
                                  <a:rPr lang="en-GB" sz="1200" i="0">
                                    <a:latin typeface="Cambria Math" panose="02040503050406030204" pitchFamily="18" charset="0"/>
                                  </a:rPr>
                                  <m:t>Δ</m:t>
                                </m:r>
                              </m:e>
                              <m:sub>
                                <m:r>
                                  <a:rPr lang="lv-LV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GB" sz="1200" i="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  <m:r>
                              <a:rPr lang="en-GB" sz="1200" i="0"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lv-LV" sz="1200" b="0" i="1">
                                <a:latin typeface="Cambria Math" panose="02040503050406030204" pitchFamily="18" charset="0"/>
                              </a:rPr>
                              <m:t>…+</m:t>
                            </m:r>
                            <m:sSubSup>
                              <m:sSubSupPr>
                                <m:ctrlPr>
                                  <a:rPr lang="en-GB" sz="12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GB" sz="120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∆</m:t>
                                </m:r>
                              </m:e>
                              <m:sub>
                                <m:r>
                                  <a:rPr lang="lv-LV" sz="12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b>
                              <m:sup>
                                <m:r>
                                  <a:rPr lang="lv-LV" sz="12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bSup>
                          </m:num>
                          <m:den>
                            <m:r>
                              <a:rPr lang="en-GB" sz="12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GB" sz="12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GB" sz="12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n-GB" sz="12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lv-LV" sz="12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e>
                            </m:d>
                          </m:den>
                        </m:f>
                      </m:e>
                    </m:rad>
                  </m:oMath>
                </m:oMathPara>
              </a14:m>
              <a:endParaRPr lang="en-GB" sz="8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1109B81-2C1B-4D6F-BEBF-F27215BB4E1C}"/>
                </a:ext>
              </a:extLst>
            </xdr:cNvPr>
            <xdr:cNvSpPr txBox="1"/>
          </xdr:nvSpPr>
          <xdr:spPr>
            <a:xfrm>
              <a:off x="4737652" y="3839817"/>
              <a:ext cx="3134140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l-G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ρ</a:t>
              </a:r>
              <a:r>
                <a:rPr lang="en-GB" sz="1200" i="0">
                  <a:latin typeface="Cambria Math" panose="02040503050406030204" pitchFamily="18" charset="0"/>
                </a:rPr>
                <a:t>=𝑡</a:t>
              </a:r>
              <a:r>
                <a:rPr lang="en-GB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√((</a:t>
              </a:r>
              <a:r>
                <a:rPr lang="en-GB" sz="1200" i="0">
                  <a:latin typeface="Cambria Math" panose="02040503050406030204" pitchFamily="18" charset="0"/>
                </a:rPr>
                <a:t>Δ</a:t>
              </a:r>
              <a:r>
                <a:rPr lang="en-GB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lv-LV" sz="1200" b="0" i="0">
                  <a:latin typeface="Cambria Math" panose="02040503050406030204" pitchFamily="18" charset="0"/>
                </a:rPr>
                <a:t>1</a:t>
              </a:r>
              <a:r>
                <a:rPr lang="en-GB" sz="1200" b="0" i="0">
                  <a:latin typeface="Cambria Math" panose="02040503050406030204" pitchFamily="18" charset="0"/>
                </a:rPr>
                <a:t>^</a:t>
              </a:r>
              <a:r>
                <a:rPr lang="en-GB" sz="1200" i="0">
                  <a:latin typeface="Cambria Math" panose="02040503050406030204" pitchFamily="18" charset="0"/>
                </a:rPr>
                <a:t>2+Δ</a:t>
              </a:r>
              <a:r>
                <a:rPr lang="en-GB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lv-LV" sz="1200" b="0" i="0">
                  <a:latin typeface="Cambria Math" panose="02040503050406030204" pitchFamily="18" charset="0"/>
                </a:rPr>
                <a:t>2</a:t>
              </a:r>
              <a:r>
                <a:rPr lang="en-GB" sz="1200" b="0" i="0">
                  <a:latin typeface="Cambria Math" panose="02040503050406030204" pitchFamily="18" charset="0"/>
                </a:rPr>
                <a:t>^</a:t>
              </a:r>
              <a:r>
                <a:rPr lang="en-GB" sz="1200" i="0">
                  <a:latin typeface="Cambria Math" panose="02040503050406030204" pitchFamily="18" charset="0"/>
                </a:rPr>
                <a:t>2+</a:t>
              </a:r>
              <a:r>
                <a:rPr lang="lv-LV" sz="1200" b="0" i="0">
                  <a:latin typeface="Cambria Math" panose="02040503050406030204" pitchFamily="18" charset="0"/>
                </a:rPr>
                <a:t>…+</a:t>
              </a:r>
              <a:r>
                <a:rPr lang="en-GB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∆_</a:t>
              </a:r>
              <a:r>
                <a:rPr lang="lv-LV" sz="1200" b="0" i="0">
                  <a:latin typeface="Cambria Math" panose="02040503050406030204" pitchFamily="18" charset="0"/>
                </a:rPr>
                <a:t>𝑛</a:t>
              </a:r>
              <a:r>
                <a:rPr lang="en-GB" sz="1200" b="0" i="0">
                  <a:latin typeface="Cambria Math" panose="02040503050406030204" pitchFamily="18" charset="0"/>
                </a:rPr>
                <a:t>^</a:t>
              </a:r>
              <a:r>
                <a:rPr lang="lv-LV" sz="1200" b="0" i="0">
                  <a:latin typeface="Cambria Math" panose="02040503050406030204" pitchFamily="18" charset="0"/>
                </a:rPr>
                <a:t>2</a:t>
              </a:r>
              <a:r>
                <a:rPr lang="en-GB" sz="12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)/</a:t>
              </a:r>
              <a:r>
                <a:rPr lang="en-GB" sz="1200" i="0">
                  <a:latin typeface="Cambria Math" panose="02040503050406030204" pitchFamily="18" charset="0"/>
                </a:rPr>
                <a:t>𝑛</a:t>
              </a:r>
              <a:r>
                <a:rPr lang="en-GB" sz="12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GB" sz="1200" i="0">
                  <a:latin typeface="Cambria Math" panose="02040503050406030204" pitchFamily="18" charset="0"/>
                </a:rPr>
                <a:t>𝑛−</a:t>
              </a:r>
              <a:r>
                <a:rPr lang="lv-LV" sz="1200" b="0" i="0">
                  <a:latin typeface="Cambria Math" panose="02040503050406030204" pitchFamily="18" charset="0"/>
                </a:rPr>
                <a:t>1</a:t>
              </a:r>
              <a:r>
                <a:rPr lang="en-GB" sz="1200" b="0" i="0">
                  <a:latin typeface="Cambria Math" panose="02040503050406030204" pitchFamily="18" charset="0"/>
                </a:rPr>
                <a:t>) </a:t>
              </a:r>
              <a:r>
                <a:rPr lang="en-GB" sz="1200" b="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GB" sz="800"/>
            </a:p>
          </xdr:txBody>
        </xdr:sp>
      </mc:Fallback>
    </mc:AlternateContent>
    <xdr:clientData/>
  </xdr:oneCellAnchor>
  <xdr:twoCellAnchor editAs="oneCell">
    <xdr:from>
      <xdr:col>0</xdr:col>
      <xdr:colOff>20782</xdr:colOff>
      <xdr:row>24</xdr:row>
      <xdr:rowOff>11153</xdr:rowOff>
    </xdr:from>
    <xdr:to>
      <xdr:col>18</xdr:col>
      <xdr:colOff>16565</xdr:colOff>
      <xdr:row>45</xdr:row>
      <xdr:rowOff>141077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61E1390-E24E-42D7-893D-9D56AF728C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20782" y="4271426"/>
          <a:ext cx="12735038" cy="362126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25</xdr:row>
      <xdr:rowOff>30480</xdr:rowOff>
    </xdr:from>
    <xdr:to>
      <xdr:col>8</xdr:col>
      <xdr:colOff>556260</xdr:colOff>
      <xdr:row>42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a 1">
              <a:extLst>
                <a:ext uri="{FF2B5EF4-FFF2-40B4-BE49-F238E27FC236}">
                  <a16:creationId xmlns:a16="http://schemas.microsoft.com/office/drawing/2014/main" id="{1AD5EEA3-300C-409A-9DB0-46EF9E6859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820" y="5564505"/>
              <a:ext cx="5501640" cy="3623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lv-LV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990600</xdr:colOff>
      <xdr:row>30</xdr:row>
      <xdr:rowOff>57150</xdr:rowOff>
    </xdr:from>
    <xdr:to>
      <xdr:col>15</xdr:col>
      <xdr:colOff>358140</xdr:colOff>
      <xdr:row>47</xdr:row>
      <xdr:rowOff>160020</xdr:rowOff>
    </xdr:to>
    <xdr:graphicFrame macro="">
      <xdr:nvGraphicFramePr>
        <xdr:cNvPr id="3" name="Diagramma 2">
          <a:extLst>
            <a:ext uri="{FF2B5EF4-FFF2-40B4-BE49-F238E27FC236}">
              <a16:creationId xmlns:a16="http://schemas.microsoft.com/office/drawing/2014/main" id="{35A3FB32-EE52-4E24-9DC1-F8DDCF8AF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zklajlapas\FormulaTutor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Basics"/>
      <sheetName val="Introduction to Functions"/>
      <sheetName val="AVERAGE"/>
      <sheetName val="MIN &amp; MAX"/>
      <sheetName val="Date &amp; Time"/>
      <sheetName val="Joining text and numbers"/>
      <sheetName val="IF statements"/>
      <sheetName val="VLOOKUP"/>
      <sheetName val="Conditional Functions"/>
      <sheetName val="Function Wizard"/>
      <sheetName val="Formula Errors"/>
      <sheetName val="Learn more"/>
    </sheetNames>
    <sheetDataSet>
      <sheetData sheetId="0"/>
      <sheetData sheetId="1"/>
      <sheetData sheetId="2"/>
      <sheetData sheetId="3">
        <row r="10">
          <cell r="G10">
            <v>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en-us/article/Formulas-and-functions-294d9486-b332-48ed-b489-abe7d0f9eda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1"/>
  <sheetViews>
    <sheetView topLeftCell="A16" workbookViewId="0">
      <selection activeCell="J39" sqref="J39:J40"/>
    </sheetView>
  </sheetViews>
  <sheetFormatPr defaultRowHeight="15" x14ac:dyDescent="0.25"/>
  <cols>
    <col min="8" max="8" width="54.7109375" customWidth="1"/>
    <col min="9" max="9" width="45.42578125" customWidth="1"/>
    <col min="10" max="10" width="41.42578125" customWidth="1"/>
    <col min="11" max="11" width="17.7109375" customWidth="1"/>
    <col min="13" max="13" width="8.85546875" hidden="1" customWidth="1"/>
  </cols>
  <sheetData>
    <row r="1" spans="1:19" ht="20.25" thickBot="1" x14ac:dyDescent="0.35">
      <c r="A1" s="72" t="s">
        <v>14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10"/>
      <c r="M1" s="10"/>
      <c r="N1" s="10"/>
      <c r="O1" s="10"/>
      <c r="P1" s="10"/>
      <c r="Q1" s="10"/>
      <c r="R1" s="10"/>
      <c r="S1" s="10"/>
    </row>
    <row r="2" spans="1:19" s="4" customFormat="1" ht="16.5" thickTop="1" x14ac:dyDescent="0.25"/>
    <row r="3" spans="1:19" s="4" customFormat="1" ht="29.45" customHeight="1" x14ac:dyDescent="0.25">
      <c r="A3" s="4" t="s">
        <v>15</v>
      </c>
      <c r="I3" s="11" t="s">
        <v>104</v>
      </c>
      <c r="J3" s="11" t="s">
        <v>105</v>
      </c>
    </row>
    <row r="4" spans="1:19" s="4" customFormat="1" ht="15.75" x14ac:dyDescent="0.25">
      <c r="B4" s="4" t="s">
        <v>18</v>
      </c>
      <c r="I4" s="12">
        <f>[1]AVERAGE!$G$10</f>
        <v>50</v>
      </c>
      <c r="J4" s="13" t="s">
        <v>19</v>
      </c>
    </row>
    <row r="5" spans="1:19" s="4" customFormat="1" ht="15.75" x14ac:dyDescent="0.25">
      <c r="B5" s="4" t="s">
        <v>17</v>
      </c>
    </row>
    <row r="6" spans="1:19" s="4" customFormat="1" ht="15.75" x14ac:dyDescent="0.25">
      <c r="B6" s="4" t="s">
        <v>16</v>
      </c>
    </row>
    <row r="7" spans="1:19" s="4" customFormat="1" ht="15.75" x14ac:dyDescent="0.25">
      <c r="A7" s="4" t="s">
        <v>20</v>
      </c>
    </row>
    <row r="8" spans="1:19" s="4" customFormat="1" ht="15.75" x14ac:dyDescent="0.25">
      <c r="A8" s="4" t="s">
        <v>21</v>
      </c>
    </row>
    <row r="9" spans="1:19" s="4" customFormat="1" ht="15.75" x14ac:dyDescent="0.25">
      <c r="A9" s="4" t="s">
        <v>22</v>
      </c>
    </row>
    <row r="10" spans="1:19" s="4" customFormat="1" ht="15.75" x14ac:dyDescent="0.25">
      <c r="A10" s="16" t="s">
        <v>48</v>
      </c>
      <c r="I10" s="73" t="s">
        <v>43</v>
      </c>
      <c r="J10" s="73"/>
    </row>
    <row r="11" spans="1:19" s="4" customFormat="1" ht="15.75" x14ac:dyDescent="0.25">
      <c r="B11" s="6" t="s">
        <v>37</v>
      </c>
      <c r="I11" s="14">
        <v>121</v>
      </c>
      <c r="J11" s="14">
        <f>SQRT(I11)</f>
        <v>11</v>
      </c>
    </row>
    <row r="12" spans="1:19" s="4" customFormat="1" ht="15.75" x14ac:dyDescent="0.25">
      <c r="B12" s="4" t="s">
        <v>40</v>
      </c>
      <c r="I12" s="14">
        <v>225</v>
      </c>
      <c r="J12" s="14">
        <f t="shared" ref="J12:J13" si="0">SQRT(I12)</f>
        <v>15</v>
      </c>
    </row>
    <row r="13" spans="1:19" s="4" customFormat="1" ht="15.75" x14ac:dyDescent="0.25">
      <c r="B13" s="4" t="s">
        <v>41</v>
      </c>
      <c r="I13" s="14">
        <v>189</v>
      </c>
      <c r="J13" s="14">
        <f t="shared" si="0"/>
        <v>13.74772708486752</v>
      </c>
    </row>
    <row r="14" spans="1:19" s="4" customFormat="1" ht="15.75" x14ac:dyDescent="0.25">
      <c r="B14" s="4" t="s">
        <v>38</v>
      </c>
      <c r="I14" s="14">
        <f>SUM(I11:I13)</f>
        <v>535</v>
      </c>
      <c r="J14" s="14">
        <f>SUM(J11:J13)</f>
        <v>39.74772708486752</v>
      </c>
    </row>
    <row r="15" spans="1:19" s="4" customFormat="1" ht="15.75" x14ac:dyDescent="0.25">
      <c r="I15" s="15"/>
      <c r="J15" s="15"/>
    </row>
    <row r="16" spans="1:19" s="4" customFormat="1" ht="15.75" x14ac:dyDescent="0.25">
      <c r="J16" s="5"/>
    </row>
    <row r="17" spans="1:13" s="4" customFormat="1" ht="30" customHeight="1" x14ac:dyDescent="0.25">
      <c r="A17" s="74" t="s">
        <v>49</v>
      </c>
      <c r="B17" s="71"/>
      <c r="C17" s="71"/>
      <c r="D17" s="71"/>
      <c r="E17" s="71"/>
      <c r="F17" s="71"/>
      <c r="G17" s="71"/>
      <c r="H17" s="71"/>
      <c r="I17" s="73" t="s">
        <v>44</v>
      </c>
      <c r="J17" s="73"/>
    </row>
    <row r="18" spans="1:13" s="4" customFormat="1" ht="15.75" x14ac:dyDescent="0.25">
      <c r="B18" s="6" t="s">
        <v>39</v>
      </c>
      <c r="I18" s="14">
        <v>121</v>
      </c>
      <c r="J18" s="14">
        <f>SQRT($I$18)</f>
        <v>11</v>
      </c>
    </row>
    <row r="19" spans="1:13" s="4" customFormat="1" ht="15.75" x14ac:dyDescent="0.25">
      <c r="B19" s="4" t="s">
        <v>47</v>
      </c>
      <c r="I19" s="14">
        <v>225</v>
      </c>
      <c r="J19" s="14">
        <f t="shared" ref="J19:J20" si="1">SQRT($I$18)</f>
        <v>11</v>
      </c>
    </row>
    <row r="20" spans="1:13" s="4" customFormat="1" ht="15.75" x14ac:dyDescent="0.25">
      <c r="B20" s="4" t="s">
        <v>42</v>
      </c>
      <c r="I20" s="14">
        <v>189</v>
      </c>
      <c r="J20" s="14">
        <f t="shared" si="1"/>
        <v>11</v>
      </c>
    </row>
    <row r="21" spans="1:13" s="4" customFormat="1" ht="15.75" x14ac:dyDescent="0.25">
      <c r="B21" s="4" t="s">
        <v>38</v>
      </c>
      <c r="I21" s="14">
        <f>SUM($I$18:$I$20)</f>
        <v>535</v>
      </c>
      <c r="J21" s="14">
        <f>SUM($I$18:$I$20)</f>
        <v>535</v>
      </c>
    </row>
    <row r="22" spans="1:13" s="4" customFormat="1" ht="15.75" x14ac:dyDescent="0.25"/>
    <row r="23" spans="1:13" s="4" customFormat="1" ht="32.450000000000003" customHeight="1" x14ac:dyDescent="0.25">
      <c r="A23" s="74" t="s">
        <v>50</v>
      </c>
      <c r="B23" s="71"/>
      <c r="C23" s="71"/>
      <c r="D23" s="71"/>
      <c r="E23" s="71"/>
      <c r="F23" s="71"/>
      <c r="G23" s="71"/>
      <c r="H23" s="71"/>
      <c r="I23" s="73" t="s">
        <v>45</v>
      </c>
      <c r="J23" s="73"/>
    </row>
    <row r="24" spans="1:13" s="4" customFormat="1" ht="15.75" x14ac:dyDescent="0.25">
      <c r="B24" s="6" t="s">
        <v>51</v>
      </c>
      <c r="I24" s="14">
        <v>121</v>
      </c>
      <c r="J24" s="14">
        <f>SQRT($I18)</f>
        <v>11</v>
      </c>
    </row>
    <row r="25" spans="1:13" s="4" customFormat="1" ht="15.75" x14ac:dyDescent="0.25">
      <c r="B25" s="4" t="s">
        <v>46</v>
      </c>
      <c r="I25" s="14">
        <v>225</v>
      </c>
      <c r="J25" s="14">
        <f t="shared" ref="J25:J26" si="2">SQRT($I19)</f>
        <v>15</v>
      </c>
    </row>
    <row r="26" spans="1:13" s="4" customFormat="1" ht="15.75" x14ac:dyDescent="0.25">
      <c r="B26" s="4" t="s">
        <v>52</v>
      </c>
      <c r="I26" s="14">
        <v>189</v>
      </c>
      <c r="J26" s="14">
        <f t="shared" si="2"/>
        <v>13.74772708486752</v>
      </c>
    </row>
    <row r="27" spans="1:13" s="4" customFormat="1" ht="15.75" x14ac:dyDescent="0.25">
      <c r="B27" s="4" t="s">
        <v>38</v>
      </c>
      <c r="I27" s="14">
        <f>SUM($I$24:$I$26)</f>
        <v>535</v>
      </c>
      <c r="J27" s="14">
        <f>SUM($I$24:$I$26)</f>
        <v>535</v>
      </c>
    </row>
    <row r="28" spans="1:13" s="4" customFormat="1" ht="16.5" thickBot="1" x14ac:dyDescent="0.3"/>
    <row r="29" spans="1:13" s="4" customFormat="1" ht="18.75" thickBot="1" x14ac:dyDescent="0.3">
      <c r="B29" s="6" t="s">
        <v>57</v>
      </c>
      <c r="I29" s="20" t="s">
        <v>54</v>
      </c>
      <c r="J29" s="32">
        <v>17.399999999999999</v>
      </c>
      <c r="K29" s="18"/>
    </row>
    <row r="30" spans="1:13" s="4" customFormat="1" ht="18.75" thickBot="1" x14ac:dyDescent="0.3">
      <c r="B30" s="71" t="s">
        <v>58</v>
      </c>
      <c r="C30" s="71"/>
      <c r="D30" s="71"/>
      <c r="E30" s="71"/>
      <c r="F30" s="71"/>
      <c r="G30" s="71"/>
      <c r="H30" s="71"/>
      <c r="I30" s="21" t="s">
        <v>53</v>
      </c>
      <c r="J30" s="22" t="s">
        <v>55</v>
      </c>
      <c r="K30" s="23" t="s">
        <v>56</v>
      </c>
    </row>
    <row r="31" spans="1:13" s="4" customFormat="1" ht="15.75" x14ac:dyDescent="0.25">
      <c r="B31" s="71"/>
      <c r="C31" s="71"/>
      <c r="D31" s="71"/>
      <c r="E31" s="71"/>
      <c r="F31" s="71"/>
      <c r="G31" s="71"/>
      <c r="H31" s="71"/>
      <c r="I31" s="19">
        <v>2019</v>
      </c>
      <c r="J31" s="19">
        <v>16.2</v>
      </c>
      <c r="K31" s="19">
        <f>J31-$J$29</f>
        <v>-1.1999999999999993</v>
      </c>
      <c r="M31" s="4">
        <f>J31-J$29</f>
        <v>-1.1999999999999993</v>
      </c>
    </row>
    <row r="32" spans="1:13" s="4" customFormat="1" ht="15.75" x14ac:dyDescent="0.25">
      <c r="B32" s="4" t="s">
        <v>101</v>
      </c>
      <c r="I32" s="17">
        <v>2018</v>
      </c>
      <c r="J32" s="17">
        <v>19.8</v>
      </c>
      <c r="K32" s="19">
        <f t="shared" ref="K32:K36" si="3">J32-$J$29</f>
        <v>2.4000000000000021</v>
      </c>
      <c r="M32" s="4">
        <f t="shared" ref="M32:M36" si="4">J32-J$29</f>
        <v>2.4000000000000021</v>
      </c>
    </row>
    <row r="33" spans="2:13" s="4" customFormat="1" ht="15.75" x14ac:dyDescent="0.25">
      <c r="B33" s="4" t="s">
        <v>59</v>
      </c>
      <c r="I33" s="17">
        <v>2017</v>
      </c>
      <c r="J33" s="17">
        <v>16</v>
      </c>
      <c r="K33" s="19">
        <f t="shared" si="3"/>
        <v>-1.3999999999999986</v>
      </c>
      <c r="M33" s="4">
        <f t="shared" si="4"/>
        <v>-1.3999999999999986</v>
      </c>
    </row>
    <row r="34" spans="2:13" s="4" customFormat="1" ht="15.75" x14ac:dyDescent="0.25">
      <c r="B34" s="4" t="s">
        <v>38</v>
      </c>
      <c r="I34" s="17">
        <v>2016</v>
      </c>
      <c r="J34" s="17">
        <v>18.100000000000001</v>
      </c>
      <c r="K34" s="19">
        <f t="shared" si="3"/>
        <v>0.70000000000000284</v>
      </c>
      <c r="M34" s="4">
        <f t="shared" si="4"/>
        <v>0.70000000000000284</v>
      </c>
    </row>
    <row r="35" spans="2:13" s="4" customFormat="1" ht="15.75" x14ac:dyDescent="0.25">
      <c r="I35" s="17">
        <v>2015</v>
      </c>
      <c r="J35" s="17">
        <v>16.399999999999999</v>
      </c>
      <c r="K35" s="19">
        <f t="shared" si="3"/>
        <v>-1</v>
      </c>
      <c r="M35" s="4">
        <f t="shared" si="4"/>
        <v>-1</v>
      </c>
    </row>
    <row r="36" spans="2:13" s="4" customFormat="1" ht="15.75" x14ac:dyDescent="0.25">
      <c r="I36" s="17">
        <v>2014</v>
      </c>
      <c r="J36" s="17">
        <v>19.7</v>
      </c>
      <c r="K36" s="19">
        <f t="shared" si="3"/>
        <v>2.3000000000000007</v>
      </c>
      <c r="M36" s="4">
        <f t="shared" si="4"/>
        <v>2.3000000000000007</v>
      </c>
    </row>
    <row r="37" spans="2:13" s="4" customFormat="1" ht="15.75" x14ac:dyDescent="0.25"/>
    <row r="38" spans="2:13" s="4" customFormat="1" ht="15.75" x14ac:dyDescent="0.25">
      <c r="B38" s="6" t="s">
        <v>60</v>
      </c>
    </row>
    <row r="39" spans="2:13" s="4" customFormat="1" ht="15.75" x14ac:dyDescent="0.25">
      <c r="B39" s="4" t="s">
        <v>61</v>
      </c>
      <c r="I39" s="14" t="s">
        <v>24</v>
      </c>
      <c r="J39" s="14">
        <f>SUM(Septembris:Decembris!$B3)</f>
        <v>128</v>
      </c>
    </row>
    <row r="40" spans="2:13" s="4" customFormat="1" ht="15.75" x14ac:dyDescent="0.25">
      <c r="B40" s="4" t="s">
        <v>103</v>
      </c>
      <c r="I40" s="14" t="s">
        <v>25</v>
      </c>
      <c r="J40" s="14">
        <f>SUM(Septembris:Decembris!$B4)</f>
        <v>229</v>
      </c>
      <c r="M40" s="5">
        <f>SUM(Septembris:Decembris!$B4)</f>
        <v>229</v>
      </c>
    </row>
    <row r="41" spans="2:13" s="4" customFormat="1" ht="15.75" x14ac:dyDescent="0.25"/>
  </sheetData>
  <mergeCells count="7">
    <mergeCell ref="B30:H31"/>
    <mergeCell ref="A1:K1"/>
    <mergeCell ref="I10:J10"/>
    <mergeCell ref="A17:H17"/>
    <mergeCell ref="I17:J17"/>
    <mergeCell ref="I23:J23"/>
    <mergeCell ref="A23:H23"/>
  </mergeCells>
  <conditionalFormatting sqref="K31:K36">
    <cfRule type="expression" dxfId="0" priority="3">
      <formula>_xlfn.FORMULATEXT(K31:K36)=_xlfn.FORMULATEXT(M31:M36)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61C3-1B85-475B-B2E5-274C3E9C25F9}">
  <dimension ref="A1:K36"/>
  <sheetViews>
    <sheetView workbookViewId="0">
      <selection activeCell="C7" sqref="C7"/>
    </sheetView>
  </sheetViews>
  <sheetFormatPr defaultColWidth="8.85546875" defaultRowHeight="15" x14ac:dyDescent="0.25"/>
  <cols>
    <col min="1" max="2" width="8.85546875" style="60"/>
    <col min="3" max="3" width="10.28515625" style="60" customWidth="1"/>
    <col min="4" max="4" width="11.85546875" style="60" customWidth="1"/>
    <col min="5" max="5" width="12.7109375" style="60" customWidth="1"/>
    <col min="6" max="6" width="12.5703125" style="60" customWidth="1"/>
    <col min="7" max="7" width="8.5703125" style="60" customWidth="1"/>
    <col min="8" max="16384" width="8.85546875" style="60"/>
  </cols>
  <sheetData>
    <row r="1" spans="1:11" ht="20.25" thickBot="1" x14ac:dyDescent="0.35">
      <c r="A1" s="72" t="s">
        <v>165</v>
      </c>
      <c r="B1" s="72"/>
      <c r="C1" s="72"/>
      <c r="D1" s="72"/>
      <c r="E1" s="72"/>
      <c r="F1" s="72"/>
      <c r="G1" s="72"/>
      <c r="H1" s="72"/>
      <c r="I1" s="72"/>
      <c r="J1" s="72"/>
      <c r="K1" s="72"/>
    </row>
    <row r="2" spans="1:11" ht="15.75" thickTop="1" x14ac:dyDescent="0.25"/>
    <row r="4" spans="1:11" ht="60" x14ac:dyDescent="0.25">
      <c r="A4" s="60" t="s">
        <v>53</v>
      </c>
      <c r="B4" s="63" t="s">
        <v>164</v>
      </c>
      <c r="C4" s="63" t="s">
        <v>163</v>
      </c>
      <c r="D4" s="63" t="s">
        <v>162</v>
      </c>
      <c r="E4" s="63" t="s">
        <v>161</v>
      </c>
      <c r="F4" s="63" t="s">
        <v>160</v>
      </c>
      <c r="G4" s="63" t="s">
        <v>159</v>
      </c>
    </row>
    <row r="5" spans="1:11" ht="15.75" x14ac:dyDescent="0.25">
      <c r="A5" s="60">
        <v>1989</v>
      </c>
      <c r="B5" s="60">
        <v>25.1</v>
      </c>
      <c r="C5" s="60">
        <v>102.08</v>
      </c>
      <c r="D5" s="60">
        <v>15.59</v>
      </c>
      <c r="E5" s="60">
        <v>12.49</v>
      </c>
      <c r="F5" s="60">
        <v>7.14</v>
      </c>
      <c r="G5" s="60">
        <v>2.7</v>
      </c>
      <c r="J5" s="62" t="s">
        <v>158</v>
      </c>
    </row>
    <row r="6" spans="1:11" ht="15.75" x14ac:dyDescent="0.25">
      <c r="A6" s="60">
        <v>1990</v>
      </c>
      <c r="B6" s="60">
        <v>25.6</v>
      </c>
      <c r="C6" s="60">
        <v>84.55</v>
      </c>
      <c r="D6" s="60">
        <v>16.149999999999999</v>
      </c>
      <c r="E6" s="60">
        <v>10.050000000000001</v>
      </c>
      <c r="F6" s="60">
        <v>6.99</v>
      </c>
      <c r="G6" s="60">
        <v>2.87</v>
      </c>
      <c r="J6" s="62" t="s">
        <v>157</v>
      </c>
    </row>
    <row r="7" spans="1:11" ht="15.75" x14ac:dyDescent="0.25">
      <c r="A7" s="60">
        <v>1991</v>
      </c>
      <c r="B7" s="60">
        <v>24</v>
      </c>
      <c r="C7" s="60">
        <v>69.61</v>
      </c>
      <c r="D7" s="60">
        <v>17.25</v>
      </c>
      <c r="E7" s="60">
        <v>12.13</v>
      </c>
      <c r="F7" s="60">
        <v>7.25</v>
      </c>
      <c r="G7" s="60">
        <v>2.69</v>
      </c>
      <c r="J7" s="62" t="s">
        <v>156</v>
      </c>
    </row>
    <row r="8" spans="1:11" x14ac:dyDescent="0.25">
      <c r="A8" s="60">
        <v>1992</v>
      </c>
      <c r="B8" s="60">
        <v>24.3</v>
      </c>
      <c r="C8" s="60">
        <v>55.05</v>
      </c>
      <c r="D8" s="60">
        <v>17.260000000000002</v>
      </c>
      <c r="E8" s="60">
        <v>12.61</v>
      </c>
      <c r="F8" s="60">
        <v>3.11</v>
      </c>
      <c r="G8" s="60">
        <v>2.96</v>
      </c>
    </row>
    <row r="9" spans="1:11" x14ac:dyDescent="0.25">
      <c r="A9" s="60">
        <v>1993</v>
      </c>
      <c r="B9" s="60">
        <v>19</v>
      </c>
      <c r="C9" s="60">
        <v>109.18</v>
      </c>
      <c r="D9" s="60">
        <v>14.39</v>
      </c>
      <c r="E9" s="60">
        <v>8.18</v>
      </c>
      <c r="F9" s="60">
        <v>5.58</v>
      </c>
      <c r="G9" s="60">
        <v>3.04</v>
      </c>
      <c r="J9" s="61"/>
    </row>
    <row r="10" spans="1:11" x14ac:dyDescent="0.25">
      <c r="A10" s="60">
        <v>1994</v>
      </c>
      <c r="B10" s="60">
        <v>19.399999999999999</v>
      </c>
      <c r="C10" s="60">
        <v>70.28</v>
      </c>
      <c r="D10" s="60">
        <v>16.600000000000001</v>
      </c>
      <c r="E10" s="60">
        <v>12.85</v>
      </c>
      <c r="F10" s="60">
        <v>5.48</v>
      </c>
      <c r="G10" s="60">
        <v>2.2799999999999998</v>
      </c>
    </row>
    <row r="11" spans="1:11" x14ac:dyDescent="0.25">
      <c r="A11" s="60">
        <v>1995</v>
      </c>
      <c r="B11" s="60">
        <v>21.1</v>
      </c>
      <c r="C11" s="60">
        <v>52.17</v>
      </c>
      <c r="D11" s="60">
        <v>16.510000000000002</v>
      </c>
      <c r="E11" s="60">
        <v>11.79</v>
      </c>
      <c r="F11" s="60">
        <v>8.7899999999999991</v>
      </c>
      <c r="G11" s="60">
        <v>3.04</v>
      </c>
    </row>
    <row r="12" spans="1:11" x14ac:dyDescent="0.25">
      <c r="A12" s="60">
        <v>1996</v>
      </c>
      <c r="B12" s="60">
        <v>22.6</v>
      </c>
      <c r="C12" s="60">
        <v>15.07</v>
      </c>
      <c r="D12" s="60">
        <v>17.989999999999998</v>
      </c>
      <c r="E12" s="60">
        <v>9.44</v>
      </c>
      <c r="F12" s="60">
        <v>7.74</v>
      </c>
      <c r="G12" s="60">
        <v>3.17</v>
      </c>
    </row>
    <row r="13" spans="1:11" x14ac:dyDescent="0.25">
      <c r="A13" s="60">
        <v>1997</v>
      </c>
      <c r="B13" s="60">
        <v>24.8</v>
      </c>
      <c r="C13" s="60">
        <v>12.22</v>
      </c>
      <c r="D13" s="60">
        <v>18.829999999999998</v>
      </c>
      <c r="E13" s="60">
        <v>11.72</v>
      </c>
      <c r="F13" s="60">
        <v>5.1100000000000003</v>
      </c>
      <c r="G13" s="60">
        <v>2.4500000000000002</v>
      </c>
    </row>
    <row r="14" spans="1:11" x14ac:dyDescent="0.25">
      <c r="A14" s="60">
        <v>1998</v>
      </c>
      <c r="B14" s="60">
        <v>23.7</v>
      </c>
      <c r="C14" s="60">
        <v>113.58</v>
      </c>
      <c r="D14" s="60">
        <v>14.41</v>
      </c>
      <c r="E14" s="60">
        <v>11.85</v>
      </c>
      <c r="F14" s="60">
        <v>6.5</v>
      </c>
      <c r="G14" s="60">
        <v>2.9</v>
      </c>
    </row>
    <row r="15" spans="1:11" x14ac:dyDescent="0.25">
      <c r="A15" s="60">
        <v>1999</v>
      </c>
      <c r="B15" s="60">
        <v>23.4</v>
      </c>
      <c r="C15" s="60">
        <v>61.41</v>
      </c>
      <c r="D15" s="60">
        <v>16.03</v>
      </c>
      <c r="E15" s="60">
        <v>13.72</v>
      </c>
      <c r="F15" s="60">
        <v>7.13</v>
      </c>
      <c r="G15" s="60">
        <v>2.44</v>
      </c>
    </row>
    <row r="16" spans="1:11" x14ac:dyDescent="0.25">
      <c r="A16" s="60">
        <v>2000</v>
      </c>
      <c r="B16" s="60">
        <v>25.7</v>
      </c>
      <c r="C16" s="60">
        <v>77.31</v>
      </c>
      <c r="D16" s="60">
        <v>15.64</v>
      </c>
      <c r="E16" s="60">
        <v>10.01</v>
      </c>
      <c r="F16" s="60">
        <v>9.42</v>
      </c>
      <c r="G16" s="60">
        <v>2.64</v>
      </c>
    </row>
    <row r="17" spans="1:7" x14ac:dyDescent="0.25">
      <c r="A17" s="60">
        <v>2001</v>
      </c>
      <c r="B17" s="60">
        <v>24.9</v>
      </c>
      <c r="C17" s="60">
        <v>76.760000000000005</v>
      </c>
      <c r="D17" s="60">
        <v>16.95</v>
      </c>
      <c r="E17" s="60">
        <v>12.09</v>
      </c>
      <c r="F17" s="60">
        <v>8.5500000000000007</v>
      </c>
      <c r="G17" s="60">
        <v>2.38</v>
      </c>
    </row>
    <row r="18" spans="1:7" x14ac:dyDescent="0.25">
      <c r="A18" s="60">
        <v>2002</v>
      </c>
      <c r="B18" s="60">
        <v>31.5</v>
      </c>
      <c r="C18" s="60">
        <v>4.29</v>
      </c>
      <c r="D18" s="60">
        <v>18.95</v>
      </c>
      <c r="E18" s="60">
        <v>12.02</v>
      </c>
      <c r="F18" s="60">
        <v>2.9</v>
      </c>
      <c r="G18" s="60">
        <v>2.6</v>
      </c>
    </row>
    <row r="19" spans="1:7" x14ac:dyDescent="0.25">
      <c r="A19" s="60">
        <v>2003</v>
      </c>
      <c r="B19" s="60">
        <v>25.2</v>
      </c>
      <c r="C19" s="60">
        <v>129.9</v>
      </c>
      <c r="D19" s="60">
        <v>16.190000000000001</v>
      </c>
      <c r="E19" s="60">
        <v>12.24</v>
      </c>
      <c r="F19" s="60">
        <v>4.7300000000000004</v>
      </c>
      <c r="G19" s="60">
        <v>2.2200000000000002</v>
      </c>
    </row>
    <row r="20" spans="1:7" x14ac:dyDescent="0.25">
      <c r="A20" s="60">
        <v>2004</v>
      </c>
      <c r="B20" s="60">
        <v>28.1</v>
      </c>
      <c r="C20" s="60">
        <v>65.099999999999994</v>
      </c>
      <c r="D20" s="60">
        <v>17.46</v>
      </c>
      <c r="E20" s="60">
        <v>12.69</v>
      </c>
      <c r="F20" s="60">
        <v>7.1</v>
      </c>
      <c r="G20" s="60">
        <v>2.5499999999999998</v>
      </c>
    </row>
    <row r="21" spans="1:7" x14ac:dyDescent="0.25">
      <c r="A21" s="60">
        <v>2005</v>
      </c>
      <c r="B21" s="60">
        <v>33.4</v>
      </c>
      <c r="C21" s="60">
        <v>127.04</v>
      </c>
      <c r="D21" s="60">
        <v>16.28</v>
      </c>
      <c r="E21" s="60">
        <v>13.54</v>
      </c>
      <c r="F21" s="60">
        <v>7.52</v>
      </c>
      <c r="G21" s="60">
        <v>2.19</v>
      </c>
    </row>
    <row r="22" spans="1:7" x14ac:dyDescent="0.25">
      <c r="A22" s="60">
        <v>2006</v>
      </c>
      <c r="B22" s="60">
        <v>28.9</v>
      </c>
      <c r="C22" s="60">
        <v>95.37</v>
      </c>
      <c r="D22" s="60">
        <v>17.489999999999998</v>
      </c>
      <c r="E22" s="60">
        <v>14.25</v>
      </c>
      <c r="F22" s="60">
        <v>9.4600000000000009</v>
      </c>
      <c r="G22" s="60">
        <v>2.2999999999999998</v>
      </c>
    </row>
    <row r="23" spans="1:7" x14ac:dyDescent="0.25">
      <c r="A23" s="60">
        <v>2007</v>
      </c>
      <c r="B23" s="60">
        <v>29.4</v>
      </c>
      <c r="C23" s="60">
        <v>69.16</v>
      </c>
      <c r="D23" s="60">
        <v>18.010000000000002</v>
      </c>
      <c r="E23" s="60">
        <v>11.97</v>
      </c>
      <c r="F23" s="60">
        <v>7.25</v>
      </c>
      <c r="G23" s="60">
        <v>3.14</v>
      </c>
    </row>
    <row r="24" spans="1:7" x14ac:dyDescent="0.25">
      <c r="A24" s="60">
        <v>2008</v>
      </c>
      <c r="B24" s="60">
        <v>40</v>
      </c>
      <c r="C24" s="60">
        <v>128.69</v>
      </c>
      <c r="D24" s="60">
        <v>16.899999999999999</v>
      </c>
      <c r="E24" s="60">
        <v>10.95</v>
      </c>
      <c r="F24" s="60">
        <v>8.69</v>
      </c>
      <c r="G24" s="60">
        <v>2.14</v>
      </c>
    </row>
    <row r="25" spans="1:7" x14ac:dyDescent="0.25">
      <c r="A25" s="60">
        <v>2009</v>
      </c>
      <c r="B25" s="60">
        <v>35.4</v>
      </c>
      <c r="C25" s="60">
        <v>60.83</v>
      </c>
      <c r="D25" s="60">
        <v>16.09</v>
      </c>
      <c r="E25" s="60">
        <v>13.67</v>
      </c>
      <c r="F25" s="60">
        <v>4.99</v>
      </c>
      <c r="G25" s="60">
        <v>2.39</v>
      </c>
    </row>
    <row r="26" spans="1:7" x14ac:dyDescent="0.25">
      <c r="A26" s="60">
        <v>2010</v>
      </c>
      <c r="B26" s="60">
        <v>32.4</v>
      </c>
      <c r="C26" s="60">
        <v>148.49</v>
      </c>
      <c r="D26" s="60">
        <v>18.73</v>
      </c>
      <c r="E26" s="60">
        <v>11.54</v>
      </c>
      <c r="F26" s="60">
        <v>4.9000000000000004</v>
      </c>
      <c r="G26" s="60">
        <v>2.06</v>
      </c>
    </row>
    <row r="27" spans="1:7" x14ac:dyDescent="0.25">
      <c r="A27" s="60">
        <v>2011</v>
      </c>
      <c r="B27" s="60">
        <v>29.3</v>
      </c>
      <c r="C27" s="60">
        <v>113.88</v>
      </c>
      <c r="D27" s="60">
        <v>16.829999999999998</v>
      </c>
      <c r="E27" s="60">
        <v>13.35</v>
      </c>
      <c r="F27" s="60">
        <v>7.84</v>
      </c>
      <c r="G27" s="60">
        <v>2.27</v>
      </c>
    </row>
    <row r="28" spans="1:7" x14ac:dyDescent="0.25">
      <c r="A28" s="60">
        <v>2012</v>
      </c>
      <c r="B28" s="60">
        <v>45.2</v>
      </c>
      <c r="C28" s="60">
        <v>66.819999999999993</v>
      </c>
      <c r="D28" s="60">
        <v>15.85</v>
      </c>
      <c r="E28" s="60">
        <v>13.04</v>
      </c>
      <c r="F28" s="60">
        <v>6.89</v>
      </c>
      <c r="G28" s="60">
        <v>2.5</v>
      </c>
    </row>
    <row r="29" spans="1:7" x14ac:dyDescent="0.25">
      <c r="A29" s="60">
        <v>2013</v>
      </c>
      <c r="B29" s="60">
        <v>39.6</v>
      </c>
      <c r="C29" s="60">
        <v>67.31</v>
      </c>
      <c r="D29" s="60">
        <v>17.11</v>
      </c>
      <c r="E29" s="60">
        <v>11.95</v>
      </c>
      <c r="F29" s="60">
        <v>8.0299999999999994</v>
      </c>
      <c r="G29" s="60">
        <v>2.44</v>
      </c>
    </row>
    <row r="30" spans="1:7" x14ac:dyDescent="0.25">
      <c r="A30" s="60">
        <v>2014</v>
      </c>
      <c r="B30" s="60">
        <v>32.1</v>
      </c>
      <c r="C30" s="60">
        <v>141.4</v>
      </c>
      <c r="D30" s="60">
        <v>17.34</v>
      </c>
      <c r="E30" s="60">
        <v>12.71</v>
      </c>
      <c r="F30" s="60">
        <v>6.55</v>
      </c>
      <c r="G30" s="60">
        <v>2.13</v>
      </c>
    </row>
    <row r="31" spans="1:7" x14ac:dyDescent="0.25">
      <c r="A31" s="60">
        <v>2015</v>
      </c>
      <c r="B31" s="60">
        <v>53.5</v>
      </c>
      <c r="C31" s="60">
        <v>22.2</v>
      </c>
      <c r="D31" s="60">
        <v>17.88</v>
      </c>
      <c r="E31" s="60">
        <v>13.36</v>
      </c>
      <c r="F31" s="60">
        <v>5.7</v>
      </c>
      <c r="G31" s="60">
        <v>2.68</v>
      </c>
    </row>
    <row r="32" spans="1:7" x14ac:dyDescent="0.25">
      <c r="A32" s="60">
        <v>2016</v>
      </c>
      <c r="B32" s="60">
        <v>46.8</v>
      </c>
      <c r="C32" s="60">
        <v>131.1</v>
      </c>
      <c r="D32" s="60">
        <v>16.5</v>
      </c>
      <c r="E32" s="60">
        <v>13.27</v>
      </c>
      <c r="F32" s="60">
        <v>4.93</v>
      </c>
      <c r="G32" s="60">
        <v>2.5099999999999998</v>
      </c>
    </row>
    <row r="33" spans="1:7" x14ac:dyDescent="0.25">
      <c r="A33" s="60">
        <v>2017</v>
      </c>
      <c r="B33" s="60">
        <v>49.9</v>
      </c>
      <c r="C33" s="60">
        <v>86.65</v>
      </c>
      <c r="D33" s="60">
        <v>16.71</v>
      </c>
      <c r="E33" s="60">
        <v>12.75</v>
      </c>
      <c r="F33" s="60">
        <v>6.58</v>
      </c>
      <c r="G33" s="60">
        <v>2.5299999999999998</v>
      </c>
    </row>
    <row r="34" spans="1:7" x14ac:dyDescent="0.25">
      <c r="A34" s="60">
        <v>2018</v>
      </c>
      <c r="B34" s="60">
        <v>41</v>
      </c>
      <c r="C34" s="60">
        <v>67.47</v>
      </c>
      <c r="D34" s="60">
        <v>18.670000000000002</v>
      </c>
      <c r="E34" s="60">
        <v>14.55</v>
      </c>
      <c r="F34" s="60">
        <v>8.14</v>
      </c>
      <c r="G34" s="60">
        <v>2.4700000000000002</v>
      </c>
    </row>
    <row r="35" spans="1:7" x14ac:dyDescent="0.25">
      <c r="A35" s="60">
        <v>2019</v>
      </c>
      <c r="B35" s="60">
        <v>50.7</v>
      </c>
      <c r="C35" s="60">
        <v>57.13</v>
      </c>
      <c r="D35" s="60">
        <v>16.95</v>
      </c>
      <c r="E35" s="60">
        <v>12.41</v>
      </c>
      <c r="F35" s="60">
        <v>8.4600000000000009</v>
      </c>
      <c r="G35" s="60">
        <v>2.85</v>
      </c>
    </row>
    <row r="36" spans="1:7" x14ac:dyDescent="0.25">
      <c r="A36" s="60">
        <v>2020</v>
      </c>
      <c r="B36" s="60">
        <v>55.4</v>
      </c>
      <c r="C36" s="60">
        <v>47.28</v>
      </c>
      <c r="D36" s="60">
        <v>17.149999999999999</v>
      </c>
      <c r="E36" s="60">
        <v>14.45</v>
      </c>
      <c r="F36" s="60">
        <v>9.75</v>
      </c>
      <c r="G36" s="60">
        <v>3.08</v>
      </c>
    </row>
  </sheetData>
  <mergeCells count="1">
    <mergeCell ref="A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7F9B2-757F-417B-90E7-B5BDDCDA8137}">
  <dimension ref="A1:P31"/>
  <sheetViews>
    <sheetView workbookViewId="0">
      <selection activeCell="C7" sqref="C7"/>
    </sheetView>
  </sheetViews>
  <sheetFormatPr defaultColWidth="8.7109375" defaultRowHeight="12.75" x14ac:dyDescent="0.2"/>
  <cols>
    <col min="1" max="1" width="23.42578125" style="65" bestFit="1" customWidth="1"/>
    <col min="2" max="2" width="9.7109375" style="64" customWidth="1"/>
    <col min="3" max="12" width="9.85546875" style="64" customWidth="1"/>
    <col min="13" max="14" width="8.7109375" style="64"/>
    <col min="15" max="15" width="13.28515625" style="64" customWidth="1"/>
    <col min="16" max="16" width="20.28515625" style="64" customWidth="1"/>
    <col min="17" max="17" width="15" style="64" customWidth="1"/>
    <col min="18" max="16384" width="8.7109375" style="64"/>
  </cols>
  <sheetData>
    <row r="1" spans="1:16" s="68" customFormat="1" ht="67.900000000000006" customHeight="1" x14ac:dyDescent="0.25">
      <c r="A1" s="69" t="s">
        <v>200</v>
      </c>
      <c r="B1" s="68" t="s">
        <v>199</v>
      </c>
      <c r="C1" s="68" t="s">
        <v>198</v>
      </c>
      <c r="D1" s="68" t="s">
        <v>198</v>
      </c>
      <c r="E1" s="68" t="s">
        <v>198</v>
      </c>
      <c r="F1" s="68" t="s">
        <v>198</v>
      </c>
      <c r="G1" s="68" t="s">
        <v>198</v>
      </c>
      <c r="H1" s="68" t="s">
        <v>198</v>
      </c>
      <c r="I1" s="68" t="s">
        <v>198</v>
      </c>
      <c r="J1" s="68" t="s">
        <v>198</v>
      </c>
      <c r="K1" s="68" t="s">
        <v>198</v>
      </c>
      <c r="L1" s="68" t="s">
        <v>198</v>
      </c>
      <c r="M1" s="68" t="s">
        <v>197</v>
      </c>
      <c r="N1" s="68" t="s">
        <v>196</v>
      </c>
      <c r="O1" s="68" t="s">
        <v>195</v>
      </c>
      <c r="P1" s="70" t="s">
        <v>194</v>
      </c>
    </row>
    <row r="2" spans="1:16" s="68" customFormat="1" x14ac:dyDescent="0.25">
      <c r="A2" s="69"/>
      <c r="C2" s="68">
        <v>1</v>
      </c>
      <c r="D2" s="68">
        <v>2</v>
      </c>
      <c r="E2" s="68">
        <v>3</v>
      </c>
      <c r="F2" s="68">
        <v>4</v>
      </c>
      <c r="G2" s="68">
        <v>5</v>
      </c>
      <c r="H2" s="68">
        <v>6</v>
      </c>
      <c r="I2" s="68">
        <v>7</v>
      </c>
      <c r="J2" s="68">
        <v>8</v>
      </c>
      <c r="K2" s="68">
        <v>9</v>
      </c>
      <c r="L2" s="68">
        <v>10</v>
      </c>
    </row>
    <row r="3" spans="1:16" x14ac:dyDescent="0.2">
      <c r="A3" s="65" t="s">
        <v>193</v>
      </c>
      <c r="B3" s="67">
        <v>11542</v>
      </c>
      <c r="C3" s="67">
        <v>6</v>
      </c>
      <c r="D3" s="67">
        <v>11</v>
      </c>
      <c r="E3" s="67">
        <v>11</v>
      </c>
      <c r="F3" s="67">
        <v>2595</v>
      </c>
      <c r="G3" s="67">
        <v>2161</v>
      </c>
      <c r="H3" s="67">
        <v>1983</v>
      </c>
      <c r="I3" s="67">
        <v>1874</v>
      </c>
      <c r="J3" s="67">
        <v>1582</v>
      </c>
      <c r="K3" s="67">
        <v>976</v>
      </c>
      <c r="L3" s="67">
        <v>301</v>
      </c>
      <c r="M3" s="67"/>
      <c r="N3" s="67">
        <v>42</v>
      </c>
      <c r="O3" s="66"/>
      <c r="P3" s="66"/>
    </row>
    <row r="4" spans="1:16" x14ac:dyDescent="0.2">
      <c r="A4" s="65" t="s">
        <v>192</v>
      </c>
      <c r="B4" s="67">
        <v>11522</v>
      </c>
      <c r="C4" s="67">
        <v>5</v>
      </c>
      <c r="D4" s="67">
        <v>9</v>
      </c>
      <c r="E4" s="67">
        <v>13</v>
      </c>
      <c r="F4" s="67">
        <v>1700</v>
      </c>
      <c r="G4" s="67">
        <v>2165</v>
      </c>
      <c r="H4" s="67">
        <v>2540</v>
      </c>
      <c r="I4" s="67">
        <v>2453</v>
      </c>
      <c r="J4" s="67">
        <v>1735</v>
      </c>
      <c r="K4" s="67">
        <v>736</v>
      </c>
      <c r="L4" s="67">
        <v>130</v>
      </c>
      <c r="M4" s="67"/>
      <c r="N4" s="67">
        <v>36</v>
      </c>
      <c r="O4" s="66"/>
      <c r="P4" s="66"/>
    </row>
    <row r="5" spans="1:16" x14ac:dyDescent="0.2">
      <c r="A5" s="65" t="s">
        <v>191</v>
      </c>
      <c r="B5" s="67">
        <v>11464</v>
      </c>
      <c r="C5" s="67"/>
      <c r="D5" s="67">
        <v>6</v>
      </c>
      <c r="E5" s="67">
        <v>6</v>
      </c>
      <c r="F5" s="67">
        <v>927</v>
      </c>
      <c r="G5" s="67">
        <v>1493</v>
      </c>
      <c r="H5" s="67">
        <v>1944</v>
      </c>
      <c r="I5" s="67">
        <v>2448</v>
      </c>
      <c r="J5" s="67">
        <v>2279</v>
      </c>
      <c r="K5" s="67">
        <v>1706</v>
      </c>
      <c r="L5" s="67">
        <v>617</v>
      </c>
      <c r="M5" s="67"/>
      <c r="N5" s="67">
        <v>38</v>
      </c>
      <c r="O5" s="66"/>
      <c r="P5" s="66"/>
    </row>
    <row r="6" spans="1:16" x14ac:dyDescent="0.2">
      <c r="A6" s="65" t="s">
        <v>190</v>
      </c>
      <c r="B6" s="67">
        <v>11304</v>
      </c>
      <c r="C6" s="67">
        <v>4</v>
      </c>
      <c r="D6" s="67">
        <v>7</v>
      </c>
      <c r="E6" s="67">
        <v>4</v>
      </c>
      <c r="F6" s="67">
        <v>1195</v>
      </c>
      <c r="G6" s="67">
        <v>1411</v>
      </c>
      <c r="H6" s="67">
        <v>1734</v>
      </c>
      <c r="I6" s="67">
        <v>2179</v>
      </c>
      <c r="J6" s="67">
        <v>2437</v>
      </c>
      <c r="K6" s="67">
        <v>1877</v>
      </c>
      <c r="L6" s="67">
        <v>420</v>
      </c>
      <c r="M6" s="67"/>
      <c r="N6" s="67">
        <v>36</v>
      </c>
      <c r="O6" s="66"/>
      <c r="P6" s="66"/>
    </row>
    <row r="7" spans="1:16" x14ac:dyDescent="0.2">
      <c r="A7" s="65" t="s">
        <v>189</v>
      </c>
      <c r="B7" s="67">
        <v>10709</v>
      </c>
      <c r="C7" s="67">
        <v>2</v>
      </c>
      <c r="D7" s="67">
        <v>5</v>
      </c>
      <c r="E7" s="67">
        <v>8</v>
      </c>
      <c r="F7" s="67">
        <v>1209</v>
      </c>
      <c r="G7" s="67">
        <v>1512</v>
      </c>
      <c r="H7" s="67">
        <v>1813</v>
      </c>
      <c r="I7" s="67">
        <v>2031</v>
      </c>
      <c r="J7" s="67">
        <v>2033</v>
      </c>
      <c r="K7" s="67">
        <v>1488</v>
      </c>
      <c r="L7" s="67">
        <v>560</v>
      </c>
      <c r="M7" s="67"/>
      <c r="N7" s="67">
        <v>48</v>
      </c>
      <c r="O7" s="66"/>
      <c r="P7" s="66"/>
    </row>
    <row r="8" spans="1:16" x14ac:dyDescent="0.2">
      <c r="A8" s="65" t="s">
        <v>188</v>
      </c>
      <c r="B8" s="67">
        <v>10600</v>
      </c>
      <c r="C8" s="67"/>
      <c r="D8" s="67">
        <v>1</v>
      </c>
      <c r="E8" s="67">
        <v>2</v>
      </c>
      <c r="F8" s="67">
        <v>651</v>
      </c>
      <c r="G8" s="67">
        <v>989</v>
      </c>
      <c r="H8" s="67">
        <v>1543</v>
      </c>
      <c r="I8" s="67">
        <v>2029</v>
      </c>
      <c r="J8" s="67">
        <v>2477</v>
      </c>
      <c r="K8" s="67">
        <v>2098</v>
      </c>
      <c r="L8" s="67">
        <v>789</v>
      </c>
      <c r="M8" s="67"/>
      <c r="N8" s="67">
        <v>21</v>
      </c>
      <c r="O8" s="66"/>
      <c r="P8" s="66"/>
    </row>
    <row r="9" spans="1:16" x14ac:dyDescent="0.2">
      <c r="A9" s="65" t="s">
        <v>187</v>
      </c>
      <c r="B9" s="67">
        <v>9977</v>
      </c>
      <c r="C9" s="67">
        <v>2</v>
      </c>
      <c r="D9" s="67"/>
      <c r="E9" s="67">
        <v>4</v>
      </c>
      <c r="F9" s="67">
        <v>698</v>
      </c>
      <c r="G9" s="67">
        <v>1282</v>
      </c>
      <c r="H9" s="67">
        <v>1914</v>
      </c>
      <c r="I9" s="67">
        <v>2243</v>
      </c>
      <c r="J9" s="67">
        <v>2025</v>
      </c>
      <c r="K9" s="67">
        <v>1368</v>
      </c>
      <c r="L9" s="67">
        <v>400</v>
      </c>
      <c r="M9" s="67"/>
      <c r="N9" s="67">
        <v>41</v>
      </c>
      <c r="O9" s="66"/>
      <c r="P9" s="66"/>
    </row>
    <row r="10" spans="1:16" x14ac:dyDescent="0.2">
      <c r="A10" s="65" t="s">
        <v>186</v>
      </c>
      <c r="B10" s="67">
        <v>9963</v>
      </c>
      <c r="C10" s="67">
        <v>4</v>
      </c>
      <c r="D10" s="67">
        <v>4</v>
      </c>
      <c r="E10" s="67">
        <v>11</v>
      </c>
      <c r="F10" s="67">
        <v>1485</v>
      </c>
      <c r="G10" s="67">
        <v>1776</v>
      </c>
      <c r="H10" s="67">
        <v>1845</v>
      </c>
      <c r="I10" s="67">
        <v>2022</v>
      </c>
      <c r="J10" s="67">
        <v>1606</v>
      </c>
      <c r="K10" s="67">
        <v>913</v>
      </c>
      <c r="L10" s="67">
        <v>258</v>
      </c>
      <c r="M10" s="67"/>
      <c r="N10" s="67">
        <v>39</v>
      </c>
      <c r="O10" s="66"/>
      <c r="P10" s="66"/>
    </row>
    <row r="11" spans="1:16" x14ac:dyDescent="0.2">
      <c r="A11" s="65" t="s">
        <v>185</v>
      </c>
      <c r="B11" s="67">
        <v>9922</v>
      </c>
      <c r="C11" s="67">
        <v>4</v>
      </c>
      <c r="D11" s="67">
        <v>7</v>
      </c>
      <c r="E11" s="67">
        <v>9</v>
      </c>
      <c r="F11" s="67">
        <v>1315</v>
      </c>
      <c r="G11" s="67">
        <v>1876</v>
      </c>
      <c r="H11" s="67">
        <v>1872</v>
      </c>
      <c r="I11" s="67">
        <v>1944</v>
      </c>
      <c r="J11" s="67">
        <v>1578</v>
      </c>
      <c r="K11" s="67">
        <v>927</v>
      </c>
      <c r="L11" s="67">
        <v>342</v>
      </c>
      <c r="M11" s="67"/>
      <c r="N11" s="67">
        <v>48</v>
      </c>
      <c r="O11" s="66"/>
      <c r="P11" s="66"/>
    </row>
    <row r="12" spans="1:16" x14ac:dyDescent="0.2">
      <c r="A12" s="65" t="s">
        <v>184</v>
      </c>
      <c r="B12" s="67">
        <v>9595</v>
      </c>
      <c r="C12" s="67">
        <v>2</v>
      </c>
      <c r="D12" s="67">
        <v>1</v>
      </c>
      <c r="E12" s="67">
        <v>5</v>
      </c>
      <c r="F12" s="67">
        <v>677</v>
      </c>
      <c r="G12" s="67">
        <v>1138</v>
      </c>
      <c r="H12" s="67">
        <v>1569</v>
      </c>
      <c r="I12" s="67">
        <v>1988</v>
      </c>
      <c r="J12" s="67">
        <v>2120</v>
      </c>
      <c r="K12" s="67">
        <v>1458</v>
      </c>
      <c r="L12" s="67">
        <v>592</v>
      </c>
      <c r="M12" s="67">
        <v>1</v>
      </c>
      <c r="N12" s="67">
        <v>44</v>
      </c>
      <c r="O12" s="66"/>
      <c r="P12" s="66"/>
    </row>
    <row r="13" spans="1:16" x14ac:dyDescent="0.2">
      <c r="A13" s="65" t="s">
        <v>183</v>
      </c>
      <c r="B13" s="67">
        <v>8595</v>
      </c>
      <c r="C13" s="67"/>
      <c r="D13" s="67">
        <v>1</v>
      </c>
      <c r="E13" s="67"/>
      <c r="F13" s="67">
        <v>93</v>
      </c>
      <c r="G13" s="67">
        <v>170</v>
      </c>
      <c r="H13" s="67">
        <v>376</v>
      </c>
      <c r="I13" s="67">
        <v>791</v>
      </c>
      <c r="J13" s="67">
        <v>1615</v>
      </c>
      <c r="K13" s="67">
        <v>2225</v>
      </c>
      <c r="L13" s="67">
        <v>2357</v>
      </c>
      <c r="M13" s="67">
        <v>966</v>
      </c>
      <c r="N13" s="67">
        <v>1</v>
      </c>
      <c r="O13" s="66"/>
      <c r="P13" s="66"/>
    </row>
    <row r="14" spans="1:16" x14ac:dyDescent="0.2">
      <c r="A14" s="65" t="s">
        <v>182</v>
      </c>
      <c r="B14" s="67">
        <v>8505</v>
      </c>
      <c r="C14" s="67">
        <v>3</v>
      </c>
      <c r="D14" s="67">
        <v>3</v>
      </c>
      <c r="E14" s="67">
        <v>2</v>
      </c>
      <c r="F14" s="67">
        <v>539</v>
      </c>
      <c r="G14" s="67">
        <v>1044</v>
      </c>
      <c r="H14" s="67">
        <v>1507</v>
      </c>
      <c r="I14" s="67">
        <v>1859</v>
      </c>
      <c r="J14" s="67">
        <v>1931</v>
      </c>
      <c r="K14" s="67">
        <v>1209</v>
      </c>
      <c r="L14" s="67">
        <v>323</v>
      </c>
      <c r="M14" s="67"/>
      <c r="N14" s="67">
        <v>85</v>
      </c>
      <c r="O14" s="66"/>
      <c r="P14" s="66"/>
    </row>
    <row r="15" spans="1:16" x14ac:dyDescent="0.2">
      <c r="A15" s="65" t="s">
        <v>181</v>
      </c>
      <c r="B15" s="67">
        <v>6270</v>
      </c>
      <c r="C15" s="67">
        <v>1</v>
      </c>
      <c r="D15" s="67">
        <v>1</v>
      </c>
      <c r="E15" s="67">
        <v>6</v>
      </c>
      <c r="F15" s="67">
        <v>472</v>
      </c>
      <c r="G15" s="67">
        <v>722</v>
      </c>
      <c r="H15" s="67">
        <v>1024</v>
      </c>
      <c r="I15" s="67">
        <v>1266</v>
      </c>
      <c r="J15" s="67">
        <v>1378</v>
      </c>
      <c r="K15" s="67">
        <v>921</v>
      </c>
      <c r="L15" s="67">
        <v>405</v>
      </c>
      <c r="M15" s="67"/>
      <c r="N15" s="67">
        <v>74</v>
      </c>
      <c r="O15" s="66"/>
      <c r="P15" s="66"/>
    </row>
    <row r="16" spans="1:16" x14ac:dyDescent="0.2">
      <c r="A16" s="65" t="s">
        <v>180</v>
      </c>
      <c r="B16" s="67">
        <v>6113</v>
      </c>
      <c r="C16" s="67">
        <v>1</v>
      </c>
      <c r="D16" s="67">
        <v>2</v>
      </c>
      <c r="E16" s="67">
        <v>1</v>
      </c>
      <c r="F16" s="67">
        <v>226</v>
      </c>
      <c r="G16" s="67">
        <v>307</v>
      </c>
      <c r="H16" s="67">
        <v>588</v>
      </c>
      <c r="I16" s="67">
        <v>927</v>
      </c>
      <c r="J16" s="67">
        <v>1332</v>
      </c>
      <c r="K16" s="67">
        <v>1512</v>
      </c>
      <c r="L16" s="67">
        <v>1161</v>
      </c>
      <c r="M16" s="67"/>
      <c r="N16" s="67">
        <v>56</v>
      </c>
      <c r="O16" s="66"/>
      <c r="P16" s="66"/>
    </row>
    <row r="17" spans="1:16" x14ac:dyDescent="0.2">
      <c r="A17" s="65" t="s">
        <v>179</v>
      </c>
      <c r="B17" s="67">
        <v>5694</v>
      </c>
      <c r="C17" s="67">
        <v>1</v>
      </c>
      <c r="D17" s="67">
        <v>3</v>
      </c>
      <c r="E17" s="67">
        <v>2</v>
      </c>
      <c r="F17" s="67">
        <v>359</v>
      </c>
      <c r="G17" s="67">
        <v>457</v>
      </c>
      <c r="H17" s="67">
        <v>700</v>
      </c>
      <c r="I17" s="67">
        <v>981</v>
      </c>
      <c r="J17" s="67">
        <v>1220</v>
      </c>
      <c r="K17" s="67">
        <v>1288</v>
      </c>
      <c r="L17" s="67">
        <v>622</v>
      </c>
      <c r="M17" s="67"/>
      <c r="N17" s="67">
        <v>61</v>
      </c>
      <c r="O17" s="66"/>
      <c r="P17" s="66"/>
    </row>
    <row r="18" spans="1:16" x14ac:dyDescent="0.2">
      <c r="A18" s="65" t="s">
        <v>27</v>
      </c>
      <c r="B18" s="67">
        <v>5244</v>
      </c>
      <c r="C18" s="67">
        <v>1</v>
      </c>
      <c r="D18" s="67">
        <v>1</v>
      </c>
      <c r="E18" s="67"/>
      <c r="F18" s="67">
        <v>143</v>
      </c>
      <c r="G18" s="67">
        <v>262</v>
      </c>
      <c r="H18" s="67">
        <v>419</v>
      </c>
      <c r="I18" s="67">
        <v>701</v>
      </c>
      <c r="J18" s="67">
        <v>1073</v>
      </c>
      <c r="K18" s="67">
        <v>1246</v>
      </c>
      <c r="L18" s="67">
        <v>1309</v>
      </c>
      <c r="M18" s="67"/>
      <c r="N18" s="67">
        <v>89</v>
      </c>
      <c r="O18" s="66"/>
      <c r="P18" s="66"/>
    </row>
    <row r="19" spans="1:16" x14ac:dyDescent="0.2">
      <c r="A19" s="65" t="s">
        <v>178</v>
      </c>
      <c r="B19" s="67">
        <v>5162</v>
      </c>
      <c r="C19" s="67">
        <v>1</v>
      </c>
      <c r="D19" s="67">
        <v>1</v>
      </c>
      <c r="E19" s="67">
        <v>2</v>
      </c>
      <c r="F19" s="67">
        <v>255</v>
      </c>
      <c r="G19" s="67">
        <v>487</v>
      </c>
      <c r="H19" s="67">
        <v>753</v>
      </c>
      <c r="I19" s="67">
        <v>1009</v>
      </c>
      <c r="J19" s="67">
        <v>1129</v>
      </c>
      <c r="K19" s="67">
        <v>1080</v>
      </c>
      <c r="L19" s="67">
        <v>431</v>
      </c>
      <c r="M19" s="67"/>
      <c r="N19" s="67">
        <v>14</v>
      </c>
      <c r="O19" s="66"/>
      <c r="P19" s="66"/>
    </row>
    <row r="20" spans="1:16" x14ac:dyDescent="0.2">
      <c r="A20" s="65" t="s">
        <v>177</v>
      </c>
      <c r="B20" s="67">
        <v>4695</v>
      </c>
      <c r="C20" s="67"/>
      <c r="D20" s="67"/>
      <c r="E20" s="67"/>
      <c r="F20" s="67">
        <v>203</v>
      </c>
      <c r="G20" s="67">
        <v>314</v>
      </c>
      <c r="H20" s="67">
        <v>519</v>
      </c>
      <c r="I20" s="67">
        <v>756</v>
      </c>
      <c r="J20" s="67">
        <v>1013</v>
      </c>
      <c r="K20" s="67">
        <v>1092</v>
      </c>
      <c r="L20" s="67">
        <v>790</v>
      </c>
      <c r="M20" s="67">
        <v>1</v>
      </c>
      <c r="N20" s="67">
        <v>7</v>
      </c>
      <c r="O20" s="66"/>
      <c r="P20" s="66"/>
    </row>
    <row r="21" spans="1:16" x14ac:dyDescent="0.2">
      <c r="A21" s="65" t="s">
        <v>176</v>
      </c>
      <c r="B21" s="67">
        <v>4055</v>
      </c>
      <c r="C21" s="67"/>
      <c r="D21" s="67"/>
      <c r="E21" s="67">
        <v>1</v>
      </c>
      <c r="F21" s="67">
        <v>126</v>
      </c>
      <c r="G21" s="67">
        <v>241</v>
      </c>
      <c r="H21" s="67">
        <v>477</v>
      </c>
      <c r="I21" s="67">
        <v>809</v>
      </c>
      <c r="J21" s="67">
        <v>942</v>
      </c>
      <c r="K21" s="67">
        <v>972</v>
      </c>
      <c r="L21" s="67">
        <v>433</v>
      </c>
      <c r="M21" s="67"/>
      <c r="N21" s="67">
        <v>54</v>
      </c>
      <c r="O21" s="66"/>
      <c r="P21" s="66"/>
    </row>
    <row r="22" spans="1:16" x14ac:dyDescent="0.2">
      <c r="A22" s="65" t="s">
        <v>175</v>
      </c>
      <c r="B22" s="67">
        <v>2876</v>
      </c>
      <c r="C22" s="67"/>
      <c r="D22" s="67">
        <v>1</v>
      </c>
      <c r="E22" s="67">
        <v>2</v>
      </c>
      <c r="F22" s="67">
        <v>196</v>
      </c>
      <c r="G22" s="67">
        <v>295</v>
      </c>
      <c r="H22" s="67">
        <v>384</v>
      </c>
      <c r="I22" s="67">
        <v>535</v>
      </c>
      <c r="J22" s="67">
        <v>631</v>
      </c>
      <c r="K22" s="67">
        <v>547</v>
      </c>
      <c r="L22" s="67">
        <v>244</v>
      </c>
      <c r="M22" s="67"/>
      <c r="N22" s="67">
        <v>41</v>
      </c>
      <c r="O22" s="66"/>
      <c r="P22" s="66"/>
    </row>
    <row r="23" spans="1:16" x14ac:dyDescent="0.2">
      <c r="A23" s="65" t="s">
        <v>174</v>
      </c>
      <c r="B23" s="67">
        <v>2807</v>
      </c>
      <c r="C23" s="67">
        <v>1</v>
      </c>
      <c r="D23" s="67"/>
      <c r="E23" s="67"/>
      <c r="F23" s="67">
        <v>118</v>
      </c>
      <c r="G23" s="67">
        <v>220</v>
      </c>
      <c r="H23" s="67">
        <v>342</v>
      </c>
      <c r="I23" s="67">
        <v>471</v>
      </c>
      <c r="J23" s="67">
        <v>593</v>
      </c>
      <c r="K23" s="67">
        <v>597</v>
      </c>
      <c r="L23" s="67">
        <v>444</v>
      </c>
      <c r="M23" s="67"/>
      <c r="N23" s="67">
        <v>21</v>
      </c>
      <c r="O23" s="66"/>
      <c r="P23" s="66"/>
    </row>
    <row r="24" spans="1:16" x14ac:dyDescent="0.2">
      <c r="A24" s="65" t="s">
        <v>173</v>
      </c>
      <c r="B24" s="67">
        <v>2284</v>
      </c>
      <c r="C24" s="67"/>
      <c r="D24" s="67"/>
      <c r="E24" s="67">
        <v>1</v>
      </c>
      <c r="F24" s="67">
        <v>87</v>
      </c>
      <c r="G24" s="67">
        <v>175</v>
      </c>
      <c r="H24" s="67">
        <v>262</v>
      </c>
      <c r="I24" s="67">
        <v>414</v>
      </c>
      <c r="J24" s="67">
        <v>537</v>
      </c>
      <c r="K24" s="67">
        <v>485</v>
      </c>
      <c r="L24" s="67">
        <v>322</v>
      </c>
      <c r="M24" s="67"/>
      <c r="N24" s="67">
        <v>1</v>
      </c>
      <c r="O24" s="66"/>
      <c r="P24" s="66"/>
    </row>
    <row r="25" spans="1:16" x14ac:dyDescent="0.2">
      <c r="A25" s="65" t="s">
        <v>172</v>
      </c>
      <c r="B25" s="67">
        <v>1655</v>
      </c>
      <c r="C25" s="67"/>
      <c r="D25" s="67"/>
      <c r="E25" s="67"/>
      <c r="F25" s="67">
        <v>165</v>
      </c>
      <c r="G25" s="67">
        <v>184</v>
      </c>
      <c r="H25" s="67">
        <v>233</v>
      </c>
      <c r="I25" s="67">
        <v>265</v>
      </c>
      <c r="J25" s="67">
        <v>330</v>
      </c>
      <c r="K25" s="67">
        <v>329</v>
      </c>
      <c r="L25" s="67">
        <v>149</v>
      </c>
      <c r="M25" s="67"/>
      <c r="N25" s="67"/>
      <c r="O25" s="66"/>
      <c r="P25" s="66"/>
    </row>
    <row r="26" spans="1:16" x14ac:dyDescent="0.2">
      <c r="A26" s="65" t="s">
        <v>171</v>
      </c>
      <c r="B26" s="67">
        <v>1590</v>
      </c>
      <c r="C26" s="67">
        <v>2</v>
      </c>
      <c r="D26" s="67"/>
      <c r="E26" s="67"/>
      <c r="F26" s="67">
        <v>105</v>
      </c>
      <c r="G26" s="67">
        <v>228</v>
      </c>
      <c r="H26" s="67">
        <v>302</v>
      </c>
      <c r="I26" s="67">
        <v>354</v>
      </c>
      <c r="J26" s="67">
        <v>319</v>
      </c>
      <c r="K26" s="67">
        <v>225</v>
      </c>
      <c r="L26" s="67">
        <v>53</v>
      </c>
      <c r="M26" s="67"/>
      <c r="N26" s="67">
        <v>2</v>
      </c>
      <c r="O26" s="66"/>
      <c r="P26" s="66"/>
    </row>
    <row r="27" spans="1:16" x14ac:dyDescent="0.2">
      <c r="A27" s="65" t="s">
        <v>170</v>
      </c>
      <c r="B27" s="67">
        <v>1338</v>
      </c>
      <c r="C27" s="67"/>
      <c r="D27" s="67"/>
      <c r="E27" s="67"/>
      <c r="F27" s="67">
        <v>43</v>
      </c>
      <c r="G27" s="67">
        <v>88</v>
      </c>
      <c r="H27" s="67">
        <v>159</v>
      </c>
      <c r="I27" s="67">
        <v>266</v>
      </c>
      <c r="J27" s="67">
        <v>335</v>
      </c>
      <c r="K27" s="67">
        <v>286</v>
      </c>
      <c r="L27" s="67">
        <v>158</v>
      </c>
      <c r="M27" s="67"/>
      <c r="N27" s="67">
        <v>3</v>
      </c>
      <c r="O27" s="66"/>
      <c r="P27" s="66"/>
    </row>
    <row r="28" spans="1:16" x14ac:dyDescent="0.2">
      <c r="A28" s="65" t="s">
        <v>169</v>
      </c>
      <c r="B28" s="67">
        <v>845</v>
      </c>
      <c r="C28" s="67"/>
      <c r="D28" s="67"/>
      <c r="E28" s="67"/>
      <c r="F28" s="67">
        <v>80</v>
      </c>
      <c r="G28" s="67">
        <v>148</v>
      </c>
      <c r="H28" s="67">
        <v>120</v>
      </c>
      <c r="I28" s="67">
        <v>160</v>
      </c>
      <c r="J28" s="67">
        <v>136</v>
      </c>
      <c r="K28" s="67">
        <v>135</v>
      </c>
      <c r="L28" s="67">
        <v>66</v>
      </c>
      <c r="M28" s="67"/>
      <c r="N28" s="67"/>
      <c r="O28" s="66"/>
      <c r="P28" s="66"/>
    </row>
    <row r="29" spans="1:16" x14ac:dyDescent="0.2">
      <c r="A29" s="65" t="s">
        <v>168</v>
      </c>
      <c r="B29" s="67">
        <v>810</v>
      </c>
      <c r="C29" s="67"/>
      <c r="D29" s="67"/>
      <c r="E29" s="67"/>
      <c r="F29" s="67">
        <v>47</v>
      </c>
      <c r="G29" s="67">
        <v>83</v>
      </c>
      <c r="H29" s="67">
        <v>84</v>
      </c>
      <c r="I29" s="67">
        <v>132</v>
      </c>
      <c r="J29" s="67">
        <v>159</v>
      </c>
      <c r="K29" s="67">
        <v>118</v>
      </c>
      <c r="L29" s="67">
        <v>183</v>
      </c>
      <c r="M29" s="67">
        <v>1</v>
      </c>
      <c r="N29" s="67">
        <v>3</v>
      </c>
      <c r="O29" s="66"/>
      <c r="P29" s="66"/>
    </row>
    <row r="30" spans="1:16" x14ac:dyDescent="0.2">
      <c r="A30" s="65" t="s">
        <v>167</v>
      </c>
      <c r="B30" s="67">
        <v>783</v>
      </c>
      <c r="C30" s="67"/>
      <c r="D30" s="67">
        <v>1</v>
      </c>
      <c r="E30" s="67"/>
      <c r="F30" s="67">
        <v>137</v>
      </c>
      <c r="G30" s="67">
        <v>131</v>
      </c>
      <c r="H30" s="67">
        <v>114</v>
      </c>
      <c r="I30" s="67">
        <v>126</v>
      </c>
      <c r="J30" s="67">
        <v>148</v>
      </c>
      <c r="K30" s="67">
        <v>97</v>
      </c>
      <c r="L30" s="67">
        <v>29</v>
      </c>
      <c r="M30" s="67"/>
      <c r="N30" s="67"/>
      <c r="O30" s="66"/>
      <c r="P30" s="66"/>
    </row>
    <row r="31" spans="1:16" x14ac:dyDescent="0.2">
      <c r="A31" s="65" t="s">
        <v>166</v>
      </c>
      <c r="B31" s="67">
        <v>598</v>
      </c>
      <c r="C31" s="67"/>
      <c r="D31" s="67"/>
      <c r="E31" s="67"/>
      <c r="F31" s="67">
        <v>30</v>
      </c>
      <c r="G31" s="67">
        <v>74</v>
      </c>
      <c r="H31" s="67">
        <v>82</v>
      </c>
      <c r="I31" s="67">
        <v>103</v>
      </c>
      <c r="J31" s="67">
        <v>141</v>
      </c>
      <c r="K31" s="67">
        <v>96</v>
      </c>
      <c r="L31" s="67">
        <v>71</v>
      </c>
      <c r="M31" s="67"/>
      <c r="N31" s="67">
        <v>1</v>
      </c>
      <c r="O31" s="66"/>
      <c r="P31" s="6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"/>
  <sheetViews>
    <sheetView workbookViewId="0">
      <selection sqref="A1:H1"/>
    </sheetView>
  </sheetViews>
  <sheetFormatPr defaultRowHeight="15" x14ac:dyDescent="0.25"/>
  <cols>
    <col min="1" max="1" width="15.140625" customWidth="1"/>
    <col min="2" max="2" width="34" customWidth="1"/>
    <col min="3" max="3" width="69.85546875" customWidth="1"/>
    <col min="4" max="4" width="34.7109375" customWidth="1"/>
    <col min="9" max="20" width="8.85546875" style="31"/>
  </cols>
  <sheetData>
    <row r="1" spans="1:19" ht="20.25" thickBot="1" x14ac:dyDescent="0.35">
      <c r="A1" s="72" t="s">
        <v>2</v>
      </c>
      <c r="B1" s="72"/>
      <c r="C1" s="72"/>
      <c r="D1" s="72"/>
      <c r="E1" s="72"/>
      <c r="F1" s="72"/>
      <c r="G1" s="72"/>
      <c r="H1" s="72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</row>
    <row r="2" spans="1:19" ht="15.75" thickTop="1" x14ac:dyDescent="0.25"/>
    <row r="3" spans="1:19" x14ac:dyDescent="0.25">
      <c r="A3" s="25" t="s">
        <v>3</v>
      </c>
      <c r="B3" s="25" t="s">
        <v>5</v>
      </c>
      <c r="C3" s="25" t="s">
        <v>4</v>
      </c>
      <c r="D3" s="25" t="s">
        <v>11</v>
      </c>
    </row>
    <row r="4" spans="1:19" x14ac:dyDescent="0.25">
      <c r="A4" s="26">
        <v>43747</v>
      </c>
      <c r="B4" s="1" t="s">
        <v>6</v>
      </c>
      <c r="C4" s="1" t="s">
        <v>7</v>
      </c>
      <c r="D4" s="27">
        <v>43747</v>
      </c>
    </row>
    <row r="5" spans="1:19" x14ac:dyDescent="0.25">
      <c r="A5" s="26">
        <v>-10</v>
      </c>
      <c r="B5" s="1" t="s">
        <v>6</v>
      </c>
      <c r="C5" s="1" t="s">
        <v>8</v>
      </c>
      <c r="D5" s="28">
        <v>-10</v>
      </c>
    </row>
    <row r="6" spans="1:19" x14ac:dyDescent="0.25">
      <c r="A6" s="1" t="e">
        <f ca="1">avarage(5,45)</f>
        <v>#NAME?</v>
      </c>
      <c r="B6" s="1" t="s">
        <v>9</v>
      </c>
      <c r="C6" s="1" t="s">
        <v>10</v>
      </c>
      <c r="D6" s="9">
        <f>AVERAGE(5,45)</f>
        <v>25</v>
      </c>
    </row>
    <row r="7" spans="1:19" x14ac:dyDescent="0.25">
      <c r="A7" s="29" t="e">
        <f>D5/D2</f>
        <v>#DIV/0!</v>
      </c>
      <c r="B7" s="1" t="s">
        <v>12</v>
      </c>
      <c r="C7" s="1" t="s">
        <v>13</v>
      </c>
      <c r="D7" s="9">
        <f>D5/D4</f>
        <v>-2.285871031156422E-4</v>
      </c>
    </row>
    <row r="8" spans="1:19" x14ac:dyDescent="0.25">
      <c r="A8" s="1" t="e">
        <f>H8*2</f>
        <v>#VALUE!</v>
      </c>
      <c r="B8" s="1" t="s">
        <v>62</v>
      </c>
      <c r="C8" s="1" t="s">
        <v>64</v>
      </c>
      <c r="D8" s="9">
        <f>G8*2</f>
        <v>2.5</v>
      </c>
      <c r="G8" s="3">
        <v>1.25</v>
      </c>
      <c r="H8" s="3" t="s">
        <v>63</v>
      </c>
    </row>
    <row r="10" spans="1:19" x14ac:dyDescent="0.25">
      <c r="A10" s="7" t="s">
        <v>65</v>
      </c>
    </row>
    <row r="11" spans="1:19" x14ac:dyDescent="0.25">
      <c r="A11" s="24" t="s">
        <v>66</v>
      </c>
    </row>
  </sheetData>
  <mergeCells count="1">
    <mergeCell ref="A1:H1"/>
  </mergeCells>
  <hyperlinks>
    <hyperlink ref="A11" r:id="rId1" location="ID0EAABAAA=Errors" display="https://support.office.com/en-us/article/Formulas-and-functions-294d9486-b332-48ed-b489-abe7d0f9eda9 - ID0EAABAAA=Errors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5"/>
  <sheetViews>
    <sheetView topLeftCell="A85" workbookViewId="0">
      <selection activeCell="K114" sqref="K114"/>
    </sheetView>
  </sheetViews>
  <sheetFormatPr defaultRowHeight="15" x14ac:dyDescent="0.25"/>
  <cols>
    <col min="11" max="11" width="35" customWidth="1"/>
    <col min="12" max="15" width="10.28515625" customWidth="1"/>
  </cols>
  <sheetData>
    <row r="1" spans="1:19" ht="20.25" thickBot="1" x14ac:dyDescent="0.35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" customHeight="1" thickTop="1" x14ac:dyDescent="0.25">
      <c r="A2" s="4" t="s">
        <v>0</v>
      </c>
      <c r="K2" s="76" t="s">
        <v>23</v>
      </c>
      <c r="L2" s="76"/>
      <c r="M2" s="76"/>
      <c r="N2" s="76"/>
      <c r="O2" s="76"/>
      <c r="P2" s="76"/>
    </row>
    <row r="3" spans="1:19" x14ac:dyDescent="0.25">
      <c r="K3" s="8" t="s">
        <v>35</v>
      </c>
      <c r="L3" s="8" t="s">
        <v>67</v>
      </c>
      <c r="M3" s="8" t="s">
        <v>68</v>
      </c>
      <c r="N3" s="8" t="s">
        <v>69</v>
      </c>
      <c r="O3" s="8" t="s">
        <v>70</v>
      </c>
      <c r="P3" s="8" t="s">
        <v>71</v>
      </c>
    </row>
    <row r="4" spans="1:19" ht="15.75" x14ac:dyDescent="0.25">
      <c r="A4" s="4" t="s">
        <v>72</v>
      </c>
      <c r="K4" s="2" t="s">
        <v>24</v>
      </c>
      <c r="L4" s="9">
        <v>43</v>
      </c>
      <c r="M4" s="9">
        <v>48</v>
      </c>
      <c r="N4" s="9">
        <v>23</v>
      </c>
      <c r="O4" s="9">
        <v>14</v>
      </c>
      <c r="P4" s="9">
        <f>SUM(L4:O4)</f>
        <v>128</v>
      </c>
    </row>
    <row r="5" spans="1:19" ht="15.75" x14ac:dyDescent="0.25">
      <c r="A5" s="4"/>
      <c r="K5" s="2" t="s">
        <v>25</v>
      </c>
      <c r="L5" s="9">
        <v>50</v>
      </c>
      <c r="M5" s="9">
        <v>90</v>
      </c>
      <c r="N5" s="9">
        <v>87</v>
      </c>
      <c r="O5" s="9">
        <v>2</v>
      </c>
      <c r="P5" s="9">
        <f t="shared" ref="P5:P14" si="0">SUM(L5:O5)</f>
        <v>229</v>
      </c>
    </row>
    <row r="6" spans="1:19" ht="15.75" x14ac:dyDescent="0.25">
      <c r="A6" s="4" t="s">
        <v>73</v>
      </c>
      <c r="K6" s="2" t="s">
        <v>26</v>
      </c>
      <c r="L6" s="9">
        <v>41</v>
      </c>
      <c r="M6" s="9">
        <v>11</v>
      </c>
      <c r="N6" s="9">
        <v>98</v>
      </c>
      <c r="O6" s="9">
        <v>2</v>
      </c>
      <c r="P6" s="9">
        <f t="shared" si="0"/>
        <v>152</v>
      </c>
    </row>
    <row r="7" spans="1:19" x14ac:dyDescent="0.25">
      <c r="K7" s="2" t="s">
        <v>27</v>
      </c>
      <c r="L7" s="9">
        <v>28</v>
      </c>
      <c r="M7" s="9">
        <v>2</v>
      </c>
      <c r="N7" s="9">
        <v>2</v>
      </c>
      <c r="O7" s="9">
        <v>30</v>
      </c>
      <c r="P7" s="9">
        <f t="shared" si="0"/>
        <v>62</v>
      </c>
    </row>
    <row r="8" spans="1:19" x14ac:dyDescent="0.25">
      <c r="A8" s="74" t="s">
        <v>102</v>
      </c>
      <c r="B8" s="74"/>
      <c r="C8" s="74"/>
      <c r="D8" s="74"/>
      <c r="E8" s="74"/>
      <c r="F8" s="74"/>
      <c r="G8" s="74"/>
      <c r="H8" s="74"/>
      <c r="I8" s="74"/>
      <c r="J8" s="77"/>
      <c r="K8" s="2" t="s">
        <v>28</v>
      </c>
      <c r="L8" s="9">
        <v>81</v>
      </c>
      <c r="M8" s="9">
        <v>70</v>
      </c>
      <c r="N8" s="9">
        <v>3</v>
      </c>
      <c r="O8" s="9">
        <v>95</v>
      </c>
      <c r="P8" s="9">
        <f t="shared" si="0"/>
        <v>249</v>
      </c>
    </row>
    <row r="9" spans="1:19" x14ac:dyDescent="0.25">
      <c r="A9" s="74"/>
      <c r="B9" s="74"/>
      <c r="C9" s="74"/>
      <c r="D9" s="74"/>
      <c r="E9" s="74"/>
      <c r="F9" s="74"/>
      <c r="G9" s="74"/>
      <c r="H9" s="74"/>
      <c r="I9" s="74"/>
      <c r="J9" s="77"/>
      <c r="K9" s="2" t="s">
        <v>29</v>
      </c>
      <c r="L9" s="9">
        <v>57</v>
      </c>
      <c r="M9" s="9">
        <v>5</v>
      </c>
      <c r="N9" s="9">
        <v>99</v>
      </c>
      <c r="O9" s="9">
        <v>52</v>
      </c>
      <c r="P9" s="9">
        <f t="shared" si="0"/>
        <v>213</v>
      </c>
    </row>
    <row r="10" spans="1:19" x14ac:dyDescent="0.25">
      <c r="K10" s="2" t="s">
        <v>30</v>
      </c>
      <c r="L10" s="9">
        <v>40</v>
      </c>
      <c r="M10" s="9">
        <v>19</v>
      </c>
      <c r="N10" s="9">
        <v>10</v>
      </c>
      <c r="O10" s="9">
        <v>75</v>
      </c>
      <c r="P10" s="9">
        <f t="shared" si="0"/>
        <v>144</v>
      </c>
    </row>
    <row r="11" spans="1:19" x14ac:dyDescent="0.25">
      <c r="K11" s="2" t="s">
        <v>31</v>
      </c>
      <c r="L11" s="9">
        <v>16</v>
      </c>
      <c r="M11" s="9">
        <v>50</v>
      </c>
      <c r="N11" s="9">
        <v>8</v>
      </c>
      <c r="O11" s="9">
        <v>2</v>
      </c>
      <c r="P11" s="9">
        <f t="shared" si="0"/>
        <v>76</v>
      </c>
    </row>
    <row r="12" spans="1:19" x14ac:dyDescent="0.25">
      <c r="K12" s="2" t="s">
        <v>32</v>
      </c>
      <c r="L12" s="9">
        <v>74</v>
      </c>
      <c r="M12" s="9">
        <v>54</v>
      </c>
      <c r="N12" s="9">
        <v>3</v>
      </c>
      <c r="O12" s="9">
        <v>2</v>
      </c>
      <c r="P12" s="9">
        <f t="shared" si="0"/>
        <v>133</v>
      </c>
    </row>
    <row r="13" spans="1:19" x14ac:dyDescent="0.25">
      <c r="K13" s="2" t="s">
        <v>33</v>
      </c>
      <c r="L13" s="9">
        <v>7</v>
      </c>
      <c r="M13" s="9">
        <v>50</v>
      </c>
      <c r="N13" s="9">
        <v>98</v>
      </c>
      <c r="O13" s="9">
        <v>89</v>
      </c>
      <c r="P13" s="9">
        <f t="shared" si="0"/>
        <v>244</v>
      </c>
    </row>
    <row r="14" spans="1:19" x14ac:dyDescent="0.25">
      <c r="K14" s="2" t="s">
        <v>34</v>
      </c>
      <c r="L14" s="9">
        <v>85</v>
      </c>
      <c r="M14" s="9">
        <v>49</v>
      </c>
      <c r="N14" s="9">
        <v>75</v>
      </c>
      <c r="O14" s="9">
        <v>64</v>
      </c>
      <c r="P14" s="9">
        <f t="shared" si="0"/>
        <v>273</v>
      </c>
    </row>
    <row r="18" spans="1:10" ht="15.75" x14ac:dyDescent="0.25">
      <c r="A18" s="4" t="s">
        <v>74</v>
      </c>
    </row>
    <row r="20" spans="1:10" ht="15.75" x14ac:dyDescent="0.25">
      <c r="A20" s="4" t="s">
        <v>75</v>
      </c>
    </row>
    <row r="21" spans="1:10" ht="15.75" x14ac:dyDescent="0.25">
      <c r="A21" s="4" t="s">
        <v>76</v>
      </c>
    </row>
    <row r="22" spans="1:10" ht="15.75" x14ac:dyDescent="0.25">
      <c r="A22" s="4"/>
    </row>
    <row r="23" spans="1:10" ht="15.75" x14ac:dyDescent="0.25">
      <c r="A23" s="4" t="s">
        <v>77</v>
      </c>
    </row>
    <row r="28" spans="1:10" ht="15.6" customHeight="1" x14ac:dyDescent="0.25">
      <c r="A28" s="74" t="s">
        <v>78</v>
      </c>
      <c r="B28" s="74"/>
      <c r="C28" s="74"/>
      <c r="D28" s="74"/>
      <c r="E28" s="74"/>
      <c r="F28" s="74"/>
      <c r="G28" s="74"/>
      <c r="H28" s="74"/>
      <c r="I28" s="74"/>
      <c r="J28" s="74"/>
    </row>
    <row r="29" spans="1:10" x14ac:dyDescent="0.25">
      <c r="A29" s="74"/>
      <c r="B29" s="74"/>
      <c r="C29" s="74"/>
      <c r="D29" s="74"/>
      <c r="E29" s="74"/>
      <c r="F29" s="74"/>
      <c r="G29" s="74"/>
      <c r="H29" s="74"/>
      <c r="I29" s="74"/>
      <c r="J29" s="74"/>
    </row>
    <row r="31" spans="1:10" ht="15.75" x14ac:dyDescent="0.25">
      <c r="A31" s="4" t="s">
        <v>79</v>
      </c>
    </row>
    <row r="33" spans="1:10" x14ac:dyDescent="0.25">
      <c r="A33" s="75" t="s">
        <v>80</v>
      </c>
      <c r="B33" s="75"/>
      <c r="C33" s="75"/>
      <c r="D33" s="75"/>
      <c r="E33" s="75"/>
      <c r="F33" s="75"/>
      <c r="G33" s="75"/>
      <c r="H33" s="75"/>
      <c r="I33" s="75"/>
      <c r="J33" s="75"/>
    </row>
    <row r="34" spans="1:10" x14ac:dyDescent="0.25">
      <c r="A34" s="75"/>
      <c r="B34" s="75"/>
      <c r="C34" s="75"/>
      <c r="D34" s="75"/>
      <c r="E34" s="75"/>
      <c r="F34" s="75"/>
      <c r="G34" s="75"/>
      <c r="H34" s="75"/>
      <c r="I34" s="75"/>
      <c r="J34" s="75"/>
    </row>
    <row r="36" spans="1:10" ht="15.6" customHeight="1" x14ac:dyDescent="0.25">
      <c r="A36" s="71" t="s">
        <v>81</v>
      </c>
      <c r="B36" s="71"/>
      <c r="C36" s="71"/>
      <c r="D36" s="71"/>
      <c r="E36" s="71"/>
      <c r="F36" s="71"/>
      <c r="G36" s="71"/>
      <c r="H36" s="71"/>
      <c r="I36" s="71"/>
      <c r="J36" s="71"/>
    </row>
    <row r="37" spans="1:10" x14ac:dyDescent="0.25">
      <c r="A37" s="71"/>
      <c r="B37" s="71"/>
      <c r="C37" s="71"/>
      <c r="D37" s="71"/>
      <c r="E37" s="71"/>
      <c r="F37" s="71"/>
      <c r="G37" s="71"/>
      <c r="H37" s="71"/>
      <c r="I37" s="71"/>
      <c r="J37" s="71"/>
    </row>
    <row r="47" spans="1:10" ht="15.75" x14ac:dyDescent="0.25">
      <c r="A47" s="4" t="s">
        <v>82</v>
      </c>
    </row>
    <row r="51" spans="1:10" ht="15.6" customHeight="1" x14ac:dyDescent="0.25"/>
    <row r="54" spans="1:10" ht="15.6" customHeight="1" x14ac:dyDescent="0.25"/>
    <row r="59" spans="1:10" x14ac:dyDescent="0.25">
      <c r="A59" s="71" t="s">
        <v>83</v>
      </c>
      <c r="B59" s="71"/>
      <c r="C59" s="71"/>
      <c r="D59" s="71"/>
      <c r="E59" s="71"/>
      <c r="F59" s="71"/>
      <c r="G59" s="71"/>
      <c r="H59" s="71"/>
      <c r="I59" s="71"/>
      <c r="J59" s="71"/>
    </row>
    <row r="60" spans="1:10" x14ac:dyDescent="0.25">
      <c r="A60" s="71"/>
      <c r="B60" s="71"/>
      <c r="C60" s="71"/>
      <c r="D60" s="71"/>
      <c r="E60" s="71"/>
      <c r="F60" s="71"/>
      <c r="G60" s="71"/>
      <c r="H60" s="71"/>
      <c r="I60" s="71"/>
      <c r="J60" s="71"/>
    </row>
    <row r="62" spans="1:10" x14ac:dyDescent="0.25">
      <c r="A62" s="71" t="s">
        <v>84</v>
      </c>
      <c r="B62" s="71"/>
      <c r="C62" s="71"/>
      <c r="D62" s="71"/>
      <c r="E62" s="71"/>
      <c r="F62" s="71"/>
      <c r="G62" s="71"/>
      <c r="H62" s="71"/>
      <c r="I62" s="71"/>
      <c r="J62" s="71"/>
    </row>
    <row r="63" spans="1:10" x14ac:dyDescent="0.25">
      <c r="A63" s="71"/>
      <c r="B63" s="71"/>
      <c r="C63" s="71"/>
      <c r="D63" s="71"/>
      <c r="E63" s="71"/>
      <c r="F63" s="71"/>
      <c r="G63" s="71"/>
      <c r="H63" s="71"/>
      <c r="I63" s="71"/>
      <c r="J63" s="71"/>
    </row>
    <row r="67" spans="1:3" ht="15.75" x14ac:dyDescent="0.25">
      <c r="A67" s="4" t="s">
        <v>85</v>
      </c>
    </row>
    <row r="70" spans="1:3" ht="15.75" x14ac:dyDescent="0.25">
      <c r="A70" s="4" t="s">
        <v>86</v>
      </c>
      <c r="B70" s="4"/>
      <c r="C70" s="4"/>
    </row>
    <row r="71" spans="1:3" ht="15.75" x14ac:dyDescent="0.25">
      <c r="A71" s="4"/>
      <c r="C71" s="4"/>
    </row>
    <row r="72" spans="1:3" ht="15.75" x14ac:dyDescent="0.25">
      <c r="A72" s="4"/>
      <c r="B72" s="6" t="s">
        <v>87</v>
      </c>
      <c r="C72" s="4"/>
    </row>
    <row r="73" spans="1:3" ht="15.75" x14ac:dyDescent="0.25">
      <c r="A73" s="4"/>
      <c r="C73" s="4"/>
    </row>
    <row r="74" spans="1:3" ht="15.75" x14ac:dyDescent="0.25">
      <c r="A74" s="4"/>
      <c r="B74" s="6" t="s">
        <v>88</v>
      </c>
      <c r="C74" s="4"/>
    </row>
    <row r="75" spans="1:3" ht="15.75" x14ac:dyDescent="0.25">
      <c r="A75" s="4"/>
      <c r="C75" s="4"/>
    </row>
    <row r="76" spans="1:3" ht="15.75" x14ac:dyDescent="0.25">
      <c r="A76" s="4"/>
      <c r="B76" s="6" t="s">
        <v>89</v>
      </c>
      <c r="C76" s="4"/>
    </row>
    <row r="77" spans="1:3" ht="15.75" x14ac:dyDescent="0.25">
      <c r="A77" s="4"/>
      <c r="B77" s="6"/>
      <c r="C77" s="4"/>
    </row>
    <row r="78" spans="1:3" ht="15.75" x14ac:dyDescent="0.25">
      <c r="A78" s="4"/>
      <c r="B78" s="6" t="s">
        <v>95</v>
      </c>
      <c r="C78" s="4"/>
    </row>
    <row r="79" spans="1:3" ht="15.75" x14ac:dyDescent="0.25">
      <c r="A79" s="4"/>
      <c r="B79" s="6" t="s">
        <v>90</v>
      </c>
      <c r="C79" s="4"/>
    </row>
    <row r="80" spans="1:3" ht="15.75" x14ac:dyDescent="0.25">
      <c r="A80" s="4"/>
      <c r="B80" s="6"/>
      <c r="C80" s="4"/>
    </row>
    <row r="81" spans="1:10" ht="15.75" x14ac:dyDescent="0.25">
      <c r="A81" s="4"/>
      <c r="B81" s="6" t="s">
        <v>92</v>
      </c>
      <c r="C81" s="4"/>
    </row>
    <row r="82" spans="1:10" ht="15.75" x14ac:dyDescent="0.25">
      <c r="A82" s="4"/>
      <c r="B82" s="6"/>
      <c r="C82" s="4"/>
    </row>
    <row r="83" spans="1:10" ht="15.75" x14ac:dyDescent="0.25">
      <c r="A83" s="4"/>
      <c r="B83" s="6" t="s">
        <v>94</v>
      </c>
      <c r="C83" s="4"/>
    </row>
    <row r="84" spans="1:10" ht="15.75" x14ac:dyDescent="0.25">
      <c r="A84" s="4"/>
      <c r="B84" s="6"/>
      <c r="C84" s="4"/>
    </row>
    <row r="85" spans="1:10" ht="15.75" x14ac:dyDescent="0.25">
      <c r="A85" s="4"/>
      <c r="B85" s="6" t="s">
        <v>91</v>
      </c>
      <c r="C85" s="4"/>
    </row>
    <row r="86" spans="1:10" ht="15.75" x14ac:dyDescent="0.25">
      <c r="A86" s="4"/>
      <c r="B86" s="6"/>
      <c r="C86" s="4"/>
    </row>
    <row r="87" spans="1:10" ht="15.75" x14ac:dyDescent="0.25">
      <c r="A87" s="4"/>
      <c r="B87" s="6" t="s">
        <v>93</v>
      </c>
      <c r="C87" s="4"/>
    </row>
    <row r="88" spans="1:10" ht="15.75" x14ac:dyDescent="0.25">
      <c r="A88" s="4"/>
      <c r="C88" s="4"/>
    </row>
    <row r="90" spans="1:10" x14ac:dyDescent="0.25">
      <c r="A90" s="74" t="s">
        <v>96</v>
      </c>
      <c r="B90" s="74"/>
      <c r="C90" s="74"/>
      <c r="D90" s="74"/>
      <c r="E90" s="74"/>
      <c r="F90" s="74"/>
      <c r="G90" s="74"/>
      <c r="H90" s="74"/>
      <c r="I90" s="74"/>
      <c r="J90" s="74"/>
    </row>
    <row r="91" spans="1:10" x14ac:dyDescent="0.25">
      <c r="A91" s="74"/>
      <c r="B91" s="74"/>
      <c r="C91" s="74"/>
      <c r="D91" s="74"/>
      <c r="E91" s="74"/>
      <c r="F91" s="74"/>
      <c r="G91" s="74"/>
      <c r="H91" s="74"/>
      <c r="I91" s="74"/>
      <c r="J91" s="74"/>
    </row>
    <row r="94" spans="1:10" ht="15.6" customHeight="1" x14ac:dyDescent="0.25">
      <c r="A94" s="71" t="s">
        <v>97</v>
      </c>
      <c r="B94" s="71"/>
      <c r="C94" s="71"/>
      <c r="D94" s="71"/>
      <c r="E94" s="71"/>
      <c r="F94" s="71"/>
      <c r="G94" s="71"/>
      <c r="H94" s="71"/>
      <c r="I94" s="71"/>
      <c r="J94" s="71"/>
    </row>
    <row r="95" spans="1:10" x14ac:dyDescent="0.25">
      <c r="A95" s="71"/>
      <c r="B95" s="71"/>
      <c r="C95" s="71"/>
      <c r="D95" s="71"/>
      <c r="E95" s="71"/>
      <c r="F95" s="71"/>
      <c r="G95" s="71"/>
      <c r="H95" s="71"/>
      <c r="I95" s="71"/>
      <c r="J95" s="71"/>
    </row>
    <row r="98" spans="1:10" ht="15.6" customHeight="1" x14ac:dyDescent="0.25">
      <c r="A98" s="71" t="s">
        <v>98</v>
      </c>
      <c r="B98" s="71"/>
      <c r="C98" s="71"/>
      <c r="D98" s="71"/>
      <c r="E98" s="71"/>
      <c r="F98" s="71"/>
      <c r="G98" s="71"/>
      <c r="H98" s="71"/>
      <c r="I98" s="71"/>
      <c r="J98" s="71"/>
    </row>
    <row r="99" spans="1:10" x14ac:dyDescent="0.25">
      <c r="A99" s="71"/>
      <c r="B99" s="71"/>
      <c r="C99" s="71"/>
      <c r="D99" s="71"/>
      <c r="E99" s="71"/>
      <c r="F99" s="71"/>
      <c r="G99" s="71"/>
      <c r="H99" s="71"/>
      <c r="I99" s="71"/>
      <c r="J99" s="71"/>
    </row>
    <row r="101" spans="1:10" ht="15.6" customHeight="1" x14ac:dyDescent="0.25">
      <c r="A101" s="71" t="s">
        <v>100</v>
      </c>
      <c r="B101" s="71"/>
      <c r="C101" s="71"/>
      <c r="D101" s="71"/>
      <c r="E101" s="71"/>
      <c r="F101" s="71"/>
      <c r="G101" s="71"/>
      <c r="H101" s="71"/>
      <c r="I101" s="71"/>
      <c r="J101" s="71"/>
    </row>
    <row r="102" spans="1:10" x14ac:dyDescent="0.25">
      <c r="A102" s="71"/>
      <c r="B102" s="71"/>
      <c r="C102" s="71"/>
      <c r="D102" s="71"/>
      <c r="E102" s="71"/>
      <c r="F102" s="71"/>
      <c r="G102" s="71"/>
      <c r="H102" s="71"/>
      <c r="I102" s="71"/>
      <c r="J102" s="71"/>
    </row>
    <row r="104" spans="1:10" ht="15.6" customHeight="1" x14ac:dyDescent="0.25">
      <c r="A104" s="74" t="s">
        <v>99</v>
      </c>
      <c r="B104" s="71"/>
      <c r="C104" s="71"/>
      <c r="D104" s="71"/>
      <c r="E104" s="71"/>
      <c r="F104" s="71"/>
      <c r="G104" s="71"/>
      <c r="H104" s="71"/>
      <c r="I104" s="71"/>
      <c r="J104" s="71"/>
    </row>
    <row r="105" spans="1:10" x14ac:dyDescent="0.25">
      <c r="A105" s="71"/>
      <c r="B105" s="71"/>
      <c r="C105" s="71"/>
      <c r="D105" s="71"/>
      <c r="E105" s="71"/>
      <c r="F105" s="71"/>
      <c r="G105" s="71"/>
      <c r="H105" s="71"/>
      <c r="I105" s="71"/>
      <c r="J105" s="71"/>
    </row>
  </sheetData>
  <mergeCells count="13">
    <mergeCell ref="A1:S1"/>
    <mergeCell ref="K2:P2"/>
    <mergeCell ref="A8:J9"/>
    <mergeCell ref="A28:J29"/>
    <mergeCell ref="A94:J95"/>
    <mergeCell ref="A98:J99"/>
    <mergeCell ref="A101:J102"/>
    <mergeCell ref="A104:J105"/>
    <mergeCell ref="A33:J34"/>
    <mergeCell ref="A36:J37"/>
    <mergeCell ref="A59:J60"/>
    <mergeCell ref="A62:J63"/>
    <mergeCell ref="A90:J9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sqref="A1:B1"/>
    </sheetView>
  </sheetViews>
  <sheetFormatPr defaultRowHeight="15" x14ac:dyDescent="0.25"/>
  <cols>
    <col min="1" max="1" width="35.85546875" customWidth="1"/>
  </cols>
  <sheetData>
    <row r="1" spans="1:2" ht="29.45" customHeight="1" x14ac:dyDescent="0.25">
      <c r="A1" s="78" t="s">
        <v>23</v>
      </c>
      <c r="B1" s="78"/>
    </row>
    <row r="2" spans="1:2" x14ac:dyDescent="0.25">
      <c r="A2" s="8" t="s">
        <v>35</v>
      </c>
      <c r="B2" s="8" t="s">
        <v>36</v>
      </c>
    </row>
    <row r="3" spans="1:2" x14ac:dyDescent="0.25">
      <c r="A3" s="2" t="s">
        <v>24</v>
      </c>
      <c r="B3" s="9">
        <v>43</v>
      </c>
    </row>
    <row r="4" spans="1:2" x14ac:dyDescent="0.25">
      <c r="A4" s="2" t="s">
        <v>25</v>
      </c>
      <c r="B4" s="9">
        <v>50</v>
      </c>
    </row>
    <row r="5" spans="1:2" x14ac:dyDescent="0.25">
      <c r="A5" s="2" t="s">
        <v>26</v>
      </c>
      <c r="B5" s="9">
        <v>41</v>
      </c>
    </row>
    <row r="6" spans="1:2" x14ac:dyDescent="0.25">
      <c r="A6" s="2" t="s">
        <v>27</v>
      </c>
      <c r="B6" s="9">
        <v>28</v>
      </c>
    </row>
    <row r="7" spans="1:2" x14ac:dyDescent="0.25">
      <c r="A7" s="2" t="s">
        <v>28</v>
      </c>
      <c r="B7" s="9">
        <v>81</v>
      </c>
    </row>
    <row r="8" spans="1:2" x14ac:dyDescent="0.25">
      <c r="A8" s="2" t="s">
        <v>29</v>
      </c>
      <c r="B8" s="9">
        <v>57</v>
      </c>
    </row>
    <row r="9" spans="1:2" x14ac:dyDescent="0.25">
      <c r="A9" s="2" t="s">
        <v>30</v>
      </c>
      <c r="B9" s="9">
        <v>40</v>
      </c>
    </row>
    <row r="10" spans="1:2" x14ac:dyDescent="0.25">
      <c r="A10" s="2" t="s">
        <v>31</v>
      </c>
      <c r="B10" s="9">
        <v>16</v>
      </c>
    </row>
    <row r="11" spans="1:2" x14ac:dyDescent="0.25">
      <c r="A11" s="2" t="s">
        <v>32</v>
      </c>
      <c r="B11" s="9">
        <v>74</v>
      </c>
    </row>
    <row r="12" spans="1:2" x14ac:dyDescent="0.25">
      <c r="A12" s="2" t="s">
        <v>33</v>
      </c>
      <c r="B12" s="9">
        <v>7</v>
      </c>
    </row>
    <row r="13" spans="1:2" x14ac:dyDescent="0.25">
      <c r="A13" s="2" t="s">
        <v>34</v>
      </c>
      <c r="B13" s="9">
        <v>85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3"/>
  <sheetViews>
    <sheetView workbookViewId="0">
      <selection sqref="A1:B1"/>
    </sheetView>
  </sheetViews>
  <sheetFormatPr defaultRowHeight="15" x14ac:dyDescent="0.25"/>
  <cols>
    <col min="1" max="1" width="34.7109375" customWidth="1"/>
  </cols>
  <sheetData>
    <row r="1" spans="1:2" ht="29.45" customHeight="1" x14ac:dyDescent="0.25">
      <c r="A1" s="78" t="s">
        <v>23</v>
      </c>
      <c r="B1" s="78"/>
    </row>
    <row r="2" spans="1:2" x14ac:dyDescent="0.25">
      <c r="A2" s="8" t="s">
        <v>35</v>
      </c>
      <c r="B2" s="8" t="s">
        <v>36</v>
      </c>
    </row>
    <row r="3" spans="1:2" x14ac:dyDescent="0.25">
      <c r="A3" s="2" t="s">
        <v>24</v>
      </c>
      <c r="B3" s="9">
        <v>48</v>
      </c>
    </row>
    <row r="4" spans="1:2" x14ac:dyDescent="0.25">
      <c r="A4" s="2" t="s">
        <v>25</v>
      </c>
      <c r="B4" s="9">
        <v>90</v>
      </c>
    </row>
    <row r="5" spans="1:2" x14ac:dyDescent="0.25">
      <c r="A5" s="2" t="s">
        <v>26</v>
      </c>
      <c r="B5" s="9">
        <v>11</v>
      </c>
    </row>
    <row r="6" spans="1:2" x14ac:dyDescent="0.25">
      <c r="A6" s="2" t="s">
        <v>27</v>
      </c>
      <c r="B6" s="9">
        <v>2</v>
      </c>
    </row>
    <row r="7" spans="1:2" x14ac:dyDescent="0.25">
      <c r="A7" s="2" t="s">
        <v>28</v>
      </c>
      <c r="B7" s="9">
        <v>70</v>
      </c>
    </row>
    <row r="8" spans="1:2" x14ac:dyDescent="0.25">
      <c r="A8" s="2" t="s">
        <v>29</v>
      </c>
      <c r="B8" s="9">
        <v>5</v>
      </c>
    </row>
    <row r="9" spans="1:2" x14ac:dyDescent="0.25">
      <c r="A9" s="2" t="s">
        <v>30</v>
      </c>
      <c r="B9" s="9">
        <v>19</v>
      </c>
    </row>
    <row r="10" spans="1:2" x14ac:dyDescent="0.25">
      <c r="A10" s="2" t="s">
        <v>31</v>
      </c>
      <c r="B10" s="9">
        <v>50</v>
      </c>
    </row>
    <row r="11" spans="1:2" x14ac:dyDescent="0.25">
      <c r="A11" s="2" t="s">
        <v>32</v>
      </c>
      <c r="B11" s="9">
        <v>54</v>
      </c>
    </row>
    <row r="12" spans="1:2" x14ac:dyDescent="0.25">
      <c r="A12" s="2" t="s">
        <v>33</v>
      </c>
      <c r="B12" s="9">
        <v>50</v>
      </c>
    </row>
    <row r="13" spans="1:2" x14ac:dyDescent="0.25">
      <c r="A13" s="2" t="s">
        <v>34</v>
      </c>
      <c r="B13" s="9">
        <v>49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workbookViewId="0">
      <selection sqref="A1:B1"/>
    </sheetView>
  </sheetViews>
  <sheetFormatPr defaultRowHeight="15" x14ac:dyDescent="0.25"/>
  <cols>
    <col min="1" max="1" width="35.7109375" customWidth="1"/>
  </cols>
  <sheetData>
    <row r="1" spans="1:2" ht="33" customHeight="1" x14ac:dyDescent="0.25">
      <c r="A1" s="78" t="s">
        <v>23</v>
      </c>
      <c r="B1" s="78"/>
    </row>
    <row r="2" spans="1:2" x14ac:dyDescent="0.25">
      <c r="A2" s="8" t="s">
        <v>35</v>
      </c>
      <c r="B2" s="8" t="s">
        <v>36</v>
      </c>
    </row>
    <row r="3" spans="1:2" x14ac:dyDescent="0.25">
      <c r="A3" s="2" t="s">
        <v>24</v>
      </c>
      <c r="B3" s="9">
        <v>23</v>
      </c>
    </row>
    <row r="4" spans="1:2" x14ac:dyDescent="0.25">
      <c r="A4" s="2" t="s">
        <v>25</v>
      </c>
      <c r="B4" s="9">
        <v>87</v>
      </c>
    </row>
    <row r="5" spans="1:2" x14ac:dyDescent="0.25">
      <c r="A5" s="2" t="s">
        <v>26</v>
      </c>
      <c r="B5" s="9">
        <v>98</v>
      </c>
    </row>
    <row r="6" spans="1:2" x14ac:dyDescent="0.25">
      <c r="A6" s="2" t="s">
        <v>27</v>
      </c>
      <c r="B6" s="9">
        <v>2</v>
      </c>
    </row>
    <row r="7" spans="1:2" x14ac:dyDescent="0.25">
      <c r="A7" s="2" t="s">
        <v>28</v>
      </c>
      <c r="B7" s="9">
        <v>3</v>
      </c>
    </row>
    <row r="8" spans="1:2" x14ac:dyDescent="0.25">
      <c r="A8" s="2" t="s">
        <v>29</v>
      </c>
      <c r="B8" s="9">
        <v>99</v>
      </c>
    </row>
    <row r="9" spans="1:2" x14ac:dyDescent="0.25">
      <c r="A9" s="2" t="s">
        <v>30</v>
      </c>
      <c r="B9" s="9">
        <v>10</v>
      </c>
    </row>
    <row r="10" spans="1:2" x14ac:dyDescent="0.25">
      <c r="A10" s="2" t="s">
        <v>31</v>
      </c>
      <c r="B10" s="9">
        <v>8</v>
      </c>
    </row>
    <row r="11" spans="1:2" x14ac:dyDescent="0.25">
      <c r="A11" s="2" t="s">
        <v>32</v>
      </c>
      <c r="B11" s="9">
        <v>3</v>
      </c>
    </row>
    <row r="12" spans="1:2" x14ac:dyDescent="0.25">
      <c r="A12" s="2" t="s">
        <v>33</v>
      </c>
      <c r="B12" s="9">
        <v>98</v>
      </c>
    </row>
    <row r="13" spans="1:2" x14ac:dyDescent="0.25">
      <c r="A13" s="2" t="s">
        <v>34</v>
      </c>
      <c r="B13" s="9">
        <v>75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"/>
  <sheetViews>
    <sheetView workbookViewId="0">
      <selection sqref="A1:B1"/>
    </sheetView>
  </sheetViews>
  <sheetFormatPr defaultRowHeight="15" x14ac:dyDescent="0.25"/>
  <cols>
    <col min="1" max="1" width="37.42578125" customWidth="1"/>
  </cols>
  <sheetData>
    <row r="1" spans="1:2" ht="29.45" customHeight="1" x14ac:dyDescent="0.25">
      <c r="A1" s="78" t="s">
        <v>23</v>
      </c>
      <c r="B1" s="78"/>
    </row>
    <row r="2" spans="1:2" x14ac:dyDescent="0.25">
      <c r="A2" s="8" t="s">
        <v>35</v>
      </c>
      <c r="B2" s="8" t="s">
        <v>36</v>
      </c>
    </row>
    <row r="3" spans="1:2" x14ac:dyDescent="0.25">
      <c r="A3" s="2" t="s">
        <v>24</v>
      </c>
      <c r="B3" s="9">
        <v>14</v>
      </c>
    </row>
    <row r="4" spans="1:2" x14ac:dyDescent="0.25">
      <c r="A4" s="2" t="s">
        <v>25</v>
      </c>
      <c r="B4" s="9">
        <v>2</v>
      </c>
    </row>
    <row r="5" spans="1:2" x14ac:dyDescent="0.25">
      <c r="A5" s="2" t="s">
        <v>26</v>
      </c>
      <c r="B5" s="9">
        <v>2</v>
      </c>
    </row>
    <row r="6" spans="1:2" x14ac:dyDescent="0.25">
      <c r="A6" s="2" t="s">
        <v>27</v>
      </c>
      <c r="B6" s="9">
        <v>30</v>
      </c>
    </row>
    <row r="7" spans="1:2" x14ac:dyDescent="0.25">
      <c r="A7" s="2" t="s">
        <v>28</v>
      </c>
      <c r="B7" s="9">
        <v>95</v>
      </c>
    </row>
    <row r="8" spans="1:2" x14ac:dyDescent="0.25">
      <c r="A8" s="2" t="s">
        <v>29</v>
      </c>
      <c r="B8" s="9">
        <v>52</v>
      </c>
    </row>
    <row r="9" spans="1:2" x14ac:dyDescent="0.25">
      <c r="A9" s="2" t="s">
        <v>30</v>
      </c>
      <c r="B9" s="9">
        <v>75</v>
      </c>
    </row>
    <row r="10" spans="1:2" x14ac:dyDescent="0.25">
      <c r="A10" s="2" t="s">
        <v>31</v>
      </c>
      <c r="B10" s="9">
        <v>2</v>
      </c>
    </row>
    <row r="11" spans="1:2" x14ac:dyDescent="0.25">
      <c r="A11" s="2" t="s">
        <v>32</v>
      </c>
      <c r="B11" s="9">
        <v>2</v>
      </c>
    </row>
    <row r="12" spans="1:2" x14ac:dyDescent="0.25">
      <c r="A12" s="2" t="s">
        <v>33</v>
      </c>
      <c r="B12" s="9">
        <v>89</v>
      </c>
    </row>
    <row r="13" spans="1:2" x14ac:dyDescent="0.25">
      <c r="A13" s="2" t="s">
        <v>34</v>
      </c>
      <c r="B13" s="9">
        <v>64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40366-A070-430D-934C-971F0EF4AAB8}">
  <dimension ref="A1:M24"/>
  <sheetViews>
    <sheetView zoomScale="110" zoomScaleNormal="110" workbookViewId="0">
      <selection activeCell="M5" sqref="M5"/>
    </sheetView>
  </sheetViews>
  <sheetFormatPr defaultColWidth="8.85546875" defaultRowHeight="12.75" x14ac:dyDescent="0.2"/>
  <cols>
    <col min="1" max="1" width="8.85546875" style="33"/>
    <col min="2" max="2" width="10.42578125" style="33" customWidth="1"/>
    <col min="3" max="3" width="8.85546875" style="33"/>
    <col min="4" max="4" width="11.140625" style="33" customWidth="1"/>
    <col min="5" max="5" width="10.5703125" style="33" customWidth="1"/>
    <col min="6" max="6" width="14.28515625" style="33" customWidth="1"/>
    <col min="7" max="7" width="11" style="33" bestFit="1" customWidth="1"/>
    <col min="8" max="8" width="17.85546875" style="33" customWidth="1"/>
    <col min="9" max="9" width="12.7109375" style="33" customWidth="1"/>
    <col min="10" max="16384" width="8.85546875" style="33"/>
  </cols>
  <sheetData>
    <row r="1" spans="1:13" ht="20.25" thickBot="1" x14ac:dyDescent="0.35">
      <c r="A1" s="72" t="s">
        <v>121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</row>
    <row r="2" spans="1:13" ht="13.5" thickTop="1" x14ac:dyDescent="0.2"/>
    <row r="3" spans="1:13" x14ac:dyDescent="0.2">
      <c r="A3" s="33" t="s">
        <v>116</v>
      </c>
      <c r="H3" s="33" t="s">
        <v>124</v>
      </c>
    </row>
    <row r="4" spans="1:13" x14ac:dyDescent="0.2">
      <c r="A4" s="33" t="s">
        <v>122</v>
      </c>
      <c r="H4" s="33" t="s">
        <v>125</v>
      </c>
    </row>
    <row r="5" spans="1:13" x14ac:dyDescent="0.2">
      <c r="H5" s="33" t="s">
        <v>126</v>
      </c>
      <c r="M5" s="46"/>
    </row>
    <row r="6" spans="1:13" x14ac:dyDescent="0.2">
      <c r="A6" s="79" t="s">
        <v>120</v>
      </c>
      <c r="B6" s="80"/>
      <c r="C6" s="80"/>
      <c r="D6" s="80"/>
      <c r="E6" s="80"/>
      <c r="F6" s="80"/>
      <c r="G6" s="81"/>
    </row>
    <row r="7" spans="1:13" x14ac:dyDescent="0.2">
      <c r="A7" s="82" t="s">
        <v>106</v>
      </c>
      <c r="B7" s="83"/>
      <c r="C7" s="83"/>
      <c r="D7" s="84"/>
      <c r="E7" s="82" t="s">
        <v>107</v>
      </c>
      <c r="F7" s="83"/>
      <c r="G7" s="84"/>
    </row>
    <row r="8" spans="1:13" ht="14.25" x14ac:dyDescent="0.2">
      <c r="A8" s="35" t="s">
        <v>108</v>
      </c>
      <c r="B8" s="35" t="s">
        <v>109</v>
      </c>
      <c r="C8" s="35" t="s">
        <v>110</v>
      </c>
      <c r="D8" s="35" t="s">
        <v>111</v>
      </c>
      <c r="E8" s="35" t="s">
        <v>112</v>
      </c>
      <c r="F8" s="35" t="s">
        <v>119</v>
      </c>
      <c r="G8" s="35" t="s">
        <v>117</v>
      </c>
      <c r="H8" s="35" t="s">
        <v>118</v>
      </c>
      <c r="I8" s="35" t="s">
        <v>113</v>
      </c>
    </row>
    <row r="9" spans="1:13" ht="15" x14ac:dyDescent="0.2">
      <c r="A9" s="35">
        <v>1</v>
      </c>
      <c r="B9" s="40">
        <v>0.125</v>
      </c>
      <c r="C9" s="41">
        <v>0.16</v>
      </c>
      <c r="D9" s="41">
        <v>1.45</v>
      </c>
      <c r="E9" s="42">
        <f xml:space="preserve">  (C9*(B9/2)^2)*PI()</f>
        <v>1.9634954084936209E-3</v>
      </c>
      <c r="F9" s="42">
        <f>D9/E9</f>
        <v>738.47893594639424</v>
      </c>
      <c r="G9" s="43">
        <f>F9-F$19</f>
        <v>-26.152307252070727</v>
      </c>
      <c r="H9" s="36">
        <v>2.262</v>
      </c>
      <c r="I9" s="45">
        <f>G19/F19</f>
        <v>3.4304117485808562E-2</v>
      </c>
    </row>
    <row r="10" spans="1:13" ht="15" x14ac:dyDescent="0.2">
      <c r="A10" s="35">
        <v>2</v>
      </c>
      <c r="B10" s="40">
        <v>0.126</v>
      </c>
      <c r="C10" s="41">
        <v>0.155</v>
      </c>
      <c r="D10" s="41">
        <v>1.452</v>
      </c>
      <c r="E10" s="42">
        <f t="shared" ref="E10:E18" si="0" xml:space="preserve">  (C10*(B10/2)^2)*PI()</f>
        <v>1.9326920925251728E-3</v>
      </c>
      <c r="F10" s="42">
        <f t="shared" ref="F10:F18" si="1">D10/E10</f>
        <v>751.28366573015717</v>
      </c>
      <c r="G10" s="43">
        <f t="shared" ref="G10:G18" si="2">F10-F$19</f>
        <v>-13.347577468307804</v>
      </c>
      <c r="H10" s="37"/>
      <c r="I10" s="38"/>
    </row>
    <row r="11" spans="1:13" ht="15" x14ac:dyDescent="0.2">
      <c r="A11" s="35">
        <v>3</v>
      </c>
      <c r="B11" s="40">
        <v>0.124</v>
      </c>
      <c r="C11" s="41">
        <v>0.16</v>
      </c>
      <c r="D11" s="41">
        <v>1.454</v>
      </c>
      <c r="E11" s="42">
        <f t="shared" si="0"/>
        <v>1.9322051456638662E-3</v>
      </c>
      <c r="F11" s="42">
        <f t="shared" si="1"/>
        <v>752.50808811009313</v>
      </c>
      <c r="G11" s="43">
        <f t="shared" si="2"/>
        <v>-12.123155088371846</v>
      </c>
      <c r="H11" s="37"/>
      <c r="I11" s="38"/>
    </row>
    <row r="12" spans="1:13" ht="15" x14ac:dyDescent="0.2">
      <c r="A12" s="35">
        <v>4</v>
      </c>
      <c r="B12" s="40">
        <v>0.122</v>
      </c>
      <c r="C12" s="41">
        <v>0.155</v>
      </c>
      <c r="D12" s="41">
        <v>1.4550000000000001</v>
      </c>
      <c r="E12" s="42">
        <f t="shared" si="0"/>
        <v>1.811929270921181E-3</v>
      </c>
      <c r="F12" s="42">
        <f t="shared" si="1"/>
        <v>803.01147696580961</v>
      </c>
      <c r="G12" s="43">
        <f t="shared" si="2"/>
        <v>38.380233767344635</v>
      </c>
      <c r="H12" s="37"/>
      <c r="I12" s="38"/>
    </row>
    <row r="13" spans="1:13" ht="15" x14ac:dyDescent="0.2">
      <c r="A13" s="35">
        <v>5</v>
      </c>
      <c r="B13" s="40">
        <v>0.123</v>
      </c>
      <c r="C13" s="41">
        <v>0.15</v>
      </c>
      <c r="D13" s="41">
        <v>1.456</v>
      </c>
      <c r="E13" s="42">
        <f t="shared" si="0"/>
        <v>1.782343322105999E-3</v>
      </c>
      <c r="F13" s="42">
        <f t="shared" si="1"/>
        <v>816.90209845744255</v>
      </c>
      <c r="G13" s="43">
        <f t="shared" si="2"/>
        <v>52.270855258977576</v>
      </c>
      <c r="H13" s="37"/>
      <c r="I13" s="38"/>
    </row>
    <row r="14" spans="1:13" ht="15" x14ac:dyDescent="0.2">
      <c r="A14" s="35">
        <v>6</v>
      </c>
      <c r="B14" s="40">
        <v>0.122</v>
      </c>
      <c r="C14" s="41">
        <v>0.16</v>
      </c>
      <c r="D14" s="41">
        <v>1.4570000000000001</v>
      </c>
      <c r="E14" s="42">
        <f t="shared" si="0"/>
        <v>1.8703786022412191E-3</v>
      </c>
      <c r="F14" s="42">
        <f t="shared" si="1"/>
        <v>778.98667053510997</v>
      </c>
      <c r="G14" s="43">
        <f t="shared" si="2"/>
        <v>14.355427336644993</v>
      </c>
      <c r="H14" s="37"/>
      <c r="I14" s="39"/>
    </row>
    <row r="15" spans="1:13" ht="15" x14ac:dyDescent="0.2">
      <c r="A15" s="35">
        <v>7</v>
      </c>
      <c r="B15" s="40">
        <v>0.124</v>
      </c>
      <c r="C15" s="41">
        <v>0.16</v>
      </c>
      <c r="D15" s="41">
        <v>1.458</v>
      </c>
      <c r="E15" s="42">
        <f t="shared" si="0"/>
        <v>1.9322051456638662E-3</v>
      </c>
      <c r="F15" s="42">
        <f t="shared" si="1"/>
        <v>754.57826166747998</v>
      </c>
      <c r="G15" s="43">
        <f t="shared" si="2"/>
        <v>-10.052981530984994</v>
      </c>
      <c r="H15" s="37"/>
      <c r="I15" s="38"/>
    </row>
    <row r="16" spans="1:13" ht="15" x14ac:dyDescent="0.2">
      <c r="A16" s="35">
        <v>8</v>
      </c>
      <c r="B16" s="40">
        <v>0.125</v>
      </c>
      <c r="C16" s="41">
        <v>0.17</v>
      </c>
      <c r="D16" s="41">
        <v>1.458</v>
      </c>
      <c r="E16" s="42">
        <f t="shared" si="0"/>
        <v>2.0862138715244723E-3</v>
      </c>
      <c r="F16" s="42">
        <f t="shared" si="1"/>
        <v>698.8736964607499</v>
      </c>
      <c r="G16" s="43">
        <f t="shared" si="2"/>
        <v>-65.757546737715074</v>
      </c>
      <c r="H16" s="37"/>
      <c r="I16" s="38"/>
    </row>
    <row r="17" spans="1:9" ht="15" x14ac:dyDescent="0.2">
      <c r="A17" s="35">
        <v>9</v>
      </c>
      <c r="B17" s="40">
        <v>0.123</v>
      </c>
      <c r="C17" s="41">
        <v>0.16500000000000001</v>
      </c>
      <c r="D17" s="41">
        <v>1.4590000000000001</v>
      </c>
      <c r="E17" s="42">
        <f t="shared" si="0"/>
        <v>1.960577654316599E-3</v>
      </c>
      <c r="F17" s="42">
        <f t="shared" si="1"/>
        <v>744.16843259828215</v>
      </c>
      <c r="G17" s="43">
        <f t="shared" si="2"/>
        <v>-20.46281060018282</v>
      </c>
      <c r="H17" s="37"/>
      <c r="I17" s="38"/>
    </row>
    <row r="18" spans="1:9" ht="15" x14ac:dyDescent="0.2">
      <c r="A18" s="35">
        <v>10</v>
      </c>
      <c r="B18" s="40">
        <v>0.126</v>
      </c>
      <c r="C18" s="41">
        <v>0.14499999999999999</v>
      </c>
      <c r="D18" s="41">
        <v>1.46</v>
      </c>
      <c r="E18" s="42">
        <f t="shared" si="0"/>
        <v>1.8080022801041939E-3</v>
      </c>
      <c r="F18" s="42">
        <f t="shared" si="1"/>
        <v>807.52110551313092</v>
      </c>
      <c r="G18" s="43">
        <f t="shared" si="2"/>
        <v>42.889862314665947</v>
      </c>
      <c r="H18" s="37"/>
      <c r="I18" s="38"/>
    </row>
    <row r="19" spans="1:9" x14ac:dyDescent="0.2">
      <c r="A19" s="38"/>
      <c r="B19" s="38"/>
      <c r="C19" s="38"/>
      <c r="D19" s="38"/>
      <c r="E19" s="38"/>
      <c r="F19" s="44">
        <f>AVERAGE(F9:F18)</f>
        <v>764.63124319846497</v>
      </c>
      <c r="G19" s="44">
        <v>26.23</v>
      </c>
      <c r="H19" s="38"/>
      <c r="I19" s="38"/>
    </row>
    <row r="20" spans="1:9" x14ac:dyDescent="0.2">
      <c r="F20" s="34" t="s">
        <v>114</v>
      </c>
      <c r="G20" s="33" t="s">
        <v>115</v>
      </c>
    </row>
    <row r="24" spans="1:9" x14ac:dyDescent="0.2">
      <c r="A24" s="33" t="s">
        <v>123</v>
      </c>
    </row>
  </sheetData>
  <sortState xmlns:xlrd2="http://schemas.microsoft.com/office/spreadsheetml/2017/richdata2" ref="B9:G18">
    <sortCondition ref="D9:D18"/>
  </sortState>
  <mergeCells count="4">
    <mergeCell ref="A1:L1"/>
    <mergeCell ref="A6:G6"/>
    <mergeCell ref="A7:D7"/>
    <mergeCell ref="E7:G7"/>
  </mergeCells>
  <conditionalFormatting sqref="M5">
    <cfRule type="cellIs" dxfId="1" priority="1" operator="equal">
      <formula>"ozols"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62250-B811-4E80-B144-B8CBB07694EB}">
  <dimension ref="A1:S29"/>
  <sheetViews>
    <sheetView tabSelected="1" workbookViewId="0">
      <pane ySplit="1" topLeftCell="A5" activePane="bottomLeft" state="frozen"/>
      <selection activeCell="C7" sqref="C7"/>
      <selection pane="bottomLeft" activeCell="J24" sqref="J24"/>
    </sheetView>
  </sheetViews>
  <sheetFormatPr defaultRowHeight="15" x14ac:dyDescent="0.25"/>
  <cols>
    <col min="8" max="8" width="11.42578125" customWidth="1"/>
    <col min="10" max="10" width="14.7109375" customWidth="1"/>
    <col min="11" max="11" width="19" style="3" customWidth="1"/>
    <col min="12" max="12" width="17.7109375" customWidth="1"/>
    <col min="13" max="13" width="19.5703125" customWidth="1"/>
    <col min="14" max="14" width="10.7109375" customWidth="1"/>
    <col min="15" max="15" width="11.28515625" style="1" customWidth="1"/>
  </cols>
  <sheetData>
    <row r="1" spans="1:19" ht="20.25" thickBot="1" x14ac:dyDescent="0.35">
      <c r="A1" s="72" t="s">
        <v>155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10"/>
      <c r="M1" s="10"/>
      <c r="N1" s="10"/>
      <c r="O1" s="59"/>
      <c r="P1" s="10"/>
      <c r="Q1" s="10"/>
      <c r="R1" s="10"/>
      <c r="S1" s="10"/>
    </row>
    <row r="2" spans="1:19" ht="16.5" thickTop="1" x14ac:dyDescent="0.25">
      <c r="A2" s="4" t="s">
        <v>154</v>
      </c>
    </row>
    <row r="3" spans="1:19" ht="15.75" x14ac:dyDescent="0.25">
      <c r="A3" s="4" t="s">
        <v>153</v>
      </c>
    </row>
    <row r="5" spans="1:19" ht="60" x14ac:dyDescent="0.25">
      <c r="A5" s="4" t="s">
        <v>152</v>
      </c>
      <c r="B5" s="55" t="s">
        <v>151</v>
      </c>
      <c r="C5" s="4" t="s">
        <v>150</v>
      </c>
      <c r="D5" s="4"/>
      <c r="E5" s="4"/>
      <c r="F5" s="4"/>
      <c r="I5" s="58" t="s">
        <v>53</v>
      </c>
      <c r="J5" s="57" t="s">
        <v>149</v>
      </c>
      <c r="K5" s="57" t="s">
        <v>148</v>
      </c>
      <c r="L5" s="57" t="s">
        <v>147</v>
      </c>
      <c r="M5" s="57" t="s">
        <v>146</v>
      </c>
      <c r="N5" s="56" t="s">
        <v>145</v>
      </c>
      <c r="O5" s="56" t="s">
        <v>144</v>
      </c>
    </row>
    <row r="6" spans="1:19" ht="15.75" x14ac:dyDescent="0.25">
      <c r="A6" s="4" t="s">
        <v>130</v>
      </c>
      <c r="B6" s="55" t="s">
        <v>143</v>
      </c>
      <c r="C6" s="4" t="s">
        <v>142</v>
      </c>
      <c r="D6" s="4"/>
      <c r="E6" s="4"/>
      <c r="F6" s="4"/>
      <c r="I6" s="54">
        <v>2002</v>
      </c>
      <c r="J6" s="53">
        <v>328</v>
      </c>
      <c r="K6" s="53">
        <v>2353384</v>
      </c>
      <c r="L6" s="52">
        <v>13.937376990000001</v>
      </c>
      <c r="M6" s="52">
        <v>177.63636360000001</v>
      </c>
      <c r="N6" s="51">
        <f t="shared" ref="N6:N23" si="0">ROUND(L6,0)</f>
        <v>14</v>
      </c>
      <c r="O6" s="9">
        <f t="shared" ref="O6:O23" si="1">ROUND(M6,0)</f>
        <v>178</v>
      </c>
    </row>
    <row r="7" spans="1:19" ht="15.75" x14ac:dyDescent="0.25">
      <c r="A7" s="4" t="s">
        <v>129</v>
      </c>
      <c r="B7" s="55" t="s">
        <v>141</v>
      </c>
      <c r="C7" s="4" t="s">
        <v>140</v>
      </c>
      <c r="D7" s="4"/>
      <c r="E7" s="4"/>
      <c r="F7" s="4"/>
      <c r="I7" s="54">
        <v>2003</v>
      </c>
      <c r="J7" s="53">
        <v>714</v>
      </c>
      <c r="K7" s="53">
        <v>2320956</v>
      </c>
      <c r="L7" s="52">
        <v>30.76318551</v>
      </c>
      <c r="M7" s="52">
        <v>182.13636360000001</v>
      </c>
      <c r="N7" s="51">
        <f t="shared" si="0"/>
        <v>31</v>
      </c>
      <c r="O7" s="9">
        <f t="shared" si="1"/>
        <v>182</v>
      </c>
    </row>
    <row r="8" spans="1:19" ht="15.75" x14ac:dyDescent="0.25">
      <c r="A8" s="4" t="s">
        <v>128</v>
      </c>
      <c r="B8" s="55" t="s">
        <v>139</v>
      </c>
      <c r="C8" s="4" t="s">
        <v>138</v>
      </c>
      <c r="D8" s="4"/>
      <c r="E8" s="4"/>
      <c r="F8" s="4"/>
      <c r="I8" s="54">
        <v>2004</v>
      </c>
      <c r="J8" s="53">
        <v>660</v>
      </c>
      <c r="K8" s="53">
        <v>2299390</v>
      </c>
      <c r="L8" s="52">
        <v>28.703264780000001</v>
      </c>
      <c r="M8" s="52">
        <v>188.4090909</v>
      </c>
      <c r="N8" s="51">
        <f t="shared" si="0"/>
        <v>29</v>
      </c>
      <c r="O8" s="9">
        <f t="shared" si="1"/>
        <v>188</v>
      </c>
    </row>
    <row r="9" spans="1:19" ht="15.75" x14ac:dyDescent="0.25">
      <c r="C9" s="4"/>
      <c r="D9" s="4"/>
      <c r="E9" s="4"/>
      <c r="F9" s="4"/>
      <c r="I9" s="54">
        <v>2005</v>
      </c>
      <c r="J9" s="53">
        <v>493</v>
      </c>
      <c r="K9" s="53">
        <v>2276520</v>
      </c>
      <c r="L9" s="52">
        <v>21.655860700000002</v>
      </c>
      <c r="M9" s="52">
        <v>201.0909091</v>
      </c>
      <c r="N9" s="51">
        <f t="shared" si="0"/>
        <v>22</v>
      </c>
      <c r="O9" s="9">
        <f t="shared" si="1"/>
        <v>201</v>
      </c>
    </row>
    <row r="10" spans="1:19" ht="15.75" x14ac:dyDescent="0.25">
      <c r="A10" s="4" t="s">
        <v>137</v>
      </c>
      <c r="I10" s="54">
        <v>2006</v>
      </c>
      <c r="J10" s="53">
        <v>601</v>
      </c>
      <c r="K10" s="53">
        <v>2249724</v>
      </c>
      <c r="L10" s="52">
        <v>26.714388079999999</v>
      </c>
      <c r="M10" s="52">
        <v>210.95454549999999</v>
      </c>
      <c r="N10" s="51">
        <f t="shared" si="0"/>
        <v>27</v>
      </c>
      <c r="O10" s="9">
        <f t="shared" si="1"/>
        <v>211</v>
      </c>
    </row>
    <row r="11" spans="1:19" x14ac:dyDescent="0.25">
      <c r="I11" s="54">
        <v>2007</v>
      </c>
      <c r="J11" s="53">
        <v>627</v>
      </c>
      <c r="K11" s="53">
        <v>2227874</v>
      </c>
      <c r="L11" s="52">
        <v>28.143422829999999</v>
      </c>
      <c r="M11" s="52">
        <v>210.72727269999999</v>
      </c>
      <c r="N11" s="51">
        <f t="shared" si="0"/>
        <v>28</v>
      </c>
      <c r="O11" s="9">
        <f t="shared" si="1"/>
        <v>211</v>
      </c>
    </row>
    <row r="12" spans="1:19" ht="15.75" x14ac:dyDescent="0.25">
      <c r="A12" s="4" t="s">
        <v>37</v>
      </c>
      <c r="I12" s="54">
        <v>2008</v>
      </c>
      <c r="J12" s="53">
        <v>488</v>
      </c>
      <c r="K12" s="53">
        <v>2208840</v>
      </c>
      <c r="L12" s="52">
        <v>22.09304431</v>
      </c>
      <c r="M12" s="52">
        <v>212.0909091</v>
      </c>
      <c r="N12" s="51">
        <f t="shared" si="0"/>
        <v>22</v>
      </c>
      <c r="O12" s="9">
        <f t="shared" si="1"/>
        <v>212</v>
      </c>
    </row>
    <row r="13" spans="1:19" x14ac:dyDescent="0.25">
      <c r="A13" t="s">
        <v>136</v>
      </c>
      <c r="I13" s="54">
        <v>2009</v>
      </c>
      <c r="J13" s="53">
        <v>720</v>
      </c>
      <c r="K13" s="53">
        <v>2191810</v>
      </c>
      <c r="L13" s="52">
        <v>32.849562689999999</v>
      </c>
      <c r="M13" s="52">
        <v>182.22727269999999</v>
      </c>
      <c r="N13" s="51">
        <f t="shared" si="0"/>
        <v>33</v>
      </c>
      <c r="O13" s="9">
        <f t="shared" si="1"/>
        <v>182</v>
      </c>
    </row>
    <row r="14" spans="1:19" ht="15.75" x14ac:dyDescent="0.25">
      <c r="A14" s="4" t="s">
        <v>135</v>
      </c>
      <c r="I14" s="54">
        <v>2010</v>
      </c>
      <c r="J14" s="53">
        <v>829</v>
      </c>
      <c r="K14" s="53">
        <v>2162834</v>
      </c>
      <c r="L14" s="52">
        <v>38.329340119999998</v>
      </c>
      <c r="M14" s="52">
        <v>195.27272730000001</v>
      </c>
      <c r="N14" s="51">
        <f t="shared" si="0"/>
        <v>38</v>
      </c>
      <c r="O14" s="9">
        <f t="shared" si="1"/>
        <v>195</v>
      </c>
    </row>
    <row r="15" spans="1:19" x14ac:dyDescent="0.25">
      <c r="A15" s="50"/>
      <c r="I15" s="54">
        <v>2011</v>
      </c>
      <c r="J15" s="53">
        <v>866</v>
      </c>
      <c r="K15" s="53">
        <v>2074605</v>
      </c>
      <c r="L15" s="52">
        <v>41.742885999999999</v>
      </c>
      <c r="M15" s="52">
        <v>219.65</v>
      </c>
      <c r="N15" s="51">
        <f t="shared" si="0"/>
        <v>42</v>
      </c>
      <c r="O15" s="9">
        <f t="shared" si="1"/>
        <v>220</v>
      </c>
    </row>
    <row r="16" spans="1:19" x14ac:dyDescent="0.25">
      <c r="I16" s="54">
        <v>2012</v>
      </c>
      <c r="J16" s="53">
        <v>724</v>
      </c>
      <c r="K16" s="53">
        <v>2044813</v>
      </c>
      <c r="L16" s="52">
        <v>35.40666066</v>
      </c>
      <c r="M16" s="52">
        <v>190.2380952</v>
      </c>
      <c r="N16" s="51">
        <f t="shared" si="0"/>
        <v>35</v>
      </c>
      <c r="O16" s="9">
        <f t="shared" si="1"/>
        <v>190</v>
      </c>
    </row>
    <row r="17" spans="1:17" x14ac:dyDescent="0.25">
      <c r="I17" s="54">
        <v>2013</v>
      </c>
      <c r="J17" s="53">
        <v>454</v>
      </c>
      <c r="K17" s="53">
        <v>2023825</v>
      </c>
      <c r="L17" s="52">
        <v>22.432769629999999</v>
      </c>
      <c r="M17" s="52">
        <v>213.95454549999999</v>
      </c>
      <c r="N17" s="51">
        <f t="shared" si="0"/>
        <v>22</v>
      </c>
      <c r="O17" s="9">
        <f t="shared" si="1"/>
        <v>214</v>
      </c>
    </row>
    <row r="18" spans="1:17" ht="15.75" x14ac:dyDescent="0.25">
      <c r="A18" s="4" t="s">
        <v>134</v>
      </c>
      <c r="I18" s="54">
        <v>2014</v>
      </c>
      <c r="J18" s="53">
        <v>469</v>
      </c>
      <c r="K18" s="53">
        <v>2001468</v>
      </c>
      <c r="L18" s="52">
        <v>23.432800319999998</v>
      </c>
      <c r="M18" s="52">
        <v>209.625</v>
      </c>
      <c r="N18" s="51">
        <f t="shared" si="0"/>
        <v>23</v>
      </c>
      <c r="O18" s="9">
        <f t="shared" si="1"/>
        <v>210</v>
      </c>
    </row>
    <row r="19" spans="1:17" ht="15.75" x14ac:dyDescent="0.25">
      <c r="A19" s="4" t="s">
        <v>133</v>
      </c>
      <c r="I19" s="54">
        <v>2015</v>
      </c>
      <c r="J19" s="53">
        <v>495</v>
      </c>
      <c r="K19" s="53">
        <v>1986096</v>
      </c>
      <c r="L19" s="52">
        <v>24.923266550000001</v>
      </c>
      <c r="M19" s="52">
        <v>185</v>
      </c>
      <c r="N19" s="51">
        <f t="shared" si="0"/>
        <v>25</v>
      </c>
      <c r="O19" s="9">
        <f t="shared" si="1"/>
        <v>185</v>
      </c>
    </row>
    <row r="20" spans="1:17" ht="15.75" x14ac:dyDescent="0.25">
      <c r="A20" s="4" t="s">
        <v>132</v>
      </c>
      <c r="I20" s="54">
        <v>2016</v>
      </c>
      <c r="J20" s="53">
        <v>479</v>
      </c>
      <c r="K20" s="53">
        <v>1968957</v>
      </c>
      <c r="L20" s="52">
        <v>24.32760086</v>
      </c>
      <c r="M20" s="52">
        <v>189.26315790000001</v>
      </c>
      <c r="N20" s="51">
        <f t="shared" si="0"/>
        <v>24</v>
      </c>
      <c r="O20" s="9">
        <f t="shared" si="1"/>
        <v>189</v>
      </c>
    </row>
    <row r="21" spans="1:17" ht="15.75" x14ac:dyDescent="0.25">
      <c r="A21" s="4" t="s">
        <v>131</v>
      </c>
      <c r="I21" s="54">
        <v>2017</v>
      </c>
      <c r="J21" s="53">
        <v>612</v>
      </c>
      <c r="K21" s="53">
        <v>1950116</v>
      </c>
      <c r="L21" s="52">
        <v>31.382748509999999</v>
      </c>
      <c r="M21" s="52">
        <v>181.72727269999999</v>
      </c>
      <c r="N21" s="51">
        <f t="shared" si="0"/>
        <v>31</v>
      </c>
      <c r="O21" s="9">
        <f t="shared" si="1"/>
        <v>182</v>
      </c>
    </row>
    <row r="22" spans="1:17" x14ac:dyDescent="0.25">
      <c r="I22" s="54">
        <v>2018</v>
      </c>
      <c r="J22" s="53">
        <v>481</v>
      </c>
      <c r="K22" s="53">
        <v>1934379</v>
      </c>
      <c r="L22" s="52">
        <v>24.865861339999999</v>
      </c>
      <c r="M22" s="52">
        <v>206.70588240000001</v>
      </c>
      <c r="N22" s="51">
        <f t="shared" si="0"/>
        <v>25</v>
      </c>
      <c r="O22" s="9">
        <f t="shared" si="1"/>
        <v>207</v>
      </c>
    </row>
    <row r="23" spans="1:17" x14ac:dyDescent="0.25">
      <c r="I23" s="54">
        <v>2019</v>
      </c>
      <c r="J23" s="53">
        <v>483</v>
      </c>
      <c r="K23" s="53">
        <v>1919968</v>
      </c>
      <c r="L23" s="52">
        <v>25.156669279999999</v>
      </c>
      <c r="M23" s="52">
        <v>208.70588240000001</v>
      </c>
      <c r="N23" s="51">
        <f t="shared" si="0"/>
        <v>25</v>
      </c>
      <c r="O23" s="9">
        <f t="shared" si="1"/>
        <v>209</v>
      </c>
    </row>
    <row r="24" spans="1:17" x14ac:dyDescent="0.25">
      <c r="J24" s="50"/>
      <c r="M24" s="48" t="s">
        <v>130</v>
      </c>
      <c r="N24" s="49">
        <f>AVERAGE(N6:N23)</f>
        <v>27.555555555555557</v>
      </c>
      <c r="O24" s="49">
        <f>AVERAGE(O6:O23)</f>
        <v>198.11111111111111</v>
      </c>
    </row>
    <row r="25" spans="1:17" x14ac:dyDescent="0.25">
      <c r="M25" s="48" t="s">
        <v>129</v>
      </c>
      <c r="N25" s="47">
        <f>MODE(N6:N23)</f>
        <v>22</v>
      </c>
      <c r="O25" s="47">
        <f>MODE(O6:O23)</f>
        <v>182</v>
      </c>
    </row>
    <row r="26" spans="1:17" x14ac:dyDescent="0.25">
      <c r="M26" s="48" t="s">
        <v>128</v>
      </c>
      <c r="N26" s="47">
        <f>MEDIAN(N6:N23)</f>
        <v>26</v>
      </c>
      <c r="O26" s="47">
        <f>MEDIAN(O6:O23)</f>
        <v>198</v>
      </c>
    </row>
    <row r="29" spans="1:17" ht="37.9" customHeight="1" x14ac:dyDescent="0.25">
      <c r="K29" s="71" t="s">
        <v>127</v>
      </c>
      <c r="L29" s="71"/>
      <c r="M29" s="71"/>
      <c r="N29" s="71"/>
      <c r="O29" s="71"/>
      <c r="P29" s="71"/>
      <c r="Q29" s="71"/>
    </row>
  </sheetData>
  <mergeCells count="2">
    <mergeCell ref="A1:K1"/>
    <mergeCell ref="K29:Q29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740472-bfc1-43b7-972b-4f590840dc97">
      <Terms xmlns="http://schemas.microsoft.com/office/infopath/2007/PartnerControls"/>
    </lcf76f155ced4ddcb4097134ff3c332f>
    <TaxCatchAll xmlns="6b45cbd3-b529-49f9-89db-ff326b71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FCC75576EFA42B73919885650C4F5" ma:contentTypeVersion="9" ma:contentTypeDescription="Create a new document." ma:contentTypeScope="" ma:versionID="d46ea0c994ae466bb2febee627c2d4ab">
  <xsd:schema xmlns:xsd="http://www.w3.org/2001/XMLSchema" xmlns:xs="http://www.w3.org/2001/XMLSchema" xmlns:p="http://schemas.microsoft.com/office/2006/metadata/properties" xmlns:ns2="5b740472-bfc1-43b7-972b-4f590840dc97" xmlns:ns3="6b45cbd3-b529-49f9-89db-ff326b7102a5" targetNamespace="http://schemas.microsoft.com/office/2006/metadata/properties" ma:root="true" ma:fieldsID="e6821347a31e09cf68dd72c3fdd30321" ns2:_="" ns3:_="">
    <xsd:import namespace="5b740472-bfc1-43b7-972b-4f590840dc97"/>
    <xsd:import namespace="6b45cbd3-b529-49f9-89db-ff326b71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740472-bfc1-43b7-972b-4f590840dc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a0e4bce-8403-4acc-a933-adecabc61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5cbd3-b529-49f9-89db-ff326b7102a5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b2fb8216-8d52-43c8-a082-0ed727288fad}" ma:internalName="TaxCatchAll" ma:showField="CatchAllData" ma:web="6b45cbd3-b529-49f9-89db-ff326b7102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2DA7A0-CB62-4012-A936-93CDEE2588ED}">
  <ds:schemaRefs>
    <ds:schemaRef ds:uri="http://schemas.microsoft.com/office/2006/documentManagement/types"/>
    <ds:schemaRef ds:uri="http://schemas.microsoft.com/office/infopath/2007/PartnerControls"/>
    <ds:schemaRef ds:uri="61a6fb3f-8700-4e35-98dd-bbd2b190317c"/>
    <ds:schemaRef ds:uri="http://purl.org/dc/elements/1.1/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5b740472-bfc1-43b7-972b-4f590840dc97"/>
    <ds:schemaRef ds:uri="6b45cbd3-b529-49f9-89db-ff326b7102a5"/>
  </ds:schemaRefs>
</ds:datastoreItem>
</file>

<file path=customXml/itemProps2.xml><?xml version="1.0" encoding="utf-8"?>
<ds:datastoreItem xmlns:ds="http://schemas.openxmlformats.org/officeDocument/2006/customXml" ds:itemID="{C0F83824-E2AC-47CB-AD2C-095943884A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740472-bfc1-43b7-972b-4f590840dc97"/>
    <ds:schemaRef ds:uri="6b45cbd3-b529-49f9-89db-ff326b7102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9CB641-8CB5-4883-9D20-C535FBBCB1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Adresācija</vt:lpstr>
      <vt:lpstr>Kļūdas</vt:lpstr>
      <vt:lpstr>Diagrammas</vt:lpstr>
      <vt:lpstr>Septembris</vt:lpstr>
      <vt:lpstr>Oktobris</vt:lpstr>
      <vt:lpstr>Novembris</vt:lpstr>
      <vt:lpstr>Decembris</vt:lpstr>
      <vt:lpstr>Fizika</vt:lpstr>
      <vt:lpstr>Statistika</vt:lpstr>
      <vt:lpstr>Ziemāji</vt:lpstr>
      <vt:lpstr>Atzīmes</vt:lpstr>
    </vt:vector>
  </TitlesOfParts>
  <Company>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Aija Lūse</dc:creator>
  <cp:lastModifiedBy>Marta Sniega</cp:lastModifiedBy>
  <dcterms:created xsi:type="dcterms:W3CDTF">2019-10-09T10:12:38Z</dcterms:created>
  <dcterms:modified xsi:type="dcterms:W3CDTF">2024-12-06T11:04:39Z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0x010100E2BFCC75576EFA42B73919885650C4F5</vt:lpwstr>
  </property>
</Properties>
</file>