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joyce\Desktop\"/>
    </mc:Choice>
  </mc:AlternateContent>
  <bookViews>
    <workbookView xWindow="480" yWindow="120" windowWidth="21080" windowHeight="3660" activeTab="1"/>
  </bookViews>
  <sheets>
    <sheet name="Sheet1" sheetId="4" r:id="rId1"/>
    <sheet name="2016" sheetId="8" r:id="rId2"/>
    <sheet name="2015" sheetId="7" r:id="rId3"/>
    <sheet name="2014" sheetId="6" r:id="rId4"/>
    <sheet name="2013" sheetId="5" r:id="rId5"/>
    <sheet name="2012" sheetId="3" r:id="rId6"/>
    <sheet name="2011" sheetId="2" r:id="rId7"/>
    <sheet name="2010" sheetId="1" r:id="rId8"/>
  </sheets>
  <definedNames>
    <definedName name="_xlnm._FilterDatabase" localSheetId="7" hidden="1">'2010'!$A$1:$AP$513</definedName>
    <definedName name="_xlnm._FilterDatabase" localSheetId="6" hidden="1">'2011'!$A$1:$AP$529</definedName>
    <definedName name="_xlnm._FilterDatabase" localSheetId="5" hidden="1">'2012'!$A$1:$AK$513</definedName>
    <definedName name="_xlnm._FilterDatabase" localSheetId="4" hidden="1">'2013'!$A$1:$AK$513</definedName>
    <definedName name="_xlnm._FilterDatabase" localSheetId="3" hidden="1">'2014'!$A$1:$AK$513</definedName>
    <definedName name="_xlnm._FilterDatabase" localSheetId="2" hidden="1">'2015'!$A$1:$AK$513</definedName>
    <definedName name="_xlnm._FilterDatabase" localSheetId="1" hidden="1">'2016'!$A$1:$AQ$513</definedName>
  </definedNames>
  <calcPr calcId="152511"/>
</workbook>
</file>

<file path=xl/calcChain.xml><?xml version="1.0" encoding="utf-8"?>
<calcChain xmlns="http://schemas.openxmlformats.org/spreadsheetml/2006/main">
  <c r="O417" i="6" l="1"/>
  <c r="N417" i="6"/>
  <c r="O416" i="6"/>
  <c r="N416" i="6"/>
  <c r="O415" i="6"/>
  <c r="N415" i="6"/>
  <c r="O414" i="6"/>
  <c r="N414" i="6"/>
  <c r="O413" i="6"/>
  <c r="N413" i="6"/>
  <c r="O412" i="6"/>
  <c r="N412" i="6"/>
  <c r="O411" i="6"/>
  <c r="N411" i="6"/>
  <c r="O410" i="6"/>
  <c r="N410" i="6"/>
  <c r="O409" i="6"/>
  <c r="N409" i="6"/>
  <c r="O408" i="6"/>
  <c r="N408" i="6"/>
  <c r="O407" i="6"/>
  <c r="N407" i="6"/>
  <c r="O406" i="6"/>
  <c r="N406" i="6"/>
  <c r="O405" i="6"/>
  <c r="N405" i="6"/>
  <c r="O404" i="6"/>
  <c r="N404" i="6"/>
  <c r="O403" i="6"/>
  <c r="N403" i="6"/>
  <c r="O402" i="6"/>
  <c r="N402" i="6"/>
  <c r="O401" i="6"/>
  <c r="N401" i="6"/>
  <c r="O400" i="6"/>
  <c r="N400" i="6"/>
  <c r="O399" i="6"/>
  <c r="N399" i="6"/>
  <c r="O398" i="6"/>
  <c r="N398" i="6"/>
  <c r="O397" i="6"/>
  <c r="N397" i="6"/>
  <c r="O396" i="6"/>
  <c r="N396" i="6"/>
  <c r="O395" i="6"/>
  <c r="N395" i="6"/>
  <c r="O394" i="6"/>
  <c r="N394" i="6"/>
  <c r="O393" i="6"/>
  <c r="N393" i="6"/>
  <c r="O392" i="6"/>
  <c r="N392" i="6"/>
  <c r="O391" i="6"/>
  <c r="N391" i="6"/>
  <c r="O390" i="6"/>
  <c r="N390" i="6"/>
  <c r="O389" i="6"/>
  <c r="N389" i="6"/>
  <c r="O388" i="6"/>
  <c r="N388" i="6"/>
  <c r="O387" i="6"/>
  <c r="N387" i="6"/>
  <c r="O386" i="6"/>
  <c r="N386" i="6"/>
  <c r="O385" i="6"/>
  <c r="N385" i="6"/>
  <c r="O384" i="6"/>
  <c r="N384" i="6"/>
  <c r="N418" i="6"/>
  <c r="O383" i="6"/>
  <c r="N383" i="6"/>
  <c r="O382" i="6"/>
  <c r="N382" i="6"/>
  <c r="O381" i="6"/>
  <c r="N381" i="6"/>
  <c r="O380" i="6"/>
  <c r="N380" i="6"/>
  <c r="O379" i="6"/>
  <c r="N379" i="6"/>
  <c r="O378" i="6"/>
  <c r="N378" i="6"/>
  <c r="O377" i="6"/>
  <c r="N377" i="6"/>
  <c r="O376" i="6"/>
  <c r="N376" i="6"/>
  <c r="O375" i="6"/>
  <c r="N375" i="6"/>
  <c r="O374" i="6"/>
  <c r="N374" i="6"/>
  <c r="O373" i="6"/>
  <c r="N373" i="6"/>
  <c r="O372" i="6"/>
  <c r="N372" i="6"/>
  <c r="O371" i="6"/>
  <c r="N371" i="6"/>
  <c r="O370" i="6"/>
  <c r="N370" i="6"/>
  <c r="O369" i="6"/>
  <c r="N369" i="6"/>
  <c r="O368" i="6"/>
  <c r="N368" i="6"/>
  <c r="O367" i="6"/>
  <c r="N367" i="6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417" i="5"/>
  <c r="F416" i="5"/>
  <c r="F415" i="5"/>
  <c r="F414" i="5"/>
  <c r="F413" i="5"/>
  <c r="F412" i="5"/>
  <c r="F432" i="5" s="1"/>
  <c r="F471" i="5" s="1"/>
  <c r="F511" i="5" s="1"/>
  <c r="F411" i="5"/>
  <c r="F410" i="5"/>
  <c r="F409" i="5"/>
  <c r="F408" i="5"/>
  <c r="F407" i="5"/>
  <c r="F406" i="5"/>
  <c r="F405" i="5"/>
  <c r="F404" i="5"/>
  <c r="F438" i="5" s="1"/>
  <c r="F453" i="5" s="1"/>
  <c r="F508" i="5" s="1"/>
  <c r="F403" i="5"/>
  <c r="F448" i="5" s="1"/>
  <c r="F473" i="5" s="1"/>
  <c r="F490" i="5" s="1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439" i="5" s="1"/>
  <c r="F476" i="5" s="1"/>
  <c r="F503" i="5" s="1"/>
  <c r="F387" i="5"/>
  <c r="F423" i="5" s="1"/>
  <c r="F461" i="5" s="1"/>
  <c r="F488" i="5" s="1"/>
  <c r="F386" i="5"/>
  <c r="F385" i="5"/>
  <c r="F384" i="5"/>
  <c r="F383" i="5"/>
  <c r="F382" i="5"/>
  <c r="F381" i="5"/>
  <c r="F380" i="5"/>
  <c r="F379" i="5"/>
  <c r="F418" i="5" s="1"/>
  <c r="F477" i="5" s="1"/>
  <c r="F509" i="5" s="1"/>
  <c r="F378" i="5"/>
  <c r="F377" i="5"/>
  <c r="F376" i="5"/>
  <c r="F375" i="5"/>
  <c r="F374" i="5"/>
  <c r="F373" i="5"/>
  <c r="F372" i="5"/>
  <c r="F371" i="5"/>
  <c r="F437" i="5" s="1"/>
  <c r="F467" i="5" s="1"/>
  <c r="F494" i="5" s="1"/>
  <c r="F370" i="5"/>
  <c r="F369" i="5"/>
  <c r="F368" i="5"/>
  <c r="F367" i="5"/>
  <c r="F366" i="5"/>
  <c r="F365" i="5"/>
  <c r="F364" i="5"/>
  <c r="F363" i="5"/>
  <c r="F426" i="5" s="1"/>
  <c r="F463" i="5" s="1"/>
  <c r="F482" i="5" s="1"/>
  <c r="F362" i="5"/>
  <c r="F428" i="5" s="1"/>
  <c r="F472" i="5" s="1"/>
  <c r="F505" i="5" s="1"/>
  <c r="F361" i="5"/>
  <c r="F360" i="5"/>
  <c r="F359" i="5"/>
  <c r="F358" i="5"/>
  <c r="F357" i="5"/>
  <c r="F356" i="5"/>
  <c r="F355" i="5"/>
  <c r="F449" i="5" s="1"/>
  <c r="F469" i="5" s="1"/>
  <c r="F496" i="5" s="1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G244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O127" i="5"/>
  <c r="N127" i="5"/>
  <c r="O126" i="5"/>
  <c r="N126" i="5"/>
  <c r="O125" i="5"/>
  <c r="N125" i="5"/>
  <c r="O124" i="5"/>
  <c r="N124" i="5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O384" i="2"/>
  <c r="O383" i="2"/>
  <c r="O382" i="2"/>
  <c r="O381" i="2"/>
  <c r="O380" i="2"/>
  <c r="O379" i="2"/>
  <c r="O378" i="2"/>
  <c r="O415" i="2" s="1"/>
  <c r="O420" i="2" s="1"/>
  <c r="O475" i="2" s="1"/>
  <c r="O512" i="2" s="1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403" i="2" s="1"/>
  <c r="O438" i="2" s="1"/>
  <c r="O473" i="2" s="1"/>
  <c r="O484" i="2" s="1"/>
  <c r="O322" i="2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F385" i="3"/>
  <c r="F384" i="3"/>
  <c r="F383" i="3"/>
  <c r="F382" i="3"/>
  <c r="F381" i="3"/>
  <c r="F380" i="3"/>
  <c r="F379" i="3"/>
  <c r="F398" i="3" s="1"/>
  <c r="F425" i="3" s="1"/>
  <c r="F479" i="3" s="1"/>
  <c r="F494" i="3" s="1"/>
  <c r="F378" i="3"/>
  <c r="F377" i="3"/>
  <c r="F376" i="3"/>
  <c r="F375" i="3"/>
  <c r="F374" i="3"/>
  <c r="F373" i="3"/>
  <c r="F372" i="3"/>
  <c r="F371" i="3"/>
  <c r="F406" i="3" s="1"/>
  <c r="F429" i="3" s="1"/>
  <c r="F476" i="3" s="1"/>
  <c r="F492" i="3" s="1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404" i="3" s="1"/>
  <c r="F431" i="3" s="1"/>
  <c r="F450" i="3" s="1"/>
  <c r="F485" i="3" s="1"/>
  <c r="F354" i="3"/>
  <c r="O354" i="3" s="1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N211" i="3" s="1"/>
  <c r="F210" i="3"/>
  <c r="F209" i="3"/>
  <c r="F208" i="3"/>
  <c r="F207" i="3"/>
  <c r="F206" i="3"/>
  <c r="F205" i="3"/>
  <c r="F204" i="3"/>
  <c r="F203" i="3"/>
  <c r="O203" i="3" s="1"/>
  <c r="F202" i="3"/>
  <c r="F201" i="3"/>
  <c r="F200" i="3"/>
  <c r="F199" i="3"/>
  <c r="F198" i="3"/>
  <c r="F197" i="3"/>
  <c r="F196" i="3"/>
  <c r="F195" i="3"/>
  <c r="O195" i="3" s="1"/>
  <c r="F194" i="3"/>
  <c r="F193" i="3"/>
  <c r="F192" i="3"/>
  <c r="F191" i="3"/>
  <c r="F190" i="3"/>
  <c r="F189" i="3"/>
  <c r="F188" i="3"/>
  <c r="F187" i="3"/>
  <c r="O187" i="3" s="1"/>
  <c r="F186" i="3"/>
  <c r="F185" i="3"/>
  <c r="F184" i="3"/>
  <c r="O184" i="3" s="1"/>
  <c r="O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6" i="3"/>
  <c r="N186" i="3"/>
  <c r="O185" i="3"/>
  <c r="N185" i="3"/>
  <c r="N184" i="3"/>
  <c r="F183" i="3"/>
  <c r="F182" i="3"/>
  <c r="F181" i="3"/>
  <c r="F180" i="3"/>
  <c r="F179" i="3"/>
  <c r="F178" i="3"/>
  <c r="F177" i="3"/>
  <c r="N177" i="3" s="1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O144" i="3" s="1"/>
  <c r="F143" i="3"/>
  <c r="N143" i="3" s="1"/>
  <c r="F142" i="3"/>
  <c r="F141" i="3"/>
  <c r="F140" i="3"/>
  <c r="F139" i="3"/>
  <c r="F138" i="3"/>
  <c r="F137" i="3"/>
  <c r="F136" i="3"/>
  <c r="O136" i="3" s="1"/>
  <c r="F135" i="3"/>
  <c r="O135" i="3" s="1"/>
  <c r="O176" i="3" s="1"/>
  <c r="F134" i="3"/>
  <c r="F133" i="3"/>
  <c r="F132" i="3"/>
  <c r="F131" i="3"/>
  <c r="F130" i="3"/>
  <c r="F129" i="3"/>
  <c r="F128" i="3"/>
  <c r="N180" i="3"/>
  <c r="O179" i="3"/>
  <c r="O174" i="3"/>
  <c r="N171" i="3"/>
  <c r="O170" i="3"/>
  <c r="N170" i="3"/>
  <c r="N167" i="3"/>
  <c r="O166" i="3"/>
  <c r="O164" i="3"/>
  <c r="N164" i="3"/>
  <c r="N163" i="3"/>
  <c r="O162" i="3"/>
  <c r="N162" i="3"/>
  <c r="O159" i="3"/>
  <c r="N159" i="3"/>
  <c r="O158" i="3"/>
  <c r="O155" i="3"/>
  <c r="N155" i="3"/>
  <c r="O154" i="3"/>
  <c r="O181" i="3" s="1"/>
  <c r="N154" i="3"/>
  <c r="N181" i="3" s="1"/>
  <c r="O153" i="3"/>
  <c r="N153" i="3"/>
  <c r="O152" i="3"/>
  <c r="O183" i="3" s="1"/>
  <c r="N152" i="3"/>
  <c r="N183" i="3" s="1"/>
  <c r="O151" i="3"/>
  <c r="N151" i="3"/>
  <c r="O150" i="3"/>
  <c r="N150" i="3"/>
  <c r="N174" i="3" s="1"/>
  <c r="O149" i="3"/>
  <c r="O172" i="3" s="1"/>
  <c r="N149" i="3"/>
  <c r="N172" i="3" s="1"/>
  <c r="O148" i="3"/>
  <c r="O182" i="3" s="1"/>
  <c r="N148" i="3"/>
  <c r="N182" i="3" s="1"/>
  <c r="O147" i="3"/>
  <c r="O178" i="3" s="1"/>
  <c r="N147" i="3"/>
  <c r="N178" i="3" s="1"/>
  <c r="O146" i="3"/>
  <c r="O157" i="3" s="1"/>
  <c r="N146" i="3"/>
  <c r="N157" i="3" s="1"/>
  <c r="O145" i="3"/>
  <c r="N145" i="3"/>
  <c r="O142" i="3"/>
  <c r="O173" i="3" s="1"/>
  <c r="N142" i="3"/>
  <c r="N173" i="3" s="1"/>
  <c r="O141" i="3"/>
  <c r="N141" i="3"/>
  <c r="N179" i="3" s="1"/>
  <c r="O140" i="3"/>
  <c r="O163" i="3" s="1"/>
  <c r="N140" i="3"/>
  <c r="O139" i="3"/>
  <c r="O168" i="3" s="1"/>
  <c r="N139" i="3"/>
  <c r="N168" i="3" s="1"/>
  <c r="O138" i="3"/>
  <c r="O180" i="3" s="1"/>
  <c r="N138" i="3"/>
  <c r="O137" i="3"/>
  <c r="N137" i="3"/>
  <c r="N166" i="3" s="1"/>
  <c r="O134" i="3"/>
  <c r="O167" i="3" s="1"/>
  <c r="N134" i="3"/>
  <c r="O133" i="3"/>
  <c r="N133" i="3"/>
  <c r="O132" i="3"/>
  <c r="O171" i="3" s="1"/>
  <c r="N132" i="3"/>
  <c r="O131" i="3"/>
  <c r="N131" i="3"/>
  <c r="N158" i="3" s="1"/>
  <c r="O130" i="3"/>
  <c r="O165" i="3" s="1"/>
  <c r="N130" i="3"/>
  <c r="N165" i="3" s="1"/>
  <c r="O129" i="3"/>
  <c r="O160" i="3" s="1"/>
  <c r="N129" i="3"/>
  <c r="N160" i="3" s="1"/>
  <c r="O128" i="3"/>
  <c r="O175" i="3" s="1"/>
  <c r="N128" i="3"/>
  <c r="N175" i="3" s="1"/>
  <c r="O127" i="3"/>
  <c r="N127" i="3"/>
  <c r="O126" i="3"/>
  <c r="N126" i="3"/>
  <c r="F127" i="3"/>
  <c r="F126" i="3"/>
  <c r="O125" i="3"/>
  <c r="N125" i="3"/>
  <c r="O124" i="3"/>
  <c r="N124" i="3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26" i="2" s="1"/>
  <c r="N458" i="2" s="1"/>
  <c r="N493" i="2" s="1"/>
  <c r="N400" i="2"/>
  <c r="N399" i="2"/>
  <c r="N398" i="2"/>
  <c r="N397" i="2"/>
  <c r="N430" i="2" s="1"/>
  <c r="N453" i="2" s="1"/>
  <c r="N486" i="2" s="1"/>
  <c r="N396" i="2"/>
  <c r="N395" i="2"/>
  <c r="N387" i="2"/>
  <c r="N386" i="2"/>
  <c r="N388" i="2"/>
  <c r="N394" i="2"/>
  <c r="N393" i="2"/>
  <c r="N392" i="2"/>
  <c r="N391" i="2"/>
  <c r="N422" i="2" s="1"/>
  <c r="N461" i="2" s="1"/>
  <c r="N505" i="2" s="1"/>
  <c r="N390" i="2"/>
  <c r="N389" i="2"/>
  <c r="O385" i="2"/>
  <c r="O399" i="2" s="1"/>
  <c r="O418" i="2" s="1"/>
  <c r="O452" i="2" s="1"/>
  <c r="O497" i="2" s="1"/>
  <c r="N385" i="2"/>
  <c r="O413" i="2"/>
  <c r="O447" i="2" s="1"/>
  <c r="O472" i="2" s="1"/>
  <c r="O502" i="2" s="1"/>
  <c r="N384" i="2"/>
  <c r="O396" i="2"/>
  <c r="O436" i="2" s="1"/>
  <c r="O481" i="2" s="1"/>
  <c r="O495" i="2" s="1"/>
  <c r="N383" i="2"/>
  <c r="N382" i="2"/>
  <c r="O414" i="2"/>
  <c r="O425" i="2" s="1"/>
  <c r="O464" i="2" s="1"/>
  <c r="O513" i="2" s="1"/>
  <c r="N381" i="2"/>
  <c r="O411" i="2"/>
  <c r="O428" i="2" s="1"/>
  <c r="O479" i="2" s="1"/>
  <c r="O485" i="2" s="1"/>
  <c r="N380" i="2"/>
  <c r="O409" i="2"/>
  <c r="O441" i="2" s="1"/>
  <c r="O460" i="2" s="1"/>
  <c r="O501" i="2" s="1"/>
  <c r="N379" i="2"/>
  <c r="N378" i="2"/>
  <c r="O408" i="2"/>
  <c r="O449" i="2" s="1"/>
  <c r="O476" i="2" s="1"/>
  <c r="O482" i="2" s="1"/>
  <c r="N377" i="2"/>
  <c r="O416" i="2"/>
  <c r="O423" i="2" s="1"/>
  <c r="O454" i="2" s="1"/>
  <c r="O483" i="2" s="1"/>
  <c r="N376" i="2"/>
  <c r="O386" i="2"/>
  <c r="O440" i="2" s="1"/>
  <c r="O462" i="2" s="1"/>
  <c r="O509" i="2" s="1"/>
  <c r="N375" i="2"/>
  <c r="O393" i="2"/>
  <c r="O446" i="2" s="1"/>
  <c r="O463" i="2" s="1"/>
  <c r="O504" i="2" s="1"/>
  <c r="N374" i="2"/>
  <c r="O402" i="2"/>
  <c r="O437" i="2" s="1"/>
  <c r="O470" i="2" s="1"/>
  <c r="O499" i="2" s="1"/>
  <c r="N373" i="2"/>
  <c r="O407" i="2"/>
  <c r="O445" i="2" s="1"/>
  <c r="O456" i="2" s="1"/>
  <c r="O507" i="2" s="1"/>
  <c r="N372" i="2"/>
  <c r="O390" i="2"/>
  <c r="O433" i="2" s="1"/>
  <c r="O450" i="2" s="1"/>
  <c r="O487" i="2" s="1"/>
  <c r="N371" i="2"/>
  <c r="N370" i="2"/>
  <c r="O406" i="2"/>
  <c r="O435" i="2" s="1"/>
  <c r="O478" i="2" s="1"/>
  <c r="O498" i="2" s="1"/>
  <c r="N369" i="2"/>
  <c r="O388" i="2"/>
  <c r="O429" i="2" s="1"/>
  <c r="O467" i="2" s="1"/>
  <c r="O506" i="2" s="1"/>
  <c r="N368" i="2"/>
  <c r="O401" i="2"/>
  <c r="O426" i="2" s="1"/>
  <c r="O458" i="2" s="1"/>
  <c r="O493" i="2" s="1"/>
  <c r="N367" i="2"/>
  <c r="O410" i="2"/>
  <c r="O439" i="2" s="1"/>
  <c r="O466" i="2" s="1"/>
  <c r="O503" i="2" s="1"/>
  <c r="N366" i="2"/>
  <c r="O395" i="2"/>
  <c r="O424" i="2" s="1"/>
  <c r="O471" i="2" s="1"/>
  <c r="O488" i="2" s="1"/>
  <c r="N365" i="2"/>
  <c r="O389" i="2"/>
  <c r="O442" i="2" s="1"/>
  <c r="O465" i="2" s="1"/>
  <c r="O492" i="2" s="1"/>
  <c r="N364" i="2"/>
  <c r="O394" i="2"/>
  <c r="O444" i="2" s="1"/>
  <c r="O459" i="2" s="1"/>
  <c r="O491" i="2" s="1"/>
  <c r="N363" i="2"/>
  <c r="N362" i="2"/>
  <c r="O398" i="2"/>
  <c r="O421" i="2" s="1"/>
  <c r="O468" i="2" s="1"/>
  <c r="O510" i="2" s="1"/>
  <c r="N361" i="2"/>
  <c r="O405" i="2"/>
  <c r="O432" i="2" s="1"/>
  <c r="O469" i="2" s="1"/>
  <c r="O494" i="2" s="1"/>
  <c r="N360" i="2"/>
  <c r="O387" i="2"/>
  <c r="O448" i="2" s="1"/>
  <c r="O455" i="2" s="1"/>
  <c r="O508" i="2" s="1"/>
  <c r="N359" i="2"/>
  <c r="O391" i="2"/>
  <c r="O422" i="2" s="1"/>
  <c r="O461" i="2" s="1"/>
  <c r="O505" i="2" s="1"/>
  <c r="N358" i="2"/>
  <c r="O412" i="2"/>
  <c r="O427" i="2" s="1"/>
  <c r="O457" i="2" s="1"/>
  <c r="O490" i="2" s="1"/>
  <c r="N357" i="2"/>
  <c r="N356" i="2"/>
  <c r="N355" i="2"/>
  <c r="O397" i="2"/>
  <c r="O430" i="2" s="1"/>
  <c r="O453" i="2" s="1"/>
  <c r="O486" i="2" s="1"/>
  <c r="O417" i="2"/>
  <c r="O434" i="2" s="1"/>
  <c r="O477" i="2" s="1"/>
  <c r="O500" i="2" s="1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417" i="1"/>
  <c r="N417" i="1"/>
  <c r="O416" i="1"/>
  <c r="N416" i="1"/>
  <c r="O415" i="1"/>
  <c r="N415" i="1"/>
  <c r="O414" i="1"/>
  <c r="O435" i="1" s="1"/>
  <c r="O474" i="1" s="1"/>
  <c r="O510" i="1" s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O421" i="1" s="1"/>
  <c r="O455" i="1" s="1"/>
  <c r="O512" i="1" s="1"/>
  <c r="N402" i="1"/>
  <c r="O401" i="1"/>
  <c r="N401" i="1"/>
  <c r="O400" i="1"/>
  <c r="N400" i="1"/>
  <c r="O399" i="1"/>
  <c r="N399" i="1"/>
  <c r="O398" i="1"/>
  <c r="O440" i="1" s="1"/>
  <c r="O479" i="1" s="1"/>
  <c r="O497" i="1" s="1"/>
  <c r="N398" i="1"/>
  <c r="O397" i="1"/>
  <c r="N397" i="1"/>
  <c r="O396" i="1"/>
  <c r="N396" i="1"/>
  <c r="O395" i="1"/>
  <c r="N395" i="1"/>
  <c r="O394" i="1"/>
  <c r="N394" i="1"/>
  <c r="N433" i="1" s="1"/>
  <c r="N477" i="1" s="1"/>
  <c r="N482" i="1" s="1"/>
  <c r="O393" i="1"/>
  <c r="N393" i="1"/>
  <c r="O392" i="1"/>
  <c r="N392" i="1"/>
  <c r="O391" i="1"/>
  <c r="N391" i="1"/>
  <c r="O390" i="1"/>
  <c r="O443" i="1" s="1"/>
  <c r="O471" i="1" s="1"/>
  <c r="O488" i="1" s="1"/>
  <c r="N390" i="1"/>
  <c r="N443" i="1" s="1"/>
  <c r="N471" i="1" s="1"/>
  <c r="N488" i="1" s="1"/>
  <c r="O389" i="1"/>
  <c r="N389" i="1"/>
  <c r="O388" i="1"/>
  <c r="N388" i="1"/>
  <c r="O387" i="1"/>
  <c r="N387" i="1"/>
  <c r="N435" i="1"/>
  <c r="N474" i="1" s="1"/>
  <c r="N510" i="1" s="1"/>
  <c r="N447" i="1"/>
  <c r="N460" i="1" s="1"/>
  <c r="N487" i="1" s="1"/>
  <c r="N442" i="1"/>
  <c r="N473" i="1" s="1"/>
  <c r="N503" i="1" s="1"/>
  <c r="N421" i="1"/>
  <c r="N455" i="1" s="1"/>
  <c r="N512" i="1" s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449" i="1"/>
  <c r="O480" i="1" s="1"/>
  <c r="O492" i="1" s="1"/>
  <c r="N449" i="1"/>
  <c r="N480" i="1" s="1"/>
  <c r="N492" i="1" s="1"/>
  <c r="O448" i="1"/>
  <c r="O457" i="1" s="1"/>
  <c r="O498" i="1" s="1"/>
  <c r="N448" i="1"/>
  <c r="N457" i="1" s="1"/>
  <c r="N498" i="1" s="1"/>
  <c r="O447" i="1"/>
  <c r="O460" i="1" s="1"/>
  <c r="O487" i="1" s="1"/>
  <c r="O446" i="1"/>
  <c r="O475" i="1" s="1"/>
  <c r="O499" i="1" s="1"/>
  <c r="N446" i="1"/>
  <c r="N475" i="1" s="1"/>
  <c r="N499" i="1" s="1"/>
  <c r="O445" i="1"/>
  <c r="O451" i="1" s="1"/>
  <c r="O490" i="1" s="1"/>
  <c r="N445" i="1"/>
  <c r="N451" i="1" s="1"/>
  <c r="N490" i="1" s="1"/>
  <c r="O444" i="1"/>
  <c r="O456" i="1" s="1"/>
  <c r="O495" i="1" s="1"/>
  <c r="N444" i="1"/>
  <c r="N456" i="1" s="1"/>
  <c r="N495" i="1" s="1"/>
  <c r="O442" i="1"/>
  <c r="O473" i="1" s="1"/>
  <c r="O503" i="1" s="1"/>
  <c r="O441" i="1"/>
  <c r="O476" i="1" s="1"/>
  <c r="O513" i="1" s="1"/>
  <c r="N441" i="1"/>
  <c r="N476" i="1" s="1"/>
  <c r="N513" i="1" s="1"/>
  <c r="N440" i="1"/>
  <c r="N479" i="1" s="1"/>
  <c r="N497" i="1" s="1"/>
  <c r="O439" i="1"/>
  <c r="O450" i="1" s="1"/>
  <c r="O496" i="1" s="1"/>
  <c r="N439" i="1"/>
  <c r="N450" i="1" s="1"/>
  <c r="N496" i="1" s="1"/>
  <c r="O438" i="1"/>
  <c r="O453" i="1" s="1"/>
  <c r="O506" i="1" s="1"/>
  <c r="N438" i="1"/>
  <c r="N453" i="1" s="1"/>
  <c r="N506" i="1" s="1"/>
  <c r="O437" i="1"/>
  <c r="O458" i="1" s="1"/>
  <c r="O485" i="1" s="1"/>
  <c r="N437" i="1"/>
  <c r="N458" i="1" s="1"/>
  <c r="N485" i="1" s="1"/>
  <c r="O436" i="1"/>
  <c r="O478" i="1" s="1"/>
  <c r="O483" i="1" s="1"/>
  <c r="N436" i="1"/>
  <c r="N478" i="1" s="1"/>
  <c r="N483" i="1" s="1"/>
  <c r="O434" i="1"/>
  <c r="O481" i="1" s="1"/>
  <c r="O501" i="1" s="1"/>
  <c r="N434" i="1"/>
  <c r="N481" i="1" s="1"/>
  <c r="N501" i="1" s="1"/>
  <c r="O433" i="1"/>
  <c r="O477" i="1" s="1"/>
  <c r="O482" i="1" s="1"/>
  <c r="O432" i="1"/>
  <c r="O466" i="1" s="1"/>
  <c r="O493" i="1" s="1"/>
  <c r="N432" i="1"/>
  <c r="N466" i="1" s="1"/>
  <c r="N493" i="1" s="1"/>
  <c r="O431" i="1"/>
  <c r="O452" i="1" s="1"/>
  <c r="O500" i="1" s="1"/>
  <c r="N431" i="1"/>
  <c r="N452" i="1" s="1"/>
  <c r="N500" i="1" s="1"/>
  <c r="O430" i="1"/>
  <c r="O462" i="1" s="1"/>
  <c r="O511" i="1" s="1"/>
  <c r="N430" i="1"/>
  <c r="N462" i="1" s="1"/>
  <c r="N511" i="1" s="1"/>
  <c r="O429" i="1"/>
  <c r="O469" i="1" s="1"/>
  <c r="O484" i="1" s="1"/>
  <c r="N429" i="1"/>
  <c r="N469" i="1" s="1"/>
  <c r="N484" i="1" s="1"/>
  <c r="O428" i="1"/>
  <c r="O459" i="1" s="1"/>
  <c r="O491" i="1" s="1"/>
  <c r="N428" i="1"/>
  <c r="N459" i="1" s="1"/>
  <c r="N491" i="1" s="1"/>
  <c r="O427" i="1"/>
  <c r="O464" i="1" s="1"/>
  <c r="O508" i="1" s="1"/>
  <c r="N427" i="1"/>
  <c r="N464" i="1" s="1"/>
  <c r="N508" i="1" s="1"/>
  <c r="O426" i="1"/>
  <c r="O472" i="1" s="1"/>
  <c r="O505" i="1" s="1"/>
  <c r="N426" i="1"/>
  <c r="N472" i="1" s="1"/>
  <c r="N505" i="1" s="1"/>
  <c r="O425" i="1"/>
  <c r="O467" i="1" s="1"/>
  <c r="O486" i="1" s="1"/>
  <c r="N425" i="1"/>
  <c r="N467" i="1" s="1"/>
  <c r="N486" i="1" s="1"/>
  <c r="O424" i="1"/>
  <c r="O461" i="1" s="1"/>
  <c r="O494" i="1" s="1"/>
  <c r="N424" i="1"/>
  <c r="N461" i="1" s="1"/>
  <c r="N494" i="1" s="1"/>
  <c r="O423" i="1"/>
  <c r="O470" i="1" s="1"/>
  <c r="O509" i="1" s="1"/>
  <c r="N423" i="1"/>
  <c r="N470" i="1" s="1"/>
  <c r="N509" i="1" s="1"/>
  <c r="O422" i="1"/>
  <c r="O463" i="1" s="1"/>
  <c r="O504" i="1" s="1"/>
  <c r="N422" i="1"/>
  <c r="N463" i="1" s="1"/>
  <c r="N504" i="1" s="1"/>
  <c r="O420" i="1"/>
  <c r="O465" i="1" s="1"/>
  <c r="O489" i="1" s="1"/>
  <c r="N420" i="1"/>
  <c r="N465" i="1" s="1"/>
  <c r="N489" i="1" s="1"/>
  <c r="O419" i="1"/>
  <c r="O468" i="1" s="1"/>
  <c r="O502" i="1" s="1"/>
  <c r="N419" i="1"/>
  <c r="N468" i="1" s="1"/>
  <c r="N502" i="1" s="1"/>
  <c r="O418" i="1"/>
  <c r="O454" i="1" s="1"/>
  <c r="O507" i="1" s="1"/>
  <c r="N418" i="1"/>
  <c r="N454" i="1" s="1"/>
  <c r="N507" i="1" s="1"/>
  <c r="O96" i="1"/>
  <c r="O105" i="1" s="1"/>
  <c r="N96" i="1"/>
  <c r="N105" i="1" s="1"/>
  <c r="O92" i="1"/>
  <c r="O119" i="1" s="1"/>
  <c r="N92" i="1"/>
  <c r="N119" i="1" s="1"/>
  <c r="O84" i="1"/>
  <c r="O117" i="1" s="1"/>
  <c r="N84" i="1"/>
  <c r="N117" i="1" s="1"/>
  <c r="O80" i="1"/>
  <c r="O112" i="1" s="1"/>
  <c r="N80" i="1"/>
  <c r="N112" i="1" s="1"/>
  <c r="O76" i="1"/>
  <c r="O113" i="1" s="1"/>
  <c r="N76" i="1"/>
  <c r="N113" i="1" s="1"/>
  <c r="O72" i="1"/>
  <c r="O107" i="1" s="1"/>
  <c r="N72" i="1"/>
  <c r="N107" i="1" s="1"/>
  <c r="O68" i="1"/>
  <c r="O101" i="1" s="1"/>
  <c r="N68" i="1"/>
  <c r="N101" i="1" s="1"/>
  <c r="O65" i="1"/>
  <c r="N65" i="1"/>
  <c r="O64" i="1"/>
  <c r="O77" i="1" s="1"/>
  <c r="O111" i="1" s="1"/>
  <c r="N64" i="1"/>
  <c r="N77" i="1" s="1"/>
  <c r="N111" i="1" s="1"/>
  <c r="O63" i="1"/>
  <c r="O90" i="1" s="1"/>
  <c r="O114" i="1" s="1"/>
  <c r="N63" i="1"/>
  <c r="N90" i="1" s="1"/>
  <c r="N114" i="1" s="1"/>
  <c r="O62" i="1"/>
  <c r="O69" i="1" s="1"/>
  <c r="O123" i="1" s="1"/>
  <c r="N62" i="1"/>
  <c r="N69" i="1" s="1"/>
  <c r="N123" i="1" s="1"/>
  <c r="O61" i="1"/>
  <c r="O94" i="1" s="1"/>
  <c r="O102" i="1" s="1"/>
  <c r="N61" i="1"/>
  <c r="N94" i="1" s="1"/>
  <c r="N102" i="1" s="1"/>
  <c r="O60" i="1"/>
  <c r="O75" i="1" s="1"/>
  <c r="N60" i="1"/>
  <c r="N75" i="1" s="1"/>
  <c r="O59" i="1"/>
  <c r="N59" i="1"/>
  <c r="O58" i="1"/>
  <c r="O89" i="1" s="1"/>
  <c r="O115" i="1" s="1"/>
  <c r="N58" i="1"/>
  <c r="N89" i="1" s="1"/>
  <c r="N115" i="1" s="1"/>
  <c r="O57" i="1"/>
  <c r="O86" i="1" s="1"/>
  <c r="O120" i="1" s="1"/>
  <c r="N57" i="1"/>
  <c r="N86" i="1" s="1"/>
  <c r="N120" i="1" s="1"/>
  <c r="O56" i="1"/>
  <c r="O67" i="1" s="1"/>
  <c r="O116" i="1" s="1"/>
  <c r="N56" i="1"/>
  <c r="N67" i="1" s="1"/>
  <c r="N116" i="1" s="1"/>
  <c r="O55" i="1"/>
  <c r="O91" i="1" s="1"/>
  <c r="O100" i="1" s="1"/>
  <c r="N55" i="1"/>
  <c r="N91" i="1" s="1"/>
  <c r="N100" i="1" s="1"/>
  <c r="O54" i="1"/>
  <c r="O93" i="1" s="1"/>
  <c r="O98" i="1" s="1"/>
  <c r="N54" i="1"/>
  <c r="N93" i="1" s="1"/>
  <c r="N98" i="1" s="1"/>
  <c r="O53" i="1"/>
  <c r="N53" i="1"/>
  <c r="O52" i="1"/>
  <c r="O87" i="1" s="1"/>
  <c r="O99" i="1" s="1"/>
  <c r="N52" i="1"/>
  <c r="N87" i="1" s="1"/>
  <c r="N99" i="1" s="1"/>
  <c r="O51" i="1"/>
  <c r="O83" i="1" s="1"/>
  <c r="N51" i="1"/>
  <c r="N83" i="1" s="1"/>
  <c r="O50" i="1"/>
  <c r="O95" i="1" s="1"/>
  <c r="N50" i="1"/>
  <c r="N95" i="1" s="1"/>
  <c r="O49" i="1"/>
  <c r="O66" i="1" s="1"/>
  <c r="N49" i="1"/>
  <c r="N66" i="1" s="1"/>
  <c r="O48" i="1"/>
  <c r="O97" i="1" s="1"/>
  <c r="O122" i="1" s="1"/>
  <c r="N48" i="1"/>
  <c r="N97" i="1" s="1"/>
  <c r="N122" i="1" s="1"/>
  <c r="O47" i="1"/>
  <c r="O71" i="1" s="1"/>
  <c r="O110" i="1" s="1"/>
  <c r="N47" i="1"/>
  <c r="N71" i="1" s="1"/>
  <c r="N110" i="1" s="1"/>
  <c r="O46" i="1"/>
  <c r="O79" i="1" s="1"/>
  <c r="N46" i="1"/>
  <c r="N79" i="1" s="1"/>
  <c r="O45" i="1"/>
  <c r="N45" i="1"/>
  <c r="O44" i="1"/>
  <c r="O85" i="1" s="1"/>
  <c r="O118" i="1" s="1"/>
  <c r="N44" i="1"/>
  <c r="N85" i="1" s="1"/>
  <c r="N118" i="1" s="1"/>
  <c r="O43" i="1"/>
  <c r="N43" i="1"/>
  <c r="O42" i="1"/>
  <c r="O78" i="1" s="1"/>
  <c r="O109" i="1" s="1"/>
  <c r="N42" i="1"/>
  <c r="N78" i="1" s="1"/>
  <c r="N109" i="1" s="1"/>
  <c r="O41" i="1"/>
  <c r="O82" i="1" s="1"/>
  <c r="O104" i="1" s="1"/>
  <c r="N41" i="1"/>
  <c r="N82" i="1" s="1"/>
  <c r="N104" i="1" s="1"/>
  <c r="O40" i="1"/>
  <c r="O88" i="1" s="1"/>
  <c r="O121" i="1" s="1"/>
  <c r="N40" i="1"/>
  <c r="N88" i="1" s="1"/>
  <c r="N121" i="1" s="1"/>
  <c r="O39" i="1"/>
  <c r="N39" i="1"/>
  <c r="O38" i="1"/>
  <c r="O74" i="1" s="1"/>
  <c r="O103" i="1" s="1"/>
  <c r="N38" i="1"/>
  <c r="N74" i="1" s="1"/>
  <c r="N103" i="1" s="1"/>
  <c r="O37" i="1"/>
  <c r="N37" i="1"/>
  <c r="O36" i="1"/>
  <c r="O81" i="1" s="1"/>
  <c r="N36" i="1"/>
  <c r="N81" i="1" s="1"/>
  <c r="O35" i="1"/>
  <c r="O70" i="1" s="1"/>
  <c r="O106" i="1" s="1"/>
  <c r="N35" i="1"/>
  <c r="N70" i="1" s="1"/>
  <c r="N106" i="1" s="1"/>
  <c r="O34" i="1"/>
  <c r="O73" i="1" s="1"/>
  <c r="O108" i="1" s="1"/>
  <c r="N34" i="1"/>
  <c r="N73" i="1" s="1"/>
  <c r="N108" i="1" s="1"/>
  <c r="N449" i="2"/>
  <c r="N476" i="2" s="1"/>
  <c r="N482" i="2" s="1"/>
  <c r="N448" i="2"/>
  <c r="N455" i="2" s="1"/>
  <c r="N508" i="2" s="1"/>
  <c r="N447" i="2"/>
  <c r="N472" i="2" s="1"/>
  <c r="N502" i="2" s="1"/>
  <c r="N446" i="2"/>
  <c r="N463" i="2" s="1"/>
  <c r="N504" i="2" s="1"/>
  <c r="N445" i="2"/>
  <c r="N456" i="2" s="1"/>
  <c r="N507" i="2" s="1"/>
  <c r="N444" i="2"/>
  <c r="N459" i="2" s="1"/>
  <c r="N491" i="2" s="1"/>
  <c r="N443" i="2"/>
  <c r="N474" i="2" s="1"/>
  <c r="N489" i="2" s="1"/>
  <c r="N442" i="2"/>
  <c r="N465" i="2" s="1"/>
  <c r="N492" i="2" s="1"/>
  <c r="N441" i="2"/>
  <c r="N460" i="2" s="1"/>
  <c r="N501" i="2" s="1"/>
  <c r="N440" i="2"/>
  <c r="N462" i="2" s="1"/>
  <c r="N509" i="2" s="1"/>
  <c r="N439" i="2"/>
  <c r="N466" i="2" s="1"/>
  <c r="N503" i="2" s="1"/>
  <c r="N438" i="2"/>
  <c r="N473" i="2" s="1"/>
  <c r="N484" i="2" s="1"/>
  <c r="N437" i="2"/>
  <c r="N470" i="2" s="1"/>
  <c r="N499" i="2" s="1"/>
  <c r="N436" i="2"/>
  <c r="N481" i="2" s="1"/>
  <c r="N495" i="2" s="1"/>
  <c r="N435" i="2"/>
  <c r="N478" i="2" s="1"/>
  <c r="N498" i="2" s="1"/>
  <c r="N434" i="2"/>
  <c r="N477" i="2" s="1"/>
  <c r="N500" i="2" s="1"/>
  <c r="N433" i="2"/>
  <c r="N450" i="2" s="1"/>
  <c r="N487" i="2" s="1"/>
  <c r="N432" i="2"/>
  <c r="N469" i="2" s="1"/>
  <c r="N494" i="2" s="1"/>
  <c r="N431" i="2"/>
  <c r="N451" i="2" s="1"/>
  <c r="N496" i="2" s="1"/>
  <c r="N429" i="2"/>
  <c r="N467" i="2" s="1"/>
  <c r="N506" i="2" s="1"/>
  <c r="N428" i="2"/>
  <c r="N479" i="2" s="1"/>
  <c r="N485" i="2" s="1"/>
  <c r="N427" i="2"/>
  <c r="N457" i="2" s="1"/>
  <c r="N490" i="2" s="1"/>
  <c r="N425" i="2"/>
  <c r="N464" i="2" s="1"/>
  <c r="N513" i="2" s="1"/>
  <c r="N424" i="2"/>
  <c r="N471" i="2" s="1"/>
  <c r="N488" i="2" s="1"/>
  <c r="N423" i="2"/>
  <c r="N454" i="2" s="1"/>
  <c r="N483" i="2" s="1"/>
  <c r="N421" i="2"/>
  <c r="N468" i="2" s="1"/>
  <c r="N510" i="2" s="1"/>
  <c r="N420" i="2"/>
  <c r="N475" i="2" s="1"/>
  <c r="N512" i="2" s="1"/>
  <c r="N419" i="2"/>
  <c r="N480" i="2" s="1"/>
  <c r="N511" i="2" s="1"/>
  <c r="N418" i="2"/>
  <c r="N452" i="2" s="1"/>
  <c r="N497" i="2" s="1"/>
  <c r="O96" i="2"/>
  <c r="O98" i="2" s="1"/>
  <c r="O92" i="2"/>
  <c r="O118" i="2" s="1"/>
  <c r="N91" i="2"/>
  <c r="N115" i="2" s="1"/>
  <c r="O88" i="2"/>
  <c r="O117" i="2" s="1"/>
  <c r="N87" i="2"/>
  <c r="N121" i="2" s="1"/>
  <c r="O84" i="2"/>
  <c r="N83" i="2"/>
  <c r="N123" i="2" s="1"/>
  <c r="O80" i="2"/>
  <c r="O100" i="2" s="1"/>
  <c r="N79" i="2"/>
  <c r="N108" i="2" s="1"/>
  <c r="N77" i="2"/>
  <c r="N113" i="2" s="1"/>
  <c r="O76" i="2"/>
  <c r="O116" i="2" s="1"/>
  <c r="N75" i="2"/>
  <c r="N109" i="2" s="1"/>
  <c r="O72" i="2"/>
  <c r="O120" i="2" s="1"/>
  <c r="O68" i="2"/>
  <c r="N67" i="2"/>
  <c r="N114" i="2" s="1"/>
  <c r="O65" i="2"/>
  <c r="N65" i="2"/>
  <c r="N76" i="2" s="1"/>
  <c r="N116" i="2" s="1"/>
  <c r="O64" i="2"/>
  <c r="O85" i="2" s="1"/>
  <c r="O99" i="2" s="1"/>
  <c r="N64" i="2"/>
  <c r="N85" i="2" s="1"/>
  <c r="N99" i="2" s="1"/>
  <c r="O63" i="2"/>
  <c r="N63" i="2"/>
  <c r="N92" i="2" s="1"/>
  <c r="N118" i="2" s="1"/>
  <c r="O62" i="2"/>
  <c r="O77" i="2" s="1"/>
  <c r="O113" i="2" s="1"/>
  <c r="N62" i="2"/>
  <c r="O61" i="2"/>
  <c r="N61" i="2"/>
  <c r="N68" i="2" s="1"/>
  <c r="O60" i="2"/>
  <c r="O75" i="2" s="1"/>
  <c r="O109" i="2" s="1"/>
  <c r="N60" i="2"/>
  <c r="O59" i="2"/>
  <c r="O78" i="2" s="1"/>
  <c r="O122" i="2" s="1"/>
  <c r="N59" i="2"/>
  <c r="N78" i="2" s="1"/>
  <c r="N122" i="2" s="1"/>
  <c r="O58" i="2"/>
  <c r="O87" i="2" s="1"/>
  <c r="O121" i="2" s="1"/>
  <c r="N58" i="2"/>
  <c r="O57" i="2"/>
  <c r="N57" i="2"/>
  <c r="N72" i="2" s="1"/>
  <c r="N120" i="2" s="1"/>
  <c r="O56" i="2"/>
  <c r="O70" i="2" s="1"/>
  <c r="O105" i="2" s="1"/>
  <c r="N56" i="2"/>
  <c r="N70" i="2" s="1"/>
  <c r="N105" i="2" s="1"/>
  <c r="O55" i="2"/>
  <c r="O74" i="2" s="1"/>
  <c r="O112" i="2" s="1"/>
  <c r="N55" i="2"/>
  <c r="N74" i="2" s="1"/>
  <c r="N112" i="2" s="1"/>
  <c r="O54" i="2"/>
  <c r="O97" i="2" s="1"/>
  <c r="O101" i="2" s="1"/>
  <c r="N54" i="2"/>
  <c r="N97" i="2" s="1"/>
  <c r="N101" i="2" s="1"/>
  <c r="O53" i="2"/>
  <c r="O81" i="2" s="1"/>
  <c r="O102" i="2" s="1"/>
  <c r="N53" i="2"/>
  <c r="N81" i="2" s="1"/>
  <c r="N102" i="2" s="1"/>
  <c r="O52" i="2"/>
  <c r="O93" i="2" s="1"/>
  <c r="N52" i="2"/>
  <c r="N93" i="2" s="1"/>
  <c r="O51" i="2"/>
  <c r="N51" i="2"/>
  <c r="N96" i="2" s="1"/>
  <c r="N98" i="2" s="1"/>
  <c r="O50" i="2"/>
  <c r="N50" i="2"/>
  <c r="N88" i="2" s="1"/>
  <c r="N117" i="2" s="1"/>
  <c r="O49" i="2"/>
  <c r="O79" i="2" s="1"/>
  <c r="O108" i="2" s="1"/>
  <c r="N49" i="2"/>
  <c r="O48" i="2"/>
  <c r="O83" i="2" s="1"/>
  <c r="O123" i="2" s="1"/>
  <c r="N48" i="2"/>
  <c r="O47" i="2"/>
  <c r="O94" i="2" s="1"/>
  <c r="O104" i="2" s="1"/>
  <c r="N47" i="2"/>
  <c r="N94" i="2" s="1"/>
  <c r="N104" i="2" s="1"/>
  <c r="O46" i="2"/>
  <c r="O89" i="2" s="1"/>
  <c r="O119" i="2" s="1"/>
  <c r="N46" i="2"/>
  <c r="N89" i="2" s="1"/>
  <c r="N119" i="2" s="1"/>
  <c r="O45" i="2"/>
  <c r="O82" i="2" s="1"/>
  <c r="N45" i="2"/>
  <c r="N82" i="2" s="1"/>
  <c r="O44" i="2"/>
  <c r="O66" i="2" s="1"/>
  <c r="O111" i="2" s="1"/>
  <c r="N44" i="2"/>
  <c r="N66" i="2" s="1"/>
  <c r="N111" i="2" s="1"/>
  <c r="O43" i="2"/>
  <c r="O71" i="2" s="1"/>
  <c r="O110" i="2" s="1"/>
  <c r="N43" i="2"/>
  <c r="N71" i="2" s="1"/>
  <c r="N110" i="2" s="1"/>
  <c r="O42" i="2"/>
  <c r="O91" i="2" s="1"/>
  <c r="O115" i="2" s="1"/>
  <c r="N42" i="2"/>
  <c r="O41" i="2"/>
  <c r="N41" i="2"/>
  <c r="N80" i="2" s="1"/>
  <c r="N100" i="2" s="1"/>
  <c r="O40" i="2"/>
  <c r="O86" i="2" s="1"/>
  <c r="O103" i="2" s="1"/>
  <c r="N40" i="2"/>
  <c r="N86" i="2" s="1"/>
  <c r="N103" i="2" s="1"/>
  <c r="O39" i="2"/>
  <c r="O69" i="2" s="1"/>
  <c r="O106" i="2" s="1"/>
  <c r="N39" i="2"/>
  <c r="N69" i="2" s="1"/>
  <c r="N106" i="2" s="1"/>
  <c r="O38" i="2"/>
  <c r="N38" i="2"/>
  <c r="N84" i="2" s="1"/>
  <c r="O37" i="2"/>
  <c r="O67" i="2" s="1"/>
  <c r="O114" i="2" s="1"/>
  <c r="N37" i="2"/>
  <c r="O36" i="2"/>
  <c r="O90" i="2" s="1"/>
  <c r="N36" i="2"/>
  <c r="N90" i="2" s="1"/>
  <c r="O35" i="2"/>
  <c r="O95" i="2" s="1"/>
  <c r="N35" i="2"/>
  <c r="N95" i="2" s="1"/>
  <c r="O34" i="2"/>
  <c r="O73" i="2" s="1"/>
  <c r="O107" i="2" s="1"/>
  <c r="N34" i="2"/>
  <c r="N73" i="2" s="1"/>
  <c r="N107" i="2" s="1"/>
  <c r="N96" i="3"/>
  <c r="N123" i="3" s="1"/>
  <c r="N92" i="3"/>
  <c r="N88" i="3"/>
  <c r="N113" i="3" s="1"/>
  <c r="N80" i="3"/>
  <c r="N101" i="3" s="1"/>
  <c r="N76" i="3"/>
  <c r="N111" i="3" s="1"/>
  <c r="N72" i="3"/>
  <c r="N118" i="3" s="1"/>
  <c r="O69" i="3"/>
  <c r="O122" i="3" s="1"/>
  <c r="O65" i="3"/>
  <c r="O88" i="3" s="1"/>
  <c r="O113" i="3" s="1"/>
  <c r="N65" i="3"/>
  <c r="O64" i="3"/>
  <c r="O91" i="3" s="1"/>
  <c r="O117" i="3" s="1"/>
  <c r="N64" i="3"/>
  <c r="N91" i="3" s="1"/>
  <c r="N117" i="3" s="1"/>
  <c r="O63" i="3"/>
  <c r="O82" i="3" s="1"/>
  <c r="O108" i="3" s="1"/>
  <c r="N63" i="3"/>
  <c r="N82" i="3" s="1"/>
  <c r="N108" i="3" s="1"/>
  <c r="O62" i="3"/>
  <c r="O76" i="3" s="1"/>
  <c r="O111" i="3" s="1"/>
  <c r="N62" i="3"/>
  <c r="O61" i="3"/>
  <c r="O89" i="3" s="1"/>
  <c r="O106" i="3" s="1"/>
  <c r="N61" i="3"/>
  <c r="N89" i="3" s="1"/>
  <c r="N106" i="3" s="1"/>
  <c r="O60" i="3"/>
  <c r="O77" i="3" s="1"/>
  <c r="O104" i="3" s="1"/>
  <c r="N60" i="3"/>
  <c r="N77" i="3" s="1"/>
  <c r="N104" i="3" s="1"/>
  <c r="O59" i="3"/>
  <c r="O92" i="3" s="1"/>
  <c r="N59" i="3"/>
  <c r="O58" i="3"/>
  <c r="O78" i="3" s="1"/>
  <c r="O109" i="3" s="1"/>
  <c r="N58" i="3"/>
  <c r="N78" i="3" s="1"/>
  <c r="N109" i="3" s="1"/>
  <c r="O57" i="3"/>
  <c r="O97" i="3" s="1"/>
  <c r="O100" i="3" s="1"/>
  <c r="N57" i="3"/>
  <c r="N97" i="3" s="1"/>
  <c r="N100" i="3" s="1"/>
  <c r="O56" i="3"/>
  <c r="O85" i="3" s="1"/>
  <c r="N56" i="3"/>
  <c r="N85" i="3" s="1"/>
  <c r="O55" i="3"/>
  <c r="O80" i="3" s="1"/>
  <c r="O101" i="3" s="1"/>
  <c r="N55" i="3"/>
  <c r="O54" i="3"/>
  <c r="O73" i="3" s="1"/>
  <c r="O120" i="3" s="1"/>
  <c r="N54" i="3"/>
  <c r="N73" i="3" s="1"/>
  <c r="N120" i="3" s="1"/>
  <c r="O53" i="3"/>
  <c r="O74" i="3" s="1"/>
  <c r="O119" i="3" s="1"/>
  <c r="N53" i="3"/>
  <c r="N74" i="3" s="1"/>
  <c r="N119" i="3" s="1"/>
  <c r="O52" i="3"/>
  <c r="O90" i="3" s="1"/>
  <c r="O105" i="3" s="1"/>
  <c r="N52" i="3"/>
  <c r="N90" i="3" s="1"/>
  <c r="N105" i="3" s="1"/>
  <c r="O51" i="3"/>
  <c r="O67" i="3" s="1"/>
  <c r="O112" i="3" s="1"/>
  <c r="N51" i="3"/>
  <c r="N67" i="3" s="1"/>
  <c r="N112" i="3" s="1"/>
  <c r="O50" i="3"/>
  <c r="N50" i="3"/>
  <c r="N69" i="3" s="1"/>
  <c r="N122" i="3" s="1"/>
  <c r="O49" i="3"/>
  <c r="O86" i="3" s="1"/>
  <c r="N49" i="3"/>
  <c r="N86" i="3" s="1"/>
  <c r="O48" i="3"/>
  <c r="O95" i="3" s="1"/>
  <c r="O99" i="3" s="1"/>
  <c r="N48" i="3"/>
  <c r="N95" i="3" s="1"/>
  <c r="N99" i="3" s="1"/>
  <c r="O47" i="3"/>
  <c r="O75" i="3" s="1"/>
  <c r="N47" i="3"/>
  <c r="N75" i="3" s="1"/>
  <c r="O46" i="3"/>
  <c r="O83" i="3" s="1"/>
  <c r="O110" i="3" s="1"/>
  <c r="N46" i="3"/>
  <c r="N83" i="3" s="1"/>
  <c r="N110" i="3" s="1"/>
  <c r="O45" i="3"/>
  <c r="O66" i="3" s="1"/>
  <c r="N45" i="3"/>
  <c r="N66" i="3" s="1"/>
  <c r="O44" i="3"/>
  <c r="O84" i="3" s="1"/>
  <c r="O121" i="3" s="1"/>
  <c r="N44" i="3"/>
  <c r="N84" i="3" s="1"/>
  <c r="N121" i="3" s="1"/>
  <c r="O43" i="3"/>
  <c r="O79" i="3" s="1"/>
  <c r="O114" i="3" s="1"/>
  <c r="N43" i="3"/>
  <c r="N79" i="3" s="1"/>
  <c r="N114" i="3" s="1"/>
  <c r="O42" i="3"/>
  <c r="O93" i="3" s="1"/>
  <c r="O116" i="3" s="1"/>
  <c r="N42" i="3"/>
  <c r="N93" i="3" s="1"/>
  <c r="N116" i="3" s="1"/>
  <c r="O41" i="3"/>
  <c r="O94" i="3" s="1"/>
  <c r="O102" i="3" s="1"/>
  <c r="N41" i="3"/>
  <c r="N94" i="3" s="1"/>
  <c r="N102" i="3" s="1"/>
  <c r="O40" i="3"/>
  <c r="O87" i="3" s="1"/>
  <c r="O115" i="3" s="1"/>
  <c r="N40" i="3"/>
  <c r="N87" i="3" s="1"/>
  <c r="N115" i="3" s="1"/>
  <c r="O39" i="3"/>
  <c r="O72" i="3" s="1"/>
  <c r="O118" i="3" s="1"/>
  <c r="N39" i="3"/>
  <c r="O38" i="3"/>
  <c r="O71" i="3" s="1"/>
  <c r="O98" i="3" s="1"/>
  <c r="N38" i="3"/>
  <c r="N71" i="3" s="1"/>
  <c r="N98" i="3" s="1"/>
  <c r="O37" i="3"/>
  <c r="O70" i="3" s="1"/>
  <c r="O103" i="3" s="1"/>
  <c r="N37" i="3"/>
  <c r="N70" i="3" s="1"/>
  <c r="N103" i="3" s="1"/>
  <c r="O36" i="3"/>
  <c r="O68" i="3" s="1"/>
  <c r="O107" i="3" s="1"/>
  <c r="N36" i="3"/>
  <c r="N68" i="3" s="1"/>
  <c r="N107" i="3" s="1"/>
  <c r="O35" i="3"/>
  <c r="O96" i="3" s="1"/>
  <c r="O123" i="3" s="1"/>
  <c r="N35" i="3"/>
  <c r="O34" i="3"/>
  <c r="O81" i="3" s="1"/>
  <c r="N34" i="3"/>
  <c r="N81" i="3" s="1"/>
  <c r="O96" i="5"/>
  <c r="O121" i="5" s="1"/>
  <c r="O88" i="5"/>
  <c r="O112" i="5" s="1"/>
  <c r="O84" i="5"/>
  <c r="O111" i="5" s="1"/>
  <c r="O80" i="5"/>
  <c r="O106" i="5" s="1"/>
  <c r="O76" i="5"/>
  <c r="O109" i="5" s="1"/>
  <c r="O72" i="5"/>
  <c r="O68" i="5"/>
  <c r="O107" i="5" s="1"/>
  <c r="O65" i="5"/>
  <c r="O73" i="5" s="1"/>
  <c r="O110" i="5" s="1"/>
  <c r="N65" i="5"/>
  <c r="N73" i="5" s="1"/>
  <c r="N110" i="5" s="1"/>
  <c r="O64" i="5"/>
  <c r="O95" i="5" s="1"/>
  <c r="O114" i="5" s="1"/>
  <c r="N64" i="5"/>
  <c r="N95" i="5" s="1"/>
  <c r="N114" i="5" s="1"/>
  <c r="O63" i="5"/>
  <c r="O93" i="5" s="1"/>
  <c r="O104" i="5" s="1"/>
  <c r="N63" i="5"/>
  <c r="N93" i="5" s="1"/>
  <c r="N104" i="5" s="1"/>
  <c r="O62" i="5"/>
  <c r="O89" i="5" s="1"/>
  <c r="O98" i="5" s="1"/>
  <c r="N62" i="5"/>
  <c r="N89" i="5" s="1"/>
  <c r="N98" i="5" s="1"/>
  <c r="O61" i="5"/>
  <c r="N61" i="5"/>
  <c r="N96" i="5" s="1"/>
  <c r="N121" i="5" s="1"/>
  <c r="O60" i="5"/>
  <c r="O92" i="5" s="1"/>
  <c r="O113" i="5" s="1"/>
  <c r="N60" i="5"/>
  <c r="N92" i="5" s="1"/>
  <c r="N113" i="5" s="1"/>
  <c r="O59" i="5"/>
  <c r="O78" i="5" s="1"/>
  <c r="O100" i="5" s="1"/>
  <c r="N59" i="5"/>
  <c r="N78" i="5" s="1"/>
  <c r="N100" i="5" s="1"/>
  <c r="O58" i="5"/>
  <c r="O97" i="5" s="1"/>
  <c r="O119" i="5" s="1"/>
  <c r="N58" i="5"/>
  <c r="N97" i="5" s="1"/>
  <c r="N119" i="5" s="1"/>
  <c r="O57" i="5"/>
  <c r="N57" i="5"/>
  <c r="N68" i="5" s="1"/>
  <c r="N107" i="5" s="1"/>
  <c r="O56" i="5"/>
  <c r="O81" i="5" s="1"/>
  <c r="N56" i="5"/>
  <c r="N81" i="5" s="1"/>
  <c r="O55" i="5"/>
  <c r="N55" i="5"/>
  <c r="N80" i="5" s="1"/>
  <c r="N106" i="5" s="1"/>
  <c r="O54" i="5"/>
  <c r="N54" i="5"/>
  <c r="N76" i="5" s="1"/>
  <c r="N109" i="5" s="1"/>
  <c r="O53" i="5"/>
  <c r="O82" i="5" s="1"/>
  <c r="O105" i="5" s="1"/>
  <c r="N53" i="5"/>
  <c r="N82" i="5" s="1"/>
  <c r="N105" i="5" s="1"/>
  <c r="O52" i="5"/>
  <c r="O75" i="5" s="1"/>
  <c r="O117" i="5" s="1"/>
  <c r="N52" i="5"/>
  <c r="N75" i="5" s="1"/>
  <c r="N117" i="5" s="1"/>
  <c r="O51" i="5"/>
  <c r="O86" i="5" s="1"/>
  <c r="N51" i="5"/>
  <c r="N86" i="5" s="1"/>
  <c r="O50" i="5"/>
  <c r="O70" i="5" s="1"/>
  <c r="O99" i="5" s="1"/>
  <c r="N50" i="5"/>
  <c r="N70" i="5" s="1"/>
  <c r="N99" i="5" s="1"/>
  <c r="O49" i="5"/>
  <c r="O94" i="5" s="1"/>
  <c r="O108" i="5" s="1"/>
  <c r="N49" i="5"/>
  <c r="N94" i="5" s="1"/>
  <c r="N108" i="5" s="1"/>
  <c r="O48" i="5"/>
  <c r="O85" i="5" s="1"/>
  <c r="O115" i="5" s="1"/>
  <c r="N48" i="5"/>
  <c r="N85" i="5" s="1"/>
  <c r="N115" i="5" s="1"/>
  <c r="O47" i="5"/>
  <c r="O83" i="5" s="1"/>
  <c r="O102" i="5" s="1"/>
  <c r="N47" i="5"/>
  <c r="N83" i="5" s="1"/>
  <c r="N102" i="5" s="1"/>
  <c r="O46" i="5"/>
  <c r="N46" i="5"/>
  <c r="N84" i="5" s="1"/>
  <c r="N111" i="5" s="1"/>
  <c r="O45" i="5"/>
  <c r="O67" i="5" s="1"/>
  <c r="O118" i="5" s="1"/>
  <c r="N45" i="5"/>
  <c r="N67" i="5" s="1"/>
  <c r="N118" i="5" s="1"/>
  <c r="O44" i="5"/>
  <c r="O74" i="5" s="1"/>
  <c r="O123" i="5" s="1"/>
  <c r="N44" i="5"/>
  <c r="N74" i="5" s="1"/>
  <c r="N123" i="5" s="1"/>
  <c r="O43" i="5"/>
  <c r="N43" i="5"/>
  <c r="N88" i="5" s="1"/>
  <c r="N112" i="5" s="1"/>
  <c r="O42" i="5"/>
  <c r="O87" i="5" s="1"/>
  <c r="N42" i="5"/>
  <c r="N87" i="5" s="1"/>
  <c r="O41" i="5"/>
  <c r="N41" i="5"/>
  <c r="N72" i="5" s="1"/>
  <c r="O40" i="5"/>
  <c r="O77" i="5" s="1"/>
  <c r="O120" i="5" s="1"/>
  <c r="N40" i="5"/>
  <c r="N77" i="5" s="1"/>
  <c r="N120" i="5" s="1"/>
  <c r="O39" i="5"/>
  <c r="O90" i="5" s="1"/>
  <c r="O103" i="5" s="1"/>
  <c r="N39" i="5"/>
  <c r="N90" i="5" s="1"/>
  <c r="N103" i="5" s="1"/>
  <c r="O38" i="5"/>
  <c r="O79" i="5" s="1"/>
  <c r="N38" i="5"/>
  <c r="N79" i="5" s="1"/>
  <c r="O37" i="5"/>
  <c r="O66" i="5" s="1"/>
  <c r="O101" i="5" s="1"/>
  <c r="N37" i="5"/>
  <c r="N66" i="5" s="1"/>
  <c r="N101" i="5" s="1"/>
  <c r="O36" i="5"/>
  <c r="O71" i="5" s="1"/>
  <c r="O122" i="5" s="1"/>
  <c r="N36" i="5"/>
  <c r="N71" i="5" s="1"/>
  <c r="N122" i="5" s="1"/>
  <c r="O35" i="5"/>
  <c r="O69" i="5" s="1"/>
  <c r="N35" i="5"/>
  <c r="N69" i="5" s="1"/>
  <c r="O34" i="5"/>
  <c r="O91" i="5" s="1"/>
  <c r="O116" i="5" s="1"/>
  <c r="N34" i="5"/>
  <c r="N91" i="5" s="1"/>
  <c r="N116" i="5" s="1"/>
  <c r="O513" i="7"/>
  <c r="N513" i="7"/>
  <c r="O512" i="7"/>
  <c r="N512" i="7"/>
  <c r="O511" i="7"/>
  <c r="N511" i="7"/>
  <c r="O510" i="7"/>
  <c r="N510" i="7"/>
  <c r="O509" i="7"/>
  <c r="N509" i="7"/>
  <c r="O508" i="7"/>
  <c r="N508" i="7"/>
  <c r="O507" i="7"/>
  <c r="N507" i="7"/>
  <c r="O506" i="7"/>
  <c r="N506" i="7"/>
  <c r="O505" i="7"/>
  <c r="N505" i="7"/>
  <c r="O504" i="7"/>
  <c r="N504" i="7"/>
  <c r="O503" i="7"/>
  <c r="N503" i="7"/>
  <c r="O502" i="7"/>
  <c r="N502" i="7"/>
  <c r="O501" i="7"/>
  <c r="N501" i="7"/>
  <c r="O500" i="7"/>
  <c r="N500" i="7"/>
  <c r="O499" i="7"/>
  <c r="N499" i="7"/>
  <c r="O498" i="7"/>
  <c r="N498" i="7"/>
  <c r="O497" i="7"/>
  <c r="N497" i="7"/>
  <c r="O496" i="7"/>
  <c r="N496" i="7"/>
  <c r="O495" i="7"/>
  <c r="N495" i="7"/>
  <c r="O494" i="7"/>
  <c r="N494" i="7"/>
  <c r="O493" i="7"/>
  <c r="N493" i="7"/>
  <c r="O492" i="7"/>
  <c r="N492" i="7"/>
  <c r="O491" i="7"/>
  <c r="N491" i="7"/>
  <c r="O490" i="7"/>
  <c r="N490" i="7"/>
  <c r="O489" i="7"/>
  <c r="N489" i="7"/>
  <c r="O488" i="7"/>
  <c r="N488" i="7"/>
  <c r="O487" i="7"/>
  <c r="N487" i="7"/>
  <c r="O486" i="7"/>
  <c r="N486" i="7"/>
  <c r="O485" i="7"/>
  <c r="N485" i="7"/>
  <c r="O484" i="7"/>
  <c r="N484" i="7"/>
  <c r="O483" i="7"/>
  <c r="N483" i="7"/>
  <c r="O482" i="7"/>
  <c r="N482" i="7"/>
  <c r="O481" i="7"/>
  <c r="N481" i="7"/>
  <c r="O480" i="7"/>
  <c r="N480" i="7"/>
  <c r="O479" i="7"/>
  <c r="N479" i="7"/>
  <c r="O478" i="7"/>
  <c r="N478" i="7"/>
  <c r="O477" i="7"/>
  <c r="N477" i="7"/>
  <c r="O476" i="7"/>
  <c r="N476" i="7"/>
  <c r="O475" i="7"/>
  <c r="N475" i="7"/>
  <c r="O474" i="7"/>
  <c r="N474" i="7"/>
  <c r="O473" i="7"/>
  <c r="N473" i="7"/>
  <c r="O472" i="7"/>
  <c r="N472" i="7"/>
  <c r="O471" i="7"/>
  <c r="N471" i="7"/>
  <c r="O470" i="7"/>
  <c r="N470" i="7"/>
  <c r="O469" i="7"/>
  <c r="N469" i="7"/>
  <c r="O468" i="7"/>
  <c r="N468" i="7"/>
  <c r="O467" i="7"/>
  <c r="N467" i="7"/>
  <c r="O466" i="7"/>
  <c r="N466" i="7"/>
  <c r="O465" i="7"/>
  <c r="N465" i="7"/>
  <c r="O464" i="7"/>
  <c r="N464" i="7"/>
  <c r="O463" i="7"/>
  <c r="N463" i="7"/>
  <c r="O462" i="7"/>
  <c r="N462" i="7"/>
  <c r="O461" i="7"/>
  <c r="N461" i="7"/>
  <c r="O460" i="7"/>
  <c r="N460" i="7"/>
  <c r="O459" i="7"/>
  <c r="N459" i="7"/>
  <c r="O458" i="7"/>
  <c r="N458" i="7"/>
  <c r="O457" i="7"/>
  <c r="N457" i="7"/>
  <c r="O456" i="7"/>
  <c r="N456" i="7"/>
  <c r="O455" i="7"/>
  <c r="N455" i="7"/>
  <c r="O454" i="7"/>
  <c r="N454" i="7"/>
  <c r="O453" i="7"/>
  <c r="N453" i="7"/>
  <c r="O452" i="7"/>
  <c r="N452" i="7"/>
  <c r="O451" i="7"/>
  <c r="N451" i="7"/>
  <c r="O450" i="7"/>
  <c r="N450" i="7"/>
  <c r="O449" i="7"/>
  <c r="N449" i="7"/>
  <c r="O448" i="7"/>
  <c r="N448" i="7"/>
  <c r="O447" i="7"/>
  <c r="N447" i="7"/>
  <c r="O446" i="7"/>
  <c r="N446" i="7"/>
  <c r="O445" i="7"/>
  <c r="N445" i="7"/>
  <c r="O444" i="7"/>
  <c r="N444" i="7"/>
  <c r="O443" i="7"/>
  <c r="N443" i="7"/>
  <c r="O442" i="7"/>
  <c r="N442" i="7"/>
  <c r="O441" i="7"/>
  <c r="N441" i="7"/>
  <c r="O440" i="7"/>
  <c r="N440" i="7"/>
  <c r="O439" i="7"/>
  <c r="N439" i="7"/>
  <c r="O438" i="7"/>
  <c r="N438" i="7"/>
  <c r="O437" i="7"/>
  <c r="N437" i="7"/>
  <c r="O436" i="7"/>
  <c r="N436" i="7"/>
  <c r="O435" i="7"/>
  <c r="N435" i="7"/>
  <c r="O434" i="7"/>
  <c r="N434" i="7"/>
  <c r="O433" i="7"/>
  <c r="N433" i="7"/>
  <c r="O432" i="7"/>
  <c r="N432" i="7"/>
  <c r="O431" i="7"/>
  <c r="N431" i="7"/>
  <c r="O430" i="7"/>
  <c r="N430" i="7"/>
  <c r="O429" i="7"/>
  <c r="N429" i="7"/>
  <c r="O428" i="7"/>
  <c r="N428" i="7"/>
  <c r="O427" i="7"/>
  <c r="N427" i="7"/>
  <c r="O426" i="7"/>
  <c r="N426" i="7"/>
  <c r="O425" i="7"/>
  <c r="N425" i="7"/>
  <c r="O424" i="7"/>
  <c r="N424" i="7"/>
  <c r="O423" i="7"/>
  <c r="N423" i="7"/>
  <c r="O422" i="7"/>
  <c r="N422" i="7"/>
  <c r="O421" i="7"/>
  <c r="N421" i="7"/>
  <c r="O420" i="7"/>
  <c r="N420" i="7"/>
  <c r="O419" i="7"/>
  <c r="N419" i="7"/>
  <c r="O418" i="7"/>
  <c r="N418" i="7"/>
  <c r="O417" i="7"/>
  <c r="N417" i="7"/>
  <c r="O416" i="7"/>
  <c r="N416" i="7"/>
  <c r="O415" i="7"/>
  <c r="N415" i="7"/>
  <c r="O414" i="7"/>
  <c r="N414" i="7"/>
  <c r="O413" i="7"/>
  <c r="N413" i="7"/>
  <c r="O412" i="7"/>
  <c r="N412" i="7"/>
  <c r="O411" i="7"/>
  <c r="N411" i="7"/>
  <c r="O410" i="7"/>
  <c r="N410" i="7"/>
  <c r="O409" i="7"/>
  <c r="N409" i="7"/>
  <c r="O408" i="7"/>
  <c r="N408" i="7"/>
  <c r="O407" i="7"/>
  <c r="N407" i="7"/>
  <c r="O406" i="7"/>
  <c r="N406" i="7"/>
  <c r="O405" i="7"/>
  <c r="N405" i="7"/>
  <c r="O404" i="7"/>
  <c r="N404" i="7"/>
  <c r="O403" i="7"/>
  <c r="N403" i="7"/>
  <c r="O402" i="7"/>
  <c r="N402" i="7"/>
  <c r="O401" i="7"/>
  <c r="N401" i="7"/>
  <c r="O400" i="7"/>
  <c r="N400" i="7"/>
  <c r="O399" i="7"/>
  <c r="N399" i="7"/>
  <c r="O398" i="7"/>
  <c r="N398" i="7"/>
  <c r="O397" i="7"/>
  <c r="N397" i="7"/>
  <c r="O396" i="7"/>
  <c r="N396" i="7"/>
  <c r="O395" i="7"/>
  <c r="N395" i="7"/>
  <c r="O394" i="7"/>
  <c r="N394" i="7"/>
  <c r="O393" i="7"/>
  <c r="N393" i="7"/>
  <c r="O392" i="7"/>
  <c r="N392" i="7"/>
  <c r="O391" i="7"/>
  <c r="N391" i="7"/>
  <c r="O390" i="7"/>
  <c r="N390" i="7"/>
  <c r="O389" i="7"/>
  <c r="N389" i="7"/>
  <c r="O388" i="7"/>
  <c r="N388" i="7"/>
  <c r="O387" i="7"/>
  <c r="N387" i="7"/>
  <c r="O386" i="7"/>
  <c r="N386" i="7"/>
  <c r="O385" i="7"/>
  <c r="N385" i="7"/>
  <c r="O384" i="7"/>
  <c r="N384" i="7"/>
  <c r="O383" i="7"/>
  <c r="N383" i="7"/>
  <c r="O382" i="7"/>
  <c r="N382" i="7"/>
  <c r="O381" i="7"/>
  <c r="N381" i="7"/>
  <c r="O380" i="7"/>
  <c r="N380" i="7"/>
  <c r="O379" i="7"/>
  <c r="N379" i="7"/>
  <c r="O378" i="7"/>
  <c r="N378" i="7"/>
  <c r="O377" i="7"/>
  <c r="N377" i="7"/>
  <c r="O376" i="7"/>
  <c r="N376" i="7"/>
  <c r="O375" i="7"/>
  <c r="N375" i="7"/>
  <c r="O374" i="7"/>
  <c r="N374" i="7"/>
  <c r="O373" i="7"/>
  <c r="N373" i="7"/>
  <c r="O372" i="7"/>
  <c r="N372" i="7"/>
  <c r="O371" i="7"/>
  <c r="N371" i="7"/>
  <c r="O370" i="7"/>
  <c r="N370" i="7"/>
  <c r="O369" i="7"/>
  <c r="N369" i="7"/>
  <c r="O368" i="7"/>
  <c r="N368" i="7"/>
  <c r="O367" i="7"/>
  <c r="N367" i="7"/>
  <c r="O366" i="7"/>
  <c r="N366" i="7"/>
  <c r="O365" i="7"/>
  <c r="N365" i="7"/>
  <c r="O364" i="7"/>
  <c r="N364" i="7"/>
  <c r="O363" i="7"/>
  <c r="N363" i="7"/>
  <c r="O362" i="7"/>
  <c r="N362" i="7"/>
  <c r="O361" i="7"/>
  <c r="N361" i="7"/>
  <c r="O360" i="7"/>
  <c r="N360" i="7"/>
  <c r="O359" i="7"/>
  <c r="N359" i="7"/>
  <c r="O358" i="7"/>
  <c r="N358" i="7"/>
  <c r="O357" i="7"/>
  <c r="N357" i="7"/>
  <c r="O356" i="7"/>
  <c r="N356" i="7"/>
  <c r="O355" i="7"/>
  <c r="N355" i="7"/>
  <c r="O354" i="7"/>
  <c r="N354" i="7"/>
  <c r="O353" i="7"/>
  <c r="N353" i="7"/>
  <c r="O352" i="7"/>
  <c r="N352" i="7"/>
  <c r="O351" i="7"/>
  <c r="N351" i="7"/>
  <c r="O350" i="7"/>
  <c r="N350" i="7"/>
  <c r="O349" i="7"/>
  <c r="N349" i="7"/>
  <c r="O348" i="7"/>
  <c r="N348" i="7"/>
  <c r="O347" i="7"/>
  <c r="N347" i="7"/>
  <c r="O346" i="7"/>
  <c r="N346" i="7"/>
  <c r="O345" i="7"/>
  <c r="N345" i="7"/>
  <c r="O344" i="7"/>
  <c r="N344" i="7"/>
  <c r="O343" i="7"/>
  <c r="N343" i="7"/>
  <c r="O342" i="7"/>
  <c r="N342" i="7"/>
  <c r="O341" i="7"/>
  <c r="N341" i="7"/>
  <c r="O340" i="7"/>
  <c r="N340" i="7"/>
  <c r="O339" i="7"/>
  <c r="N339" i="7"/>
  <c r="O338" i="7"/>
  <c r="N338" i="7"/>
  <c r="O337" i="7"/>
  <c r="N337" i="7"/>
  <c r="O336" i="7"/>
  <c r="N336" i="7"/>
  <c r="O335" i="7"/>
  <c r="N335" i="7"/>
  <c r="O334" i="7"/>
  <c r="N334" i="7"/>
  <c r="O333" i="7"/>
  <c r="N333" i="7"/>
  <c r="O332" i="7"/>
  <c r="N332" i="7"/>
  <c r="O331" i="7"/>
  <c r="N331" i="7"/>
  <c r="O330" i="7"/>
  <c r="N330" i="7"/>
  <c r="O329" i="7"/>
  <c r="N329" i="7"/>
  <c r="O328" i="7"/>
  <c r="N328" i="7"/>
  <c r="O327" i="7"/>
  <c r="N327" i="7"/>
  <c r="O326" i="7"/>
  <c r="N326" i="7"/>
  <c r="O325" i="7"/>
  <c r="N325" i="7"/>
  <c r="O324" i="7"/>
  <c r="N324" i="7"/>
  <c r="O323" i="7"/>
  <c r="N323" i="7"/>
  <c r="O322" i="7"/>
  <c r="N322" i="7"/>
  <c r="O321" i="7"/>
  <c r="N321" i="7"/>
  <c r="O320" i="7"/>
  <c r="N320" i="7"/>
  <c r="O319" i="7"/>
  <c r="N319" i="7"/>
  <c r="O318" i="7"/>
  <c r="N318" i="7"/>
  <c r="O317" i="7"/>
  <c r="N317" i="7"/>
  <c r="O316" i="7"/>
  <c r="N316" i="7"/>
  <c r="O315" i="7"/>
  <c r="N315" i="7"/>
  <c r="O314" i="7"/>
  <c r="N314" i="7"/>
  <c r="O313" i="7"/>
  <c r="N313" i="7"/>
  <c r="O312" i="7"/>
  <c r="N312" i="7"/>
  <c r="O311" i="7"/>
  <c r="N311" i="7"/>
  <c r="O310" i="7"/>
  <c r="N310" i="7"/>
  <c r="O309" i="7"/>
  <c r="N309" i="7"/>
  <c r="O308" i="7"/>
  <c r="N308" i="7"/>
  <c r="O307" i="7"/>
  <c r="N307" i="7"/>
  <c r="O306" i="7"/>
  <c r="N306" i="7"/>
  <c r="O305" i="7"/>
  <c r="N305" i="7"/>
  <c r="O304" i="7"/>
  <c r="N304" i="7"/>
  <c r="O303" i="7"/>
  <c r="N303" i="7"/>
  <c r="O302" i="7"/>
  <c r="N302" i="7"/>
  <c r="O301" i="7"/>
  <c r="N301" i="7"/>
  <c r="O300" i="7"/>
  <c r="N300" i="7"/>
  <c r="O299" i="7"/>
  <c r="N299" i="7"/>
  <c r="O298" i="7"/>
  <c r="N298" i="7"/>
  <c r="O297" i="7"/>
  <c r="N297" i="7"/>
  <c r="O296" i="7"/>
  <c r="N296" i="7"/>
  <c r="O295" i="7"/>
  <c r="N295" i="7"/>
  <c r="O294" i="7"/>
  <c r="N294" i="7"/>
  <c r="O293" i="7"/>
  <c r="N293" i="7"/>
  <c r="O292" i="7"/>
  <c r="N292" i="7"/>
  <c r="O291" i="7"/>
  <c r="N291" i="7"/>
  <c r="O290" i="7"/>
  <c r="N290" i="7"/>
  <c r="O289" i="7"/>
  <c r="N289" i="7"/>
  <c r="O288" i="7"/>
  <c r="N288" i="7"/>
  <c r="O287" i="7"/>
  <c r="N287" i="7"/>
  <c r="O286" i="7"/>
  <c r="N286" i="7"/>
  <c r="O285" i="7"/>
  <c r="N285" i="7"/>
  <c r="O284" i="7"/>
  <c r="N284" i="7"/>
  <c r="O283" i="7"/>
  <c r="N283" i="7"/>
  <c r="O282" i="7"/>
  <c r="N282" i="7"/>
  <c r="O281" i="7"/>
  <c r="N281" i="7"/>
  <c r="O280" i="7"/>
  <c r="N280" i="7"/>
  <c r="O279" i="7"/>
  <c r="N279" i="7"/>
  <c r="O278" i="7"/>
  <c r="N278" i="7"/>
  <c r="O277" i="7"/>
  <c r="N277" i="7"/>
  <c r="O276" i="7"/>
  <c r="N276" i="7"/>
  <c r="O275" i="7"/>
  <c r="N275" i="7"/>
  <c r="O274" i="7"/>
  <c r="N274" i="7"/>
  <c r="O273" i="7"/>
  <c r="N273" i="7"/>
  <c r="O272" i="7"/>
  <c r="N272" i="7"/>
  <c r="O271" i="7"/>
  <c r="N271" i="7"/>
  <c r="O270" i="7"/>
  <c r="N270" i="7"/>
  <c r="O269" i="7"/>
  <c r="N269" i="7"/>
  <c r="O268" i="7"/>
  <c r="N268" i="7"/>
  <c r="O267" i="7"/>
  <c r="N267" i="7"/>
  <c r="O266" i="7"/>
  <c r="N266" i="7"/>
  <c r="O265" i="7"/>
  <c r="N265" i="7"/>
  <c r="O264" i="7"/>
  <c r="N264" i="7"/>
  <c r="O263" i="7"/>
  <c r="N263" i="7"/>
  <c r="O262" i="7"/>
  <c r="N262" i="7"/>
  <c r="O261" i="7"/>
  <c r="N261" i="7"/>
  <c r="O260" i="7"/>
  <c r="N260" i="7"/>
  <c r="O259" i="7"/>
  <c r="N259" i="7"/>
  <c r="O258" i="7"/>
  <c r="N258" i="7"/>
  <c r="O257" i="7"/>
  <c r="N257" i="7"/>
  <c r="O256" i="7"/>
  <c r="N256" i="7"/>
  <c r="O255" i="7"/>
  <c r="N255" i="7"/>
  <c r="O254" i="7"/>
  <c r="N254" i="7"/>
  <c r="O253" i="7"/>
  <c r="N253" i="7"/>
  <c r="O252" i="7"/>
  <c r="N252" i="7"/>
  <c r="O251" i="7"/>
  <c r="N251" i="7"/>
  <c r="O250" i="7"/>
  <c r="N250" i="7"/>
  <c r="O249" i="7"/>
  <c r="N249" i="7"/>
  <c r="O248" i="7"/>
  <c r="N248" i="7"/>
  <c r="O247" i="7"/>
  <c r="N247" i="7"/>
  <c r="O246" i="7"/>
  <c r="N246" i="7"/>
  <c r="O245" i="7"/>
  <c r="N245" i="7"/>
  <c r="O244" i="7"/>
  <c r="N244" i="7"/>
  <c r="O243" i="7"/>
  <c r="N243" i="7"/>
  <c r="O242" i="7"/>
  <c r="N242" i="7"/>
  <c r="O241" i="7"/>
  <c r="N241" i="7"/>
  <c r="O240" i="7"/>
  <c r="N240" i="7"/>
  <c r="O239" i="7"/>
  <c r="N239" i="7"/>
  <c r="O238" i="7"/>
  <c r="N238" i="7"/>
  <c r="O237" i="7"/>
  <c r="N237" i="7"/>
  <c r="O236" i="7"/>
  <c r="N236" i="7"/>
  <c r="O235" i="7"/>
  <c r="N235" i="7"/>
  <c r="O234" i="7"/>
  <c r="N234" i="7"/>
  <c r="O233" i="7"/>
  <c r="N233" i="7"/>
  <c r="O232" i="7"/>
  <c r="N232" i="7"/>
  <c r="O231" i="7"/>
  <c r="N231" i="7"/>
  <c r="O230" i="7"/>
  <c r="N230" i="7"/>
  <c r="O229" i="7"/>
  <c r="N229" i="7"/>
  <c r="O228" i="7"/>
  <c r="N228" i="7"/>
  <c r="O227" i="7"/>
  <c r="N227" i="7"/>
  <c r="O226" i="7"/>
  <c r="N226" i="7"/>
  <c r="O225" i="7"/>
  <c r="N225" i="7"/>
  <c r="O224" i="7"/>
  <c r="N224" i="7"/>
  <c r="O223" i="7"/>
  <c r="N223" i="7"/>
  <c r="O222" i="7"/>
  <c r="N222" i="7"/>
  <c r="O221" i="7"/>
  <c r="N221" i="7"/>
  <c r="O220" i="7"/>
  <c r="N220" i="7"/>
  <c r="O219" i="7"/>
  <c r="N219" i="7"/>
  <c r="O218" i="7"/>
  <c r="N218" i="7"/>
  <c r="O217" i="7"/>
  <c r="N217" i="7"/>
  <c r="O216" i="7"/>
  <c r="N216" i="7"/>
  <c r="O215" i="7"/>
  <c r="N215" i="7"/>
  <c r="O214" i="7"/>
  <c r="N214" i="7"/>
  <c r="O213" i="7"/>
  <c r="N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O86" i="6"/>
  <c r="O117" i="6" s="1"/>
  <c r="O82" i="6"/>
  <c r="O115" i="6" s="1"/>
  <c r="O78" i="6"/>
  <c r="O101" i="6" s="1"/>
  <c r="O74" i="6"/>
  <c r="O103" i="6" s="1"/>
  <c r="O70" i="6"/>
  <c r="O99" i="6" s="1"/>
  <c r="O66" i="6"/>
  <c r="O110" i="6" s="1"/>
  <c r="O65" i="6"/>
  <c r="O84" i="6" s="1"/>
  <c r="O109" i="6" s="1"/>
  <c r="N65" i="6"/>
  <c r="N84" i="6" s="1"/>
  <c r="N109" i="6" s="1"/>
  <c r="O64" i="6"/>
  <c r="O71" i="6" s="1"/>
  <c r="O118" i="6" s="1"/>
  <c r="N64" i="6"/>
  <c r="N71" i="6" s="1"/>
  <c r="N118" i="6" s="1"/>
  <c r="O63" i="6"/>
  <c r="O88" i="6" s="1"/>
  <c r="O119" i="6" s="1"/>
  <c r="N63" i="6"/>
  <c r="N88" i="6" s="1"/>
  <c r="N119" i="6" s="1"/>
  <c r="O62" i="6"/>
  <c r="O96" i="6" s="1"/>
  <c r="O105" i="6" s="1"/>
  <c r="N62" i="6"/>
  <c r="N96" i="6" s="1"/>
  <c r="N105" i="6" s="1"/>
  <c r="O61" i="6"/>
  <c r="O80" i="6" s="1"/>
  <c r="N61" i="6"/>
  <c r="N80" i="6" s="1"/>
  <c r="O60" i="6"/>
  <c r="O97" i="6" s="1"/>
  <c r="O107" i="6" s="1"/>
  <c r="N60" i="6"/>
  <c r="N97" i="6" s="1"/>
  <c r="N107" i="6" s="1"/>
  <c r="O59" i="6"/>
  <c r="O92" i="6" s="1"/>
  <c r="N59" i="6"/>
  <c r="N92" i="6" s="1"/>
  <c r="O58" i="6"/>
  <c r="O90" i="6" s="1"/>
  <c r="O123" i="6" s="1"/>
  <c r="N58" i="6"/>
  <c r="N90" i="6" s="1"/>
  <c r="N123" i="6" s="1"/>
  <c r="O57" i="6"/>
  <c r="O76" i="6" s="1"/>
  <c r="O113" i="6" s="1"/>
  <c r="N57" i="6"/>
  <c r="N76" i="6" s="1"/>
  <c r="N113" i="6" s="1"/>
  <c r="O56" i="6"/>
  <c r="N56" i="6"/>
  <c r="N78" i="6" s="1"/>
  <c r="N101" i="6" s="1"/>
  <c r="O55" i="6"/>
  <c r="N55" i="6"/>
  <c r="N82" i="6" s="1"/>
  <c r="N115" i="6" s="1"/>
  <c r="O54" i="6"/>
  <c r="O93" i="6" s="1"/>
  <c r="N54" i="6"/>
  <c r="N93" i="6" s="1"/>
  <c r="O53" i="6"/>
  <c r="N53" i="6"/>
  <c r="N66" i="6" s="1"/>
  <c r="N110" i="6" s="1"/>
  <c r="O52" i="6"/>
  <c r="O69" i="6" s="1"/>
  <c r="N52" i="6"/>
  <c r="N69" i="6" s="1"/>
  <c r="O51" i="6"/>
  <c r="N51" i="6"/>
  <c r="N86" i="6" s="1"/>
  <c r="O50" i="6"/>
  <c r="O77" i="6" s="1"/>
  <c r="O122" i="6" s="1"/>
  <c r="N50" i="6"/>
  <c r="N77" i="6" s="1"/>
  <c r="N122" i="6" s="1"/>
  <c r="O49" i="6"/>
  <c r="N49" i="6"/>
  <c r="N70" i="6" s="1"/>
  <c r="N99" i="6" s="1"/>
  <c r="O48" i="6"/>
  <c r="O85" i="6" s="1"/>
  <c r="O114" i="6" s="1"/>
  <c r="N48" i="6"/>
  <c r="N85" i="6" s="1"/>
  <c r="N114" i="6" s="1"/>
  <c r="O47" i="6"/>
  <c r="O73" i="6" s="1"/>
  <c r="N47" i="6"/>
  <c r="N73" i="6" s="1"/>
  <c r="O46" i="6"/>
  <c r="O67" i="6" s="1"/>
  <c r="O116" i="6" s="1"/>
  <c r="N46" i="6"/>
  <c r="N67" i="6" s="1"/>
  <c r="N116" i="6" s="1"/>
  <c r="O45" i="6"/>
  <c r="O95" i="6" s="1"/>
  <c r="O102" i="6" s="1"/>
  <c r="N45" i="6"/>
  <c r="N95" i="6" s="1"/>
  <c r="N102" i="6" s="1"/>
  <c r="O44" i="6"/>
  <c r="O81" i="6" s="1"/>
  <c r="O106" i="6" s="1"/>
  <c r="N44" i="6"/>
  <c r="N81" i="6" s="1"/>
  <c r="N106" i="6" s="1"/>
  <c r="O43" i="6"/>
  <c r="O79" i="6" s="1"/>
  <c r="O98" i="6" s="1"/>
  <c r="N43" i="6"/>
  <c r="N79" i="6" s="1"/>
  <c r="N98" i="6" s="1"/>
  <c r="O42" i="6"/>
  <c r="O89" i="6" s="1"/>
  <c r="N42" i="6"/>
  <c r="N89" i="6" s="1"/>
  <c r="O41" i="6"/>
  <c r="O72" i="6" s="1"/>
  <c r="N41" i="6"/>
  <c r="N72" i="6" s="1"/>
  <c r="O40" i="6"/>
  <c r="O68" i="6" s="1"/>
  <c r="O121" i="6" s="1"/>
  <c r="N40" i="6"/>
  <c r="N68" i="6" s="1"/>
  <c r="N121" i="6" s="1"/>
  <c r="O39" i="6"/>
  <c r="O75" i="6" s="1"/>
  <c r="N39" i="6"/>
  <c r="N75" i="6" s="1"/>
  <c r="O38" i="6"/>
  <c r="O87" i="6" s="1"/>
  <c r="O120" i="6" s="1"/>
  <c r="N38" i="6"/>
  <c r="N87" i="6" s="1"/>
  <c r="N120" i="6" s="1"/>
  <c r="O37" i="6"/>
  <c r="O83" i="6" s="1"/>
  <c r="O100" i="6" s="1"/>
  <c r="N37" i="6"/>
  <c r="N83" i="6" s="1"/>
  <c r="N100" i="6" s="1"/>
  <c r="O36" i="6"/>
  <c r="O91" i="6" s="1"/>
  <c r="O112" i="6" s="1"/>
  <c r="N36" i="6"/>
  <c r="N91" i="6" s="1"/>
  <c r="N112" i="6" s="1"/>
  <c r="O35" i="6"/>
  <c r="N35" i="6"/>
  <c r="N74" i="6" s="1"/>
  <c r="N103" i="6" s="1"/>
  <c r="O34" i="6"/>
  <c r="O94" i="6" s="1"/>
  <c r="O111" i="6" s="1"/>
  <c r="N34" i="6"/>
  <c r="N94" i="6" s="1"/>
  <c r="N111" i="6" s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N95" i="7"/>
  <c r="N126" i="7" s="1"/>
  <c r="N147" i="7" s="1"/>
  <c r="N167" i="7" s="1"/>
  <c r="M95" i="7"/>
  <c r="M94" i="7"/>
  <c r="M93" i="7"/>
  <c r="M92" i="7"/>
  <c r="O109" i="7" s="1"/>
  <c r="M91" i="7"/>
  <c r="M90" i="7"/>
  <c r="M89" i="7"/>
  <c r="M88" i="7"/>
  <c r="N87" i="7"/>
  <c r="N148" i="7" s="1"/>
  <c r="N180" i="7" s="1"/>
  <c r="M87" i="7"/>
  <c r="M86" i="7"/>
  <c r="M85" i="7"/>
  <c r="M84" i="7"/>
  <c r="M83" i="7"/>
  <c r="M82" i="7"/>
  <c r="M81" i="7"/>
  <c r="M80" i="7"/>
  <c r="N79" i="7"/>
  <c r="N141" i="7" s="1"/>
  <c r="N171" i="7" s="1"/>
  <c r="M79" i="7"/>
  <c r="M78" i="7"/>
  <c r="M77" i="7"/>
  <c r="M76" i="7"/>
  <c r="M75" i="7"/>
  <c r="N74" i="7"/>
  <c r="N108" i="7" s="1"/>
  <c r="N151" i="7" s="1"/>
  <c r="M74" i="7"/>
  <c r="M73" i="7"/>
  <c r="M72" i="7"/>
  <c r="N71" i="7"/>
  <c r="N98" i="7" s="1"/>
  <c r="N133" i="7" s="1"/>
  <c r="N176" i="7" s="1"/>
  <c r="M71" i="7"/>
  <c r="O98" i="7" s="1"/>
  <c r="M70" i="7"/>
  <c r="M69" i="7"/>
  <c r="M68" i="7"/>
  <c r="M67" i="7"/>
  <c r="N66" i="7"/>
  <c r="N115" i="7" s="1"/>
  <c r="N136" i="7" s="1"/>
  <c r="N162" i="7" s="1"/>
  <c r="M66" i="7"/>
  <c r="N65" i="7"/>
  <c r="N78" i="7" s="1"/>
  <c r="N107" i="7" s="1"/>
  <c r="N128" i="7" s="1"/>
  <c r="N181" i="7" s="1"/>
  <c r="M65" i="7"/>
  <c r="O78" i="7" s="1"/>
  <c r="N64" i="7"/>
  <c r="N83" i="7" s="1"/>
  <c r="N100" i="7" s="1"/>
  <c r="N163" i="7" s="1"/>
  <c r="M64" i="7"/>
  <c r="N63" i="7"/>
  <c r="N97" i="7" s="1"/>
  <c r="N120" i="7" s="1"/>
  <c r="N135" i="7" s="1"/>
  <c r="N179" i="7" s="1"/>
  <c r="M63" i="7"/>
  <c r="N62" i="7"/>
  <c r="N93" i="7" s="1"/>
  <c r="N127" i="7" s="1"/>
  <c r="N142" i="7" s="1"/>
  <c r="M62" i="7"/>
  <c r="N61" i="7"/>
  <c r="N82" i="7" s="1"/>
  <c r="N114" i="7" s="1"/>
  <c r="N145" i="7" s="1"/>
  <c r="N183" i="7" s="1"/>
  <c r="M61" i="7"/>
  <c r="O82" i="7" s="1"/>
  <c r="O60" i="7"/>
  <c r="N60" i="7"/>
  <c r="N85" i="7" s="1"/>
  <c r="N124" i="7" s="1"/>
  <c r="N149" i="7" s="1"/>
  <c r="M60" i="7"/>
  <c r="O85" i="7" s="1"/>
  <c r="O124" i="7" s="1"/>
  <c r="N59" i="7"/>
  <c r="M59" i="7"/>
  <c r="N58" i="7"/>
  <c r="M58" i="7"/>
  <c r="O71" i="7" s="1"/>
  <c r="N57" i="7"/>
  <c r="N86" i="7" s="1"/>
  <c r="N106" i="7" s="1"/>
  <c r="N130" i="7" s="1"/>
  <c r="N169" i="7" s="1"/>
  <c r="M57" i="7"/>
  <c r="N56" i="7"/>
  <c r="N91" i="7" s="1"/>
  <c r="N101" i="7" s="1"/>
  <c r="N170" i="7" s="1"/>
  <c r="M56" i="7"/>
  <c r="O55" i="7"/>
  <c r="N55" i="7"/>
  <c r="N70" i="7" s="1"/>
  <c r="N113" i="7" s="1"/>
  <c r="N143" i="7" s="1"/>
  <c r="N164" i="7" s="1"/>
  <c r="M55" i="7"/>
  <c r="O70" i="7" s="1"/>
  <c r="N54" i="7"/>
  <c r="N72" i="7" s="1"/>
  <c r="N119" i="7" s="1"/>
  <c r="N155" i="7" s="1"/>
  <c r="N178" i="7" s="1"/>
  <c r="M54" i="7"/>
  <c r="O72" i="7" s="1"/>
  <c r="N53" i="7"/>
  <c r="M53" i="7"/>
  <c r="O52" i="7"/>
  <c r="N52" i="7"/>
  <c r="N69" i="7" s="1"/>
  <c r="N116" i="7" s="1"/>
  <c r="N134" i="7" s="1"/>
  <c r="M52" i="7"/>
  <c r="O69" i="7" s="1"/>
  <c r="O116" i="7" s="1"/>
  <c r="N51" i="7"/>
  <c r="N73" i="7" s="1"/>
  <c r="N122" i="7" s="1"/>
  <c r="N161" i="7" s="1"/>
  <c r="M51" i="7"/>
  <c r="N50" i="7"/>
  <c r="M50" i="7"/>
  <c r="N49" i="7"/>
  <c r="N75" i="7" s="1"/>
  <c r="N118" i="7" s="1"/>
  <c r="N132" i="7" s="1"/>
  <c r="N159" i="7" s="1"/>
  <c r="M49" i="7"/>
  <c r="N48" i="7"/>
  <c r="M48" i="7"/>
  <c r="O79" i="7" s="1"/>
  <c r="O141" i="7" s="1"/>
  <c r="N47" i="7"/>
  <c r="N76" i="7" s="1"/>
  <c r="N125" i="7" s="1"/>
  <c r="N144" i="7" s="1"/>
  <c r="N157" i="7" s="1"/>
  <c r="M47" i="7"/>
  <c r="N46" i="7"/>
  <c r="N80" i="7" s="1"/>
  <c r="N111" i="7" s="1"/>
  <c r="N131" i="7" s="1"/>
  <c r="M46" i="7"/>
  <c r="N45" i="7"/>
  <c r="N67" i="7" s="1"/>
  <c r="N104" i="7" s="1"/>
  <c r="N153" i="7" s="1"/>
  <c r="N182" i="7" s="1"/>
  <c r="M45" i="7"/>
  <c r="O44" i="7"/>
  <c r="O84" i="7" s="1"/>
  <c r="O103" i="7" s="1"/>
  <c r="N44" i="7"/>
  <c r="N84" i="7" s="1"/>
  <c r="N103" i="7" s="1"/>
  <c r="N137" i="7" s="1"/>
  <c r="N156" i="7" s="1"/>
  <c r="M44" i="7"/>
  <c r="N43" i="7"/>
  <c r="N77" i="7" s="1"/>
  <c r="N110" i="7" s="1"/>
  <c r="N174" i="7" s="1"/>
  <c r="M43" i="7"/>
  <c r="O77" i="7" s="1"/>
  <c r="O42" i="7"/>
  <c r="N42" i="7"/>
  <c r="N81" i="7" s="1"/>
  <c r="N102" i="7" s="1"/>
  <c r="N129" i="7" s="1"/>
  <c r="N168" i="7" s="1"/>
  <c r="M42" i="7"/>
  <c r="O81" i="7" s="1"/>
  <c r="N41" i="7"/>
  <c r="N90" i="7" s="1"/>
  <c r="N105" i="7" s="1"/>
  <c r="N140" i="7" s="1"/>
  <c r="N165" i="7" s="1"/>
  <c r="M41" i="7"/>
  <c r="N40" i="7"/>
  <c r="M40" i="7"/>
  <c r="O87" i="7" s="1"/>
  <c r="O148" i="7" s="1"/>
  <c r="O180" i="7" s="1"/>
  <c r="N39" i="7"/>
  <c r="N68" i="7" s="1"/>
  <c r="N99" i="7" s="1"/>
  <c r="N154" i="7" s="1"/>
  <c r="N173" i="7" s="1"/>
  <c r="M39" i="7"/>
  <c r="N38" i="7"/>
  <c r="N88" i="7" s="1"/>
  <c r="N121" i="7" s="1"/>
  <c r="N152" i="7" s="1"/>
  <c r="M38" i="7"/>
  <c r="O88" i="7" s="1"/>
  <c r="N37" i="7"/>
  <c r="N92" i="7" s="1"/>
  <c r="N109" i="7" s="1"/>
  <c r="N138" i="7" s="1"/>
  <c r="N166" i="7" s="1"/>
  <c r="M37" i="7"/>
  <c r="O36" i="7"/>
  <c r="N36" i="7"/>
  <c r="N89" i="7" s="1"/>
  <c r="N117" i="7" s="1"/>
  <c r="N146" i="7" s="1"/>
  <c r="N172" i="7" s="1"/>
  <c r="M36" i="7"/>
  <c r="O89" i="7" s="1"/>
  <c r="O35" i="7"/>
  <c r="N35" i="7"/>
  <c r="N96" i="7" s="1"/>
  <c r="N112" i="7" s="1"/>
  <c r="N139" i="7" s="1"/>
  <c r="N160" i="7" s="1"/>
  <c r="M35" i="7"/>
  <c r="O96" i="7" s="1"/>
  <c r="N34" i="7"/>
  <c r="N94" i="7" s="1"/>
  <c r="N123" i="7" s="1"/>
  <c r="N150" i="7" s="1"/>
  <c r="N158" i="7" s="1"/>
  <c r="M34" i="7"/>
  <c r="O94" i="7" s="1"/>
  <c r="M33" i="7"/>
  <c r="O38" i="7" s="1"/>
  <c r="M32" i="7"/>
  <c r="O51" i="7" s="1"/>
  <c r="M31" i="7"/>
  <c r="M30" i="7"/>
  <c r="O61" i="7" s="1"/>
  <c r="M29" i="7"/>
  <c r="M28" i="7"/>
  <c r="O45" i="7" s="1"/>
  <c r="M27" i="7"/>
  <c r="O34" i="7" s="1"/>
  <c r="M26" i="7"/>
  <c r="O58" i="7" s="1"/>
  <c r="M25" i="7"/>
  <c r="O59" i="7" s="1"/>
  <c r="M24" i="7"/>
  <c r="M23" i="7"/>
  <c r="O46" i="7" s="1"/>
  <c r="M22" i="7"/>
  <c r="O48" i="7" s="1"/>
  <c r="M21" i="7"/>
  <c r="O54" i="7" s="1"/>
  <c r="M20" i="7"/>
  <c r="O50" i="7" s="1"/>
  <c r="M19" i="7"/>
  <c r="M18" i="7"/>
  <c r="O47" i="7" s="1"/>
  <c r="O76" i="7" s="1"/>
  <c r="M17" i="7"/>
  <c r="O64" i="7" s="1"/>
  <c r="M16" i="7"/>
  <c r="O49" i="7" s="1"/>
  <c r="M15" i="7"/>
  <c r="O57" i="7" s="1"/>
  <c r="M14" i="7"/>
  <c r="O43" i="7" s="1"/>
  <c r="M13" i="7"/>
  <c r="O41" i="7" s="1"/>
  <c r="M12" i="7"/>
  <c r="O65" i="7" s="1"/>
  <c r="M11" i="7"/>
  <c r="O53" i="7" s="1"/>
  <c r="M10" i="7"/>
  <c r="O56" i="7" s="1"/>
  <c r="M9" i="7"/>
  <c r="M8" i="7"/>
  <c r="M7" i="7"/>
  <c r="M6" i="7"/>
  <c r="O62" i="7" s="1"/>
  <c r="M5" i="7"/>
  <c r="O37" i="7" s="1"/>
  <c r="O92" i="7" s="1"/>
  <c r="M4" i="7"/>
  <c r="O63" i="7" s="1"/>
  <c r="M3" i="7"/>
  <c r="O40" i="7" s="1"/>
  <c r="M2" i="7"/>
  <c r="O39" i="7" s="1"/>
  <c r="O68" i="7" s="1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O80" i="8" s="1"/>
  <c r="M62" i="8"/>
  <c r="M61" i="8"/>
  <c r="M60" i="8"/>
  <c r="M59" i="8"/>
  <c r="O74" i="8" s="1"/>
  <c r="M58" i="8"/>
  <c r="M57" i="8"/>
  <c r="M56" i="8"/>
  <c r="M55" i="8"/>
  <c r="O84" i="8" s="1"/>
  <c r="M54" i="8"/>
  <c r="M53" i="8"/>
  <c r="O82" i="8" s="1"/>
  <c r="M52" i="8"/>
  <c r="M51" i="8"/>
  <c r="O70" i="8" s="1"/>
  <c r="M50" i="8"/>
  <c r="M49" i="8"/>
  <c r="M48" i="8"/>
  <c r="M47" i="8"/>
  <c r="O71" i="8" s="1"/>
  <c r="O126" i="8" s="1"/>
  <c r="M46" i="8"/>
  <c r="M45" i="8"/>
  <c r="M44" i="8"/>
  <c r="M43" i="8"/>
  <c r="M42" i="8"/>
  <c r="M41" i="8"/>
  <c r="M40" i="8"/>
  <c r="M39" i="8"/>
  <c r="O78" i="8" s="1"/>
  <c r="O106" i="8" s="1"/>
  <c r="M38" i="8"/>
  <c r="M37" i="8"/>
  <c r="M36" i="8"/>
  <c r="M35" i="8"/>
  <c r="M34" i="8"/>
  <c r="M33" i="8"/>
  <c r="O48" i="8" s="1"/>
  <c r="M32" i="8"/>
  <c r="O55" i="8" s="1"/>
  <c r="M31" i="8"/>
  <c r="O51" i="8" s="1"/>
  <c r="M30" i="8"/>
  <c r="O45" i="8" s="1"/>
  <c r="M29" i="8"/>
  <c r="O53" i="8" s="1"/>
  <c r="M28" i="8"/>
  <c r="O43" i="8" s="1"/>
  <c r="M27" i="8"/>
  <c r="O50" i="8" s="1"/>
  <c r="M26" i="8"/>
  <c r="O47" i="8" s="1"/>
  <c r="M25" i="8"/>
  <c r="O58" i="8" s="1"/>
  <c r="M24" i="8"/>
  <c r="O39" i="8" s="1"/>
  <c r="M23" i="8"/>
  <c r="O54" i="8" s="1"/>
  <c r="M22" i="8"/>
  <c r="O42" i="8" s="1"/>
  <c r="M21" i="8"/>
  <c r="O64" i="8" s="1"/>
  <c r="M20" i="8"/>
  <c r="O41" i="8" s="1"/>
  <c r="M19" i="8"/>
  <c r="O37" i="8" s="1"/>
  <c r="M18" i="8"/>
  <c r="O65" i="8" s="1"/>
  <c r="M17" i="8"/>
  <c r="O56" i="8" s="1"/>
  <c r="M16" i="8"/>
  <c r="O52" i="8" s="1"/>
  <c r="M15" i="8"/>
  <c r="O34" i="8" s="1"/>
  <c r="M14" i="8"/>
  <c r="O44" i="8" s="1"/>
  <c r="M13" i="8"/>
  <c r="O40" i="8" s="1"/>
  <c r="M12" i="8"/>
  <c r="O35" i="8" s="1"/>
  <c r="M11" i="8"/>
  <c r="O46" i="8" s="1"/>
  <c r="M10" i="8"/>
  <c r="O57" i="8" s="1"/>
  <c r="M9" i="8"/>
  <c r="O36" i="8" s="1"/>
  <c r="M8" i="8"/>
  <c r="O61" i="8" s="1"/>
  <c r="M7" i="8"/>
  <c r="O38" i="8" s="1"/>
  <c r="M6" i="8"/>
  <c r="O63" i="8" s="1"/>
  <c r="M5" i="8"/>
  <c r="O60" i="8" s="1"/>
  <c r="M4" i="8"/>
  <c r="O62" i="8" s="1"/>
  <c r="M3" i="8"/>
  <c r="O59" i="8" s="1"/>
  <c r="M2" i="8"/>
  <c r="O49" i="8" s="1"/>
  <c r="F127" i="5"/>
  <c r="F126" i="5"/>
  <c r="F125" i="5"/>
  <c r="F124" i="5"/>
  <c r="F125" i="3"/>
  <c r="F124" i="3"/>
  <c r="F385" i="1"/>
  <c r="F384" i="1"/>
  <c r="F383" i="1"/>
  <c r="F382" i="1"/>
  <c r="F381" i="1"/>
  <c r="F380" i="1"/>
  <c r="F379" i="1"/>
  <c r="F400" i="1" s="1"/>
  <c r="F441" i="1" s="1"/>
  <c r="F476" i="1" s="1"/>
  <c r="F513" i="1" s="1"/>
  <c r="F378" i="1"/>
  <c r="F377" i="1"/>
  <c r="F376" i="1"/>
  <c r="F375" i="1"/>
  <c r="F374" i="1"/>
  <c r="F373" i="1"/>
  <c r="F372" i="1"/>
  <c r="F371" i="1"/>
  <c r="F415" i="1" s="1"/>
  <c r="F449" i="1" s="1"/>
  <c r="F480" i="1" s="1"/>
  <c r="F492" i="1" s="1"/>
  <c r="F370" i="1"/>
  <c r="F369" i="1"/>
  <c r="F368" i="1"/>
  <c r="F367" i="1"/>
  <c r="F366" i="1"/>
  <c r="F365" i="1"/>
  <c r="F364" i="1"/>
  <c r="F363" i="1"/>
  <c r="F397" i="1" s="1"/>
  <c r="F432" i="1" s="1"/>
  <c r="F466" i="1" s="1"/>
  <c r="F493" i="1" s="1"/>
  <c r="F362" i="1"/>
  <c r="F361" i="1"/>
  <c r="F360" i="1"/>
  <c r="F359" i="1"/>
  <c r="F358" i="1"/>
  <c r="F357" i="1"/>
  <c r="F356" i="1"/>
  <c r="F401" i="1" s="1"/>
  <c r="F418" i="1" s="1"/>
  <c r="F454" i="1" s="1"/>
  <c r="F507" i="1" s="1"/>
  <c r="F355" i="1"/>
  <c r="F412" i="1" s="1"/>
  <c r="F434" i="1" s="1"/>
  <c r="F481" i="1" s="1"/>
  <c r="F501" i="1" s="1"/>
  <c r="F354" i="1"/>
  <c r="F417" i="1" s="1"/>
  <c r="F426" i="1" s="1"/>
  <c r="F472" i="1" s="1"/>
  <c r="F505" i="1" s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385" i="2"/>
  <c r="F384" i="2"/>
  <c r="F413" i="2" s="1"/>
  <c r="F447" i="2" s="1"/>
  <c r="F472" i="2" s="1"/>
  <c r="F502" i="2" s="1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90" i="2" s="1"/>
  <c r="F433" i="2" s="1"/>
  <c r="F450" i="2" s="1"/>
  <c r="F487" i="2" s="1"/>
  <c r="F370" i="2"/>
  <c r="F369" i="2"/>
  <c r="F368" i="2"/>
  <c r="F367" i="2"/>
  <c r="F366" i="2"/>
  <c r="F365" i="2"/>
  <c r="F364" i="2"/>
  <c r="F363" i="2"/>
  <c r="F394" i="2" s="1"/>
  <c r="F444" i="2" s="1"/>
  <c r="F459" i="2" s="1"/>
  <c r="F491" i="2" s="1"/>
  <c r="F362" i="2"/>
  <c r="F361" i="2"/>
  <c r="F360" i="2"/>
  <c r="F405" i="2" s="1"/>
  <c r="F432" i="2" s="1"/>
  <c r="F469" i="2" s="1"/>
  <c r="F494" i="2" s="1"/>
  <c r="F359" i="2"/>
  <c r="F358" i="2"/>
  <c r="F357" i="2"/>
  <c r="F356" i="2"/>
  <c r="F355" i="2"/>
  <c r="F417" i="2" s="1"/>
  <c r="F434" i="2" s="1"/>
  <c r="F477" i="2" s="1"/>
  <c r="F500" i="2" s="1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0" i="2"/>
  <c r="F151" i="2"/>
  <c r="F152" i="2"/>
  <c r="F153" i="2"/>
  <c r="F154" i="2"/>
  <c r="F155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416" i="1"/>
  <c r="F437" i="1" s="1"/>
  <c r="F458" i="1" s="1"/>
  <c r="F485" i="1" s="1"/>
  <c r="F414" i="1"/>
  <c r="F435" i="1" s="1"/>
  <c r="F474" i="1" s="1"/>
  <c r="F510" i="1" s="1"/>
  <c r="F413" i="1"/>
  <c r="F431" i="1" s="1"/>
  <c r="F452" i="1" s="1"/>
  <c r="F500" i="1" s="1"/>
  <c r="F411" i="1"/>
  <c r="F448" i="1" s="1"/>
  <c r="F457" i="1" s="1"/>
  <c r="F498" i="1" s="1"/>
  <c r="F410" i="1"/>
  <c r="F447" i="1" s="1"/>
  <c r="F460" i="1" s="1"/>
  <c r="F487" i="1" s="1"/>
  <c r="F409" i="1"/>
  <c r="F419" i="1" s="1"/>
  <c r="F468" i="1" s="1"/>
  <c r="F502" i="1" s="1"/>
  <c r="F408" i="1"/>
  <c r="F420" i="1" s="1"/>
  <c r="F465" i="1" s="1"/>
  <c r="F489" i="1" s="1"/>
  <c r="F407" i="1"/>
  <c r="F438" i="1" s="1"/>
  <c r="F453" i="1" s="1"/>
  <c r="F506" i="1" s="1"/>
  <c r="F406" i="1"/>
  <c r="F442" i="1" s="1"/>
  <c r="F473" i="1" s="1"/>
  <c r="F503" i="1" s="1"/>
  <c r="F405" i="1"/>
  <c r="F444" i="1" s="1"/>
  <c r="F456" i="1" s="1"/>
  <c r="F495" i="1" s="1"/>
  <c r="F404" i="1"/>
  <c r="F425" i="1" s="1"/>
  <c r="F467" i="1" s="1"/>
  <c r="F486" i="1" s="1"/>
  <c r="F403" i="1"/>
  <c r="F436" i="1" s="1"/>
  <c r="F478" i="1" s="1"/>
  <c r="F483" i="1" s="1"/>
  <c r="F402" i="1"/>
  <c r="F421" i="1" s="1"/>
  <c r="F455" i="1" s="1"/>
  <c r="F512" i="1" s="1"/>
  <c r="F399" i="1"/>
  <c r="F439" i="1" s="1"/>
  <c r="F450" i="1" s="1"/>
  <c r="F496" i="1" s="1"/>
  <c r="F398" i="1"/>
  <c r="F440" i="1" s="1"/>
  <c r="F479" i="1" s="1"/>
  <c r="F497" i="1" s="1"/>
  <c r="F396" i="1"/>
  <c r="F446" i="1" s="1"/>
  <c r="F475" i="1" s="1"/>
  <c r="F499" i="1" s="1"/>
  <c r="F395" i="1"/>
  <c r="F430" i="1" s="1"/>
  <c r="F462" i="1" s="1"/>
  <c r="F511" i="1" s="1"/>
  <c r="F394" i="1"/>
  <c r="F433" i="1" s="1"/>
  <c r="F477" i="1" s="1"/>
  <c r="F482" i="1" s="1"/>
  <c r="F393" i="1"/>
  <c r="F424" i="1" s="1"/>
  <c r="F461" i="1" s="1"/>
  <c r="F494" i="1" s="1"/>
  <c r="F392" i="1"/>
  <c r="F428" i="1" s="1"/>
  <c r="F459" i="1" s="1"/>
  <c r="F491" i="1" s="1"/>
  <c r="F391" i="1"/>
  <c r="F422" i="1" s="1"/>
  <c r="F463" i="1" s="1"/>
  <c r="F504" i="1" s="1"/>
  <c r="F390" i="1"/>
  <c r="F443" i="1" s="1"/>
  <c r="F471" i="1" s="1"/>
  <c r="F488" i="1" s="1"/>
  <c r="F389" i="1"/>
  <c r="F445" i="1" s="1"/>
  <c r="F451" i="1" s="1"/>
  <c r="F490" i="1" s="1"/>
  <c r="F388" i="1"/>
  <c r="F429" i="1" s="1"/>
  <c r="F469" i="1" s="1"/>
  <c r="F484" i="1" s="1"/>
  <c r="F387" i="1"/>
  <c r="F427" i="1" s="1"/>
  <c r="F464" i="1" s="1"/>
  <c r="F508" i="1" s="1"/>
  <c r="F386" i="1"/>
  <c r="F423" i="1" s="1"/>
  <c r="F470" i="1" s="1"/>
  <c r="F509" i="1" s="1"/>
  <c r="F101" i="1"/>
  <c r="F97" i="1"/>
  <c r="F122" i="1" s="1"/>
  <c r="F93" i="1"/>
  <c r="F98" i="1" s="1"/>
  <c r="F92" i="1"/>
  <c r="F119" i="1" s="1"/>
  <c r="F90" i="1"/>
  <c r="F114" i="1" s="1"/>
  <c r="F89" i="1"/>
  <c r="F115" i="1" s="1"/>
  <c r="F85" i="1"/>
  <c r="F118" i="1" s="1"/>
  <c r="F81" i="1"/>
  <c r="F77" i="1"/>
  <c r="F111" i="1" s="1"/>
  <c r="F73" i="1"/>
  <c r="F108" i="1" s="1"/>
  <c r="F70" i="1"/>
  <c r="F106" i="1" s="1"/>
  <c r="F69" i="1"/>
  <c r="F123" i="1" s="1"/>
  <c r="F68" i="1"/>
  <c r="F65" i="1"/>
  <c r="F80" i="1" s="1"/>
  <c r="F112" i="1" s="1"/>
  <c r="F64" i="1"/>
  <c r="F63" i="1"/>
  <c r="F62" i="1"/>
  <c r="F61" i="1"/>
  <c r="F94" i="1" s="1"/>
  <c r="F102" i="1" s="1"/>
  <c r="F60" i="1"/>
  <c r="F75" i="1" s="1"/>
  <c r="F59" i="1"/>
  <c r="F58" i="1"/>
  <c r="F57" i="1"/>
  <c r="F86" i="1" s="1"/>
  <c r="F120" i="1" s="1"/>
  <c r="F56" i="1"/>
  <c r="F67" i="1" s="1"/>
  <c r="F116" i="1" s="1"/>
  <c r="F55" i="1"/>
  <c r="F91" i="1" s="1"/>
  <c r="F100" i="1" s="1"/>
  <c r="F54" i="1"/>
  <c r="F53" i="1"/>
  <c r="F84" i="1" s="1"/>
  <c r="F117" i="1" s="1"/>
  <c r="F52" i="1"/>
  <c r="F87" i="1" s="1"/>
  <c r="F99" i="1" s="1"/>
  <c r="F51" i="1"/>
  <c r="F83" i="1" s="1"/>
  <c r="F50" i="1"/>
  <c r="F95" i="1" s="1"/>
  <c r="F49" i="1"/>
  <c r="F66" i="1" s="1"/>
  <c r="F48" i="1"/>
  <c r="F47" i="1"/>
  <c r="F71" i="1" s="1"/>
  <c r="F110" i="1" s="1"/>
  <c r="F46" i="1"/>
  <c r="F79" i="1" s="1"/>
  <c r="F45" i="1"/>
  <c r="F76" i="1" s="1"/>
  <c r="F113" i="1" s="1"/>
  <c r="F44" i="1"/>
  <c r="F43" i="1"/>
  <c r="F42" i="1"/>
  <c r="F78" i="1" s="1"/>
  <c r="F109" i="1" s="1"/>
  <c r="F41" i="1"/>
  <c r="F82" i="1" s="1"/>
  <c r="F104" i="1" s="1"/>
  <c r="F40" i="1"/>
  <c r="F88" i="1" s="1"/>
  <c r="F121" i="1" s="1"/>
  <c r="F39" i="1"/>
  <c r="F96" i="1" s="1"/>
  <c r="F105" i="1" s="1"/>
  <c r="F38" i="1"/>
  <c r="F74" i="1" s="1"/>
  <c r="F103" i="1" s="1"/>
  <c r="F37" i="1"/>
  <c r="F72" i="1" s="1"/>
  <c r="F107" i="1" s="1"/>
  <c r="F36" i="1"/>
  <c r="F35" i="1"/>
  <c r="F34" i="1"/>
  <c r="F416" i="2"/>
  <c r="F423" i="2" s="1"/>
  <c r="F454" i="2" s="1"/>
  <c r="F483" i="2" s="1"/>
  <c r="F415" i="2"/>
  <c r="F420" i="2" s="1"/>
  <c r="F475" i="2" s="1"/>
  <c r="F512" i="2" s="1"/>
  <c r="F414" i="2"/>
  <c r="F425" i="2" s="1"/>
  <c r="F464" i="2" s="1"/>
  <c r="F513" i="2" s="1"/>
  <c r="F412" i="2"/>
  <c r="F427" i="2" s="1"/>
  <c r="F457" i="2" s="1"/>
  <c r="F490" i="2" s="1"/>
  <c r="F411" i="2"/>
  <c r="F428" i="2" s="1"/>
  <c r="F479" i="2" s="1"/>
  <c r="F485" i="2" s="1"/>
  <c r="F410" i="2"/>
  <c r="F439" i="2" s="1"/>
  <c r="F466" i="2" s="1"/>
  <c r="F503" i="2" s="1"/>
  <c r="F409" i="2"/>
  <c r="F441" i="2" s="1"/>
  <c r="F460" i="2" s="1"/>
  <c r="F501" i="2" s="1"/>
  <c r="F408" i="2"/>
  <c r="F449" i="2" s="1"/>
  <c r="F476" i="2" s="1"/>
  <c r="F482" i="2" s="1"/>
  <c r="F407" i="2"/>
  <c r="F445" i="2" s="1"/>
  <c r="F456" i="2" s="1"/>
  <c r="F507" i="2" s="1"/>
  <c r="F406" i="2"/>
  <c r="F435" i="2" s="1"/>
  <c r="F478" i="2" s="1"/>
  <c r="F498" i="2" s="1"/>
  <c r="F404" i="2"/>
  <c r="F419" i="2" s="1"/>
  <c r="F480" i="2" s="1"/>
  <c r="F511" i="2" s="1"/>
  <c r="F403" i="2"/>
  <c r="F438" i="2" s="1"/>
  <c r="F473" i="2" s="1"/>
  <c r="F484" i="2" s="1"/>
  <c r="F402" i="2"/>
  <c r="F437" i="2" s="1"/>
  <c r="F470" i="2" s="1"/>
  <c r="F499" i="2" s="1"/>
  <c r="F401" i="2"/>
  <c r="F426" i="2" s="1"/>
  <c r="F458" i="2" s="1"/>
  <c r="F493" i="2" s="1"/>
  <c r="F400" i="2"/>
  <c r="F443" i="2" s="1"/>
  <c r="F474" i="2" s="1"/>
  <c r="F489" i="2" s="1"/>
  <c r="F399" i="2"/>
  <c r="F418" i="2" s="1"/>
  <c r="F452" i="2" s="1"/>
  <c r="F497" i="2" s="1"/>
  <c r="F398" i="2"/>
  <c r="F421" i="2" s="1"/>
  <c r="F468" i="2" s="1"/>
  <c r="F510" i="2" s="1"/>
  <c r="F397" i="2"/>
  <c r="F430" i="2" s="1"/>
  <c r="F453" i="2" s="1"/>
  <c r="F486" i="2" s="1"/>
  <c r="F396" i="2"/>
  <c r="F436" i="2" s="1"/>
  <c r="F481" i="2" s="1"/>
  <c r="F495" i="2" s="1"/>
  <c r="F395" i="2"/>
  <c r="F424" i="2" s="1"/>
  <c r="F471" i="2" s="1"/>
  <c r="F488" i="2" s="1"/>
  <c r="F393" i="2"/>
  <c r="F446" i="2" s="1"/>
  <c r="F463" i="2" s="1"/>
  <c r="F504" i="2" s="1"/>
  <c r="F392" i="2"/>
  <c r="F431" i="2" s="1"/>
  <c r="F451" i="2" s="1"/>
  <c r="F496" i="2" s="1"/>
  <c r="F391" i="2"/>
  <c r="F422" i="2" s="1"/>
  <c r="F461" i="2" s="1"/>
  <c r="F505" i="2" s="1"/>
  <c r="F389" i="2"/>
  <c r="F442" i="2" s="1"/>
  <c r="F465" i="2" s="1"/>
  <c r="F492" i="2" s="1"/>
  <c r="F388" i="2"/>
  <c r="F429" i="2" s="1"/>
  <c r="F467" i="2" s="1"/>
  <c r="F506" i="2" s="1"/>
  <c r="F387" i="2"/>
  <c r="F448" i="2" s="1"/>
  <c r="F455" i="2" s="1"/>
  <c r="F508" i="2" s="1"/>
  <c r="F386" i="2"/>
  <c r="F440" i="2" s="1"/>
  <c r="F462" i="2" s="1"/>
  <c r="F509" i="2" s="1"/>
  <c r="F106" i="2"/>
  <c r="F100" i="2"/>
  <c r="F98" i="2"/>
  <c r="F96" i="2"/>
  <c r="F92" i="2"/>
  <c r="F118" i="2" s="1"/>
  <c r="F85" i="2"/>
  <c r="F99" i="2" s="1"/>
  <c r="F84" i="2"/>
  <c r="F82" i="2"/>
  <c r="F80" i="2"/>
  <c r="F77" i="2"/>
  <c r="F113" i="2" s="1"/>
  <c r="F76" i="2"/>
  <c r="F116" i="2" s="1"/>
  <c r="F74" i="2"/>
  <c r="F112" i="2" s="1"/>
  <c r="F72" i="2"/>
  <c r="F120" i="2" s="1"/>
  <c r="F69" i="2"/>
  <c r="F68" i="2"/>
  <c r="F66" i="2"/>
  <c r="F111" i="2" s="1"/>
  <c r="F65" i="2"/>
  <c r="F64" i="2"/>
  <c r="F63" i="2"/>
  <c r="F62" i="2"/>
  <c r="F61" i="2"/>
  <c r="F60" i="2"/>
  <c r="F75" i="2" s="1"/>
  <c r="F109" i="2" s="1"/>
  <c r="F59" i="2"/>
  <c r="F78" i="2" s="1"/>
  <c r="F122" i="2" s="1"/>
  <c r="F58" i="2"/>
  <c r="F87" i="2" s="1"/>
  <c r="F121" i="2" s="1"/>
  <c r="F57" i="2"/>
  <c r="F56" i="2"/>
  <c r="F70" i="2" s="1"/>
  <c r="F105" i="2" s="1"/>
  <c r="F55" i="2"/>
  <c r="F54" i="2"/>
  <c r="F97" i="2" s="1"/>
  <c r="F101" i="2" s="1"/>
  <c r="F53" i="2"/>
  <c r="F81" i="2" s="1"/>
  <c r="F102" i="2" s="1"/>
  <c r="F52" i="2"/>
  <c r="F93" i="2" s="1"/>
  <c r="F51" i="2"/>
  <c r="F50" i="2"/>
  <c r="F88" i="2" s="1"/>
  <c r="F117" i="2" s="1"/>
  <c r="F49" i="2"/>
  <c r="F79" i="2" s="1"/>
  <c r="F108" i="2" s="1"/>
  <c r="F48" i="2"/>
  <c r="F83" i="2" s="1"/>
  <c r="F123" i="2" s="1"/>
  <c r="F47" i="2"/>
  <c r="F94" i="2" s="1"/>
  <c r="F104" i="2" s="1"/>
  <c r="F46" i="2"/>
  <c r="F89" i="2" s="1"/>
  <c r="F119" i="2" s="1"/>
  <c r="F45" i="2"/>
  <c r="F44" i="2"/>
  <c r="F43" i="2"/>
  <c r="F71" i="2" s="1"/>
  <c r="F110" i="2" s="1"/>
  <c r="F42" i="2"/>
  <c r="F91" i="2" s="1"/>
  <c r="F115" i="2" s="1"/>
  <c r="F41" i="2"/>
  <c r="F40" i="2"/>
  <c r="F86" i="2" s="1"/>
  <c r="F103" i="2" s="1"/>
  <c r="F39" i="2"/>
  <c r="F38" i="2"/>
  <c r="F37" i="2"/>
  <c r="F67" i="2" s="1"/>
  <c r="F114" i="2" s="1"/>
  <c r="F36" i="2"/>
  <c r="F90" i="2" s="1"/>
  <c r="F35" i="2"/>
  <c r="F95" i="2" s="1"/>
  <c r="F34" i="2"/>
  <c r="F73" i="2" s="1"/>
  <c r="F107" i="2" s="1"/>
  <c r="F417" i="3"/>
  <c r="F447" i="3" s="1"/>
  <c r="F458" i="3" s="1"/>
  <c r="F509" i="3" s="1"/>
  <c r="F416" i="3"/>
  <c r="F423" i="3" s="1"/>
  <c r="F465" i="3" s="1"/>
  <c r="F488" i="3" s="1"/>
  <c r="F415" i="3"/>
  <c r="F428" i="3" s="1"/>
  <c r="F455" i="3" s="1"/>
  <c r="F502" i="3" s="1"/>
  <c r="F414" i="3"/>
  <c r="F438" i="3" s="1"/>
  <c r="F451" i="3" s="1"/>
  <c r="F493" i="3" s="1"/>
  <c r="F413" i="3"/>
  <c r="F436" i="3" s="1"/>
  <c r="F481" i="3" s="1"/>
  <c r="F511" i="3" s="1"/>
  <c r="F412" i="3"/>
  <c r="F439" i="3" s="1"/>
  <c r="F477" i="3" s="1"/>
  <c r="F506" i="3" s="1"/>
  <c r="F411" i="3"/>
  <c r="F430" i="3" s="1"/>
  <c r="F478" i="3" s="1"/>
  <c r="F499" i="3" s="1"/>
  <c r="F410" i="3"/>
  <c r="F433" i="3" s="1"/>
  <c r="F456" i="3" s="1"/>
  <c r="F497" i="3" s="1"/>
  <c r="F409" i="3"/>
  <c r="F446" i="3" s="1"/>
  <c r="F480" i="3" s="1"/>
  <c r="F507" i="3" s="1"/>
  <c r="F408" i="3"/>
  <c r="F435" i="3" s="1"/>
  <c r="F461" i="3" s="1"/>
  <c r="F508" i="3" s="1"/>
  <c r="F407" i="3"/>
  <c r="F420" i="3" s="1"/>
  <c r="F464" i="3" s="1"/>
  <c r="F503" i="3" s="1"/>
  <c r="F405" i="3"/>
  <c r="F440" i="3" s="1"/>
  <c r="F473" i="3" s="1"/>
  <c r="F496" i="3" s="1"/>
  <c r="F403" i="3"/>
  <c r="F418" i="3" s="1"/>
  <c r="F452" i="3" s="1"/>
  <c r="F495" i="3" s="1"/>
  <c r="F402" i="3"/>
  <c r="F443" i="3" s="1"/>
  <c r="F457" i="3" s="1"/>
  <c r="F512" i="3" s="1"/>
  <c r="F401" i="3"/>
  <c r="F432" i="3" s="1"/>
  <c r="F471" i="3" s="1"/>
  <c r="F484" i="3" s="1"/>
  <c r="F400" i="3"/>
  <c r="F399" i="3"/>
  <c r="F426" i="3" s="1"/>
  <c r="F462" i="3" s="1"/>
  <c r="F513" i="3" s="1"/>
  <c r="F397" i="3"/>
  <c r="F396" i="3"/>
  <c r="F441" i="3" s="1"/>
  <c r="F466" i="3" s="1"/>
  <c r="F501" i="3" s="1"/>
  <c r="F395" i="3"/>
  <c r="F427" i="3" s="1"/>
  <c r="F474" i="3" s="1"/>
  <c r="F486" i="3" s="1"/>
  <c r="F394" i="3"/>
  <c r="F444" i="3" s="1"/>
  <c r="F469" i="3" s="1"/>
  <c r="F504" i="3" s="1"/>
  <c r="F393" i="3"/>
  <c r="F434" i="3" s="1"/>
  <c r="F459" i="3" s="1"/>
  <c r="F482" i="3" s="1"/>
  <c r="F392" i="3"/>
  <c r="F448" i="3" s="1"/>
  <c r="F467" i="3" s="1"/>
  <c r="F490" i="3" s="1"/>
  <c r="F391" i="3"/>
  <c r="F437" i="3" s="1"/>
  <c r="F460" i="3" s="1"/>
  <c r="F491" i="3" s="1"/>
  <c r="F390" i="3"/>
  <c r="F421" i="3" s="1"/>
  <c r="F470" i="3" s="1"/>
  <c r="F510" i="3" s="1"/>
  <c r="F389" i="3"/>
  <c r="F422" i="3" s="1"/>
  <c r="F468" i="3" s="1"/>
  <c r="F489" i="3" s="1"/>
  <c r="F388" i="3"/>
  <c r="F449" i="3" s="1"/>
  <c r="F454" i="3" s="1"/>
  <c r="F483" i="3" s="1"/>
  <c r="F387" i="3"/>
  <c r="F445" i="3" s="1"/>
  <c r="F472" i="3" s="1"/>
  <c r="F500" i="3" s="1"/>
  <c r="F386" i="3"/>
  <c r="F424" i="3" s="1"/>
  <c r="F475" i="3" s="1"/>
  <c r="F505" i="3" s="1"/>
  <c r="F116" i="3"/>
  <c r="F109" i="3"/>
  <c r="F101" i="3"/>
  <c r="F93" i="3"/>
  <c r="F92" i="3"/>
  <c r="F86" i="3"/>
  <c r="F85" i="3"/>
  <c r="F84" i="3"/>
  <c r="F121" i="3" s="1"/>
  <c r="F80" i="3"/>
  <c r="F78" i="3"/>
  <c r="F76" i="3"/>
  <c r="F111" i="3" s="1"/>
  <c r="F72" i="3"/>
  <c r="F118" i="3" s="1"/>
  <c r="F69" i="3"/>
  <c r="F122" i="3" s="1"/>
  <c r="F65" i="3"/>
  <c r="F88" i="3" s="1"/>
  <c r="F113" i="3" s="1"/>
  <c r="F64" i="3"/>
  <c r="F91" i="3" s="1"/>
  <c r="F117" i="3" s="1"/>
  <c r="F63" i="3"/>
  <c r="F82" i="3" s="1"/>
  <c r="F108" i="3" s="1"/>
  <c r="F62" i="3"/>
  <c r="F61" i="3"/>
  <c r="F89" i="3" s="1"/>
  <c r="F106" i="3" s="1"/>
  <c r="F60" i="3"/>
  <c r="F77" i="3" s="1"/>
  <c r="F104" i="3" s="1"/>
  <c r="F59" i="3"/>
  <c r="F58" i="3"/>
  <c r="F57" i="3"/>
  <c r="F97" i="3" s="1"/>
  <c r="F100" i="3" s="1"/>
  <c r="F56" i="3"/>
  <c r="F55" i="3"/>
  <c r="F54" i="3"/>
  <c r="F73" i="3" s="1"/>
  <c r="F120" i="3" s="1"/>
  <c r="F53" i="3"/>
  <c r="F74" i="3" s="1"/>
  <c r="F119" i="3" s="1"/>
  <c r="F52" i="3"/>
  <c r="F90" i="3" s="1"/>
  <c r="F105" i="3" s="1"/>
  <c r="F51" i="3"/>
  <c r="F67" i="3" s="1"/>
  <c r="F112" i="3" s="1"/>
  <c r="F50" i="3"/>
  <c r="F49" i="3"/>
  <c r="F48" i="3"/>
  <c r="F95" i="3" s="1"/>
  <c r="F99" i="3" s="1"/>
  <c r="F47" i="3"/>
  <c r="F75" i="3" s="1"/>
  <c r="F46" i="3"/>
  <c r="F83" i="3" s="1"/>
  <c r="F110" i="3" s="1"/>
  <c r="F45" i="3"/>
  <c r="F66" i="3" s="1"/>
  <c r="F44" i="3"/>
  <c r="F43" i="3"/>
  <c r="F79" i="3" s="1"/>
  <c r="F114" i="3" s="1"/>
  <c r="F42" i="3"/>
  <c r="F41" i="3"/>
  <c r="F94" i="3" s="1"/>
  <c r="F102" i="3" s="1"/>
  <c r="F40" i="3"/>
  <c r="F87" i="3" s="1"/>
  <c r="F115" i="3" s="1"/>
  <c r="F39" i="3"/>
  <c r="F38" i="3"/>
  <c r="F71" i="3" s="1"/>
  <c r="F98" i="3" s="1"/>
  <c r="F37" i="3"/>
  <c r="F70" i="3" s="1"/>
  <c r="F103" i="3" s="1"/>
  <c r="F36" i="3"/>
  <c r="F68" i="3" s="1"/>
  <c r="F107" i="3" s="1"/>
  <c r="F35" i="3"/>
  <c r="F96" i="3" s="1"/>
  <c r="F123" i="3" s="1"/>
  <c r="F34" i="3"/>
  <c r="F81" i="3" s="1"/>
  <c r="F430" i="5"/>
  <c r="F478" i="5" s="1"/>
  <c r="F501" i="5" s="1"/>
  <c r="F443" i="5"/>
  <c r="F440" i="5"/>
  <c r="F466" i="5" s="1"/>
  <c r="F507" i="5" s="1"/>
  <c r="F424" i="5"/>
  <c r="F481" i="5" s="1"/>
  <c r="F498" i="5" s="1"/>
  <c r="F433" i="5"/>
  <c r="F468" i="5" s="1"/>
  <c r="F493" i="5" s="1"/>
  <c r="F444" i="5"/>
  <c r="F470" i="5" s="1"/>
  <c r="F499" i="5" s="1"/>
  <c r="F441" i="5"/>
  <c r="F451" i="5" s="1"/>
  <c r="F510" i="5" s="1"/>
  <c r="F419" i="5"/>
  <c r="F445" i="5"/>
  <c r="F460" i="5" s="1"/>
  <c r="F483" i="5" s="1"/>
  <c r="F434" i="5"/>
  <c r="F465" i="5" s="1"/>
  <c r="F492" i="5" s="1"/>
  <c r="F421" i="5"/>
  <c r="F454" i="5" s="1"/>
  <c r="F497" i="5" s="1"/>
  <c r="F447" i="5"/>
  <c r="F474" i="5" s="1"/>
  <c r="F487" i="5" s="1"/>
  <c r="F429" i="5"/>
  <c r="F458" i="5" s="1"/>
  <c r="F485" i="5" s="1"/>
  <c r="F420" i="5"/>
  <c r="F479" i="5" s="1"/>
  <c r="F512" i="5" s="1"/>
  <c r="F431" i="5"/>
  <c r="F456" i="5" s="1"/>
  <c r="F486" i="5" s="1"/>
  <c r="F422" i="5"/>
  <c r="F459" i="5" s="1"/>
  <c r="F504" i="5" s="1"/>
  <c r="F427" i="5"/>
  <c r="F452" i="5" s="1"/>
  <c r="F489" i="5" s="1"/>
  <c r="F442" i="5"/>
  <c r="F475" i="5" s="1"/>
  <c r="F500" i="5" s="1"/>
  <c r="F435" i="5"/>
  <c r="F436" i="5"/>
  <c r="F457" i="5" s="1"/>
  <c r="F484" i="5" s="1"/>
  <c r="F93" i="5"/>
  <c r="F104" i="5" s="1"/>
  <c r="F85" i="5"/>
  <c r="F115" i="5" s="1"/>
  <c r="F81" i="5"/>
  <c r="F77" i="5"/>
  <c r="F120" i="5" s="1"/>
  <c r="F69" i="5"/>
  <c r="F65" i="5"/>
  <c r="F73" i="5" s="1"/>
  <c r="F110" i="5" s="1"/>
  <c r="F64" i="5"/>
  <c r="F95" i="5" s="1"/>
  <c r="F114" i="5" s="1"/>
  <c r="F63" i="5"/>
  <c r="F62" i="5"/>
  <c r="F89" i="5" s="1"/>
  <c r="F98" i="5" s="1"/>
  <c r="F61" i="5"/>
  <c r="F96" i="5" s="1"/>
  <c r="F121" i="5" s="1"/>
  <c r="F60" i="5"/>
  <c r="F92" i="5" s="1"/>
  <c r="F113" i="5" s="1"/>
  <c r="F59" i="5"/>
  <c r="F78" i="5" s="1"/>
  <c r="F100" i="5" s="1"/>
  <c r="F58" i="5"/>
  <c r="F97" i="5" s="1"/>
  <c r="F119" i="5" s="1"/>
  <c r="F57" i="5"/>
  <c r="F68" i="5" s="1"/>
  <c r="F107" i="5" s="1"/>
  <c r="F56" i="5"/>
  <c r="F55" i="5"/>
  <c r="F80" i="5" s="1"/>
  <c r="F106" i="5" s="1"/>
  <c r="F54" i="5"/>
  <c r="F76" i="5" s="1"/>
  <c r="F109" i="5" s="1"/>
  <c r="F53" i="5"/>
  <c r="F82" i="5" s="1"/>
  <c r="F105" i="5" s="1"/>
  <c r="F52" i="5"/>
  <c r="F75" i="5" s="1"/>
  <c r="F117" i="5" s="1"/>
  <c r="F51" i="5"/>
  <c r="F86" i="5" s="1"/>
  <c r="F50" i="5"/>
  <c r="F70" i="5" s="1"/>
  <c r="F99" i="5" s="1"/>
  <c r="F49" i="5"/>
  <c r="F94" i="5" s="1"/>
  <c r="F108" i="5" s="1"/>
  <c r="F48" i="5"/>
  <c r="F47" i="5"/>
  <c r="F83" i="5" s="1"/>
  <c r="F102" i="5" s="1"/>
  <c r="F46" i="5"/>
  <c r="F84" i="5" s="1"/>
  <c r="F111" i="5" s="1"/>
  <c r="F45" i="5"/>
  <c r="F67" i="5" s="1"/>
  <c r="F118" i="5" s="1"/>
  <c r="F44" i="5"/>
  <c r="F74" i="5" s="1"/>
  <c r="F123" i="5" s="1"/>
  <c r="F43" i="5"/>
  <c r="F88" i="5" s="1"/>
  <c r="F112" i="5" s="1"/>
  <c r="F42" i="5"/>
  <c r="F87" i="5" s="1"/>
  <c r="F41" i="5"/>
  <c r="F72" i="5" s="1"/>
  <c r="F40" i="5"/>
  <c r="F39" i="5"/>
  <c r="F90" i="5" s="1"/>
  <c r="F103" i="5" s="1"/>
  <c r="F38" i="5"/>
  <c r="F79" i="5" s="1"/>
  <c r="F37" i="5"/>
  <c r="F66" i="5" s="1"/>
  <c r="F101" i="5" s="1"/>
  <c r="F36" i="5"/>
  <c r="F71" i="5" s="1"/>
  <c r="F122" i="5" s="1"/>
  <c r="F35" i="5"/>
  <c r="F34" i="5"/>
  <c r="F91" i="5" s="1"/>
  <c r="F116" i="5" s="1"/>
  <c r="G151" i="6"/>
  <c r="F425" i="6"/>
  <c r="F472" i="6" s="1"/>
  <c r="F483" i="6" s="1"/>
  <c r="F428" i="6"/>
  <c r="F461" i="6" s="1"/>
  <c r="F495" i="6" s="1"/>
  <c r="F84" i="6"/>
  <c r="F109" i="6" s="1"/>
  <c r="F82" i="6"/>
  <c r="F115" i="6" s="1"/>
  <c r="F439" i="6" s="1"/>
  <c r="F454" i="6" s="1"/>
  <c r="F498" i="6" s="1"/>
  <c r="F80" i="6"/>
  <c r="F104" i="6" s="1"/>
  <c r="F432" i="6" s="1"/>
  <c r="F464" i="6" s="1"/>
  <c r="F503" i="6" s="1"/>
  <c r="F76" i="6"/>
  <c r="F113" i="6" s="1"/>
  <c r="F74" i="6"/>
  <c r="F103" i="6" s="1"/>
  <c r="F72" i="6"/>
  <c r="F66" i="6"/>
  <c r="F110" i="6" s="1"/>
  <c r="F434" i="6" s="1"/>
  <c r="F465" i="6" s="1"/>
  <c r="F497" i="6" s="1"/>
  <c r="F65" i="6"/>
  <c r="F64" i="6"/>
  <c r="F71" i="6" s="1"/>
  <c r="F118" i="6" s="1"/>
  <c r="F63" i="6"/>
  <c r="F88" i="6" s="1"/>
  <c r="F119" i="6" s="1"/>
  <c r="F444" i="6" s="1"/>
  <c r="F455" i="6" s="1"/>
  <c r="F505" i="6" s="1"/>
  <c r="F62" i="6"/>
  <c r="F96" i="6" s="1"/>
  <c r="F105" i="6" s="1"/>
  <c r="F61" i="6"/>
  <c r="F60" i="6"/>
  <c r="F97" i="6" s="1"/>
  <c r="F107" i="6" s="1"/>
  <c r="F440" i="6" s="1"/>
  <c r="F457" i="6" s="1"/>
  <c r="F486" i="6" s="1"/>
  <c r="F59" i="6"/>
  <c r="F92" i="6" s="1"/>
  <c r="F438" i="6" s="1"/>
  <c r="F480" i="6" s="1"/>
  <c r="F509" i="6" s="1"/>
  <c r="F58" i="6"/>
  <c r="F90" i="6" s="1"/>
  <c r="F123" i="6" s="1"/>
  <c r="F437" i="6" s="1"/>
  <c r="F458" i="6" s="1"/>
  <c r="F499" i="6" s="1"/>
  <c r="F57" i="6"/>
  <c r="F56" i="6"/>
  <c r="F78" i="6" s="1"/>
  <c r="F101" i="6" s="1"/>
  <c r="F55" i="6"/>
  <c r="F54" i="6"/>
  <c r="F93" i="6" s="1"/>
  <c r="F53" i="6"/>
  <c r="F52" i="6"/>
  <c r="F69" i="6" s="1"/>
  <c r="F419" i="6" s="1"/>
  <c r="F473" i="6" s="1"/>
  <c r="F510" i="6" s="1"/>
  <c r="F51" i="6"/>
  <c r="F86" i="6" s="1"/>
  <c r="F50" i="6"/>
  <c r="F77" i="6" s="1"/>
  <c r="F122" i="6" s="1"/>
  <c r="F423" i="6" s="1"/>
  <c r="F456" i="6" s="1"/>
  <c r="F493" i="6" s="1"/>
  <c r="F49" i="6"/>
  <c r="F70" i="6" s="1"/>
  <c r="F99" i="6" s="1"/>
  <c r="F48" i="6"/>
  <c r="F85" i="6" s="1"/>
  <c r="F114" i="6" s="1"/>
  <c r="F420" i="6" s="1"/>
  <c r="F451" i="6" s="1"/>
  <c r="F494" i="6" s="1"/>
  <c r="F47" i="6"/>
  <c r="F73" i="6" s="1"/>
  <c r="F46" i="6"/>
  <c r="F67" i="6" s="1"/>
  <c r="F116" i="6" s="1"/>
  <c r="F45" i="6"/>
  <c r="F95" i="6" s="1"/>
  <c r="F102" i="6" s="1"/>
  <c r="F44" i="6"/>
  <c r="F81" i="6" s="1"/>
  <c r="F106" i="6" s="1"/>
  <c r="F43" i="6"/>
  <c r="F79" i="6" s="1"/>
  <c r="F98" i="6" s="1"/>
  <c r="F42" i="6"/>
  <c r="F89" i="6" s="1"/>
  <c r="F418" i="6" s="1"/>
  <c r="F479" i="6" s="1"/>
  <c r="F504" i="6" s="1"/>
  <c r="F41" i="6"/>
  <c r="F40" i="6"/>
  <c r="F68" i="6" s="1"/>
  <c r="F121" i="6" s="1"/>
  <c r="F39" i="6"/>
  <c r="F75" i="6" s="1"/>
  <c r="F427" i="6" s="1"/>
  <c r="F470" i="6" s="1"/>
  <c r="F488" i="6" s="1"/>
  <c r="F38" i="6"/>
  <c r="F87" i="6" s="1"/>
  <c r="F120" i="6" s="1"/>
  <c r="F37" i="6"/>
  <c r="F83" i="6" s="1"/>
  <c r="F100" i="6" s="1"/>
  <c r="F433" i="6" s="1"/>
  <c r="F474" i="6" s="1"/>
  <c r="F492" i="6" s="1"/>
  <c r="F36" i="6"/>
  <c r="F91" i="6" s="1"/>
  <c r="F112" i="6" s="1"/>
  <c r="F422" i="6" s="1"/>
  <c r="F469" i="6" s="1"/>
  <c r="F487" i="6" s="1"/>
  <c r="F35" i="6"/>
  <c r="F34" i="6"/>
  <c r="F94" i="6" s="1"/>
  <c r="F111" i="6" s="1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82" i="7" s="1"/>
  <c r="F458" i="7"/>
  <c r="F457" i="7"/>
  <c r="F456" i="7"/>
  <c r="F455" i="7"/>
  <c r="F454" i="7"/>
  <c r="F453" i="7"/>
  <c r="F452" i="7"/>
  <c r="F451" i="7"/>
  <c r="F449" i="7"/>
  <c r="F448" i="7"/>
  <c r="F447" i="7"/>
  <c r="F446" i="7"/>
  <c r="F445" i="7"/>
  <c r="F444" i="7"/>
  <c r="F443" i="7"/>
  <c r="F450" i="7" s="1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418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54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22" i="7" s="1"/>
  <c r="F300" i="7"/>
  <c r="F299" i="7"/>
  <c r="F298" i="7"/>
  <c r="F297" i="7"/>
  <c r="F296" i="7"/>
  <c r="F295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94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66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212" i="7" s="1"/>
  <c r="F196" i="7"/>
  <c r="F195" i="7"/>
  <c r="F194" i="7"/>
  <c r="F193" i="7"/>
  <c r="F192" i="7"/>
  <c r="F191" i="7"/>
  <c r="F190" i="7"/>
  <c r="F189" i="7"/>
  <c r="F188" i="7"/>
  <c r="F187" i="7"/>
  <c r="F186" i="7"/>
  <c r="F185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8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56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12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98" i="7" s="1"/>
  <c r="F70" i="7"/>
  <c r="F69" i="7"/>
  <c r="F68" i="7"/>
  <c r="F67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66" i="7"/>
  <c r="F34" i="7"/>
  <c r="F64" i="8"/>
  <c r="F93" i="8" s="1"/>
  <c r="F134" i="8" s="1"/>
  <c r="F166" i="8" s="1"/>
  <c r="F199" i="8" s="1"/>
  <c r="F238" i="8" s="1"/>
  <c r="F63" i="8"/>
  <c r="F80" i="8" s="1"/>
  <c r="F127" i="8" s="1"/>
  <c r="F141" i="8" s="1"/>
  <c r="F198" i="8" s="1"/>
  <c r="F240" i="8" s="1"/>
  <c r="F62" i="8"/>
  <c r="F79" i="8" s="1"/>
  <c r="F153" i="8" s="1"/>
  <c r="F179" i="8" s="1"/>
  <c r="F187" i="8" s="1"/>
  <c r="F228" i="8" s="1"/>
  <c r="F61" i="8"/>
  <c r="F90" i="8" s="1"/>
  <c r="F121" i="8" s="1"/>
  <c r="F150" i="8" s="1"/>
  <c r="F157" i="8" s="1"/>
  <c r="F208" i="8" s="1"/>
  <c r="F234" i="8" s="1"/>
  <c r="F60" i="8"/>
  <c r="F69" i="8" s="1"/>
  <c r="F101" i="8" s="1"/>
  <c r="F170" i="8" s="1"/>
  <c r="F197" i="8" s="1"/>
  <c r="F216" i="8" s="1"/>
  <c r="F59" i="8"/>
  <c r="F74" i="8" s="1"/>
  <c r="F116" i="8" s="1"/>
  <c r="F145" i="8" s="1"/>
  <c r="F156" i="8" s="1"/>
  <c r="F215" i="8" s="1"/>
  <c r="F235" i="8" s="1"/>
  <c r="F58" i="8"/>
  <c r="F57" i="8"/>
  <c r="F76" i="8" s="1"/>
  <c r="F56" i="8"/>
  <c r="F96" i="8" s="1"/>
  <c r="F111" i="8" s="1"/>
  <c r="F144" i="8" s="1"/>
  <c r="F180" i="8" s="1"/>
  <c r="F209" i="8" s="1"/>
  <c r="F229" i="8" s="1"/>
  <c r="F65" i="8"/>
  <c r="F94" i="8" s="1"/>
  <c r="F107" i="8" s="1"/>
  <c r="F138" i="8" s="1"/>
  <c r="F171" i="8" s="1"/>
  <c r="F186" i="8" s="1"/>
  <c r="F241" i="8" s="1"/>
  <c r="F55" i="8"/>
  <c r="F84" i="8" s="1"/>
  <c r="F54" i="8"/>
  <c r="F87" i="8" s="1"/>
  <c r="F108" i="8" s="1"/>
  <c r="F181" i="8" s="1"/>
  <c r="F212" i="8" s="1"/>
  <c r="F232" i="8" s="1"/>
  <c r="F53" i="8"/>
  <c r="F82" i="8" s="1"/>
  <c r="F123" i="8" s="1"/>
  <c r="F128" i="8" s="1"/>
  <c r="F185" i="8" s="1"/>
  <c r="F213" i="8" s="1"/>
  <c r="F236" i="8" s="1"/>
  <c r="F52" i="8"/>
  <c r="F85" i="8" s="1"/>
  <c r="F117" i="8" s="1"/>
  <c r="F154" i="8" s="1"/>
  <c r="F206" i="8" s="1"/>
  <c r="F223" i="8" s="1"/>
  <c r="F51" i="8"/>
  <c r="F70" i="8" s="1"/>
  <c r="F105" i="8" s="1"/>
  <c r="F136" i="8" s="1"/>
  <c r="F167" i="8" s="1"/>
  <c r="F202" i="8" s="1"/>
  <c r="F218" i="8" s="1"/>
  <c r="F50" i="8"/>
  <c r="F95" i="8" s="1"/>
  <c r="F118" i="8" s="1"/>
  <c r="F149" i="8" s="1"/>
  <c r="F178" i="8" s="1"/>
  <c r="F239" i="8" s="1"/>
  <c r="F49" i="8"/>
  <c r="F81" i="8" s="1"/>
  <c r="F110" i="8" s="1"/>
  <c r="F155" i="8" s="1"/>
  <c r="F160" i="8" s="1"/>
  <c r="F237" i="8" s="1"/>
  <c r="F48" i="8"/>
  <c r="F86" i="8" s="1"/>
  <c r="F119" i="8" s="1"/>
  <c r="F129" i="8" s="1"/>
  <c r="F174" i="8" s="1"/>
  <c r="F207" i="8" s="1"/>
  <c r="F47" i="8"/>
  <c r="F71" i="8" s="1"/>
  <c r="F126" i="8" s="1"/>
  <c r="F152" i="8" s="1"/>
  <c r="F169" i="8" s="1"/>
  <c r="F188" i="8" s="1"/>
  <c r="F46" i="8"/>
  <c r="F97" i="8" s="1"/>
  <c r="F120" i="8" s="1"/>
  <c r="F161" i="8" s="1"/>
  <c r="F200" i="8" s="1"/>
  <c r="F233" i="8" s="1"/>
  <c r="F45" i="8"/>
  <c r="F92" i="8" s="1"/>
  <c r="F125" i="8" s="1"/>
  <c r="F133" i="8" s="1"/>
  <c r="F158" i="8" s="1"/>
  <c r="F211" i="8" s="1"/>
  <c r="F44" i="8"/>
  <c r="F75" i="8" s="1"/>
  <c r="F99" i="8" s="1"/>
  <c r="F148" i="8" s="1"/>
  <c r="F162" i="8" s="1"/>
  <c r="F193" i="8" s="1"/>
  <c r="F219" i="8" s="1"/>
  <c r="F43" i="8"/>
  <c r="F67" i="8" s="1"/>
  <c r="F103" i="8" s="1"/>
  <c r="F130" i="8" s="1"/>
  <c r="F163" i="8" s="1"/>
  <c r="F210" i="8" s="1"/>
  <c r="F224" i="8" s="1"/>
  <c r="F42" i="8"/>
  <c r="F73" i="8" s="1"/>
  <c r="F98" i="8" s="1"/>
  <c r="F143" i="8" s="1"/>
  <c r="F159" i="8" s="1"/>
  <c r="F205" i="8" s="1"/>
  <c r="F41" i="8"/>
  <c r="F72" i="8" s="1"/>
  <c r="F104" i="8" s="1"/>
  <c r="F131" i="8" s="1"/>
  <c r="F164" i="8" s="1"/>
  <c r="F192" i="8" s="1"/>
  <c r="F227" i="8" s="1"/>
  <c r="F40" i="8"/>
  <c r="F68" i="8" s="1"/>
  <c r="F39" i="8"/>
  <c r="F78" i="8" s="1"/>
  <c r="F106" i="8" s="1"/>
  <c r="F135" i="8" s="1"/>
  <c r="F173" i="8" s="1"/>
  <c r="F203" i="8" s="1"/>
  <c r="F230" i="8" s="1"/>
  <c r="F38" i="8"/>
  <c r="F77" i="8" s="1"/>
  <c r="F114" i="8" s="1"/>
  <c r="F142" i="8" s="1"/>
  <c r="F165" i="8" s="1"/>
  <c r="F191" i="8" s="1"/>
  <c r="F217" i="8" s="1"/>
  <c r="F37" i="8"/>
  <c r="F66" i="8" s="1"/>
  <c r="F115" i="8" s="1"/>
  <c r="F140" i="8" s="1"/>
  <c r="F183" i="8" s="1"/>
  <c r="F214" i="8" s="1"/>
  <c r="F231" i="8" s="1"/>
  <c r="F36" i="8"/>
  <c r="F89" i="8" s="1"/>
  <c r="F124" i="8" s="1"/>
  <c r="F176" i="8" s="1"/>
  <c r="F201" i="8" s="1"/>
  <c r="F220" i="8" s="1"/>
  <c r="F35" i="8"/>
  <c r="F83" i="8" s="1"/>
  <c r="F102" i="8" s="1"/>
  <c r="F146" i="8" s="1"/>
  <c r="F175" i="8" s="1"/>
  <c r="F204" i="8" s="1"/>
  <c r="F225" i="8" s="1"/>
  <c r="F34" i="8"/>
  <c r="F88" i="8" s="1"/>
  <c r="F109" i="8" s="1"/>
  <c r="F132" i="8" s="1"/>
  <c r="F184" i="8" s="1"/>
  <c r="F195" i="8" s="1"/>
  <c r="F226" i="8" s="1"/>
  <c r="F436" i="6" l="1"/>
  <c r="F475" i="6" s="1"/>
  <c r="F508" i="6" s="1"/>
  <c r="F445" i="6"/>
  <c r="F478" i="6" s="1"/>
  <c r="F511" i="6" s="1"/>
  <c r="F449" i="6"/>
  <c r="F467" i="6" s="1"/>
  <c r="F490" i="6" s="1"/>
  <c r="F426" i="6"/>
  <c r="F481" i="6" s="1"/>
  <c r="F512" i="6" s="1"/>
  <c r="F431" i="6"/>
  <c r="F462" i="6" s="1"/>
  <c r="F507" i="6" s="1"/>
  <c r="F443" i="6"/>
  <c r="F466" i="6" s="1"/>
  <c r="F502" i="6" s="1"/>
  <c r="N449" i="6"/>
  <c r="N467" i="6" s="1"/>
  <c r="N490" i="6" s="1"/>
  <c r="N434" i="6"/>
  <c r="N465" i="6" s="1"/>
  <c r="N497" i="6" s="1"/>
  <c r="N427" i="6"/>
  <c r="N470" i="6" s="1"/>
  <c r="N488" i="6" s="1"/>
  <c r="N420" i="6"/>
  <c r="N451" i="6" s="1"/>
  <c r="N494" i="6" s="1"/>
  <c r="N444" i="6"/>
  <c r="N455" i="6" s="1"/>
  <c r="N505" i="6" s="1"/>
  <c r="N423" i="6"/>
  <c r="N456" i="6" s="1"/>
  <c r="N493" i="6" s="1"/>
  <c r="O418" i="6"/>
  <c r="O479" i="6" s="1"/>
  <c r="O504" i="6" s="1"/>
  <c r="O428" i="6"/>
  <c r="O461" i="6" s="1"/>
  <c r="O495" i="6" s="1"/>
  <c r="N438" i="6"/>
  <c r="N480" i="6" s="1"/>
  <c r="N509" i="6" s="1"/>
  <c r="O432" i="6"/>
  <c r="O464" i="6" s="1"/>
  <c r="O503" i="6" s="1"/>
  <c r="O449" i="6"/>
  <c r="O467" i="6" s="1"/>
  <c r="O490" i="6" s="1"/>
  <c r="O427" i="6"/>
  <c r="O470" i="6" s="1"/>
  <c r="O488" i="6" s="1"/>
  <c r="O420" i="6"/>
  <c r="O451" i="6" s="1"/>
  <c r="O494" i="6" s="1"/>
  <c r="O444" i="6"/>
  <c r="O455" i="6" s="1"/>
  <c r="O505" i="6" s="1"/>
  <c r="O423" i="6"/>
  <c r="O456" i="6" s="1"/>
  <c r="O493" i="6" s="1"/>
  <c r="O422" i="6"/>
  <c r="O469" i="6" s="1"/>
  <c r="O487" i="6" s="1"/>
  <c r="O443" i="6"/>
  <c r="O466" i="6" s="1"/>
  <c r="O502" i="6" s="1"/>
  <c r="N419" i="6"/>
  <c r="N473" i="6" s="1"/>
  <c r="N510" i="6" s="1"/>
  <c r="N425" i="6"/>
  <c r="N472" i="6" s="1"/>
  <c r="N483" i="6" s="1"/>
  <c r="N437" i="6"/>
  <c r="N458" i="6" s="1"/>
  <c r="N499" i="6" s="1"/>
  <c r="N436" i="6"/>
  <c r="N475" i="6" s="1"/>
  <c r="N508" i="6" s="1"/>
  <c r="N439" i="6"/>
  <c r="N454" i="6" s="1"/>
  <c r="N498" i="6" s="1"/>
  <c r="O426" i="6"/>
  <c r="O481" i="6" s="1"/>
  <c r="O512" i="6" s="1"/>
  <c r="O419" i="6"/>
  <c r="O473" i="6" s="1"/>
  <c r="O510" i="6" s="1"/>
  <c r="O425" i="6"/>
  <c r="O472" i="6" s="1"/>
  <c r="O483" i="6" s="1"/>
  <c r="O437" i="6"/>
  <c r="O458" i="6" s="1"/>
  <c r="O499" i="6" s="1"/>
  <c r="O436" i="6"/>
  <c r="O475" i="6" s="1"/>
  <c r="O508" i="6" s="1"/>
  <c r="O439" i="6"/>
  <c r="O454" i="6" s="1"/>
  <c r="O498" i="6" s="1"/>
  <c r="O434" i="6"/>
  <c r="O465" i="6" s="1"/>
  <c r="O497" i="6" s="1"/>
  <c r="N422" i="6"/>
  <c r="N469" i="6" s="1"/>
  <c r="N487" i="6" s="1"/>
  <c r="N479" i="6"/>
  <c r="N504" i="6" s="1"/>
  <c r="N445" i="6"/>
  <c r="N478" i="6" s="1"/>
  <c r="N511" i="6" s="1"/>
  <c r="N431" i="6"/>
  <c r="N462" i="6" s="1"/>
  <c r="N507" i="6" s="1"/>
  <c r="O438" i="6"/>
  <c r="O480" i="6" s="1"/>
  <c r="O509" i="6" s="1"/>
  <c r="N440" i="6"/>
  <c r="N457" i="6" s="1"/>
  <c r="N486" i="6" s="1"/>
  <c r="N426" i="6"/>
  <c r="N481" i="6" s="1"/>
  <c r="N512" i="6" s="1"/>
  <c r="N433" i="6"/>
  <c r="N474" i="6" s="1"/>
  <c r="N492" i="6" s="1"/>
  <c r="O445" i="6"/>
  <c r="O478" i="6" s="1"/>
  <c r="O511" i="6" s="1"/>
  <c r="O431" i="6"/>
  <c r="O462" i="6" s="1"/>
  <c r="O507" i="6" s="1"/>
  <c r="O440" i="6"/>
  <c r="O457" i="6" s="1"/>
  <c r="O486" i="6" s="1"/>
  <c r="N428" i="6"/>
  <c r="N461" i="6" s="1"/>
  <c r="N495" i="6" s="1"/>
  <c r="O433" i="6"/>
  <c r="O474" i="6" s="1"/>
  <c r="O492" i="6" s="1"/>
  <c r="N432" i="6"/>
  <c r="N464" i="6" s="1"/>
  <c r="N503" i="6" s="1"/>
  <c r="F425" i="5"/>
  <c r="F450" i="5" s="1"/>
  <c r="F506" i="5" s="1"/>
  <c r="F446" i="5"/>
  <c r="F455" i="5" s="1"/>
  <c r="F491" i="5" s="1"/>
  <c r="O432" i="5"/>
  <c r="O471" i="5" s="1"/>
  <c r="O511" i="5" s="1"/>
  <c r="O428" i="5"/>
  <c r="O472" i="5" s="1"/>
  <c r="O505" i="5" s="1"/>
  <c r="O438" i="5"/>
  <c r="O453" i="5" s="1"/>
  <c r="O508" i="5" s="1"/>
  <c r="N436" i="5"/>
  <c r="N457" i="5" s="1"/>
  <c r="N484" i="5" s="1"/>
  <c r="O444" i="5"/>
  <c r="O470" i="5" s="1"/>
  <c r="O499" i="5" s="1"/>
  <c r="N423" i="5"/>
  <c r="N461" i="5" s="1"/>
  <c r="N488" i="5" s="1"/>
  <c r="O449" i="5"/>
  <c r="O469" i="5" s="1"/>
  <c r="O496" i="5" s="1"/>
  <c r="F462" i="5"/>
  <c r="F502" i="5" s="1"/>
  <c r="O419" i="5"/>
  <c r="N419" i="5"/>
  <c r="F480" i="5"/>
  <c r="F495" i="5" s="1"/>
  <c r="O435" i="5"/>
  <c r="N435" i="5"/>
  <c r="F464" i="5"/>
  <c r="F513" i="5" s="1"/>
  <c r="O443" i="5"/>
  <c r="N443" i="5"/>
  <c r="N421" i="5"/>
  <c r="N454" i="5" s="1"/>
  <c r="N497" i="5" s="1"/>
  <c r="N429" i="5"/>
  <c r="N458" i="5" s="1"/>
  <c r="N485" i="5" s="1"/>
  <c r="N433" i="5"/>
  <c r="N468" i="5" s="1"/>
  <c r="N493" i="5" s="1"/>
  <c r="N440" i="5"/>
  <c r="N466" i="5" s="1"/>
  <c r="N507" i="5" s="1"/>
  <c r="N445" i="5"/>
  <c r="N460" i="5" s="1"/>
  <c r="N483" i="5" s="1"/>
  <c r="O436" i="5"/>
  <c r="O457" i="5" s="1"/>
  <c r="O484" i="5" s="1"/>
  <c r="O423" i="5"/>
  <c r="O461" i="5" s="1"/>
  <c r="O488" i="5" s="1"/>
  <c r="O421" i="5"/>
  <c r="O454" i="5" s="1"/>
  <c r="O497" i="5" s="1"/>
  <c r="O429" i="5"/>
  <c r="O458" i="5" s="1"/>
  <c r="O485" i="5" s="1"/>
  <c r="O433" i="5"/>
  <c r="O468" i="5" s="1"/>
  <c r="O493" i="5" s="1"/>
  <c r="O440" i="5"/>
  <c r="O466" i="5" s="1"/>
  <c r="O507" i="5" s="1"/>
  <c r="O445" i="5"/>
  <c r="O460" i="5" s="1"/>
  <c r="O483" i="5" s="1"/>
  <c r="N422" i="5"/>
  <c r="N459" i="5" s="1"/>
  <c r="N504" i="5" s="1"/>
  <c r="N442" i="5"/>
  <c r="N475" i="5" s="1"/>
  <c r="N500" i="5" s="1"/>
  <c r="N418" i="5"/>
  <c r="N477" i="5" s="1"/>
  <c r="N509" i="5" s="1"/>
  <c r="N424" i="5"/>
  <c r="N481" i="5" s="1"/>
  <c r="N498" i="5" s="1"/>
  <c r="N430" i="5"/>
  <c r="N478" i="5" s="1"/>
  <c r="N501" i="5" s="1"/>
  <c r="N434" i="5"/>
  <c r="N465" i="5" s="1"/>
  <c r="N492" i="5" s="1"/>
  <c r="N441" i="5"/>
  <c r="N451" i="5" s="1"/>
  <c r="N510" i="5" s="1"/>
  <c r="N447" i="5"/>
  <c r="N474" i="5" s="1"/>
  <c r="N487" i="5" s="1"/>
  <c r="O422" i="5"/>
  <c r="O459" i="5" s="1"/>
  <c r="O504" i="5" s="1"/>
  <c r="O442" i="5"/>
  <c r="O475" i="5" s="1"/>
  <c r="O500" i="5" s="1"/>
  <c r="O418" i="5"/>
  <c r="O477" i="5" s="1"/>
  <c r="O509" i="5" s="1"/>
  <c r="O424" i="5"/>
  <c r="O481" i="5" s="1"/>
  <c r="O498" i="5" s="1"/>
  <c r="O430" i="5"/>
  <c r="O478" i="5" s="1"/>
  <c r="O501" i="5" s="1"/>
  <c r="O434" i="5"/>
  <c r="O465" i="5" s="1"/>
  <c r="O492" i="5" s="1"/>
  <c r="O441" i="5"/>
  <c r="O451" i="5" s="1"/>
  <c r="O510" i="5" s="1"/>
  <c r="O447" i="5"/>
  <c r="O474" i="5" s="1"/>
  <c r="O487" i="5" s="1"/>
  <c r="N427" i="5"/>
  <c r="N452" i="5" s="1"/>
  <c r="N489" i="5" s="1"/>
  <c r="N425" i="5"/>
  <c r="N450" i="5" s="1"/>
  <c r="N506" i="5" s="1"/>
  <c r="N431" i="5"/>
  <c r="N456" i="5" s="1"/>
  <c r="N486" i="5" s="1"/>
  <c r="N437" i="5"/>
  <c r="N467" i="5" s="1"/>
  <c r="N494" i="5" s="1"/>
  <c r="N448" i="5"/>
  <c r="N473" i="5" s="1"/>
  <c r="N490" i="5" s="1"/>
  <c r="O427" i="5"/>
  <c r="O452" i="5" s="1"/>
  <c r="O489" i="5" s="1"/>
  <c r="O425" i="5"/>
  <c r="O450" i="5" s="1"/>
  <c r="O506" i="5" s="1"/>
  <c r="O431" i="5"/>
  <c r="O456" i="5" s="1"/>
  <c r="O486" i="5" s="1"/>
  <c r="O437" i="5"/>
  <c r="O467" i="5" s="1"/>
  <c r="O494" i="5" s="1"/>
  <c r="O448" i="5"/>
  <c r="O473" i="5" s="1"/>
  <c r="O490" i="5" s="1"/>
  <c r="N446" i="5"/>
  <c r="N455" i="5" s="1"/>
  <c r="N491" i="5" s="1"/>
  <c r="N439" i="5"/>
  <c r="N476" i="5" s="1"/>
  <c r="N503" i="5" s="1"/>
  <c r="N426" i="5"/>
  <c r="N463" i="5" s="1"/>
  <c r="N482" i="5" s="1"/>
  <c r="O420" i="5"/>
  <c r="O479" i="5" s="1"/>
  <c r="O512" i="5" s="1"/>
  <c r="N420" i="5"/>
  <c r="N479" i="5" s="1"/>
  <c r="N512" i="5" s="1"/>
  <c r="N428" i="5"/>
  <c r="N472" i="5" s="1"/>
  <c r="N505" i="5" s="1"/>
  <c r="N432" i="5"/>
  <c r="N471" i="5" s="1"/>
  <c r="N511" i="5" s="1"/>
  <c r="N438" i="5"/>
  <c r="N453" i="5" s="1"/>
  <c r="N508" i="5" s="1"/>
  <c r="N444" i="5"/>
  <c r="N470" i="5" s="1"/>
  <c r="N499" i="5" s="1"/>
  <c r="N449" i="5"/>
  <c r="N469" i="5" s="1"/>
  <c r="N496" i="5" s="1"/>
  <c r="O446" i="5"/>
  <c r="O455" i="5" s="1"/>
  <c r="O491" i="5" s="1"/>
  <c r="O439" i="5"/>
  <c r="O476" i="5" s="1"/>
  <c r="O503" i="5" s="1"/>
  <c r="O426" i="5"/>
  <c r="O463" i="5" s="1"/>
  <c r="O482" i="5" s="1"/>
  <c r="N397" i="3"/>
  <c r="N400" i="3"/>
  <c r="O392" i="2"/>
  <c r="O431" i="2" s="1"/>
  <c r="O451" i="2" s="1"/>
  <c r="O496" i="2" s="1"/>
  <c r="O404" i="2"/>
  <c r="O419" i="2" s="1"/>
  <c r="O480" i="2" s="1"/>
  <c r="O511" i="2" s="1"/>
  <c r="O400" i="2"/>
  <c r="O443" i="2" s="1"/>
  <c r="O474" i="2" s="1"/>
  <c r="O489" i="2" s="1"/>
  <c r="N354" i="3"/>
  <c r="N410" i="3" s="1"/>
  <c r="N433" i="3" s="1"/>
  <c r="N456" i="3" s="1"/>
  <c r="N497" i="3" s="1"/>
  <c r="N416" i="3"/>
  <c r="N423" i="3" s="1"/>
  <c r="N465" i="3" s="1"/>
  <c r="N488" i="3" s="1"/>
  <c r="N395" i="3"/>
  <c r="N427" i="3" s="1"/>
  <c r="N474" i="3" s="1"/>
  <c r="N486" i="3" s="1"/>
  <c r="F442" i="3"/>
  <c r="F453" i="3" s="1"/>
  <c r="F487" i="3" s="1"/>
  <c r="N405" i="3"/>
  <c r="N440" i="3" s="1"/>
  <c r="N473" i="3" s="1"/>
  <c r="N496" i="3" s="1"/>
  <c r="O413" i="3"/>
  <c r="O436" i="3" s="1"/>
  <c r="O481" i="3" s="1"/>
  <c r="O511" i="3" s="1"/>
  <c r="O396" i="3"/>
  <c r="O441" i="3" s="1"/>
  <c r="O466" i="3" s="1"/>
  <c r="O501" i="3" s="1"/>
  <c r="N408" i="3"/>
  <c r="N435" i="3" s="1"/>
  <c r="N461" i="3" s="1"/>
  <c r="N508" i="3" s="1"/>
  <c r="N393" i="3"/>
  <c r="N434" i="3" s="1"/>
  <c r="N459" i="3" s="1"/>
  <c r="N482" i="3" s="1"/>
  <c r="N413" i="3"/>
  <c r="N436" i="3" s="1"/>
  <c r="N481" i="3" s="1"/>
  <c r="N511" i="3" s="1"/>
  <c r="O400" i="3"/>
  <c r="N388" i="3"/>
  <c r="N449" i="3" s="1"/>
  <c r="N454" i="3" s="1"/>
  <c r="N483" i="3" s="1"/>
  <c r="N412" i="3"/>
  <c r="N439" i="3" s="1"/>
  <c r="N477" i="3" s="1"/>
  <c r="N506" i="3" s="1"/>
  <c r="O415" i="3"/>
  <c r="O428" i="3" s="1"/>
  <c r="O455" i="3" s="1"/>
  <c r="O502" i="3" s="1"/>
  <c r="N399" i="3"/>
  <c r="N426" i="3" s="1"/>
  <c r="N462" i="3" s="1"/>
  <c r="N513" i="3" s="1"/>
  <c r="O410" i="3"/>
  <c r="O433" i="3" s="1"/>
  <c r="O456" i="3" s="1"/>
  <c r="O497" i="3" s="1"/>
  <c r="N414" i="3"/>
  <c r="N438" i="3" s="1"/>
  <c r="N451" i="3" s="1"/>
  <c r="N493" i="3" s="1"/>
  <c r="O412" i="3"/>
  <c r="O439" i="3" s="1"/>
  <c r="O477" i="3" s="1"/>
  <c r="O506" i="3" s="1"/>
  <c r="N403" i="3"/>
  <c r="N418" i="3" s="1"/>
  <c r="N452" i="3" s="1"/>
  <c r="N495" i="3" s="1"/>
  <c r="O399" i="3"/>
  <c r="O426" i="3" s="1"/>
  <c r="O462" i="3" s="1"/>
  <c r="O513" i="3" s="1"/>
  <c r="N411" i="3"/>
  <c r="N430" i="3" s="1"/>
  <c r="N478" i="3" s="1"/>
  <c r="N499" i="3" s="1"/>
  <c r="N389" i="3"/>
  <c r="N422" i="3" s="1"/>
  <c r="N468" i="3" s="1"/>
  <c r="N489" i="3" s="1"/>
  <c r="N392" i="3"/>
  <c r="N448" i="3" s="1"/>
  <c r="N467" i="3" s="1"/>
  <c r="N490" i="3" s="1"/>
  <c r="N398" i="3"/>
  <c r="N425" i="3" s="1"/>
  <c r="N479" i="3" s="1"/>
  <c r="N494" i="3" s="1"/>
  <c r="N401" i="3"/>
  <c r="N432" i="3" s="1"/>
  <c r="N471" i="3" s="1"/>
  <c r="N484" i="3" s="1"/>
  <c r="N402" i="3"/>
  <c r="N443" i="3" s="1"/>
  <c r="N457" i="3" s="1"/>
  <c r="N512" i="3" s="1"/>
  <c r="N386" i="3"/>
  <c r="N424" i="3" s="1"/>
  <c r="N475" i="3" s="1"/>
  <c r="N505" i="3" s="1"/>
  <c r="N390" i="3"/>
  <c r="N421" i="3" s="1"/>
  <c r="N470" i="3" s="1"/>
  <c r="N510" i="3" s="1"/>
  <c r="F419" i="3"/>
  <c r="F463" i="3" s="1"/>
  <c r="F498" i="3" s="1"/>
  <c r="N394" i="3"/>
  <c r="N444" i="3" s="1"/>
  <c r="N469" i="3" s="1"/>
  <c r="N504" i="3" s="1"/>
  <c r="O395" i="3"/>
  <c r="O427" i="3" s="1"/>
  <c r="O474" i="3" s="1"/>
  <c r="O486" i="3" s="1"/>
  <c r="N387" i="3"/>
  <c r="N445" i="3" s="1"/>
  <c r="N472" i="3" s="1"/>
  <c r="N500" i="3" s="1"/>
  <c r="O402" i="3"/>
  <c r="O443" i="3" s="1"/>
  <c r="O457" i="3" s="1"/>
  <c r="O512" i="3" s="1"/>
  <c r="N391" i="3"/>
  <c r="N437" i="3" s="1"/>
  <c r="N460" i="3" s="1"/>
  <c r="N491" i="3" s="1"/>
  <c r="N409" i="3"/>
  <c r="N446" i="3" s="1"/>
  <c r="N480" i="3" s="1"/>
  <c r="N507" i="3" s="1"/>
  <c r="N406" i="3"/>
  <c r="N429" i="3" s="1"/>
  <c r="N476" i="3" s="1"/>
  <c r="N492" i="3" s="1"/>
  <c r="N407" i="3"/>
  <c r="N420" i="3" s="1"/>
  <c r="N464" i="3" s="1"/>
  <c r="N503" i="3" s="1"/>
  <c r="N404" i="3"/>
  <c r="N431" i="3" s="1"/>
  <c r="N450" i="3" s="1"/>
  <c r="N485" i="3" s="1"/>
  <c r="N417" i="3"/>
  <c r="N447" i="3" s="1"/>
  <c r="N458" i="3" s="1"/>
  <c r="N509" i="3" s="1"/>
  <c r="N396" i="3"/>
  <c r="N441" i="3" s="1"/>
  <c r="N466" i="3" s="1"/>
  <c r="N501" i="3" s="1"/>
  <c r="O388" i="3"/>
  <c r="O449" i="3" s="1"/>
  <c r="O454" i="3" s="1"/>
  <c r="O483" i="3" s="1"/>
  <c r="O407" i="3"/>
  <c r="O420" i="3" s="1"/>
  <c r="O464" i="3" s="1"/>
  <c r="O503" i="3" s="1"/>
  <c r="O411" i="3"/>
  <c r="O430" i="3" s="1"/>
  <c r="O478" i="3" s="1"/>
  <c r="O499" i="3" s="1"/>
  <c r="N415" i="3"/>
  <c r="N428" i="3" s="1"/>
  <c r="N455" i="3" s="1"/>
  <c r="N502" i="3" s="1"/>
  <c r="O394" i="3"/>
  <c r="O444" i="3" s="1"/>
  <c r="O469" i="3" s="1"/>
  <c r="O504" i="3" s="1"/>
  <c r="O408" i="3"/>
  <c r="O435" i="3" s="1"/>
  <c r="O461" i="3" s="1"/>
  <c r="O508" i="3" s="1"/>
  <c r="O406" i="3"/>
  <c r="O429" i="3" s="1"/>
  <c r="O476" i="3" s="1"/>
  <c r="O492" i="3" s="1"/>
  <c r="O405" i="3"/>
  <c r="O440" i="3" s="1"/>
  <c r="O473" i="3" s="1"/>
  <c r="O496" i="3" s="1"/>
  <c r="O389" i="3"/>
  <c r="O422" i="3" s="1"/>
  <c r="O468" i="3" s="1"/>
  <c r="O489" i="3" s="1"/>
  <c r="O403" i="3"/>
  <c r="O418" i="3" s="1"/>
  <c r="O452" i="3" s="1"/>
  <c r="O495" i="3" s="1"/>
  <c r="O391" i="3"/>
  <c r="O437" i="3" s="1"/>
  <c r="O460" i="3" s="1"/>
  <c r="O491" i="3" s="1"/>
  <c r="O398" i="3"/>
  <c r="O425" i="3" s="1"/>
  <c r="O479" i="3" s="1"/>
  <c r="O494" i="3" s="1"/>
  <c r="O414" i="3"/>
  <c r="O438" i="3" s="1"/>
  <c r="O451" i="3" s="1"/>
  <c r="O493" i="3" s="1"/>
  <c r="O401" i="3"/>
  <c r="O432" i="3" s="1"/>
  <c r="O471" i="3" s="1"/>
  <c r="O484" i="3" s="1"/>
  <c r="O397" i="3"/>
  <c r="O442" i="3" s="1"/>
  <c r="O453" i="3" s="1"/>
  <c r="O487" i="3" s="1"/>
  <c r="O416" i="3"/>
  <c r="O423" i="3" s="1"/>
  <c r="O465" i="3" s="1"/>
  <c r="O488" i="3" s="1"/>
  <c r="O393" i="3"/>
  <c r="O434" i="3" s="1"/>
  <c r="O459" i="3" s="1"/>
  <c r="O482" i="3" s="1"/>
  <c r="O417" i="3"/>
  <c r="O447" i="3" s="1"/>
  <c r="O458" i="3" s="1"/>
  <c r="O509" i="3" s="1"/>
  <c r="O404" i="3"/>
  <c r="O431" i="3" s="1"/>
  <c r="O450" i="3" s="1"/>
  <c r="O485" i="3" s="1"/>
  <c r="O386" i="3"/>
  <c r="O424" i="3" s="1"/>
  <c r="O475" i="3" s="1"/>
  <c r="O505" i="3" s="1"/>
  <c r="O390" i="3"/>
  <c r="O421" i="3" s="1"/>
  <c r="O470" i="3" s="1"/>
  <c r="O510" i="3" s="1"/>
  <c r="O392" i="3"/>
  <c r="O448" i="3" s="1"/>
  <c r="O467" i="3" s="1"/>
  <c r="O490" i="3" s="1"/>
  <c r="O387" i="3"/>
  <c r="O445" i="3" s="1"/>
  <c r="O472" i="3" s="1"/>
  <c r="O500" i="3" s="1"/>
  <c r="O409" i="3"/>
  <c r="O446" i="3" s="1"/>
  <c r="O480" i="3" s="1"/>
  <c r="O507" i="3" s="1"/>
  <c r="N187" i="3"/>
  <c r="N195" i="3"/>
  <c r="N203" i="3"/>
  <c r="O161" i="3"/>
  <c r="N169" i="3"/>
  <c r="O177" i="3"/>
  <c r="O169" i="3"/>
  <c r="N156" i="3"/>
  <c r="O156" i="3"/>
  <c r="N135" i="3"/>
  <c r="N176" i="3" s="1"/>
  <c r="O143" i="3"/>
  <c r="N136" i="3"/>
  <c r="N161" i="3" s="1"/>
  <c r="N144" i="3"/>
  <c r="N108" i="6"/>
  <c r="N104" i="6"/>
  <c r="O108" i="6"/>
  <c r="O104" i="6"/>
  <c r="N117" i="6"/>
  <c r="O107" i="7"/>
  <c r="O128" i="7" s="1"/>
  <c r="O181" i="7" s="1"/>
  <c r="O93" i="7"/>
  <c r="O127" i="7" s="1"/>
  <c r="O142" i="7" s="1"/>
  <c r="O119" i="7"/>
  <c r="O106" i="7"/>
  <c r="O130" i="7" s="1"/>
  <c r="O169" i="7" s="1"/>
  <c r="O134" i="7"/>
  <c r="O149" i="7"/>
  <c r="O133" i="7"/>
  <c r="O176" i="7" s="1"/>
  <c r="O90" i="7"/>
  <c r="O74" i="7"/>
  <c r="N175" i="7"/>
  <c r="O123" i="7"/>
  <c r="O150" i="7" s="1"/>
  <c r="O158" i="7" s="1"/>
  <c r="O138" i="7"/>
  <c r="O171" i="7"/>
  <c r="O110" i="7"/>
  <c r="O174" i="7" s="1"/>
  <c r="O166" i="7"/>
  <c r="O73" i="7"/>
  <c r="O122" i="7" s="1"/>
  <c r="O161" i="7" s="1"/>
  <c r="O97" i="7"/>
  <c r="O108" i="7"/>
  <c r="O151" i="7" s="1"/>
  <c r="O129" i="7"/>
  <c r="O168" i="7" s="1"/>
  <c r="O67" i="7"/>
  <c r="O104" i="7" s="1"/>
  <c r="O153" i="7" s="1"/>
  <c r="O182" i="7" s="1"/>
  <c r="O75" i="7"/>
  <c r="O91" i="7"/>
  <c r="O101" i="7" s="1"/>
  <c r="O170" i="7" s="1"/>
  <c r="O99" i="7"/>
  <c r="O154" i="7" s="1"/>
  <c r="O173" i="7" s="1"/>
  <c r="O102" i="7"/>
  <c r="O121" i="7"/>
  <c r="O152" i="7" s="1"/>
  <c r="O137" i="7"/>
  <c r="O156" i="7" s="1"/>
  <c r="O155" i="7"/>
  <c r="O178" i="7" s="1"/>
  <c r="O83" i="7"/>
  <c r="O100" i="7" s="1"/>
  <c r="O163" i="7" s="1"/>
  <c r="O118" i="7"/>
  <c r="O132" i="7" s="1"/>
  <c r="O159" i="7" s="1"/>
  <c r="O114" i="7"/>
  <c r="O117" i="7"/>
  <c r="O146" i="7" s="1"/>
  <c r="O172" i="7" s="1"/>
  <c r="O112" i="7"/>
  <c r="O139" i="7" s="1"/>
  <c r="O160" i="7" s="1"/>
  <c r="O145" i="7"/>
  <c r="N177" i="7"/>
  <c r="O66" i="7"/>
  <c r="O115" i="7" s="1"/>
  <c r="O136" i="7" s="1"/>
  <c r="O162" i="7" s="1"/>
  <c r="O80" i="7"/>
  <c r="O111" i="7" s="1"/>
  <c r="O131" i="7" s="1"/>
  <c r="O95" i="7"/>
  <c r="O126" i="7" s="1"/>
  <c r="O147" i="7" s="1"/>
  <c r="O167" i="7" s="1"/>
  <c r="O86" i="7"/>
  <c r="O113" i="7"/>
  <c r="O143" i="7" s="1"/>
  <c r="O164" i="7" s="1"/>
  <c r="O125" i="7"/>
  <c r="O144" i="7" s="1"/>
  <c r="O157" i="7" s="1"/>
  <c r="O105" i="7"/>
  <c r="O140" i="7" s="1"/>
  <c r="O165" i="7" s="1"/>
  <c r="O120" i="7"/>
  <c r="O135" i="7" s="1"/>
  <c r="O179" i="7" s="1"/>
  <c r="O183" i="7"/>
  <c r="O77" i="8"/>
  <c r="O114" i="8" s="1"/>
  <c r="O142" i="8" s="1"/>
  <c r="O97" i="8"/>
  <c r="O87" i="8"/>
  <c r="O79" i="8"/>
  <c r="O153" i="8" s="1"/>
  <c r="O105" i="8"/>
  <c r="O107" i="8"/>
  <c r="O138" i="8" s="1"/>
  <c r="O171" i="8" s="1"/>
  <c r="O186" i="8" s="1"/>
  <c r="O241" i="8" s="1"/>
  <c r="O152" i="8"/>
  <c r="N77" i="8"/>
  <c r="N114" i="8" s="1"/>
  <c r="N142" i="8" s="1"/>
  <c r="N165" i="8" s="1"/>
  <c r="N191" i="8" s="1"/>
  <c r="N217" i="8" s="1"/>
  <c r="N97" i="8"/>
  <c r="N120" i="8" s="1"/>
  <c r="N161" i="8" s="1"/>
  <c r="N200" i="8" s="1"/>
  <c r="N233" i="8" s="1"/>
  <c r="N87" i="8"/>
  <c r="N108" i="8" s="1"/>
  <c r="N181" i="8" s="1"/>
  <c r="N212" i="8" s="1"/>
  <c r="N232" i="8" s="1"/>
  <c r="N79" i="8"/>
  <c r="N153" i="8" s="1"/>
  <c r="N179" i="8" s="1"/>
  <c r="N187" i="8" s="1"/>
  <c r="N228" i="8" s="1"/>
  <c r="O68" i="8"/>
  <c r="O96" i="8"/>
  <c r="O93" i="8"/>
  <c r="O134" i="8" s="1"/>
  <c r="O166" i="8" s="1"/>
  <c r="O199" i="8" s="1"/>
  <c r="O238" i="8" s="1"/>
  <c r="O127" i="8"/>
  <c r="N68" i="8"/>
  <c r="N86" i="8"/>
  <c r="N119" i="8" s="1"/>
  <c r="N129" i="8" s="1"/>
  <c r="N174" i="8" s="1"/>
  <c r="N207" i="8" s="1"/>
  <c r="N96" i="8"/>
  <c r="N111" i="8" s="1"/>
  <c r="N144" i="8" s="1"/>
  <c r="N180" i="8" s="1"/>
  <c r="N209" i="8" s="1"/>
  <c r="N229" i="8" s="1"/>
  <c r="N93" i="8"/>
  <c r="N134" i="8" s="1"/>
  <c r="N166" i="8" s="1"/>
  <c r="N199" i="8" s="1"/>
  <c r="N238" i="8" s="1"/>
  <c r="O86" i="8"/>
  <c r="O119" i="8" s="1"/>
  <c r="O129" i="8" s="1"/>
  <c r="O174" i="8" s="1"/>
  <c r="O207" i="8" s="1"/>
  <c r="O72" i="8"/>
  <c r="O104" i="8" s="1"/>
  <c r="O131" i="8" s="1"/>
  <c r="O164" i="8" s="1"/>
  <c r="O192" i="8" s="1"/>
  <c r="O227" i="8" s="1"/>
  <c r="O81" i="8"/>
  <c r="O76" i="8"/>
  <c r="O94" i="8"/>
  <c r="O124" i="8"/>
  <c r="O176" i="8" s="1"/>
  <c r="O201" i="8" s="1"/>
  <c r="O220" i="8" s="1"/>
  <c r="N72" i="8"/>
  <c r="N104" i="8" s="1"/>
  <c r="N131" i="8" s="1"/>
  <c r="N164" i="8" s="1"/>
  <c r="N192" i="8" s="1"/>
  <c r="N227" i="8" s="1"/>
  <c r="N81" i="8"/>
  <c r="N110" i="8" s="1"/>
  <c r="N155" i="8" s="1"/>
  <c r="N160" i="8" s="1"/>
  <c r="N237" i="8" s="1"/>
  <c r="N76" i="8"/>
  <c r="N94" i="8"/>
  <c r="N107" i="8" s="1"/>
  <c r="N138" i="8" s="1"/>
  <c r="N171" i="8" s="1"/>
  <c r="N186" i="8" s="1"/>
  <c r="N241" i="8" s="1"/>
  <c r="N84" i="8"/>
  <c r="O88" i="8"/>
  <c r="O109" i="8" s="1"/>
  <c r="O132" i="8" s="1"/>
  <c r="O184" i="8" s="1"/>
  <c r="O195" i="8" s="1"/>
  <c r="O226" i="8" s="1"/>
  <c r="O73" i="8"/>
  <c r="O98" i="8" s="1"/>
  <c r="O143" i="8" s="1"/>
  <c r="O159" i="8" s="1"/>
  <c r="O205" i="8" s="1"/>
  <c r="O95" i="8"/>
  <c r="O118" i="8" s="1"/>
  <c r="O149" i="8" s="1"/>
  <c r="O178" i="8" s="1"/>
  <c r="O239" i="8" s="1"/>
  <c r="O116" i="8"/>
  <c r="O123" i="8"/>
  <c r="O135" i="8"/>
  <c r="O175" i="8"/>
  <c r="N88" i="8"/>
  <c r="N109" i="8" s="1"/>
  <c r="N132" i="8" s="1"/>
  <c r="N184" i="8" s="1"/>
  <c r="N195" i="8" s="1"/>
  <c r="N226" i="8" s="1"/>
  <c r="N73" i="8"/>
  <c r="N98" i="8" s="1"/>
  <c r="N143" i="8" s="1"/>
  <c r="N159" i="8" s="1"/>
  <c r="N205" i="8" s="1"/>
  <c r="N95" i="8"/>
  <c r="N118" i="8" s="1"/>
  <c r="N149" i="8" s="1"/>
  <c r="N178" i="8" s="1"/>
  <c r="N239" i="8" s="1"/>
  <c r="O83" i="8"/>
  <c r="O102" i="8" s="1"/>
  <c r="O146" i="8" s="1"/>
  <c r="O67" i="8"/>
  <c r="O89" i="8"/>
  <c r="O75" i="8"/>
  <c r="O99" i="8" s="1"/>
  <c r="O85" i="8"/>
  <c r="O69" i="8"/>
  <c r="O145" i="8"/>
  <c r="O156" i="8" s="1"/>
  <c r="O215" i="8" s="1"/>
  <c r="O235" i="8" s="1"/>
  <c r="N89" i="8"/>
  <c r="N124" i="8" s="1"/>
  <c r="N176" i="8" s="1"/>
  <c r="N201" i="8" s="1"/>
  <c r="N220" i="8" s="1"/>
  <c r="N75" i="8"/>
  <c r="N99" i="8" s="1"/>
  <c r="N148" i="8" s="1"/>
  <c r="N162" i="8" s="1"/>
  <c r="N193" i="8" s="1"/>
  <c r="N219" i="8" s="1"/>
  <c r="N85" i="8"/>
  <c r="N117" i="8" s="1"/>
  <c r="N154" i="8" s="1"/>
  <c r="N206" i="8" s="1"/>
  <c r="N223" i="8" s="1"/>
  <c r="N69" i="8"/>
  <c r="N101" i="8" s="1"/>
  <c r="N170" i="8" s="1"/>
  <c r="N197" i="8" s="1"/>
  <c r="N216" i="8" s="1"/>
  <c r="O92" i="8"/>
  <c r="O125" i="8" s="1"/>
  <c r="O133" i="8" s="1"/>
  <c r="O158" i="8" s="1"/>
  <c r="O211" i="8" s="1"/>
  <c r="O108" i="8"/>
  <c r="O181" i="8" s="1"/>
  <c r="O212" i="8" s="1"/>
  <c r="O232" i="8" s="1"/>
  <c r="O141" i="8"/>
  <c r="O198" i="8" s="1"/>
  <c r="O240" i="8" s="1"/>
  <c r="O173" i="8"/>
  <c r="O203" i="8" s="1"/>
  <c r="O230" i="8" s="1"/>
  <c r="O204" i="8"/>
  <c r="O111" i="8"/>
  <c r="O144" i="8" s="1"/>
  <c r="O180" i="8" s="1"/>
  <c r="O209" i="8" s="1"/>
  <c r="O229" i="8" s="1"/>
  <c r="O169" i="8"/>
  <c r="O188" i="8" s="1"/>
  <c r="O120" i="8"/>
  <c r="O161" i="8" s="1"/>
  <c r="O200" i="8" s="1"/>
  <c r="O233" i="8" s="1"/>
  <c r="O136" i="8"/>
  <c r="O167" i="8" s="1"/>
  <c r="O202" i="8" s="1"/>
  <c r="O218" i="8" s="1"/>
  <c r="O179" i="8"/>
  <c r="O110" i="8"/>
  <c r="O155" i="8" s="1"/>
  <c r="O160" i="8" s="1"/>
  <c r="O237" i="8" s="1"/>
  <c r="O165" i="8"/>
  <c r="O191" i="8" s="1"/>
  <c r="O217" i="8" s="1"/>
  <c r="O103" i="8"/>
  <c r="O130" i="8" s="1"/>
  <c r="O163" i="8" s="1"/>
  <c r="O210" i="8" s="1"/>
  <c r="O224" i="8" s="1"/>
  <c r="O148" i="8"/>
  <c r="O162" i="8" s="1"/>
  <c r="O193" i="8" s="1"/>
  <c r="O219" i="8" s="1"/>
  <c r="O128" i="8"/>
  <c r="O185" i="8" s="1"/>
  <c r="O213" i="8" s="1"/>
  <c r="O236" i="8" s="1"/>
  <c r="O187" i="8"/>
  <c r="O228" i="8" s="1"/>
  <c r="O225" i="8"/>
  <c r="O101" i="8"/>
  <c r="O170" i="8" s="1"/>
  <c r="O197" i="8" s="1"/>
  <c r="O216" i="8" s="1"/>
  <c r="O117" i="8"/>
  <c r="O154" i="8" s="1"/>
  <c r="O206" i="8" s="1"/>
  <c r="O223" i="8" s="1"/>
  <c r="N70" i="8"/>
  <c r="N105" i="8" s="1"/>
  <c r="N136" i="8" s="1"/>
  <c r="N167" i="8" s="1"/>
  <c r="N202" i="8" s="1"/>
  <c r="N218" i="8" s="1"/>
  <c r="N74" i="8"/>
  <c r="N116" i="8" s="1"/>
  <c r="N145" i="8" s="1"/>
  <c r="N156" i="8" s="1"/>
  <c r="N215" i="8" s="1"/>
  <c r="N235" i="8" s="1"/>
  <c r="N78" i="8"/>
  <c r="N106" i="8" s="1"/>
  <c r="N135" i="8" s="1"/>
  <c r="N173" i="8" s="1"/>
  <c r="N203" i="8" s="1"/>
  <c r="N230" i="8" s="1"/>
  <c r="N82" i="8"/>
  <c r="N123" i="8" s="1"/>
  <c r="N128" i="8" s="1"/>
  <c r="N185" i="8" s="1"/>
  <c r="N213" i="8" s="1"/>
  <c r="N236" i="8" s="1"/>
  <c r="N90" i="8"/>
  <c r="N121" i="8" s="1"/>
  <c r="N150" i="8" s="1"/>
  <c r="N157" i="8" s="1"/>
  <c r="N208" i="8" s="1"/>
  <c r="N234" i="8" s="1"/>
  <c r="N67" i="8"/>
  <c r="N103" i="8" s="1"/>
  <c r="N130" i="8" s="1"/>
  <c r="N163" i="8" s="1"/>
  <c r="N210" i="8" s="1"/>
  <c r="N224" i="8" s="1"/>
  <c r="N71" i="8"/>
  <c r="N126" i="8" s="1"/>
  <c r="N152" i="8" s="1"/>
  <c r="N169" i="8" s="1"/>
  <c r="N188" i="8" s="1"/>
  <c r="N83" i="8"/>
  <c r="N102" i="8" s="1"/>
  <c r="N146" i="8" s="1"/>
  <c r="N175" i="8" s="1"/>
  <c r="N204" i="8" s="1"/>
  <c r="N225" i="8" s="1"/>
  <c r="O90" i="8"/>
  <c r="O121" i="8" s="1"/>
  <c r="O150" i="8" s="1"/>
  <c r="O157" i="8" s="1"/>
  <c r="O208" i="8" s="1"/>
  <c r="O234" i="8" s="1"/>
  <c r="N80" i="8"/>
  <c r="N127" i="8" s="1"/>
  <c r="N141" i="8" s="1"/>
  <c r="N198" i="8" s="1"/>
  <c r="N240" i="8" s="1"/>
  <c r="N92" i="8"/>
  <c r="N125" i="8" s="1"/>
  <c r="N133" i="8" s="1"/>
  <c r="N158" i="8" s="1"/>
  <c r="N211" i="8" s="1"/>
  <c r="O66" i="8"/>
  <c r="O115" i="8" s="1"/>
  <c r="O140" i="8" s="1"/>
  <c r="O183" i="8" s="1"/>
  <c r="O214" i="8" s="1"/>
  <c r="O231" i="8" s="1"/>
  <c r="F91" i="8"/>
  <c r="F100" i="8" s="1"/>
  <c r="F139" i="8" s="1"/>
  <c r="F182" i="8" s="1"/>
  <c r="F190" i="8" s="1"/>
  <c r="F221" i="8" s="1"/>
  <c r="F122" i="8"/>
  <c r="N122" i="8" s="1"/>
  <c r="F113" i="8"/>
  <c r="N113" i="8" s="1"/>
  <c r="F112" i="8"/>
  <c r="N112" i="8" s="1"/>
  <c r="N66" i="8"/>
  <c r="N115" i="8" s="1"/>
  <c r="N140" i="8" s="1"/>
  <c r="N183" i="8" s="1"/>
  <c r="N214" i="8" s="1"/>
  <c r="N231" i="8" s="1"/>
  <c r="F447" i="6"/>
  <c r="F429" i="6"/>
  <c r="F448" i="6"/>
  <c r="F446" i="6"/>
  <c r="F424" i="6"/>
  <c r="F435" i="6"/>
  <c r="F117" i="6"/>
  <c r="F442" i="6" s="1"/>
  <c r="F421" i="6"/>
  <c r="F108" i="6"/>
  <c r="P22" i="8"/>
  <c r="N443" i="6" l="1"/>
  <c r="N466" i="6" s="1"/>
  <c r="N502" i="6" s="1"/>
  <c r="F452" i="6"/>
  <c r="F482" i="6" s="1"/>
  <c r="N447" i="6"/>
  <c r="O447" i="6"/>
  <c r="F460" i="6"/>
  <c r="F489" i="6" s="1"/>
  <c r="O421" i="6"/>
  <c r="N421" i="6"/>
  <c r="F468" i="6"/>
  <c r="F491" i="6" s="1"/>
  <c r="O442" i="6"/>
  <c r="N442" i="6"/>
  <c r="F453" i="6"/>
  <c r="F501" i="6" s="1"/>
  <c r="O424" i="6"/>
  <c r="N424" i="6"/>
  <c r="F477" i="6"/>
  <c r="F500" i="6" s="1"/>
  <c r="N446" i="6"/>
  <c r="N477" i="6" s="1"/>
  <c r="N500" i="6" s="1"/>
  <c r="O446" i="6"/>
  <c r="F463" i="6"/>
  <c r="F496" i="6" s="1"/>
  <c r="N448" i="6"/>
  <c r="O448" i="6"/>
  <c r="F471" i="6"/>
  <c r="F506" i="6" s="1"/>
  <c r="N435" i="6"/>
  <c r="O435" i="6"/>
  <c r="F476" i="6"/>
  <c r="F484" i="6" s="1"/>
  <c r="N429" i="6"/>
  <c r="O429" i="6"/>
  <c r="N480" i="5"/>
  <c r="N495" i="5" s="1"/>
  <c r="O464" i="5"/>
  <c r="O513" i="5" s="1"/>
  <c r="N464" i="5"/>
  <c r="N513" i="5" s="1"/>
  <c r="O480" i="5"/>
  <c r="O495" i="5" s="1"/>
  <c r="O462" i="5"/>
  <c r="O502" i="5" s="1"/>
  <c r="N462" i="5"/>
  <c r="N502" i="5" s="1"/>
  <c r="N442" i="3"/>
  <c r="N453" i="3" s="1"/>
  <c r="N487" i="3" s="1"/>
  <c r="O419" i="3"/>
  <c r="O463" i="3" s="1"/>
  <c r="O498" i="3" s="1"/>
  <c r="N419" i="3"/>
  <c r="N463" i="3" s="1"/>
  <c r="N498" i="3" s="1"/>
  <c r="O177" i="7"/>
  <c r="O175" i="7"/>
  <c r="O112" i="8"/>
  <c r="N137" i="8"/>
  <c r="O113" i="8"/>
  <c r="N91" i="8"/>
  <c r="N100" i="8" s="1"/>
  <c r="N139" i="8" s="1"/>
  <c r="N182" i="8" s="1"/>
  <c r="N190" i="8" s="1"/>
  <c r="N221" i="8" s="1"/>
  <c r="O91" i="8"/>
  <c r="O100" i="8" s="1"/>
  <c r="O139" i="8" s="1"/>
  <c r="O182" i="8" s="1"/>
  <c r="O190" i="8" s="1"/>
  <c r="O221" i="8" s="1"/>
  <c r="O122" i="8"/>
  <c r="O147" i="8" s="1"/>
  <c r="F137" i="8"/>
  <c r="F151" i="8"/>
  <c r="N151" i="8" s="1"/>
  <c r="F147" i="8"/>
  <c r="N147" i="8" s="1"/>
  <c r="F430" i="6"/>
  <c r="F441" i="6"/>
  <c r="I132" i="8"/>
  <c r="D271" i="8"/>
  <c r="Q271" i="8" s="1"/>
  <c r="J271" i="8"/>
  <c r="G513" i="8"/>
  <c r="G495" i="8"/>
  <c r="G483" i="8"/>
  <c r="G481" i="8"/>
  <c r="G479" i="8"/>
  <c r="G475" i="8"/>
  <c r="G471" i="8"/>
  <c r="G459" i="8"/>
  <c r="G457" i="8"/>
  <c r="G437" i="8"/>
  <c r="G433" i="8"/>
  <c r="G423" i="8"/>
  <c r="G417" i="8"/>
  <c r="G413" i="8"/>
  <c r="G401" i="8"/>
  <c r="G389" i="8"/>
  <c r="G385" i="8"/>
  <c r="G375" i="8"/>
  <c r="G369" i="8"/>
  <c r="G367" i="8"/>
  <c r="G361" i="8"/>
  <c r="G359" i="8"/>
  <c r="G353" i="8"/>
  <c r="G351" i="8"/>
  <c r="G337" i="8"/>
  <c r="G329" i="8"/>
  <c r="G327" i="8"/>
  <c r="G325" i="8"/>
  <c r="G323" i="8"/>
  <c r="G321" i="8"/>
  <c r="G311" i="8"/>
  <c r="G297" i="8"/>
  <c r="G295" i="8"/>
  <c r="G287" i="8"/>
  <c r="G275" i="8"/>
  <c r="G269" i="8"/>
  <c r="G259" i="8"/>
  <c r="G257" i="8"/>
  <c r="G253" i="8"/>
  <c r="G245" i="8"/>
  <c r="G243" i="8"/>
  <c r="G235" i="8"/>
  <c r="G229" i="8"/>
  <c r="G219" i="8"/>
  <c r="G217" i="8"/>
  <c r="G213" i="8"/>
  <c r="G205" i="8"/>
  <c r="G203" i="8"/>
  <c r="G191" i="8"/>
  <c r="G187" i="8"/>
  <c r="G179" i="8"/>
  <c r="G177" i="8"/>
  <c r="G173" i="8"/>
  <c r="G159" i="8"/>
  <c r="G153" i="8"/>
  <c r="G141" i="8"/>
  <c r="G137" i="8"/>
  <c r="G133" i="8"/>
  <c r="G129" i="8"/>
  <c r="G117" i="8"/>
  <c r="G103" i="8"/>
  <c r="G101" i="8"/>
  <c r="G99" i="8"/>
  <c r="G83" i="8"/>
  <c r="G81" i="8"/>
  <c r="G71" i="8"/>
  <c r="G67" i="8"/>
  <c r="G59" i="8"/>
  <c r="G53" i="8"/>
  <c r="G51" i="8"/>
  <c r="G37" i="8"/>
  <c r="N460" i="6" l="1"/>
  <c r="N489" i="6" s="1"/>
  <c r="O460" i="6"/>
  <c r="O489" i="6" s="1"/>
  <c r="N452" i="6"/>
  <c r="N482" i="6" s="1"/>
  <c r="N476" i="6"/>
  <c r="N484" i="6" s="1"/>
  <c r="O477" i="6"/>
  <c r="O500" i="6" s="1"/>
  <c r="O453" i="6"/>
  <c r="O501" i="6" s="1"/>
  <c r="O452" i="6"/>
  <c r="O482" i="6" s="1"/>
  <c r="O463" i="6"/>
  <c r="O496" i="6" s="1"/>
  <c r="N463" i="6"/>
  <c r="N496" i="6" s="1"/>
  <c r="O476" i="6"/>
  <c r="O484" i="6" s="1"/>
  <c r="O468" i="6"/>
  <c r="O491" i="6" s="1"/>
  <c r="F450" i="6"/>
  <c r="F485" i="6" s="1"/>
  <c r="O441" i="6"/>
  <c r="O450" i="6" s="1"/>
  <c r="O485" i="6" s="1"/>
  <c r="N441" i="6"/>
  <c r="O471" i="6"/>
  <c r="O506" i="6" s="1"/>
  <c r="F459" i="6"/>
  <c r="F513" i="6" s="1"/>
  <c r="O430" i="6"/>
  <c r="N430" i="6"/>
  <c r="N471" i="6"/>
  <c r="N506" i="6" s="1"/>
  <c r="N453" i="6"/>
  <c r="N501" i="6" s="1"/>
  <c r="N468" i="6"/>
  <c r="N491" i="6" s="1"/>
  <c r="O137" i="8"/>
  <c r="O168" i="8" s="1"/>
  <c r="O151" i="8"/>
  <c r="F177" i="8"/>
  <c r="N177" i="8" s="1"/>
  <c r="F172" i="8"/>
  <c r="N172" i="8" s="1"/>
  <c r="F168" i="8"/>
  <c r="N168" i="8" s="1"/>
  <c r="E326" i="2"/>
  <c r="E48" i="2"/>
  <c r="G83" i="2" s="1"/>
  <c r="G95" i="2"/>
  <c r="G81" i="2"/>
  <c r="G79" i="2"/>
  <c r="G71" i="2"/>
  <c r="G69" i="2"/>
  <c r="G67" i="2"/>
  <c r="G61" i="2"/>
  <c r="G57" i="2"/>
  <c r="G55" i="2"/>
  <c r="G51" i="2"/>
  <c r="G45" i="2"/>
  <c r="AP513" i="2"/>
  <c r="AP512" i="2"/>
  <c r="AP511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5" i="2"/>
  <c r="AP2" i="2"/>
  <c r="AC2" i="2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C2" i="1"/>
  <c r="D22" i="1"/>
  <c r="E22" i="1"/>
  <c r="P22" i="1"/>
  <c r="N450" i="6" l="1"/>
  <c r="N485" i="6" s="1"/>
  <c r="O459" i="6"/>
  <c r="O513" i="6" s="1"/>
  <c r="N459" i="6"/>
  <c r="N513" i="6" s="1"/>
  <c r="O177" i="8"/>
  <c r="O172" i="8"/>
  <c r="O189" i="8" s="1"/>
  <c r="F194" i="8"/>
  <c r="O194" i="8" s="1"/>
  <c r="F189" i="8"/>
  <c r="N189" i="8" s="1"/>
  <c r="F196" i="8"/>
  <c r="N196" i="8" s="1"/>
  <c r="Q22" i="1"/>
  <c r="L166" i="1"/>
  <c r="K166" i="1"/>
  <c r="L152" i="1"/>
  <c r="K152" i="1"/>
  <c r="I152" i="1"/>
  <c r="L134" i="1"/>
  <c r="K134" i="1"/>
  <c r="L120" i="1"/>
  <c r="K120" i="1"/>
  <c r="L108" i="1"/>
  <c r="K108" i="1"/>
  <c r="L106" i="1"/>
  <c r="K106" i="1"/>
  <c r="L100" i="1"/>
  <c r="K100" i="1"/>
  <c r="L90" i="1"/>
  <c r="K90" i="1"/>
  <c r="L54" i="1"/>
  <c r="K54" i="1"/>
  <c r="L42" i="1"/>
  <c r="K42" i="1"/>
  <c r="L36" i="1"/>
  <c r="K36" i="1"/>
  <c r="L24" i="1"/>
  <c r="K24" i="1"/>
  <c r="L4" i="1"/>
  <c r="K4" i="1"/>
  <c r="L196" i="1"/>
  <c r="K196" i="1"/>
  <c r="L228" i="1"/>
  <c r="K228" i="1"/>
  <c r="L272" i="1"/>
  <c r="K272" i="1"/>
  <c r="L268" i="1"/>
  <c r="K268" i="1"/>
  <c r="L256" i="1"/>
  <c r="K256" i="1"/>
  <c r="L254" i="1"/>
  <c r="K254" i="1"/>
  <c r="L242" i="1"/>
  <c r="K242" i="1"/>
  <c r="N194" i="8" l="1"/>
  <c r="O196" i="8"/>
  <c r="F222" i="8"/>
  <c r="N222" i="8" s="1"/>
  <c r="L204" i="1"/>
  <c r="K204" i="1"/>
  <c r="L252" i="1"/>
  <c r="K252" i="1"/>
  <c r="L104" i="1"/>
  <c r="K104" i="1"/>
  <c r="L38" i="1"/>
  <c r="K38" i="1"/>
  <c r="L200" i="1"/>
  <c r="K200" i="1"/>
  <c r="K12" i="1"/>
  <c r="L12" i="1"/>
  <c r="L16" i="1"/>
  <c r="K16" i="1"/>
  <c r="L96" i="1"/>
  <c r="K96" i="1"/>
  <c r="L26" i="1"/>
  <c r="K26" i="1"/>
  <c r="L158" i="1"/>
  <c r="K158" i="1"/>
  <c r="L164" i="1"/>
  <c r="K164" i="1"/>
  <c r="L286" i="1"/>
  <c r="K286" i="1"/>
  <c r="L292" i="1"/>
  <c r="K292" i="1"/>
  <c r="K300" i="1"/>
  <c r="L300" i="1"/>
  <c r="L318" i="1"/>
  <c r="K318" i="1"/>
  <c r="L338" i="1"/>
  <c r="K338" i="1"/>
  <c r="K342" i="1"/>
  <c r="L342" i="1"/>
  <c r="L344" i="1"/>
  <c r="K344" i="1"/>
  <c r="K354" i="1"/>
  <c r="L354" i="1"/>
  <c r="L374" i="1"/>
  <c r="K374" i="1"/>
  <c r="L376" i="1"/>
  <c r="K376" i="1"/>
  <c r="L386" i="1"/>
  <c r="K386" i="1"/>
  <c r="K388" i="1"/>
  <c r="L388" i="1"/>
  <c r="L410" i="1"/>
  <c r="K410" i="1"/>
  <c r="K426" i="1"/>
  <c r="L426" i="1"/>
  <c r="L440" i="1"/>
  <c r="K440" i="1"/>
  <c r="L444" i="1"/>
  <c r="K444" i="1"/>
  <c r="L450" i="1"/>
  <c r="K450" i="1"/>
  <c r="L452" i="1"/>
  <c r="K452" i="1"/>
  <c r="L456" i="1"/>
  <c r="K456" i="1"/>
  <c r="K458" i="1"/>
  <c r="L458" i="1"/>
  <c r="L480" i="1"/>
  <c r="K480" i="1"/>
  <c r="L508" i="1"/>
  <c r="K508" i="1"/>
  <c r="L500" i="1"/>
  <c r="K500" i="1"/>
  <c r="L490" i="1"/>
  <c r="K490" i="1"/>
  <c r="K508" i="2"/>
  <c r="L508" i="2"/>
  <c r="L504" i="2"/>
  <c r="K504" i="2"/>
  <c r="L490" i="2"/>
  <c r="K490" i="2"/>
  <c r="L484" i="2"/>
  <c r="K484" i="2"/>
  <c r="L460" i="2"/>
  <c r="K460" i="2"/>
  <c r="L454" i="2"/>
  <c r="K454" i="2"/>
  <c r="L452" i="2"/>
  <c r="K452" i="2"/>
  <c r="L448" i="2"/>
  <c r="K448" i="2"/>
  <c r="L442" i="2"/>
  <c r="K442" i="2"/>
  <c r="L434" i="2"/>
  <c r="K434" i="2"/>
  <c r="L426" i="2"/>
  <c r="K426" i="2"/>
  <c r="L422" i="2"/>
  <c r="K422" i="2"/>
  <c r="L418" i="2"/>
  <c r="K418" i="2"/>
  <c r="I418" i="2"/>
  <c r="L408" i="2"/>
  <c r="K408" i="2"/>
  <c r="L396" i="2"/>
  <c r="K396" i="2"/>
  <c r="L386" i="2"/>
  <c r="K386" i="2"/>
  <c r="K378" i="2"/>
  <c r="L378" i="2"/>
  <c r="L376" i="2"/>
  <c r="K376" i="2"/>
  <c r="L374" i="2"/>
  <c r="K374" i="2"/>
  <c r="L358" i="2"/>
  <c r="K358" i="2"/>
  <c r="L350" i="2"/>
  <c r="K350" i="2"/>
  <c r="L346" i="2"/>
  <c r="K346" i="2"/>
  <c r="L336" i="2"/>
  <c r="K336" i="2"/>
  <c r="L390" i="2"/>
  <c r="K390" i="2"/>
  <c r="L334" i="2"/>
  <c r="K334" i="2"/>
  <c r="L312" i="2"/>
  <c r="K312" i="2"/>
  <c r="L304" i="2"/>
  <c r="K304" i="2"/>
  <c r="K300" i="2"/>
  <c r="L300" i="2"/>
  <c r="L298" i="2"/>
  <c r="K298" i="2"/>
  <c r="L286" i="2"/>
  <c r="K286" i="2"/>
  <c r="L274" i="2"/>
  <c r="K274" i="2"/>
  <c r="L270" i="2"/>
  <c r="K270" i="2"/>
  <c r="L266" i="2"/>
  <c r="K266" i="2"/>
  <c r="L258" i="2"/>
  <c r="K258" i="2"/>
  <c r="L252" i="2"/>
  <c r="K252" i="2"/>
  <c r="L16" i="2"/>
  <c r="K16" i="2"/>
  <c r="L18" i="2"/>
  <c r="K18" i="2"/>
  <c r="L24" i="2"/>
  <c r="K24" i="2"/>
  <c r="L32" i="2"/>
  <c r="K32" i="2"/>
  <c r="L38" i="2"/>
  <c r="K38" i="2"/>
  <c r="L54" i="2"/>
  <c r="K54" i="2"/>
  <c r="L60" i="2"/>
  <c r="K60" i="2"/>
  <c r="L66" i="2"/>
  <c r="K66" i="2"/>
  <c r="L68" i="2"/>
  <c r="K68" i="2"/>
  <c r="L72" i="2"/>
  <c r="K72" i="2"/>
  <c r="L74" i="2"/>
  <c r="K74" i="2"/>
  <c r="L76" i="2"/>
  <c r="K76" i="2"/>
  <c r="L78" i="2"/>
  <c r="K78" i="2"/>
  <c r="L82" i="2"/>
  <c r="K82" i="2"/>
  <c r="K90" i="2"/>
  <c r="L90" i="2"/>
  <c r="L104" i="2"/>
  <c r="K104" i="2"/>
  <c r="K106" i="2"/>
  <c r="L106" i="2"/>
  <c r="K108" i="2"/>
  <c r="L108" i="2"/>
  <c r="L112" i="2"/>
  <c r="K112" i="2"/>
  <c r="L118" i="2"/>
  <c r="K118" i="2"/>
  <c r="K122" i="2"/>
  <c r="L122" i="2"/>
  <c r="L132" i="2"/>
  <c r="K132" i="2"/>
  <c r="K136" i="2"/>
  <c r="L136" i="2"/>
  <c r="L146" i="2"/>
  <c r="K146" i="2"/>
  <c r="L156" i="2"/>
  <c r="K156" i="2"/>
  <c r="L164" i="2"/>
  <c r="K164" i="2"/>
  <c r="K178" i="2"/>
  <c r="L178" i="2"/>
  <c r="L182" i="2"/>
  <c r="K182" i="2"/>
  <c r="L192" i="2"/>
  <c r="K192" i="2"/>
  <c r="L196" i="2"/>
  <c r="K196" i="2"/>
  <c r="L214" i="2"/>
  <c r="K214" i="2"/>
  <c r="L230" i="2"/>
  <c r="K230" i="2"/>
  <c r="L228" i="2"/>
  <c r="K228" i="2"/>
  <c r="L226" i="2"/>
  <c r="K226" i="2"/>
  <c r="L224" i="2"/>
  <c r="K224" i="2"/>
  <c r="L212" i="2"/>
  <c r="K212" i="2"/>
  <c r="L248" i="2"/>
  <c r="K248" i="2"/>
  <c r="L336" i="3"/>
  <c r="K336" i="3"/>
  <c r="L102" i="3"/>
  <c r="K102" i="3"/>
  <c r="I54" i="3"/>
  <c r="L224" i="3"/>
  <c r="K224" i="3"/>
  <c r="L166" i="3"/>
  <c r="K166" i="3"/>
  <c r="L222" i="3"/>
  <c r="K222" i="3"/>
  <c r="L510" i="3"/>
  <c r="K510" i="3"/>
  <c r="L482" i="3"/>
  <c r="K482" i="3"/>
  <c r="L358" i="3"/>
  <c r="K358" i="3"/>
  <c r="L228" i="3"/>
  <c r="K228" i="3"/>
  <c r="L394" i="3"/>
  <c r="K394" i="3"/>
  <c r="L332" i="3"/>
  <c r="K332" i="3"/>
  <c r="L38" i="3"/>
  <c r="K38" i="3"/>
  <c r="L448" i="3"/>
  <c r="K448" i="3"/>
  <c r="L250" i="3"/>
  <c r="K250" i="3"/>
  <c r="K16" i="3"/>
  <c r="K4" i="3"/>
  <c r="O222" i="8" l="1"/>
  <c r="L506" i="3"/>
  <c r="K506" i="3"/>
  <c r="L408" i="3"/>
  <c r="K408" i="3"/>
  <c r="L320" i="3"/>
  <c r="K320" i="3"/>
  <c r="L286" i="3"/>
  <c r="K286" i="3"/>
  <c r="L176" i="3"/>
  <c r="K176" i="3"/>
  <c r="L150" i="3"/>
  <c r="K150" i="3"/>
  <c r="L62" i="3"/>
  <c r="K62" i="3"/>
  <c r="L66" i="3"/>
  <c r="K66" i="3"/>
  <c r="L50" i="3"/>
  <c r="K50" i="3"/>
  <c r="P50" i="3"/>
  <c r="L308" i="3"/>
  <c r="K308" i="3"/>
  <c r="L472" i="3"/>
  <c r="K472" i="3"/>
  <c r="L404" i="3"/>
  <c r="K404" i="3"/>
  <c r="L196" i="3"/>
  <c r="K196" i="3"/>
  <c r="L310" i="3"/>
  <c r="K310" i="3"/>
  <c r="L126" i="3"/>
  <c r="K126" i="3"/>
  <c r="L324" i="3"/>
  <c r="K324" i="3"/>
  <c r="L382" i="3"/>
  <c r="K382" i="3"/>
  <c r="D418" i="3"/>
  <c r="E418" i="3"/>
  <c r="K418" i="3"/>
  <c r="L418" i="3"/>
  <c r="P418" i="3"/>
  <c r="D419" i="3"/>
  <c r="Q419" i="3" s="1"/>
  <c r="D420" i="3"/>
  <c r="E420" i="3"/>
  <c r="P420" i="3"/>
  <c r="D421" i="3"/>
  <c r="Q421" i="3" s="1"/>
  <c r="D422" i="3"/>
  <c r="E422" i="3"/>
  <c r="P422" i="3"/>
  <c r="D423" i="3"/>
  <c r="Q423" i="3" s="1"/>
  <c r="D424" i="3"/>
  <c r="E424" i="3"/>
  <c r="P424" i="3"/>
  <c r="D425" i="3"/>
  <c r="Q425" i="3" s="1"/>
  <c r="D426" i="3"/>
  <c r="E426" i="3"/>
  <c r="P426" i="3"/>
  <c r="D427" i="3"/>
  <c r="Q427" i="3" s="1"/>
  <c r="D428" i="3"/>
  <c r="E428" i="3"/>
  <c r="P428" i="3"/>
  <c r="D429" i="3"/>
  <c r="Q429" i="3" s="1"/>
  <c r="D430" i="3"/>
  <c r="E430" i="3"/>
  <c r="P430" i="3"/>
  <c r="D431" i="3"/>
  <c r="Q431" i="3" s="1"/>
  <c r="D432" i="3"/>
  <c r="E432" i="3"/>
  <c r="P432" i="3"/>
  <c r="D433" i="3"/>
  <c r="Q433" i="3" s="1"/>
  <c r="D434" i="3"/>
  <c r="E434" i="3"/>
  <c r="P434" i="3"/>
  <c r="D435" i="3"/>
  <c r="Q435" i="3" s="1"/>
  <c r="D436" i="3"/>
  <c r="E436" i="3"/>
  <c r="P436" i="3"/>
  <c r="D437" i="3"/>
  <c r="Q437" i="3" s="1"/>
  <c r="D438" i="3"/>
  <c r="E438" i="3"/>
  <c r="P438" i="3"/>
  <c r="D439" i="3"/>
  <c r="Q439" i="3" s="1"/>
  <c r="D440" i="3"/>
  <c r="E440" i="3"/>
  <c r="P440" i="3"/>
  <c r="D441" i="3"/>
  <c r="Q441" i="3" s="1"/>
  <c r="D442" i="3"/>
  <c r="E442" i="3"/>
  <c r="P442" i="3"/>
  <c r="D443" i="3"/>
  <c r="Q443" i="3" s="1"/>
  <c r="D444" i="3"/>
  <c r="E444" i="3"/>
  <c r="P444" i="3"/>
  <c r="D445" i="3"/>
  <c r="Q445" i="3" s="1"/>
  <c r="D446" i="3"/>
  <c r="E446" i="3"/>
  <c r="P446" i="3"/>
  <c r="D447" i="3"/>
  <c r="Q447" i="3" s="1"/>
  <c r="D448" i="3"/>
  <c r="E448" i="3"/>
  <c r="P448" i="3"/>
  <c r="L124" i="3"/>
  <c r="K124" i="3"/>
  <c r="L170" i="3"/>
  <c r="K170" i="3"/>
  <c r="L216" i="3"/>
  <c r="K216" i="3"/>
  <c r="L288" i="3"/>
  <c r="K288" i="3"/>
  <c r="L352" i="3"/>
  <c r="K352" i="3"/>
  <c r="L462" i="3"/>
  <c r="K462" i="3"/>
  <c r="L454" i="3"/>
  <c r="K454" i="3"/>
  <c r="L414" i="3"/>
  <c r="K414" i="3"/>
  <c r="K362" i="3"/>
  <c r="L362" i="3"/>
  <c r="L244" i="3"/>
  <c r="K244" i="3"/>
  <c r="L220" i="3"/>
  <c r="K220" i="3"/>
  <c r="L34" i="3"/>
  <c r="K34" i="3"/>
  <c r="L54" i="3"/>
  <c r="K54" i="3"/>
  <c r="L486" i="3"/>
  <c r="K486" i="3"/>
  <c r="L452" i="3"/>
  <c r="K452" i="3"/>
  <c r="L416" i="3"/>
  <c r="K416" i="3"/>
  <c r="L396" i="3"/>
  <c r="K396" i="3"/>
  <c r="L330" i="3"/>
  <c r="K330" i="3"/>
  <c r="L318" i="3"/>
  <c r="K318" i="3"/>
  <c r="L292" i="3"/>
  <c r="K292" i="3"/>
  <c r="L212" i="3"/>
  <c r="K212" i="3"/>
  <c r="L156" i="3"/>
  <c r="K156" i="3"/>
  <c r="L132" i="3"/>
  <c r="K132" i="3"/>
  <c r="K58" i="3"/>
  <c r="L58" i="3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0" i="1"/>
  <c r="E18" i="1"/>
  <c r="E16" i="1"/>
  <c r="E14" i="1"/>
  <c r="E12" i="1"/>
  <c r="E10" i="1"/>
  <c r="E8" i="1"/>
  <c r="E6" i="1"/>
  <c r="E4" i="1"/>
  <c r="E2" i="1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82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50" i="2"/>
  <c r="E420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418" i="2"/>
  <c r="E388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86" i="2"/>
  <c r="E356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4" i="2"/>
  <c r="E354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322" i="2"/>
  <c r="E296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94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56" i="2"/>
  <c r="E128" i="2"/>
  <c r="E126" i="2"/>
  <c r="E124" i="2"/>
  <c r="E122" i="2"/>
  <c r="E120" i="2"/>
  <c r="E118" i="2"/>
  <c r="E116" i="2"/>
  <c r="E114" i="2"/>
  <c r="E112" i="2"/>
  <c r="E130" i="2"/>
  <c r="E110" i="2"/>
  <c r="E108" i="2"/>
  <c r="E106" i="2"/>
  <c r="E104" i="2"/>
  <c r="E102" i="2"/>
  <c r="E100" i="2"/>
  <c r="E96" i="2"/>
  <c r="G96" i="2" s="1"/>
  <c r="E94" i="2"/>
  <c r="G94" i="2" s="1"/>
  <c r="E92" i="2"/>
  <c r="G92" i="2" s="1"/>
  <c r="E90" i="2"/>
  <c r="E88" i="2"/>
  <c r="E86" i="2"/>
  <c r="E84" i="2"/>
  <c r="E82" i="2"/>
  <c r="G82" i="2" s="1"/>
  <c r="E80" i="2"/>
  <c r="G80" i="2" s="1"/>
  <c r="E78" i="2"/>
  <c r="G78" i="2" s="1"/>
  <c r="E76" i="2"/>
  <c r="G76" i="2" s="1"/>
  <c r="E74" i="2"/>
  <c r="G74" i="2" s="1"/>
  <c r="E72" i="2"/>
  <c r="G72" i="2" s="1"/>
  <c r="E70" i="2"/>
  <c r="E68" i="2"/>
  <c r="G68" i="2" s="1"/>
  <c r="E98" i="2"/>
  <c r="E64" i="2"/>
  <c r="E62" i="2"/>
  <c r="E60" i="2"/>
  <c r="E58" i="2"/>
  <c r="E56" i="2"/>
  <c r="E54" i="2"/>
  <c r="E52" i="2"/>
  <c r="E50" i="2"/>
  <c r="E46" i="2"/>
  <c r="E44" i="2"/>
  <c r="G44" i="2" s="1"/>
  <c r="E42" i="2"/>
  <c r="E40" i="2"/>
  <c r="G40" i="2" s="1"/>
  <c r="E38" i="2"/>
  <c r="G38" i="2" s="1"/>
  <c r="E66" i="2"/>
  <c r="E36" i="2"/>
  <c r="G36" i="2" s="1"/>
  <c r="E34" i="2"/>
  <c r="E32" i="2"/>
  <c r="G48" i="2" s="1"/>
  <c r="E30" i="2"/>
  <c r="G59" i="2" s="1"/>
  <c r="E28" i="2"/>
  <c r="E26" i="2"/>
  <c r="G65" i="2" s="1"/>
  <c r="E24" i="2"/>
  <c r="E22" i="2"/>
  <c r="G53" i="2" s="1"/>
  <c r="E20" i="2"/>
  <c r="G37" i="2" s="1"/>
  <c r="E18" i="2"/>
  <c r="E16" i="2"/>
  <c r="G63" i="2" s="1"/>
  <c r="E14" i="2"/>
  <c r="G49" i="2" s="1"/>
  <c r="E12" i="2"/>
  <c r="G41" i="2" s="1"/>
  <c r="E10" i="2"/>
  <c r="G39" i="2" s="1"/>
  <c r="E8" i="2"/>
  <c r="G35" i="2" s="1"/>
  <c r="E6" i="2"/>
  <c r="G47" i="2" s="1"/>
  <c r="E4" i="2"/>
  <c r="E2" i="2"/>
  <c r="G43" i="2" s="1"/>
  <c r="E512" i="3"/>
  <c r="E510" i="3"/>
  <c r="E508" i="3"/>
  <c r="E506" i="3"/>
  <c r="E504" i="3"/>
  <c r="E502" i="3"/>
  <c r="E500" i="3"/>
  <c r="E498" i="3"/>
  <c r="E496" i="3"/>
  <c r="E494" i="3"/>
  <c r="E492" i="3"/>
  <c r="E490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4" i="3"/>
  <c r="E462" i="3"/>
  <c r="E460" i="3"/>
  <c r="E458" i="3"/>
  <c r="E456" i="3"/>
  <c r="E454" i="3"/>
  <c r="E450" i="3"/>
  <c r="E452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4" i="3"/>
  <c r="E296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E258" i="3"/>
  <c r="E256" i="3"/>
  <c r="E254" i="3"/>
  <c r="E252" i="3"/>
  <c r="E250" i="3"/>
  <c r="E248" i="3"/>
  <c r="E246" i="3"/>
  <c r="E244" i="3"/>
  <c r="E242" i="3"/>
  <c r="E240" i="3"/>
  <c r="E236" i="3"/>
  <c r="E234" i="3"/>
  <c r="E232" i="3"/>
  <c r="E230" i="3"/>
  <c r="E228" i="3"/>
  <c r="E226" i="3"/>
  <c r="E224" i="3"/>
  <c r="E222" i="3"/>
  <c r="E220" i="3"/>
  <c r="E218" i="3"/>
  <c r="E216" i="3"/>
  <c r="E214" i="3"/>
  <c r="E208" i="3"/>
  <c r="E206" i="3"/>
  <c r="E204" i="3"/>
  <c r="E202" i="3"/>
  <c r="E200" i="3"/>
  <c r="E198" i="3"/>
  <c r="E196" i="3"/>
  <c r="E194" i="3"/>
  <c r="E192" i="3"/>
  <c r="E190" i="3"/>
  <c r="E188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98" i="3"/>
  <c r="E356" i="3"/>
  <c r="E354" i="3"/>
  <c r="E322" i="3"/>
  <c r="E238" i="3"/>
  <c r="E212" i="3"/>
  <c r="E210" i="3"/>
  <c r="E186" i="3"/>
  <c r="E184" i="3"/>
  <c r="E156" i="3"/>
  <c r="E130" i="3"/>
  <c r="E128" i="3"/>
  <c r="E100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68" i="3"/>
  <c r="E66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32" i="3"/>
  <c r="E30" i="3"/>
  <c r="E2" i="3"/>
  <c r="L510" i="5"/>
  <c r="L352" i="5"/>
  <c r="K352" i="5"/>
  <c r="L112" i="5"/>
  <c r="L390" i="5"/>
  <c r="K390" i="5"/>
  <c r="L332" i="5"/>
  <c r="K332" i="5"/>
  <c r="K266" i="5"/>
  <c r="K206" i="5"/>
  <c r="K138" i="5"/>
  <c r="K40" i="5"/>
  <c r="K482" i="5"/>
  <c r="K296" i="5"/>
  <c r="K274" i="5"/>
  <c r="L274" i="5"/>
  <c r="K204" i="5"/>
  <c r="K142" i="5"/>
  <c r="L142" i="5"/>
  <c r="K74" i="5"/>
  <c r="K478" i="5"/>
  <c r="L478" i="5"/>
  <c r="K304" i="5"/>
  <c r="L304" i="5"/>
  <c r="K270" i="5"/>
  <c r="L270" i="5"/>
  <c r="K224" i="5"/>
  <c r="K66" i="5"/>
  <c r="K44" i="5"/>
  <c r="K366" i="5"/>
  <c r="L366" i="5"/>
  <c r="L408" i="5"/>
  <c r="K408" i="5"/>
  <c r="K444" i="5"/>
  <c r="K486" i="5"/>
  <c r="K474" i="5"/>
  <c r="K446" i="5"/>
  <c r="K400" i="5"/>
  <c r="K300" i="5"/>
  <c r="L300" i="5"/>
  <c r="K272" i="5"/>
  <c r="K208" i="5"/>
  <c r="L208" i="5"/>
  <c r="K94" i="5"/>
  <c r="K10" i="5"/>
  <c r="K236" i="6"/>
  <c r="L140" i="6"/>
  <c r="L444" i="6"/>
  <c r="L232" i="6"/>
  <c r="L426" i="6"/>
  <c r="K426" i="6"/>
  <c r="L396" i="6"/>
  <c r="K396" i="6"/>
  <c r="K304" i="6"/>
  <c r="L304" i="6"/>
  <c r="L502" i="6"/>
  <c r="K380" i="6"/>
  <c r="L380" i="6"/>
  <c r="K292" i="6"/>
  <c r="L292" i="6"/>
  <c r="L198" i="6"/>
  <c r="K198" i="6"/>
  <c r="K124" i="6"/>
  <c r="L110" i="6"/>
  <c r="K110" i="6"/>
  <c r="K158" i="6"/>
  <c r="K212" i="6"/>
  <c r="K266" i="6"/>
  <c r="K370" i="6"/>
  <c r="K458" i="6"/>
  <c r="K512" i="6"/>
  <c r="L446" i="6"/>
  <c r="K446" i="6"/>
  <c r="L412" i="6"/>
  <c r="K412" i="6"/>
  <c r="L318" i="6"/>
  <c r="K318" i="6"/>
  <c r="K294" i="6"/>
  <c r="L294" i="6"/>
  <c r="L180" i="6"/>
  <c r="K180" i="6"/>
  <c r="K328" i="6"/>
  <c r="L484" i="6"/>
  <c r="K440" i="6"/>
  <c r="K402" i="6"/>
  <c r="L322" i="6"/>
  <c r="K322" i="6"/>
  <c r="K228" i="6"/>
  <c r="K162" i="6"/>
  <c r="K126" i="6"/>
  <c r="L126" i="6"/>
  <c r="L74" i="6"/>
  <c r="K74" i="6"/>
  <c r="L70" i="6"/>
  <c r="K70" i="6"/>
  <c r="K40" i="6"/>
  <c r="L38" i="6"/>
  <c r="K38" i="6"/>
  <c r="K14" i="6"/>
  <c r="K12" i="6"/>
  <c r="L394" i="7"/>
  <c r="K394" i="7"/>
  <c r="K376" i="7"/>
  <c r="K276" i="7"/>
  <c r="K128" i="7"/>
  <c r="L40" i="7"/>
  <c r="K8" i="5"/>
  <c r="G66" i="2" l="1"/>
  <c r="G86" i="2"/>
  <c r="G84" i="2"/>
  <c r="G90" i="2"/>
  <c r="G91" i="2"/>
  <c r="G42" i="2"/>
  <c r="G46" i="2"/>
  <c r="G89" i="2"/>
  <c r="G73" i="2"/>
  <c r="G34" i="2"/>
  <c r="G85" i="2"/>
  <c r="G64" i="2"/>
  <c r="G77" i="2"/>
  <c r="G62" i="2"/>
  <c r="G60" i="2"/>
  <c r="G75" i="2"/>
  <c r="G87" i="2"/>
  <c r="G58" i="2"/>
  <c r="G70" i="2"/>
  <c r="G56" i="2"/>
  <c r="G97" i="2"/>
  <c r="G54" i="2"/>
  <c r="G93" i="2"/>
  <c r="G52" i="2"/>
  <c r="G50" i="2"/>
  <c r="G88" i="2"/>
  <c r="Q442" i="3"/>
  <c r="Q434" i="3"/>
  <c r="Q440" i="3"/>
  <c r="Q432" i="3"/>
  <c r="Q420" i="3"/>
  <c r="Q444" i="3"/>
  <c r="Q418" i="3"/>
  <c r="Q428" i="3"/>
  <c r="Q446" i="3"/>
  <c r="Q426" i="3"/>
  <c r="Q424" i="3"/>
  <c r="Q436" i="3"/>
  <c r="Q438" i="3"/>
  <c r="Q422" i="3"/>
  <c r="Q430" i="3"/>
  <c r="Q448" i="3"/>
  <c r="P206" i="7"/>
  <c r="P294" i="7"/>
  <c r="P512" i="1" l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512" i="2"/>
  <c r="P510" i="2"/>
  <c r="P508" i="2"/>
  <c r="P506" i="2"/>
  <c r="P504" i="2"/>
  <c r="P502" i="2"/>
  <c r="P500" i="2"/>
  <c r="P498" i="2"/>
  <c r="P496" i="2"/>
  <c r="P494" i="2"/>
  <c r="P492" i="2"/>
  <c r="P490" i="2"/>
  <c r="P488" i="2"/>
  <c r="P486" i="2"/>
  <c r="P484" i="2"/>
  <c r="P482" i="2"/>
  <c r="P480" i="2"/>
  <c r="P478" i="2"/>
  <c r="P476" i="2"/>
  <c r="P474" i="2"/>
  <c r="P470" i="2"/>
  <c r="P468" i="2"/>
  <c r="P466" i="2"/>
  <c r="P464" i="2"/>
  <c r="P462" i="2"/>
  <c r="P460" i="2"/>
  <c r="P458" i="2"/>
  <c r="P456" i="2"/>
  <c r="P454" i="2"/>
  <c r="P452" i="2"/>
  <c r="P450" i="2"/>
  <c r="P448" i="2"/>
  <c r="P446" i="2"/>
  <c r="P444" i="2"/>
  <c r="P442" i="2"/>
  <c r="P440" i="2"/>
  <c r="P438" i="2"/>
  <c r="P436" i="2"/>
  <c r="P434" i="2"/>
  <c r="P432" i="2"/>
  <c r="P430" i="2"/>
  <c r="P428" i="2"/>
  <c r="P426" i="2"/>
  <c r="P424" i="2"/>
  <c r="P422" i="2"/>
  <c r="P420" i="2"/>
  <c r="P418" i="2"/>
  <c r="P416" i="2"/>
  <c r="P414" i="2"/>
  <c r="P412" i="2"/>
  <c r="P410" i="2"/>
  <c r="P408" i="2"/>
  <c r="P406" i="2"/>
  <c r="P404" i="2"/>
  <c r="P402" i="2"/>
  <c r="P400" i="2"/>
  <c r="P398" i="2"/>
  <c r="P396" i="2"/>
  <c r="P394" i="2"/>
  <c r="P392" i="2"/>
  <c r="P390" i="2"/>
  <c r="P388" i="2"/>
  <c r="P386" i="2"/>
  <c r="P384" i="2"/>
  <c r="P382" i="2"/>
  <c r="P380" i="2"/>
  <c r="P378" i="2"/>
  <c r="P376" i="2"/>
  <c r="P374" i="2"/>
  <c r="P372" i="2"/>
  <c r="P370" i="2"/>
  <c r="P368" i="2"/>
  <c r="P366" i="2"/>
  <c r="P364" i="2"/>
  <c r="P362" i="2"/>
  <c r="P360" i="2"/>
  <c r="P358" i="2"/>
  <c r="P356" i="2"/>
  <c r="P354" i="2"/>
  <c r="P352" i="2"/>
  <c r="P350" i="2"/>
  <c r="P348" i="2"/>
  <c r="P346" i="2"/>
  <c r="P344" i="2"/>
  <c r="P342" i="2"/>
  <c r="P340" i="2"/>
  <c r="P338" i="2"/>
  <c r="P336" i="2"/>
  <c r="P334" i="2"/>
  <c r="P332" i="2"/>
  <c r="P330" i="2"/>
  <c r="P328" i="2"/>
  <c r="P326" i="2"/>
  <c r="P324" i="2"/>
  <c r="P322" i="2"/>
  <c r="P320" i="2"/>
  <c r="P318" i="2"/>
  <c r="P316" i="2"/>
  <c r="P314" i="2"/>
  <c r="P312" i="2"/>
  <c r="P310" i="2"/>
  <c r="P308" i="2"/>
  <c r="P306" i="2"/>
  <c r="P304" i="2"/>
  <c r="P302" i="2"/>
  <c r="P300" i="2"/>
  <c r="P298" i="2"/>
  <c r="P296" i="2"/>
  <c r="P294" i="2"/>
  <c r="P292" i="2"/>
  <c r="P290" i="2"/>
  <c r="P288" i="2"/>
  <c r="P286" i="2"/>
  <c r="P284" i="2"/>
  <c r="P282" i="2"/>
  <c r="P280" i="2"/>
  <c r="P278" i="2"/>
  <c r="P276" i="2"/>
  <c r="P274" i="2"/>
  <c r="P272" i="2"/>
  <c r="P270" i="2"/>
  <c r="P268" i="2"/>
  <c r="P266" i="2"/>
  <c r="P264" i="2"/>
  <c r="P262" i="2"/>
  <c r="P260" i="2"/>
  <c r="P258" i="2"/>
  <c r="P256" i="2"/>
  <c r="P254" i="2"/>
  <c r="P252" i="2"/>
  <c r="P250" i="2"/>
  <c r="P248" i="2"/>
  <c r="P246" i="2"/>
  <c r="P244" i="2"/>
  <c r="P242" i="2"/>
  <c r="P240" i="2"/>
  <c r="P238" i="2"/>
  <c r="P236" i="2"/>
  <c r="P234" i="2"/>
  <c r="P232" i="2"/>
  <c r="P230" i="2"/>
  <c r="P228" i="2"/>
  <c r="P226" i="2"/>
  <c r="P224" i="2"/>
  <c r="P222" i="2"/>
  <c r="P220" i="2"/>
  <c r="P218" i="2"/>
  <c r="P216" i="2"/>
  <c r="P214" i="2"/>
  <c r="P212" i="2"/>
  <c r="P210" i="2"/>
  <c r="P208" i="2"/>
  <c r="P206" i="2"/>
  <c r="P204" i="2"/>
  <c r="P202" i="2"/>
  <c r="P200" i="2"/>
  <c r="P198" i="2"/>
  <c r="P196" i="2"/>
  <c r="P194" i="2"/>
  <c r="P192" i="2"/>
  <c r="P190" i="2"/>
  <c r="P188" i="2"/>
  <c r="P186" i="2"/>
  <c r="P184" i="2"/>
  <c r="P182" i="2"/>
  <c r="P180" i="2"/>
  <c r="P178" i="2"/>
  <c r="P176" i="2"/>
  <c r="P174" i="2"/>
  <c r="P172" i="2"/>
  <c r="P170" i="2"/>
  <c r="P168" i="2"/>
  <c r="P166" i="2"/>
  <c r="P164" i="2"/>
  <c r="P162" i="2"/>
  <c r="P160" i="2"/>
  <c r="P158" i="2"/>
  <c r="P156" i="2"/>
  <c r="Q155" i="2"/>
  <c r="P154" i="2"/>
  <c r="Q154" i="2" s="1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48" i="3"/>
  <c r="P46" i="3"/>
  <c r="P44" i="3"/>
  <c r="P42" i="3"/>
  <c r="P40" i="3"/>
  <c r="P38" i="3"/>
  <c r="P36" i="3"/>
  <c r="P34" i="3"/>
  <c r="P512" i="5"/>
  <c r="P510" i="5"/>
  <c r="P508" i="5"/>
  <c r="P506" i="5"/>
  <c r="P504" i="5"/>
  <c r="P502" i="5"/>
  <c r="P500" i="5"/>
  <c r="P498" i="5"/>
  <c r="P496" i="5"/>
  <c r="P494" i="5"/>
  <c r="P492" i="5"/>
  <c r="P490" i="5"/>
  <c r="P488" i="5"/>
  <c r="P486" i="5"/>
  <c r="P484" i="5"/>
  <c r="P482" i="5"/>
  <c r="P480" i="5"/>
  <c r="P478" i="5"/>
  <c r="P476" i="5"/>
  <c r="P474" i="5"/>
  <c r="P472" i="5"/>
  <c r="P470" i="5"/>
  <c r="P468" i="5"/>
  <c r="P466" i="5"/>
  <c r="P464" i="5"/>
  <c r="P462" i="5"/>
  <c r="P460" i="5"/>
  <c r="P458" i="5"/>
  <c r="P456" i="5"/>
  <c r="P454" i="5"/>
  <c r="P452" i="5"/>
  <c r="P450" i="5"/>
  <c r="P448" i="5"/>
  <c r="P446" i="5"/>
  <c r="P444" i="5"/>
  <c r="P442" i="5"/>
  <c r="P440" i="5"/>
  <c r="P438" i="5"/>
  <c r="P436" i="5"/>
  <c r="P434" i="5"/>
  <c r="P432" i="5"/>
  <c r="P430" i="5"/>
  <c r="P428" i="5"/>
  <c r="P426" i="5"/>
  <c r="P424" i="5"/>
  <c r="P422" i="5"/>
  <c r="P420" i="5"/>
  <c r="P418" i="5"/>
  <c r="P416" i="5"/>
  <c r="P414" i="5"/>
  <c r="P412" i="5"/>
  <c r="P410" i="5"/>
  <c r="P408" i="5"/>
  <c r="P406" i="5"/>
  <c r="P404" i="5"/>
  <c r="P402" i="5"/>
  <c r="P400" i="5"/>
  <c r="P398" i="5"/>
  <c r="P396" i="5"/>
  <c r="P394" i="5"/>
  <c r="P392" i="5"/>
  <c r="P390" i="5"/>
  <c r="P388" i="5"/>
  <c r="P386" i="5"/>
  <c r="P384" i="5"/>
  <c r="P382" i="5"/>
  <c r="P380" i="5"/>
  <c r="P378" i="5"/>
  <c r="P376" i="5"/>
  <c r="P374" i="5"/>
  <c r="P372" i="5"/>
  <c r="P370" i="5"/>
  <c r="P368" i="5"/>
  <c r="P366" i="5"/>
  <c r="P364" i="5"/>
  <c r="P362" i="5"/>
  <c r="P360" i="5"/>
  <c r="P358" i="5"/>
  <c r="P356" i="5"/>
  <c r="P354" i="5"/>
  <c r="P352" i="5"/>
  <c r="P350" i="5"/>
  <c r="P348" i="5"/>
  <c r="P346" i="5"/>
  <c r="P344" i="5"/>
  <c r="P342" i="5"/>
  <c r="P340" i="5"/>
  <c r="P338" i="5"/>
  <c r="P336" i="5"/>
  <c r="P334" i="5"/>
  <c r="P332" i="5"/>
  <c r="P330" i="5"/>
  <c r="P328" i="5"/>
  <c r="P326" i="5"/>
  <c r="P324" i="5"/>
  <c r="P322" i="5"/>
  <c r="P320" i="5"/>
  <c r="P318" i="5"/>
  <c r="P316" i="5"/>
  <c r="P314" i="5"/>
  <c r="P312" i="5"/>
  <c r="P310" i="5"/>
  <c r="P308" i="5"/>
  <c r="P306" i="5"/>
  <c r="P304" i="5"/>
  <c r="P302" i="5"/>
  <c r="P300" i="5"/>
  <c r="P298" i="5"/>
  <c r="P296" i="5"/>
  <c r="P294" i="5"/>
  <c r="P292" i="5"/>
  <c r="P290" i="5"/>
  <c r="P288" i="5"/>
  <c r="P286" i="5"/>
  <c r="P284" i="5"/>
  <c r="P282" i="5"/>
  <c r="P280" i="5"/>
  <c r="P278" i="5"/>
  <c r="P276" i="5"/>
  <c r="P274" i="5"/>
  <c r="P272" i="5"/>
  <c r="P270" i="5"/>
  <c r="P268" i="5"/>
  <c r="P266" i="5"/>
  <c r="P264" i="5"/>
  <c r="P262" i="5"/>
  <c r="P260" i="5"/>
  <c r="P258" i="5"/>
  <c r="P256" i="5"/>
  <c r="P254" i="5"/>
  <c r="P252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26" i="5"/>
  <c r="P224" i="5"/>
  <c r="P222" i="5"/>
  <c r="P220" i="5"/>
  <c r="P218" i="5"/>
  <c r="P216" i="5"/>
  <c r="P214" i="5"/>
  <c r="P212" i="5"/>
  <c r="P210" i="5"/>
  <c r="P208" i="5"/>
  <c r="P206" i="5"/>
  <c r="P204" i="5"/>
  <c r="P202" i="5"/>
  <c r="P200" i="5"/>
  <c r="P198" i="5"/>
  <c r="P196" i="5"/>
  <c r="P194" i="5"/>
  <c r="P192" i="5"/>
  <c r="P190" i="5"/>
  <c r="P188" i="5"/>
  <c r="P186" i="5"/>
  <c r="P184" i="5"/>
  <c r="P182" i="5"/>
  <c r="P180" i="5"/>
  <c r="P178" i="5"/>
  <c r="P176" i="5"/>
  <c r="P174" i="5"/>
  <c r="P172" i="5"/>
  <c r="P170" i="5"/>
  <c r="P168" i="5"/>
  <c r="P166" i="5"/>
  <c r="P164" i="5"/>
  <c r="P162" i="5"/>
  <c r="P160" i="5"/>
  <c r="P158" i="5"/>
  <c r="P156" i="5"/>
  <c r="P154" i="5"/>
  <c r="P152" i="5"/>
  <c r="P150" i="5"/>
  <c r="P148" i="5"/>
  <c r="P146" i="5"/>
  <c r="P144" i="5"/>
  <c r="P142" i="5"/>
  <c r="P140" i="5"/>
  <c r="P138" i="5"/>
  <c r="P136" i="5"/>
  <c r="P134" i="5"/>
  <c r="P132" i="5"/>
  <c r="P130" i="5"/>
  <c r="P128" i="5"/>
  <c r="P126" i="5"/>
  <c r="P124" i="5"/>
  <c r="P122" i="5"/>
  <c r="P120" i="5"/>
  <c r="P118" i="5"/>
  <c r="P116" i="5"/>
  <c r="P114" i="5"/>
  <c r="P112" i="5"/>
  <c r="P110" i="5"/>
  <c r="P108" i="5"/>
  <c r="P106" i="5"/>
  <c r="P104" i="5"/>
  <c r="P102" i="5"/>
  <c r="P100" i="5"/>
  <c r="P98" i="5"/>
  <c r="P96" i="5"/>
  <c r="P94" i="5"/>
  <c r="P92" i="5"/>
  <c r="P90" i="5"/>
  <c r="P88" i="5"/>
  <c r="P86" i="5"/>
  <c r="P84" i="5"/>
  <c r="P82" i="5"/>
  <c r="P80" i="5"/>
  <c r="P78" i="5"/>
  <c r="P76" i="5"/>
  <c r="P74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P38" i="5"/>
  <c r="P36" i="5"/>
  <c r="P34" i="5"/>
  <c r="P512" i="6"/>
  <c r="P510" i="6"/>
  <c r="P508" i="6"/>
  <c r="P506" i="6"/>
  <c r="P504" i="6"/>
  <c r="P502" i="6"/>
  <c r="P500" i="6"/>
  <c r="P498" i="6"/>
  <c r="P496" i="6"/>
  <c r="P494" i="6"/>
  <c r="P492" i="6"/>
  <c r="P490" i="6"/>
  <c r="P488" i="6"/>
  <c r="P486" i="6"/>
  <c r="P484" i="6"/>
  <c r="P482" i="6"/>
  <c r="P480" i="6"/>
  <c r="P478" i="6"/>
  <c r="P476" i="6"/>
  <c r="P474" i="6"/>
  <c r="P472" i="6"/>
  <c r="P470" i="6"/>
  <c r="P468" i="6"/>
  <c r="P466" i="6"/>
  <c r="P464" i="6"/>
  <c r="P462" i="6"/>
  <c r="P460" i="6"/>
  <c r="P458" i="6"/>
  <c r="P456" i="6"/>
  <c r="P454" i="6"/>
  <c r="P452" i="6"/>
  <c r="P450" i="6"/>
  <c r="P448" i="6"/>
  <c r="P446" i="6"/>
  <c r="P444" i="6"/>
  <c r="P442" i="6"/>
  <c r="P440" i="6"/>
  <c r="P438" i="6"/>
  <c r="P436" i="6"/>
  <c r="P434" i="6"/>
  <c r="P432" i="6"/>
  <c r="P430" i="6"/>
  <c r="P428" i="6"/>
  <c r="P426" i="6"/>
  <c r="P424" i="6"/>
  <c r="P422" i="6"/>
  <c r="P420" i="6"/>
  <c r="P418" i="6"/>
  <c r="P416" i="6"/>
  <c r="P414" i="6"/>
  <c r="P412" i="6"/>
  <c r="P410" i="6"/>
  <c r="P408" i="6"/>
  <c r="P406" i="6"/>
  <c r="P404" i="6"/>
  <c r="P402" i="6"/>
  <c r="P400" i="6"/>
  <c r="P398" i="6"/>
  <c r="P396" i="6"/>
  <c r="P394" i="6"/>
  <c r="P392" i="6"/>
  <c r="P390" i="6"/>
  <c r="P388" i="6"/>
  <c r="P386" i="6"/>
  <c r="P384" i="6"/>
  <c r="P382" i="6"/>
  <c r="P380" i="6"/>
  <c r="P378" i="6"/>
  <c r="P376" i="6"/>
  <c r="P374" i="6"/>
  <c r="P372" i="6"/>
  <c r="P370" i="6"/>
  <c r="P368" i="6"/>
  <c r="P366" i="6"/>
  <c r="P364" i="6"/>
  <c r="P362" i="6"/>
  <c r="P360" i="6"/>
  <c r="P358" i="6"/>
  <c r="P356" i="6"/>
  <c r="P354" i="6"/>
  <c r="P352" i="6"/>
  <c r="P350" i="6"/>
  <c r="P348" i="6"/>
  <c r="P346" i="6"/>
  <c r="P344" i="6"/>
  <c r="P342" i="6"/>
  <c r="P340" i="6"/>
  <c r="P338" i="6"/>
  <c r="P336" i="6"/>
  <c r="P334" i="6"/>
  <c r="P332" i="6"/>
  <c r="P330" i="6"/>
  <c r="P328" i="6"/>
  <c r="P326" i="6"/>
  <c r="P324" i="6"/>
  <c r="P322" i="6"/>
  <c r="P320" i="6"/>
  <c r="P318" i="6"/>
  <c r="P316" i="6"/>
  <c r="P314" i="6"/>
  <c r="P312" i="6"/>
  <c r="P310" i="6"/>
  <c r="P308" i="6"/>
  <c r="P306" i="6"/>
  <c r="P304" i="6"/>
  <c r="P302" i="6"/>
  <c r="P300" i="6"/>
  <c r="P298" i="6"/>
  <c r="P296" i="6"/>
  <c r="P294" i="6"/>
  <c r="P292" i="6"/>
  <c r="P290" i="6"/>
  <c r="P288" i="6"/>
  <c r="P286" i="6"/>
  <c r="P284" i="6"/>
  <c r="P282" i="6"/>
  <c r="P280" i="6"/>
  <c r="P278" i="6"/>
  <c r="P276" i="6"/>
  <c r="P274" i="6"/>
  <c r="P272" i="6"/>
  <c r="P270" i="6"/>
  <c r="P268" i="6"/>
  <c r="P266" i="6"/>
  <c r="P264" i="6"/>
  <c r="P262" i="6"/>
  <c r="P260" i="6"/>
  <c r="P258" i="6"/>
  <c r="P256" i="6"/>
  <c r="P254" i="6"/>
  <c r="P252" i="6"/>
  <c r="P250" i="6"/>
  <c r="P248" i="6"/>
  <c r="P246" i="6"/>
  <c r="P244" i="6"/>
  <c r="P242" i="6"/>
  <c r="P240" i="6"/>
  <c r="P238" i="6"/>
  <c r="P236" i="6"/>
  <c r="P234" i="6"/>
  <c r="P232" i="6"/>
  <c r="P230" i="6"/>
  <c r="P228" i="6"/>
  <c r="P226" i="6"/>
  <c r="P224" i="6"/>
  <c r="P222" i="6"/>
  <c r="P220" i="6"/>
  <c r="P218" i="6"/>
  <c r="P216" i="6"/>
  <c r="P214" i="6"/>
  <c r="P212" i="6"/>
  <c r="P210" i="6"/>
  <c r="P208" i="6"/>
  <c r="P206" i="6"/>
  <c r="P204" i="6"/>
  <c r="P202" i="6"/>
  <c r="P200" i="6"/>
  <c r="P198" i="6"/>
  <c r="P196" i="6"/>
  <c r="P194" i="6"/>
  <c r="P192" i="6"/>
  <c r="P190" i="6"/>
  <c r="P188" i="6"/>
  <c r="P186" i="6"/>
  <c r="P184" i="6"/>
  <c r="P182" i="6"/>
  <c r="P180" i="6"/>
  <c r="P178" i="6"/>
  <c r="P176" i="6"/>
  <c r="P174" i="6"/>
  <c r="P172" i="6"/>
  <c r="P170" i="6"/>
  <c r="P168" i="6"/>
  <c r="P166" i="6"/>
  <c r="P164" i="6"/>
  <c r="P162" i="6"/>
  <c r="P160" i="6"/>
  <c r="P158" i="6"/>
  <c r="P156" i="6"/>
  <c r="P154" i="6"/>
  <c r="P152" i="6"/>
  <c r="P150" i="6"/>
  <c r="P148" i="6"/>
  <c r="P146" i="6"/>
  <c r="P144" i="6"/>
  <c r="P142" i="6"/>
  <c r="P140" i="6"/>
  <c r="P138" i="6"/>
  <c r="P136" i="6"/>
  <c r="P134" i="6"/>
  <c r="P132" i="6"/>
  <c r="P130" i="6"/>
  <c r="P128" i="6"/>
  <c r="P126" i="6"/>
  <c r="P124" i="6"/>
  <c r="P122" i="6"/>
  <c r="P120" i="6"/>
  <c r="P118" i="6"/>
  <c r="P116" i="6"/>
  <c r="P114" i="6"/>
  <c r="P112" i="6"/>
  <c r="P110" i="6"/>
  <c r="P108" i="6"/>
  <c r="P106" i="6"/>
  <c r="P104" i="6"/>
  <c r="P102" i="6"/>
  <c r="P100" i="6"/>
  <c r="P98" i="6"/>
  <c r="P96" i="6"/>
  <c r="P94" i="6"/>
  <c r="P92" i="6"/>
  <c r="P90" i="6"/>
  <c r="P88" i="6"/>
  <c r="P86" i="6"/>
  <c r="P84" i="6"/>
  <c r="P82" i="6"/>
  <c r="P80" i="6"/>
  <c r="P78" i="6"/>
  <c r="P76" i="6"/>
  <c r="P74" i="6"/>
  <c r="P72" i="6"/>
  <c r="P70" i="6"/>
  <c r="P68" i="6"/>
  <c r="P66" i="6"/>
  <c r="P64" i="6"/>
  <c r="P62" i="6"/>
  <c r="P60" i="6"/>
  <c r="P58" i="6"/>
  <c r="P56" i="6"/>
  <c r="P54" i="6"/>
  <c r="P52" i="6"/>
  <c r="P50" i="6"/>
  <c r="P48" i="6"/>
  <c r="P46" i="6"/>
  <c r="P44" i="6"/>
  <c r="P42" i="6"/>
  <c r="P40" i="6"/>
  <c r="P38" i="6"/>
  <c r="P36" i="6"/>
  <c r="P34" i="6"/>
  <c r="P512" i="7"/>
  <c r="P510" i="7"/>
  <c r="P508" i="7"/>
  <c r="P506" i="7"/>
  <c r="P504" i="7"/>
  <c r="P502" i="7"/>
  <c r="P500" i="7"/>
  <c r="P498" i="7"/>
  <c r="P496" i="7"/>
  <c r="P494" i="7"/>
  <c r="P492" i="7"/>
  <c r="P490" i="7"/>
  <c r="P488" i="7"/>
  <c r="P486" i="7"/>
  <c r="P484" i="7"/>
  <c r="P482" i="7"/>
  <c r="P480" i="7"/>
  <c r="P478" i="7"/>
  <c r="P476" i="7"/>
  <c r="P474" i="7"/>
  <c r="P472" i="7"/>
  <c r="P470" i="7"/>
  <c r="P468" i="7"/>
  <c r="P466" i="7"/>
  <c r="P464" i="7"/>
  <c r="P462" i="7"/>
  <c r="P460" i="7"/>
  <c r="P458" i="7"/>
  <c r="P456" i="7"/>
  <c r="P454" i="7"/>
  <c r="P452" i="7"/>
  <c r="P450" i="7"/>
  <c r="P448" i="7"/>
  <c r="P446" i="7"/>
  <c r="P444" i="7"/>
  <c r="P442" i="7"/>
  <c r="P440" i="7"/>
  <c r="P438" i="7"/>
  <c r="P436" i="7"/>
  <c r="P434" i="7"/>
  <c r="P432" i="7"/>
  <c r="P430" i="7"/>
  <c r="P428" i="7"/>
  <c r="P426" i="7"/>
  <c r="P424" i="7"/>
  <c r="P422" i="7"/>
  <c r="P420" i="7"/>
  <c r="P418" i="7"/>
  <c r="P416" i="7"/>
  <c r="P414" i="7"/>
  <c r="P412" i="7"/>
  <c r="P410" i="7"/>
  <c r="P408" i="7"/>
  <c r="P406" i="7"/>
  <c r="P404" i="7"/>
  <c r="P402" i="7"/>
  <c r="P400" i="7"/>
  <c r="P398" i="7"/>
  <c r="P396" i="7"/>
  <c r="P394" i="7"/>
  <c r="P392" i="7"/>
  <c r="P390" i="7"/>
  <c r="P388" i="7"/>
  <c r="P386" i="7"/>
  <c r="P384" i="7"/>
  <c r="P382" i="7"/>
  <c r="P380" i="7"/>
  <c r="P378" i="7"/>
  <c r="P376" i="7"/>
  <c r="P374" i="7"/>
  <c r="P372" i="7"/>
  <c r="P370" i="7"/>
  <c r="P368" i="7"/>
  <c r="P366" i="7"/>
  <c r="P364" i="7"/>
  <c r="P362" i="7"/>
  <c r="P360" i="7"/>
  <c r="P358" i="7"/>
  <c r="P356" i="7"/>
  <c r="P354" i="7"/>
  <c r="P352" i="7"/>
  <c r="P350" i="7"/>
  <c r="P348" i="7"/>
  <c r="P346" i="7"/>
  <c r="P344" i="7"/>
  <c r="P342" i="7"/>
  <c r="P340" i="7"/>
  <c r="P338" i="7"/>
  <c r="P336" i="7"/>
  <c r="P334" i="7"/>
  <c r="P332" i="7"/>
  <c r="P330" i="7"/>
  <c r="P328" i="7"/>
  <c r="P326" i="7"/>
  <c r="P324" i="7"/>
  <c r="P322" i="7"/>
  <c r="P320" i="7"/>
  <c r="P318" i="7"/>
  <c r="P316" i="7"/>
  <c r="P314" i="7"/>
  <c r="P312" i="7"/>
  <c r="P310" i="7"/>
  <c r="P308" i="7"/>
  <c r="P306" i="7"/>
  <c r="P304" i="7"/>
  <c r="P302" i="7"/>
  <c r="P300" i="7"/>
  <c r="P298" i="7"/>
  <c r="P296" i="7"/>
  <c r="P292" i="7"/>
  <c r="P290" i="7"/>
  <c r="P288" i="7"/>
  <c r="P286" i="7"/>
  <c r="P284" i="7"/>
  <c r="P282" i="7"/>
  <c r="P280" i="7"/>
  <c r="P278" i="7"/>
  <c r="P276" i="7"/>
  <c r="P274" i="7"/>
  <c r="P272" i="7"/>
  <c r="P270" i="7"/>
  <c r="P268" i="7"/>
  <c r="P266" i="7"/>
  <c r="P264" i="7"/>
  <c r="P262" i="7"/>
  <c r="P260" i="7"/>
  <c r="P258" i="7"/>
  <c r="P256" i="7"/>
  <c r="P254" i="7"/>
  <c r="P252" i="7"/>
  <c r="P250" i="7"/>
  <c r="P248" i="7"/>
  <c r="P246" i="7"/>
  <c r="P244" i="7"/>
  <c r="P242" i="7"/>
  <c r="P240" i="7"/>
  <c r="P238" i="7"/>
  <c r="P236" i="7"/>
  <c r="P234" i="7"/>
  <c r="P232" i="7"/>
  <c r="P230" i="7"/>
  <c r="P228" i="7"/>
  <c r="P226" i="7"/>
  <c r="P224" i="7"/>
  <c r="P222" i="7"/>
  <c r="P220" i="7"/>
  <c r="P218" i="7"/>
  <c r="P216" i="7"/>
  <c r="P214" i="7"/>
  <c r="P212" i="7"/>
  <c r="P210" i="7"/>
  <c r="P208" i="7"/>
  <c r="P204" i="7"/>
  <c r="P202" i="7"/>
  <c r="P200" i="7"/>
  <c r="P198" i="7"/>
  <c r="P196" i="7"/>
  <c r="P194" i="7"/>
  <c r="P192" i="7"/>
  <c r="P190" i="7"/>
  <c r="P188" i="7"/>
  <c r="P186" i="7"/>
  <c r="P184" i="7"/>
  <c r="P182" i="7"/>
  <c r="P180" i="7"/>
  <c r="P178" i="7"/>
  <c r="P176" i="7"/>
  <c r="P174" i="7"/>
  <c r="P172" i="7"/>
  <c r="P170" i="7"/>
  <c r="P168" i="7"/>
  <c r="P166" i="7"/>
  <c r="P164" i="7"/>
  <c r="P162" i="7"/>
  <c r="P160" i="7"/>
  <c r="P158" i="7"/>
  <c r="P156" i="7"/>
  <c r="P154" i="7"/>
  <c r="P152" i="7"/>
  <c r="P150" i="7"/>
  <c r="P148" i="7"/>
  <c r="P146" i="7"/>
  <c r="P144" i="7"/>
  <c r="P142" i="7"/>
  <c r="P140" i="7"/>
  <c r="P138" i="7"/>
  <c r="P136" i="7"/>
  <c r="P134" i="7"/>
  <c r="P132" i="7"/>
  <c r="P130" i="7"/>
  <c r="P128" i="7"/>
  <c r="P126" i="7"/>
  <c r="P124" i="7"/>
  <c r="P122" i="7"/>
  <c r="P120" i="7"/>
  <c r="P118" i="7"/>
  <c r="P116" i="7"/>
  <c r="P114" i="7"/>
  <c r="P112" i="7"/>
  <c r="P110" i="7"/>
  <c r="P108" i="7"/>
  <c r="P106" i="7"/>
  <c r="P104" i="7"/>
  <c r="P102" i="7"/>
  <c r="P100" i="7"/>
  <c r="P98" i="7"/>
  <c r="P96" i="7"/>
  <c r="P94" i="7"/>
  <c r="P92" i="7"/>
  <c r="P90" i="7"/>
  <c r="P88" i="7"/>
  <c r="P86" i="7"/>
  <c r="P84" i="7"/>
  <c r="P82" i="7"/>
  <c r="P80" i="7"/>
  <c r="P78" i="7"/>
  <c r="P76" i="7"/>
  <c r="P74" i="7"/>
  <c r="P72" i="7"/>
  <c r="P70" i="7"/>
  <c r="P68" i="7"/>
  <c r="P66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512" i="8"/>
  <c r="P510" i="8"/>
  <c r="P508" i="8"/>
  <c r="P506" i="8"/>
  <c r="P504" i="8"/>
  <c r="P502" i="8"/>
  <c r="P500" i="8"/>
  <c r="P498" i="8"/>
  <c r="P496" i="8"/>
  <c r="P494" i="8"/>
  <c r="P492" i="8"/>
  <c r="P490" i="8"/>
  <c r="P488" i="8"/>
  <c r="P486" i="8"/>
  <c r="P484" i="8"/>
  <c r="P482" i="8"/>
  <c r="P480" i="8"/>
  <c r="P478" i="8"/>
  <c r="P476" i="8"/>
  <c r="P474" i="8"/>
  <c r="P472" i="8"/>
  <c r="P470" i="8"/>
  <c r="P468" i="8"/>
  <c r="P466" i="8"/>
  <c r="P464" i="8"/>
  <c r="P462" i="8"/>
  <c r="P460" i="8"/>
  <c r="P458" i="8"/>
  <c r="P456" i="8"/>
  <c r="P454" i="8"/>
  <c r="P452" i="8"/>
  <c r="P450" i="8"/>
  <c r="P448" i="8"/>
  <c r="P446" i="8"/>
  <c r="P444" i="8"/>
  <c r="P442" i="8"/>
  <c r="P440" i="8"/>
  <c r="P438" i="8"/>
  <c r="P436" i="8"/>
  <c r="P434" i="8"/>
  <c r="P432" i="8"/>
  <c r="P430" i="8"/>
  <c r="P428" i="8"/>
  <c r="P426" i="8"/>
  <c r="P424" i="8"/>
  <c r="P422" i="8"/>
  <c r="P420" i="8"/>
  <c r="P418" i="8"/>
  <c r="P416" i="8"/>
  <c r="P414" i="8"/>
  <c r="P412" i="8"/>
  <c r="P410" i="8"/>
  <c r="P408" i="8"/>
  <c r="P406" i="8"/>
  <c r="P404" i="8"/>
  <c r="P402" i="8"/>
  <c r="P400" i="8"/>
  <c r="P398" i="8"/>
  <c r="P396" i="8"/>
  <c r="P394" i="8"/>
  <c r="P392" i="8"/>
  <c r="P390" i="8"/>
  <c r="P388" i="8"/>
  <c r="P386" i="8"/>
  <c r="P384" i="8"/>
  <c r="P382" i="8"/>
  <c r="P380" i="8"/>
  <c r="P378" i="8"/>
  <c r="P376" i="8"/>
  <c r="P374" i="8"/>
  <c r="P372" i="8"/>
  <c r="P370" i="8"/>
  <c r="P368" i="8"/>
  <c r="P366" i="8"/>
  <c r="P364" i="8"/>
  <c r="P362" i="8"/>
  <c r="P360" i="8"/>
  <c r="P358" i="8"/>
  <c r="P356" i="8"/>
  <c r="P354" i="8"/>
  <c r="P352" i="8"/>
  <c r="P350" i="8"/>
  <c r="P348" i="8"/>
  <c r="P346" i="8"/>
  <c r="P344" i="8"/>
  <c r="P342" i="8"/>
  <c r="P340" i="8"/>
  <c r="P338" i="8"/>
  <c r="P336" i="8"/>
  <c r="P334" i="8"/>
  <c r="P332" i="8"/>
  <c r="P330" i="8"/>
  <c r="P328" i="8"/>
  <c r="P326" i="8"/>
  <c r="P324" i="8"/>
  <c r="P322" i="8"/>
  <c r="P320" i="8"/>
  <c r="P318" i="8"/>
  <c r="P316" i="8"/>
  <c r="P314" i="8"/>
  <c r="P312" i="8"/>
  <c r="P310" i="8"/>
  <c r="P308" i="8"/>
  <c r="P306" i="8"/>
  <c r="P304" i="8"/>
  <c r="P302" i="8"/>
  <c r="P300" i="8"/>
  <c r="P298" i="8"/>
  <c r="P296" i="8"/>
  <c r="P294" i="8"/>
  <c r="P292" i="8"/>
  <c r="P290" i="8"/>
  <c r="P288" i="8"/>
  <c r="P286" i="8"/>
  <c r="P284" i="8"/>
  <c r="P282" i="8"/>
  <c r="P280" i="8"/>
  <c r="P278" i="8"/>
  <c r="P276" i="8"/>
  <c r="P274" i="8"/>
  <c r="P272" i="8"/>
  <c r="P270" i="8"/>
  <c r="P268" i="8"/>
  <c r="P266" i="8"/>
  <c r="P264" i="8"/>
  <c r="P262" i="8"/>
  <c r="P260" i="8"/>
  <c r="P258" i="8"/>
  <c r="P256" i="8"/>
  <c r="P254" i="8"/>
  <c r="P252" i="8"/>
  <c r="P250" i="8"/>
  <c r="P248" i="8"/>
  <c r="P246" i="8"/>
  <c r="P244" i="8"/>
  <c r="P242" i="8"/>
  <c r="P240" i="8"/>
  <c r="P238" i="8"/>
  <c r="P236" i="8"/>
  <c r="P234" i="8"/>
  <c r="P232" i="8"/>
  <c r="P230" i="8"/>
  <c r="P228" i="8"/>
  <c r="P226" i="8"/>
  <c r="P224" i="8"/>
  <c r="P222" i="8"/>
  <c r="P220" i="8"/>
  <c r="P218" i="8"/>
  <c r="P216" i="8"/>
  <c r="P214" i="8"/>
  <c r="P212" i="8"/>
  <c r="P210" i="8"/>
  <c r="P208" i="8"/>
  <c r="P206" i="8"/>
  <c r="P204" i="8"/>
  <c r="P202" i="8"/>
  <c r="P200" i="8"/>
  <c r="P198" i="8"/>
  <c r="P196" i="8"/>
  <c r="P194" i="8"/>
  <c r="P192" i="8"/>
  <c r="P190" i="8"/>
  <c r="P188" i="8"/>
  <c r="P186" i="8"/>
  <c r="P184" i="8"/>
  <c r="P182" i="8"/>
  <c r="P180" i="8"/>
  <c r="P178" i="8"/>
  <c r="P176" i="8"/>
  <c r="P174" i="8"/>
  <c r="P172" i="8"/>
  <c r="P170" i="8"/>
  <c r="P168" i="8"/>
  <c r="P166" i="8"/>
  <c r="P164" i="8"/>
  <c r="P162" i="8"/>
  <c r="P160" i="8"/>
  <c r="P158" i="8"/>
  <c r="P156" i="8"/>
  <c r="P154" i="8"/>
  <c r="P152" i="8"/>
  <c r="P150" i="8"/>
  <c r="P148" i="8"/>
  <c r="P146" i="8"/>
  <c r="P144" i="8"/>
  <c r="P142" i="8"/>
  <c r="P140" i="8"/>
  <c r="P138" i="8"/>
  <c r="P136" i="8"/>
  <c r="P134" i="8"/>
  <c r="P132" i="8"/>
  <c r="P130" i="8"/>
  <c r="P128" i="8"/>
  <c r="P126" i="8"/>
  <c r="P124" i="8"/>
  <c r="P122" i="8"/>
  <c r="P120" i="8"/>
  <c r="P118" i="8"/>
  <c r="P116" i="8"/>
  <c r="P114" i="8"/>
  <c r="P112" i="8"/>
  <c r="P110" i="8"/>
  <c r="P108" i="8"/>
  <c r="P106" i="8"/>
  <c r="P104" i="8"/>
  <c r="P102" i="8"/>
  <c r="P100" i="8"/>
  <c r="P98" i="8"/>
  <c r="P96" i="8"/>
  <c r="P94" i="8"/>
  <c r="P92" i="8"/>
  <c r="P90" i="8"/>
  <c r="P88" i="8"/>
  <c r="P86" i="8"/>
  <c r="P84" i="8"/>
  <c r="P82" i="8"/>
  <c r="P80" i="8"/>
  <c r="P78" i="8"/>
  <c r="P76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4" i="8"/>
  <c r="P20" i="8"/>
  <c r="P18" i="8"/>
  <c r="P16" i="8"/>
  <c r="P14" i="8"/>
  <c r="P12" i="8"/>
  <c r="P10" i="8"/>
  <c r="P8" i="8"/>
  <c r="P6" i="8"/>
  <c r="P4" i="8"/>
  <c r="P2" i="8"/>
  <c r="P32" i="1"/>
  <c r="P30" i="1"/>
  <c r="P28" i="1"/>
  <c r="P26" i="1"/>
  <c r="P24" i="1"/>
  <c r="P20" i="1"/>
  <c r="P18" i="1"/>
  <c r="P16" i="1"/>
  <c r="P14" i="1"/>
  <c r="P12" i="1"/>
  <c r="P10" i="1"/>
  <c r="P8" i="1"/>
  <c r="P6" i="1"/>
  <c r="P4" i="1"/>
  <c r="P2" i="1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" i="2"/>
  <c r="P2" i="2"/>
  <c r="P32" i="3"/>
  <c r="P30" i="3"/>
  <c r="P28" i="3"/>
  <c r="P26" i="3"/>
  <c r="P24" i="3"/>
  <c r="P22" i="3"/>
  <c r="P20" i="3"/>
  <c r="P18" i="3"/>
  <c r="P16" i="3"/>
  <c r="P14" i="3"/>
  <c r="P12" i="3"/>
  <c r="P10" i="3"/>
  <c r="P8" i="3"/>
  <c r="P6" i="3"/>
  <c r="P4" i="3"/>
  <c r="P2" i="3"/>
  <c r="P32" i="5"/>
  <c r="P30" i="5"/>
  <c r="P28" i="5"/>
  <c r="P26" i="5"/>
  <c r="P24" i="5"/>
  <c r="P22" i="5"/>
  <c r="P20" i="5"/>
  <c r="P18" i="5"/>
  <c r="P16" i="5"/>
  <c r="P14" i="5"/>
  <c r="P12" i="5"/>
  <c r="P10" i="5"/>
  <c r="P8" i="5"/>
  <c r="P6" i="5"/>
  <c r="P4" i="5"/>
  <c r="P2" i="5"/>
  <c r="P32" i="6"/>
  <c r="P30" i="6"/>
  <c r="P28" i="6"/>
  <c r="P26" i="6"/>
  <c r="P24" i="6"/>
  <c r="P22" i="6"/>
  <c r="P20" i="6"/>
  <c r="P18" i="6"/>
  <c r="P16" i="6"/>
  <c r="P14" i="6"/>
  <c r="P12" i="6"/>
  <c r="P10" i="6"/>
  <c r="P8" i="6"/>
  <c r="P6" i="6"/>
  <c r="P4" i="6"/>
  <c r="P2" i="6"/>
  <c r="P32" i="7" l="1"/>
  <c r="P30" i="7"/>
  <c r="P28" i="7"/>
  <c r="P26" i="7"/>
  <c r="P24" i="7"/>
  <c r="P22" i="7"/>
  <c r="P20" i="7"/>
  <c r="P18" i="7"/>
  <c r="P16" i="7"/>
  <c r="P14" i="7"/>
  <c r="P12" i="7"/>
  <c r="P10" i="7"/>
  <c r="P8" i="7"/>
  <c r="P6" i="7"/>
  <c r="P4" i="7"/>
  <c r="P2" i="7"/>
  <c r="J513" i="8" l="1"/>
  <c r="J512" i="8" s="1"/>
  <c r="D513" i="8"/>
  <c r="Q513" i="8" s="1"/>
  <c r="L512" i="8"/>
  <c r="K512" i="8"/>
  <c r="I512" i="8"/>
  <c r="E512" i="8"/>
  <c r="D512" i="8"/>
  <c r="Q512" i="8" s="1"/>
  <c r="J511" i="8"/>
  <c r="J510" i="8" s="1"/>
  <c r="D511" i="8"/>
  <c r="Q511" i="8" s="1"/>
  <c r="L510" i="8"/>
  <c r="K510" i="8"/>
  <c r="I510" i="8"/>
  <c r="E510" i="8"/>
  <c r="G510" i="8" s="1"/>
  <c r="D510" i="8"/>
  <c r="Q510" i="8" s="1"/>
  <c r="J509" i="8"/>
  <c r="J508" i="8" s="1"/>
  <c r="D509" i="8"/>
  <c r="Q509" i="8" s="1"/>
  <c r="L508" i="8"/>
  <c r="K508" i="8"/>
  <c r="I508" i="8"/>
  <c r="E508" i="8"/>
  <c r="G508" i="8" s="1"/>
  <c r="D508" i="8"/>
  <c r="Q508" i="8" s="1"/>
  <c r="J507" i="8"/>
  <c r="J506" i="8" s="1"/>
  <c r="D507" i="8"/>
  <c r="Q507" i="8" s="1"/>
  <c r="L506" i="8"/>
  <c r="K506" i="8"/>
  <c r="I506" i="8"/>
  <c r="E506" i="8"/>
  <c r="G506" i="8" s="1"/>
  <c r="D506" i="8"/>
  <c r="Q506" i="8" s="1"/>
  <c r="J505" i="8"/>
  <c r="J504" i="8" s="1"/>
  <c r="D505" i="8"/>
  <c r="Q505" i="8" s="1"/>
  <c r="L504" i="8"/>
  <c r="K504" i="8"/>
  <c r="I504" i="8"/>
  <c r="E504" i="8"/>
  <c r="G504" i="8" s="1"/>
  <c r="D504" i="8"/>
  <c r="Q504" i="8" s="1"/>
  <c r="J503" i="8"/>
  <c r="J502" i="8" s="1"/>
  <c r="D503" i="8"/>
  <c r="Q503" i="8" s="1"/>
  <c r="L502" i="8"/>
  <c r="K502" i="8"/>
  <c r="I502" i="8"/>
  <c r="E502" i="8"/>
  <c r="G502" i="8" s="1"/>
  <c r="D502" i="8"/>
  <c r="Q502" i="8" s="1"/>
  <c r="J501" i="8"/>
  <c r="J500" i="8" s="1"/>
  <c r="D501" i="8"/>
  <c r="Q501" i="8" s="1"/>
  <c r="L500" i="8"/>
  <c r="K500" i="8"/>
  <c r="I500" i="8"/>
  <c r="E500" i="8"/>
  <c r="G500" i="8" s="1"/>
  <c r="D500" i="8"/>
  <c r="Q500" i="8" s="1"/>
  <c r="J499" i="8"/>
  <c r="J498" i="8" s="1"/>
  <c r="D499" i="8"/>
  <c r="Q499" i="8" s="1"/>
  <c r="L498" i="8"/>
  <c r="K498" i="8"/>
  <c r="I498" i="8"/>
  <c r="E498" i="8"/>
  <c r="G498" i="8" s="1"/>
  <c r="D498" i="8"/>
  <c r="Q498" i="8" s="1"/>
  <c r="J497" i="8"/>
  <c r="J496" i="8" s="1"/>
  <c r="D497" i="8"/>
  <c r="Q497" i="8" s="1"/>
  <c r="L496" i="8"/>
  <c r="K496" i="8"/>
  <c r="I496" i="8"/>
  <c r="E496" i="8"/>
  <c r="D496" i="8"/>
  <c r="Q496" i="8" s="1"/>
  <c r="J495" i="8"/>
  <c r="J494" i="8" s="1"/>
  <c r="D495" i="8"/>
  <c r="Q495" i="8" s="1"/>
  <c r="L494" i="8"/>
  <c r="K494" i="8"/>
  <c r="I494" i="8"/>
  <c r="E494" i="8"/>
  <c r="G494" i="8" s="1"/>
  <c r="D494" i="8"/>
  <c r="Q494" i="8" s="1"/>
  <c r="J493" i="8"/>
  <c r="J492" i="8" s="1"/>
  <c r="D493" i="8"/>
  <c r="Q493" i="8" s="1"/>
  <c r="L492" i="8"/>
  <c r="K492" i="8"/>
  <c r="I492" i="8"/>
  <c r="E492" i="8"/>
  <c r="D492" i="8"/>
  <c r="Q492" i="8" s="1"/>
  <c r="J491" i="8"/>
  <c r="J490" i="8" s="1"/>
  <c r="D491" i="8"/>
  <c r="Q491" i="8" s="1"/>
  <c r="L490" i="8"/>
  <c r="K490" i="8"/>
  <c r="I490" i="8"/>
  <c r="E490" i="8"/>
  <c r="G490" i="8" s="1"/>
  <c r="D490" i="8"/>
  <c r="Q490" i="8" s="1"/>
  <c r="J489" i="8"/>
  <c r="J488" i="8" s="1"/>
  <c r="D489" i="8"/>
  <c r="Q489" i="8" s="1"/>
  <c r="L488" i="8"/>
  <c r="K488" i="8"/>
  <c r="I488" i="8"/>
  <c r="E488" i="8"/>
  <c r="G488" i="8" s="1"/>
  <c r="D488" i="8"/>
  <c r="Q488" i="8" s="1"/>
  <c r="J487" i="8"/>
  <c r="J486" i="8" s="1"/>
  <c r="D487" i="8"/>
  <c r="Q487" i="8" s="1"/>
  <c r="L486" i="8"/>
  <c r="K486" i="8"/>
  <c r="I486" i="8"/>
  <c r="E486" i="8"/>
  <c r="G486" i="8" s="1"/>
  <c r="D486" i="8"/>
  <c r="Q486" i="8" s="1"/>
  <c r="J485" i="8"/>
  <c r="J484" i="8" s="1"/>
  <c r="D485" i="8"/>
  <c r="Q485" i="8" s="1"/>
  <c r="L484" i="8"/>
  <c r="K484" i="8"/>
  <c r="I484" i="8"/>
  <c r="E484" i="8"/>
  <c r="G484" i="8" s="1"/>
  <c r="D484" i="8"/>
  <c r="Q484" i="8" s="1"/>
  <c r="J481" i="8"/>
  <c r="J480" i="8" s="1"/>
  <c r="D481" i="8"/>
  <c r="Q481" i="8" s="1"/>
  <c r="L480" i="8"/>
  <c r="K480" i="8"/>
  <c r="I480" i="8"/>
  <c r="E480" i="8"/>
  <c r="G499" i="8" s="1"/>
  <c r="D480" i="8"/>
  <c r="Q480" i="8" s="1"/>
  <c r="J479" i="8"/>
  <c r="J478" i="8" s="1"/>
  <c r="D479" i="8"/>
  <c r="Q479" i="8" s="1"/>
  <c r="L478" i="8"/>
  <c r="K478" i="8"/>
  <c r="I478" i="8"/>
  <c r="E478" i="8"/>
  <c r="D478" i="8"/>
  <c r="Q478" i="8" s="1"/>
  <c r="J477" i="8"/>
  <c r="J476" i="8" s="1"/>
  <c r="D477" i="8"/>
  <c r="Q477" i="8" s="1"/>
  <c r="L476" i="8"/>
  <c r="K476" i="8"/>
  <c r="I476" i="8"/>
  <c r="E476" i="8"/>
  <c r="G476" i="8" s="1"/>
  <c r="D476" i="8"/>
  <c r="Q476" i="8" s="1"/>
  <c r="J475" i="8"/>
  <c r="J474" i="8" s="1"/>
  <c r="D475" i="8"/>
  <c r="Q475" i="8" s="1"/>
  <c r="L474" i="8"/>
  <c r="K474" i="8"/>
  <c r="I474" i="8"/>
  <c r="E474" i="8"/>
  <c r="D474" i="8"/>
  <c r="Q474" i="8" s="1"/>
  <c r="J473" i="8"/>
  <c r="J472" i="8" s="1"/>
  <c r="D473" i="8"/>
  <c r="Q473" i="8" s="1"/>
  <c r="L472" i="8"/>
  <c r="K472" i="8"/>
  <c r="I472" i="8"/>
  <c r="E472" i="8"/>
  <c r="G507" i="8" s="1"/>
  <c r="D472" i="8"/>
  <c r="Q472" i="8" s="1"/>
  <c r="J471" i="8"/>
  <c r="J470" i="8" s="1"/>
  <c r="D471" i="8"/>
  <c r="Q471" i="8" s="1"/>
  <c r="L470" i="8"/>
  <c r="K470" i="8"/>
  <c r="I470" i="8"/>
  <c r="E470" i="8"/>
  <c r="G470" i="8" s="1"/>
  <c r="D470" i="8"/>
  <c r="Q470" i="8" s="1"/>
  <c r="J469" i="8"/>
  <c r="J468" i="8" s="1"/>
  <c r="D469" i="8"/>
  <c r="Q469" i="8" s="1"/>
  <c r="L468" i="8"/>
  <c r="K468" i="8"/>
  <c r="I468" i="8"/>
  <c r="E468" i="8"/>
  <c r="G505" i="8" s="1"/>
  <c r="D468" i="8"/>
  <c r="Q468" i="8" s="1"/>
  <c r="J467" i="8"/>
  <c r="J466" i="8" s="1"/>
  <c r="D467" i="8"/>
  <c r="Q467" i="8" s="1"/>
  <c r="L466" i="8"/>
  <c r="K466" i="8"/>
  <c r="I466" i="8"/>
  <c r="E466" i="8"/>
  <c r="G489" i="8" s="1"/>
  <c r="D466" i="8"/>
  <c r="Q466" i="8" s="1"/>
  <c r="J465" i="8"/>
  <c r="J464" i="8" s="1"/>
  <c r="D465" i="8"/>
  <c r="Q465" i="8" s="1"/>
  <c r="L464" i="8"/>
  <c r="K464" i="8"/>
  <c r="I464" i="8"/>
  <c r="E464" i="8"/>
  <c r="D464" i="8"/>
  <c r="Q464" i="8" s="1"/>
  <c r="J463" i="8"/>
  <c r="J462" i="8" s="1"/>
  <c r="D463" i="8"/>
  <c r="Q463" i="8" s="1"/>
  <c r="L462" i="8"/>
  <c r="K462" i="8"/>
  <c r="I462" i="8"/>
  <c r="E462" i="8"/>
  <c r="G503" i="8" s="1"/>
  <c r="D462" i="8"/>
  <c r="Q462" i="8" s="1"/>
  <c r="J461" i="8"/>
  <c r="J460" i="8" s="1"/>
  <c r="D461" i="8"/>
  <c r="Q461" i="8" s="1"/>
  <c r="L460" i="8"/>
  <c r="K460" i="8"/>
  <c r="I460" i="8"/>
  <c r="E460" i="8"/>
  <c r="D460" i="8"/>
  <c r="Q460" i="8" s="1"/>
  <c r="J459" i="8"/>
  <c r="J458" i="8" s="1"/>
  <c r="D459" i="8"/>
  <c r="Q459" i="8" s="1"/>
  <c r="L458" i="8"/>
  <c r="K458" i="8"/>
  <c r="I458" i="8"/>
  <c r="E458" i="8"/>
  <c r="D458" i="8"/>
  <c r="Q458" i="8" s="1"/>
  <c r="J457" i="8"/>
  <c r="J456" i="8" s="1"/>
  <c r="D457" i="8"/>
  <c r="Q457" i="8" s="1"/>
  <c r="L456" i="8"/>
  <c r="K456" i="8"/>
  <c r="I456" i="8"/>
  <c r="E456" i="8"/>
  <c r="D456" i="8"/>
  <c r="Q456" i="8" s="1"/>
  <c r="J455" i="8"/>
  <c r="J454" i="8" s="1"/>
  <c r="D455" i="8"/>
  <c r="Q455" i="8" s="1"/>
  <c r="L454" i="8"/>
  <c r="K454" i="8"/>
  <c r="I454" i="8"/>
  <c r="E454" i="8"/>
  <c r="D454" i="8"/>
  <c r="Q454" i="8" s="1"/>
  <c r="J453" i="8"/>
  <c r="J452" i="8" s="1"/>
  <c r="D453" i="8"/>
  <c r="Q453" i="8" s="1"/>
  <c r="L452" i="8"/>
  <c r="K452" i="8"/>
  <c r="I452" i="8"/>
  <c r="E452" i="8"/>
  <c r="D452" i="8"/>
  <c r="Q452" i="8" s="1"/>
  <c r="J449" i="8"/>
  <c r="J448" i="8" s="1"/>
  <c r="D449" i="8"/>
  <c r="Q449" i="8" s="1"/>
  <c r="L448" i="8"/>
  <c r="K448" i="8"/>
  <c r="I448" i="8"/>
  <c r="E448" i="8"/>
  <c r="D448" i="8"/>
  <c r="Q448" i="8" s="1"/>
  <c r="J447" i="8"/>
  <c r="J446" i="8" s="1"/>
  <c r="D447" i="8"/>
  <c r="Q447" i="8" s="1"/>
  <c r="L446" i="8"/>
  <c r="K446" i="8"/>
  <c r="I446" i="8"/>
  <c r="E446" i="8"/>
  <c r="G477" i="8" s="1"/>
  <c r="D446" i="8"/>
  <c r="Q446" i="8" s="1"/>
  <c r="J445" i="8"/>
  <c r="J444" i="8" s="1"/>
  <c r="D445" i="8"/>
  <c r="Q445" i="8" s="1"/>
  <c r="L444" i="8"/>
  <c r="K444" i="8"/>
  <c r="I444" i="8"/>
  <c r="E444" i="8"/>
  <c r="G469" i="8" s="1"/>
  <c r="D444" i="8"/>
  <c r="Q444" i="8" s="1"/>
  <c r="J443" i="8"/>
  <c r="J442" i="8" s="1"/>
  <c r="D443" i="8"/>
  <c r="Q443" i="8" s="1"/>
  <c r="L442" i="8"/>
  <c r="K442" i="8"/>
  <c r="I442" i="8"/>
  <c r="E442" i="8"/>
  <c r="D442" i="8"/>
  <c r="Q442" i="8" s="1"/>
  <c r="J441" i="8"/>
  <c r="J440" i="8" s="1"/>
  <c r="D441" i="8"/>
  <c r="Q441" i="8" s="1"/>
  <c r="L440" i="8"/>
  <c r="K440" i="8"/>
  <c r="I440" i="8"/>
  <c r="E440" i="8"/>
  <c r="G440" i="8" s="1"/>
  <c r="D440" i="8"/>
  <c r="Q440" i="8" s="1"/>
  <c r="J439" i="8"/>
  <c r="J438" i="8" s="1"/>
  <c r="D439" i="8"/>
  <c r="Q439" i="8" s="1"/>
  <c r="L438" i="8"/>
  <c r="K438" i="8"/>
  <c r="I438" i="8"/>
  <c r="E438" i="8"/>
  <c r="G463" i="8" s="1"/>
  <c r="D438" i="8"/>
  <c r="Q438" i="8" s="1"/>
  <c r="J437" i="8"/>
  <c r="J436" i="8" s="1"/>
  <c r="D437" i="8"/>
  <c r="Q437" i="8" s="1"/>
  <c r="L436" i="8"/>
  <c r="K436" i="8"/>
  <c r="I436" i="8"/>
  <c r="E436" i="8"/>
  <c r="G436" i="8" s="1"/>
  <c r="D436" i="8"/>
  <c r="Q436" i="8" s="1"/>
  <c r="J435" i="8"/>
  <c r="J434" i="8" s="1"/>
  <c r="D435" i="8"/>
  <c r="Q435" i="8" s="1"/>
  <c r="L434" i="8"/>
  <c r="K434" i="8"/>
  <c r="I434" i="8"/>
  <c r="E434" i="8"/>
  <c r="D434" i="8"/>
  <c r="Q434" i="8" s="1"/>
  <c r="J433" i="8"/>
  <c r="J432" i="8" s="1"/>
  <c r="D433" i="8"/>
  <c r="Q433" i="8" s="1"/>
  <c r="L432" i="8"/>
  <c r="K432" i="8"/>
  <c r="I432" i="8"/>
  <c r="E432" i="8"/>
  <c r="D432" i="8"/>
  <c r="Q432" i="8" s="1"/>
  <c r="J431" i="8"/>
  <c r="J430" i="8" s="1"/>
  <c r="D431" i="8"/>
  <c r="Q431" i="8" s="1"/>
  <c r="L430" i="8"/>
  <c r="K430" i="8"/>
  <c r="I430" i="8"/>
  <c r="E430" i="8"/>
  <c r="G430" i="8" s="1"/>
  <c r="D430" i="8"/>
  <c r="Q430" i="8" s="1"/>
  <c r="J429" i="8"/>
  <c r="J428" i="8" s="1"/>
  <c r="D429" i="8"/>
  <c r="Q429" i="8" s="1"/>
  <c r="L428" i="8"/>
  <c r="K428" i="8"/>
  <c r="I428" i="8"/>
  <c r="E428" i="8"/>
  <c r="G428" i="8" s="1"/>
  <c r="D428" i="8"/>
  <c r="Q428" i="8" s="1"/>
  <c r="J427" i="8"/>
  <c r="J426" i="8" s="1"/>
  <c r="D427" i="8"/>
  <c r="Q427" i="8" s="1"/>
  <c r="L426" i="8"/>
  <c r="K426" i="8"/>
  <c r="I426" i="8"/>
  <c r="E426" i="8"/>
  <c r="D426" i="8"/>
  <c r="Q426" i="8" s="1"/>
  <c r="J425" i="8"/>
  <c r="J424" i="8" s="1"/>
  <c r="D425" i="8"/>
  <c r="Q425" i="8" s="1"/>
  <c r="L424" i="8"/>
  <c r="K424" i="8"/>
  <c r="I424" i="8"/>
  <c r="E424" i="8"/>
  <c r="D424" i="8"/>
  <c r="Q424" i="8" s="1"/>
  <c r="J423" i="8"/>
  <c r="J422" i="8" s="1"/>
  <c r="D423" i="8"/>
  <c r="Q423" i="8" s="1"/>
  <c r="L422" i="8"/>
  <c r="K422" i="8"/>
  <c r="I422" i="8"/>
  <c r="E422" i="8"/>
  <c r="G422" i="8" s="1"/>
  <c r="D422" i="8"/>
  <c r="Q422" i="8" s="1"/>
  <c r="J421" i="8"/>
  <c r="J420" i="8" s="1"/>
  <c r="D421" i="8"/>
  <c r="Q421" i="8" s="1"/>
  <c r="L420" i="8"/>
  <c r="K420" i="8"/>
  <c r="I420" i="8"/>
  <c r="E420" i="8"/>
  <c r="G420" i="8" s="1"/>
  <c r="D420" i="8"/>
  <c r="Q420" i="8" s="1"/>
  <c r="J417" i="8"/>
  <c r="J416" i="8" s="1"/>
  <c r="D417" i="8"/>
  <c r="Q417" i="8" s="1"/>
  <c r="L416" i="8"/>
  <c r="K416" i="8"/>
  <c r="I416" i="8"/>
  <c r="E416" i="8"/>
  <c r="D416" i="8"/>
  <c r="Q416" i="8" s="1"/>
  <c r="J415" i="8"/>
  <c r="J414" i="8" s="1"/>
  <c r="D415" i="8"/>
  <c r="Q415" i="8" s="1"/>
  <c r="L414" i="8"/>
  <c r="K414" i="8"/>
  <c r="I414" i="8"/>
  <c r="E414" i="8"/>
  <c r="G431" i="8" s="1"/>
  <c r="D414" i="8"/>
  <c r="Q414" i="8" s="1"/>
  <c r="J413" i="8"/>
  <c r="J412" i="8" s="1"/>
  <c r="D413" i="8"/>
  <c r="Q413" i="8" s="1"/>
  <c r="L412" i="8"/>
  <c r="K412" i="8"/>
  <c r="I412" i="8"/>
  <c r="E412" i="8"/>
  <c r="D412" i="8"/>
  <c r="Q412" i="8" s="1"/>
  <c r="J411" i="8"/>
  <c r="J410" i="8" s="1"/>
  <c r="D411" i="8"/>
  <c r="Q411" i="8" s="1"/>
  <c r="L410" i="8"/>
  <c r="K410" i="8"/>
  <c r="I410" i="8"/>
  <c r="E410" i="8"/>
  <c r="D410" i="8"/>
  <c r="Q410" i="8" s="1"/>
  <c r="J409" i="8"/>
  <c r="J408" i="8" s="1"/>
  <c r="D409" i="8"/>
  <c r="Q409" i="8" s="1"/>
  <c r="L408" i="8"/>
  <c r="K408" i="8"/>
  <c r="I408" i="8"/>
  <c r="E408" i="8"/>
  <c r="D408" i="8"/>
  <c r="Q408" i="8" s="1"/>
  <c r="J407" i="8"/>
  <c r="J406" i="8" s="1"/>
  <c r="D407" i="8"/>
  <c r="Q407" i="8" s="1"/>
  <c r="L406" i="8"/>
  <c r="K406" i="8"/>
  <c r="I406" i="8"/>
  <c r="E406" i="8"/>
  <c r="G406" i="8" s="1"/>
  <c r="D406" i="8"/>
  <c r="Q406" i="8" s="1"/>
  <c r="J405" i="8"/>
  <c r="J404" i="8" s="1"/>
  <c r="D405" i="8"/>
  <c r="Q405" i="8" s="1"/>
  <c r="L404" i="8"/>
  <c r="K404" i="8"/>
  <c r="I404" i="8"/>
  <c r="E404" i="8"/>
  <c r="G435" i="8" s="1"/>
  <c r="D404" i="8"/>
  <c r="Q404" i="8" s="1"/>
  <c r="J403" i="8"/>
  <c r="J402" i="8" s="1"/>
  <c r="D403" i="8"/>
  <c r="Q403" i="8" s="1"/>
  <c r="L402" i="8"/>
  <c r="K402" i="8"/>
  <c r="I402" i="8"/>
  <c r="E402" i="8"/>
  <c r="D402" i="8"/>
  <c r="Q402" i="8" s="1"/>
  <c r="J401" i="8"/>
  <c r="J400" i="8" s="1"/>
  <c r="D401" i="8"/>
  <c r="Q401" i="8" s="1"/>
  <c r="L400" i="8"/>
  <c r="K400" i="8"/>
  <c r="I400" i="8"/>
  <c r="E400" i="8"/>
  <c r="D400" i="8"/>
  <c r="Q400" i="8" s="1"/>
  <c r="J399" i="8"/>
  <c r="J398" i="8" s="1"/>
  <c r="D399" i="8"/>
  <c r="Q399" i="8" s="1"/>
  <c r="L398" i="8"/>
  <c r="K398" i="8"/>
  <c r="I398" i="8"/>
  <c r="E398" i="8"/>
  <c r="D398" i="8"/>
  <c r="Q398" i="8" s="1"/>
  <c r="J397" i="8"/>
  <c r="J396" i="8" s="1"/>
  <c r="D397" i="8"/>
  <c r="Q397" i="8" s="1"/>
  <c r="L396" i="8"/>
  <c r="K396" i="8"/>
  <c r="I396" i="8"/>
  <c r="E396" i="8"/>
  <c r="D396" i="8"/>
  <c r="Q396" i="8" s="1"/>
  <c r="J395" i="8"/>
  <c r="J394" i="8" s="1"/>
  <c r="D395" i="8"/>
  <c r="Q395" i="8" s="1"/>
  <c r="L394" i="8"/>
  <c r="K394" i="8"/>
  <c r="I394" i="8"/>
  <c r="E394" i="8"/>
  <c r="G449" i="8" s="1"/>
  <c r="D394" i="8"/>
  <c r="Q394" i="8" s="1"/>
  <c r="J393" i="8"/>
  <c r="J392" i="8" s="1"/>
  <c r="D393" i="8"/>
  <c r="Q393" i="8" s="1"/>
  <c r="L392" i="8"/>
  <c r="K392" i="8"/>
  <c r="I392" i="8"/>
  <c r="E392" i="8"/>
  <c r="D392" i="8"/>
  <c r="Q392" i="8" s="1"/>
  <c r="J391" i="8"/>
  <c r="J390" i="8" s="1"/>
  <c r="D391" i="8"/>
  <c r="Q391" i="8" s="1"/>
  <c r="L390" i="8"/>
  <c r="K390" i="8"/>
  <c r="I390" i="8"/>
  <c r="E390" i="8"/>
  <c r="G390" i="8" s="1"/>
  <c r="D390" i="8"/>
  <c r="Q390" i="8" s="1"/>
  <c r="J389" i="8"/>
  <c r="J388" i="8" s="1"/>
  <c r="D389" i="8"/>
  <c r="Q389" i="8" s="1"/>
  <c r="L388" i="8"/>
  <c r="K388" i="8"/>
  <c r="I388" i="8"/>
  <c r="E388" i="8"/>
  <c r="D388" i="8"/>
  <c r="Q388" i="8" s="1"/>
  <c r="J385" i="8"/>
  <c r="J384" i="8" s="1"/>
  <c r="D385" i="8"/>
  <c r="Q385" i="8" s="1"/>
  <c r="L384" i="8"/>
  <c r="K384" i="8"/>
  <c r="I384" i="8"/>
  <c r="E384" i="8"/>
  <c r="D384" i="8"/>
  <c r="Q384" i="8" s="1"/>
  <c r="J383" i="8"/>
  <c r="J382" i="8" s="1"/>
  <c r="D383" i="8"/>
  <c r="Q383" i="8" s="1"/>
  <c r="L382" i="8"/>
  <c r="K382" i="8"/>
  <c r="I382" i="8"/>
  <c r="E382" i="8"/>
  <c r="G403" i="8" s="1"/>
  <c r="D382" i="8"/>
  <c r="Q382" i="8" s="1"/>
  <c r="J381" i="8"/>
  <c r="J380" i="8" s="1"/>
  <c r="D381" i="8"/>
  <c r="Q381" i="8" s="1"/>
  <c r="L380" i="8"/>
  <c r="K380" i="8"/>
  <c r="I380" i="8"/>
  <c r="E380" i="8"/>
  <c r="D380" i="8"/>
  <c r="Q380" i="8" s="1"/>
  <c r="J379" i="8"/>
  <c r="J378" i="8" s="1"/>
  <c r="D379" i="8"/>
  <c r="Q379" i="8" s="1"/>
  <c r="L378" i="8"/>
  <c r="K378" i="8"/>
  <c r="I378" i="8"/>
  <c r="E378" i="8"/>
  <c r="G415" i="8" s="1"/>
  <c r="D378" i="8"/>
  <c r="Q378" i="8" s="1"/>
  <c r="J377" i="8"/>
  <c r="J376" i="8" s="1"/>
  <c r="D377" i="8"/>
  <c r="Q377" i="8" s="1"/>
  <c r="L376" i="8"/>
  <c r="K376" i="8"/>
  <c r="I376" i="8"/>
  <c r="E376" i="8"/>
  <c r="D376" i="8"/>
  <c r="Q376" i="8" s="1"/>
  <c r="J375" i="8"/>
  <c r="J374" i="8" s="1"/>
  <c r="D375" i="8"/>
  <c r="Q375" i="8" s="1"/>
  <c r="L374" i="8"/>
  <c r="K374" i="8"/>
  <c r="I374" i="8"/>
  <c r="E374" i="8"/>
  <c r="D374" i="8"/>
  <c r="Q374" i="8" s="1"/>
  <c r="J373" i="8"/>
  <c r="J372" i="8" s="1"/>
  <c r="D373" i="8"/>
  <c r="Q373" i="8" s="1"/>
  <c r="L372" i="8"/>
  <c r="K372" i="8"/>
  <c r="I372" i="8"/>
  <c r="E372" i="8"/>
  <c r="D372" i="8"/>
  <c r="Q372" i="8" s="1"/>
  <c r="J371" i="8"/>
  <c r="J370" i="8" s="1"/>
  <c r="D371" i="8"/>
  <c r="Q371" i="8" s="1"/>
  <c r="L370" i="8"/>
  <c r="K370" i="8"/>
  <c r="I370" i="8"/>
  <c r="E370" i="8"/>
  <c r="D370" i="8"/>
  <c r="Q370" i="8" s="1"/>
  <c r="J369" i="8"/>
  <c r="J368" i="8" s="1"/>
  <c r="D369" i="8"/>
  <c r="Q369" i="8" s="1"/>
  <c r="L368" i="8"/>
  <c r="K368" i="8"/>
  <c r="I368" i="8"/>
  <c r="E368" i="8"/>
  <c r="D368" i="8"/>
  <c r="Q368" i="8" s="1"/>
  <c r="J367" i="8"/>
  <c r="J366" i="8" s="1"/>
  <c r="D367" i="8"/>
  <c r="Q367" i="8" s="1"/>
  <c r="L366" i="8"/>
  <c r="K366" i="8"/>
  <c r="I366" i="8"/>
  <c r="E366" i="8"/>
  <c r="G387" i="8" s="1"/>
  <c r="D366" i="8"/>
  <c r="Q366" i="8" s="1"/>
  <c r="J365" i="8"/>
  <c r="J364" i="8" s="1"/>
  <c r="D365" i="8"/>
  <c r="Q365" i="8" s="1"/>
  <c r="L364" i="8"/>
  <c r="K364" i="8"/>
  <c r="I364" i="8"/>
  <c r="E364" i="8"/>
  <c r="G364" i="8" s="1"/>
  <c r="D364" i="8"/>
  <c r="Q364" i="8" s="1"/>
  <c r="J363" i="8"/>
  <c r="J362" i="8" s="1"/>
  <c r="D363" i="8"/>
  <c r="Q363" i="8" s="1"/>
  <c r="L362" i="8"/>
  <c r="K362" i="8"/>
  <c r="I362" i="8"/>
  <c r="E362" i="8"/>
  <c r="G362" i="8" s="1"/>
  <c r="D362" i="8"/>
  <c r="Q362" i="8" s="1"/>
  <c r="J361" i="8"/>
  <c r="J360" i="8" s="1"/>
  <c r="D361" i="8"/>
  <c r="Q361" i="8" s="1"/>
  <c r="L360" i="8"/>
  <c r="K360" i="8"/>
  <c r="I360" i="8"/>
  <c r="E360" i="8"/>
  <c r="D360" i="8"/>
  <c r="Q360" i="8" s="1"/>
  <c r="J359" i="8"/>
  <c r="J358" i="8" s="1"/>
  <c r="D359" i="8"/>
  <c r="Q359" i="8" s="1"/>
  <c r="L358" i="8"/>
  <c r="K358" i="8"/>
  <c r="I358" i="8"/>
  <c r="E358" i="8"/>
  <c r="D358" i="8"/>
  <c r="Q358" i="8" s="1"/>
  <c r="J355" i="8"/>
  <c r="J354" i="8" s="1"/>
  <c r="D355" i="8"/>
  <c r="Q355" i="8" s="1"/>
  <c r="L354" i="8"/>
  <c r="K354" i="8"/>
  <c r="I354" i="8"/>
  <c r="E354" i="8"/>
  <c r="G363" i="8" s="1"/>
  <c r="D354" i="8"/>
  <c r="Q354" i="8" s="1"/>
  <c r="J353" i="8"/>
  <c r="J352" i="8" s="1"/>
  <c r="D353" i="8"/>
  <c r="Q353" i="8" s="1"/>
  <c r="L352" i="8"/>
  <c r="K352" i="8"/>
  <c r="I352" i="8"/>
  <c r="E352" i="8"/>
  <c r="D352" i="8"/>
  <c r="Q352" i="8" s="1"/>
  <c r="J351" i="8"/>
  <c r="J350" i="8" s="1"/>
  <c r="D351" i="8"/>
  <c r="Q351" i="8" s="1"/>
  <c r="L350" i="8"/>
  <c r="K350" i="8"/>
  <c r="I350" i="8"/>
  <c r="E350" i="8"/>
  <c r="G350" i="8" s="1"/>
  <c r="D350" i="8"/>
  <c r="Q350" i="8" s="1"/>
  <c r="J349" i="8"/>
  <c r="J348" i="8" s="1"/>
  <c r="D349" i="8"/>
  <c r="Q349" i="8" s="1"/>
  <c r="L348" i="8"/>
  <c r="K348" i="8"/>
  <c r="I348" i="8"/>
  <c r="E348" i="8"/>
  <c r="G348" i="8" s="1"/>
  <c r="D348" i="8"/>
  <c r="Q348" i="8" s="1"/>
  <c r="J347" i="8"/>
  <c r="J346" i="8" s="1"/>
  <c r="D347" i="8"/>
  <c r="Q347" i="8" s="1"/>
  <c r="L346" i="8"/>
  <c r="K346" i="8"/>
  <c r="I346" i="8"/>
  <c r="E346" i="8"/>
  <c r="D346" i="8"/>
  <c r="Q346" i="8" s="1"/>
  <c r="J345" i="8"/>
  <c r="J344" i="8" s="1"/>
  <c r="D345" i="8"/>
  <c r="Q345" i="8" s="1"/>
  <c r="L344" i="8"/>
  <c r="K344" i="8"/>
  <c r="I344" i="8"/>
  <c r="E344" i="8"/>
  <c r="D344" i="8"/>
  <c r="Q344" i="8" s="1"/>
  <c r="J343" i="8"/>
  <c r="J342" i="8" s="1"/>
  <c r="D343" i="8"/>
  <c r="Q343" i="8" s="1"/>
  <c r="L342" i="8"/>
  <c r="K342" i="8"/>
  <c r="I342" i="8"/>
  <c r="E342" i="8"/>
  <c r="D342" i="8"/>
  <c r="Q342" i="8" s="1"/>
  <c r="J341" i="8"/>
  <c r="J340" i="8" s="1"/>
  <c r="D341" i="8"/>
  <c r="Q341" i="8" s="1"/>
  <c r="L340" i="8"/>
  <c r="K340" i="8"/>
  <c r="I340" i="8"/>
  <c r="E340" i="8"/>
  <c r="D340" i="8"/>
  <c r="Q340" i="8" s="1"/>
  <c r="J339" i="8"/>
  <c r="J338" i="8" s="1"/>
  <c r="D339" i="8"/>
  <c r="Q339" i="8" s="1"/>
  <c r="L338" i="8"/>
  <c r="K338" i="8"/>
  <c r="I338" i="8"/>
  <c r="E338" i="8"/>
  <c r="D338" i="8"/>
  <c r="Q338" i="8" s="1"/>
  <c r="J337" i="8"/>
  <c r="J336" i="8" s="1"/>
  <c r="D337" i="8"/>
  <c r="Q337" i="8" s="1"/>
  <c r="L336" i="8"/>
  <c r="K336" i="8"/>
  <c r="I336" i="8"/>
  <c r="E336" i="8"/>
  <c r="G336" i="8" s="1"/>
  <c r="D336" i="8"/>
  <c r="Q336" i="8" s="1"/>
  <c r="J335" i="8"/>
  <c r="J334" i="8" s="1"/>
  <c r="D335" i="8"/>
  <c r="Q335" i="8" s="1"/>
  <c r="L334" i="8"/>
  <c r="K334" i="8"/>
  <c r="I334" i="8"/>
  <c r="E334" i="8"/>
  <c r="G334" i="8" s="1"/>
  <c r="D334" i="8"/>
  <c r="Q334" i="8" s="1"/>
  <c r="J333" i="8"/>
  <c r="J332" i="8" s="1"/>
  <c r="D333" i="8"/>
  <c r="Q333" i="8" s="1"/>
  <c r="L332" i="8"/>
  <c r="K332" i="8"/>
  <c r="I332" i="8"/>
  <c r="E332" i="8"/>
  <c r="G332" i="8" s="1"/>
  <c r="D332" i="8"/>
  <c r="Q332" i="8" s="1"/>
  <c r="J331" i="8"/>
  <c r="J330" i="8" s="1"/>
  <c r="D331" i="8"/>
  <c r="Q331" i="8" s="1"/>
  <c r="L330" i="8"/>
  <c r="K330" i="8"/>
  <c r="I330" i="8"/>
  <c r="E330" i="8"/>
  <c r="G365" i="8" s="1"/>
  <c r="D330" i="8"/>
  <c r="Q330" i="8" s="1"/>
  <c r="J329" i="8"/>
  <c r="J328" i="8" s="1"/>
  <c r="D329" i="8"/>
  <c r="Q329" i="8" s="1"/>
  <c r="L328" i="8"/>
  <c r="K328" i="8"/>
  <c r="I328" i="8"/>
  <c r="E328" i="8"/>
  <c r="G379" i="8" s="1"/>
  <c r="D328" i="8"/>
  <c r="Q328" i="8" s="1"/>
  <c r="J327" i="8"/>
  <c r="J326" i="8" s="1"/>
  <c r="D327" i="8"/>
  <c r="Q327" i="8" s="1"/>
  <c r="L326" i="8"/>
  <c r="K326" i="8"/>
  <c r="I326" i="8"/>
  <c r="E326" i="8"/>
  <c r="G326" i="8" s="1"/>
  <c r="D326" i="8"/>
  <c r="Q326" i="8" s="1"/>
  <c r="J323" i="8"/>
  <c r="J322" i="8" s="1"/>
  <c r="D323" i="8"/>
  <c r="Q323" i="8" s="1"/>
  <c r="L322" i="8"/>
  <c r="K322" i="8"/>
  <c r="I322" i="8"/>
  <c r="E322" i="8"/>
  <c r="D322" i="8"/>
  <c r="Q322" i="8" s="1"/>
  <c r="J321" i="8"/>
  <c r="J320" i="8" s="1"/>
  <c r="D321" i="8"/>
  <c r="Q321" i="8" s="1"/>
  <c r="L320" i="8"/>
  <c r="K320" i="8"/>
  <c r="I320" i="8"/>
  <c r="E320" i="8"/>
  <c r="D320" i="8"/>
  <c r="Q320" i="8" s="1"/>
  <c r="J319" i="8"/>
  <c r="J318" i="8" s="1"/>
  <c r="D319" i="8"/>
  <c r="Q319" i="8" s="1"/>
  <c r="L318" i="8"/>
  <c r="K318" i="8"/>
  <c r="I318" i="8"/>
  <c r="E318" i="8"/>
  <c r="D318" i="8"/>
  <c r="Q318" i="8" s="1"/>
  <c r="J317" i="8"/>
  <c r="J316" i="8" s="1"/>
  <c r="D317" i="8"/>
  <c r="Q317" i="8" s="1"/>
  <c r="L316" i="8"/>
  <c r="K316" i="8"/>
  <c r="I316" i="8"/>
  <c r="E316" i="8"/>
  <c r="G316" i="8" s="1"/>
  <c r="D316" i="8"/>
  <c r="Q316" i="8" s="1"/>
  <c r="J315" i="8"/>
  <c r="J314" i="8" s="1"/>
  <c r="D315" i="8"/>
  <c r="Q315" i="8" s="1"/>
  <c r="L314" i="8"/>
  <c r="K314" i="8"/>
  <c r="I314" i="8"/>
  <c r="E314" i="8"/>
  <c r="G333" i="8" s="1"/>
  <c r="D314" i="8"/>
  <c r="Q314" i="8" s="1"/>
  <c r="J313" i="8"/>
  <c r="J312" i="8" s="1"/>
  <c r="D313" i="8"/>
  <c r="Q313" i="8" s="1"/>
  <c r="L312" i="8"/>
  <c r="K312" i="8"/>
  <c r="I312" i="8"/>
  <c r="E312" i="8"/>
  <c r="D312" i="8"/>
  <c r="Q312" i="8" s="1"/>
  <c r="J311" i="8"/>
  <c r="J310" i="8" s="1"/>
  <c r="D311" i="8"/>
  <c r="Q311" i="8" s="1"/>
  <c r="L310" i="8"/>
  <c r="K310" i="8"/>
  <c r="I310" i="8"/>
  <c r="E310" i="8"/>
  <c r="D310" i="8"/>
  <c r="Q310" i="8" s="1"/>
  <c r="J309" i="8"/>
  <c r="J308" i="8" s="1"/>
  <c r="D309" i="8"/>
  <c r="Q309" i="8" s="1"/>
  <c r="L308" i="8"/>
  <c r="K308" i="8"/>
  <c r="I308" i="8"/>
  <c r="E308" i="8"/>
  <c r="G308" i="8" s="1"/>
  <c r="D308" i="8"/>
  <c r="Q308" i="8" s="1"/>
  <c r="J307" i="8"/>
  <c r="J306" i="8" s="1"/>
  <c r="D307" i="8"/>
  <c r="Q307" i="8" s="1"/>
  <c r="L306" i="8"/>
  <c r="K306" i="8"/>
  <c r="I306" i="8"/>
  <c r="E306" i="8"/>
  <c r="G306" i="8" s="1"/>
  <c r="D306" i="8"/>
  <c r="Q306" i="8" s="1"/>
  <c r="J305" i="8"/>
  <c r="J304" i="8" s="1"/>
  <c r="D305" i="8"/>
  <c r="Q305" i="8" s="1"/>
  <c r="L304" i="8"/>
  <c r="K304" i="8"/>
  <c r="I304" i="8"/>
  <c r="E304" i="8"/>
  <c r="D304" i="8"/>
  <c r="Q304" i="8" s="1"/>
  <c r="J303" i="8"/>
  <c r="J302" i="8" s="1"/>
  <c r="D303" i="8"/>
  <c r="Q303" i="8" s="1"/>
  <c r="L302" i="8"/>
  <c r="K302" i="8"/>
  <c r="I302" i="8"/>
  <c r="E302" i="8"/>
  <c r="D302" i="8"/>
  <c r="Q302" i="8" s="1"/>
  <c r="J301" i="8"/>
  <c r="J300" i="8" s="1"/>
  <c r="D301" i="8"/>
  <c r="Q301" i="8" s="1"/>
  <c r="L300" i="8"/>
  <c r="K300" i="8"/>
  <c r="I300" i="8"/>
  <c r="E300" i="8"/>
  <c r="G300" i="8" s="1"/>
  <c r="D300" i="8"/>
  <c r="Q300" i="8" s="1"/>
  <c r="J299" i="8"/>
  <c r="J298" i="8" s="1"/>
  <c r="D299" i="8"/>
  <c r="Q299" i="8" s="1"/>
  <c r="L298" i="8"/>
  <c r="K298" i="8"/>
  <c r="I298" i="8"/>
  <c r="E298" i="8"/>
  <c r="G298" i="8" s="1"/>
  <c r="D298" i="8"/>
  <c r="Q298" i="8" s="1"/>
  <c r="J295" i="8"/>
  <c r="J294" i="8" s="1"/>
  <c r="D295" i="8"/>
  <c r="Q295" i="8" s="1"/>
  <c r="L294" i="8"/>
  <c r="K294" i="8"/>
  <c r="I294" i="8"/>
  <c r="E294" i="8"/>
  <c r="D294" i="8"/>
  <c r="Q294" i="8" s="1"/>
  <c r="J293" i="8"/>
  <c r="J292" i="8" s="1"/>
  <c r="D293" i="8"/>
  <c r="Q293" i="8" s="1"/>
  <c r="L292" i="8"/>
  <c r="K292" i="8"/>
  <c r="I292" i="8"/>
  <c r="E292" i="8"/>
  <c r="D292" i="8"/>
  <c r="Q292" i="8" s="1"/>
  <c r="J291" i="8"/>
  <c r="J290" i="8" s="1"/>
  <c r="D291" i="8"/>
  <c r="Q291" i="8" s="1"/>
  <c r="L290" i="8"/>
  <c r="K290" i="8"/>
  <c r="I290" i="8"/>
  <c r="E290" i="8"/>
  <c r="G313" i="8" s="1"/>
  <c r="D290" i="8"/>
  <c r="Q290" i="8" s="1"/>
  <c r="J289" i="8"/>
  <c r="J288" i="8" s="1"/>
  <c r="D289" i="8"/>
  <c r="Q289" i="8" s="1"/>
  <c r="L288" i="8"/>
  <c r="K288" i="8"/>
  <c r="I288" i="8"/>
  <c r="E288" i="8"/>
  <c r="D288" i="8"/>
  <c r="Q288" i="8" s="1"/>
  <c r="J287" i="8"/>
  <c r="J286" i="8" s="1"/>
  <c r="D287" i="8"/>
  <c r="Q287" i="8" s="1"/>
  <c r="L286" i="8"/>
  <c r="K286" i="8"/>
  <c r="I286" i="8"/>
  <c r="E286" i="8"/>
  <c r="G286" i="8" s="1"/>
  <c r="D286" i="8"/>
  <c r="Q286" i="8" s="1"/>
  <c r="J285" i="8"/>
  <c r="J284" i="8" s="1"/>
  <c r="D285" i="8"/>
  <c r="Q285" i="8" s="1"/>
  <c r="L284" i="8"/>
  <c r="K284" i="8"/>
  <c r="I284" i="8"/>
  <c r="E284" i="8"/>
  <c r="D284" i="8"/>
  <c r="Q284" i="8" s="1"/>
  <c r="J283" i="8"/>
  <c r="J282" i="8" s="1"/>
  <c r="D283" i="8"/>
  <c r="Q283" i="8" s="1"/>
  <c r="L282" i="8"/>
  <c r="K282" i="8"/>
  <c r="I282" i="8"/>
  <c r="E282" i="8"/>
  <c r="G282" i="8" s="1"/>
  <c r="D282" i="8"/>
  <c r="Q282" i="8" s="1"/>
  <c r="J281" i="8"/>
  <c r="J280" i="8" s="1"/>
  <c r="D281" i="8"/>
  <c r="Q281" i="8" s="1"/>
  <c r="L280" i="8"/>
  <c r="K280" i="8"/>
  <c r="I280" i="8"/>
  <c r="E280" i="8"/>
  <c r="G280" i="8" s="1"/>
  <c r="D280" i="8"/>
  <c r="Q280" i="8" s="1"/>
  <c r="J279" i="8"/>
  <c r="J278" i="8" s="1"/>
  <c r="D279" i="8"/>
  <c r="Q279" i="8" s="1"/>
  <c r="L278" i="8"/>
  <c r="K278" i="8"/>
  <c r="I278" i="8"/>
  <c r="E278" i="8"/>
  <c r="D278" i="8"/>
  <c r="Q278" i="8" s="1"/>
  <c r="J277" i="8"/>
  <c r="J276" i="8" s="1"/>
  <c r="D277" i="8"/>
  <c r="Q277" i="8" s="1"/>
  <c r="L276" i="8"/>
  <c r="K276" i="8"/>
  <c r="I276" i="8"/>
  <c r="E276" i="8"/>
  <c r="D276" i="8"/>
  <c r="Q276" i="8" s="1"/>
  <c r="J275" i="8"/>
  <c r="J274" i="8" s="1"/>
  <c r="D275" i="8"/>
  <c r="Q275" i="8" s="1"/>
  <c r="L274" i="8"/>
  <c r="K274" i="8"/>
  <c r="I274" i="8"/>
  <c r="E274" i="8"/>
  <c r="G274" i="8" s="1"/>
  <c r="D274" i="8"/>
  <c r="Q274" i="8" s="1"/>
  <c r="J273" i="8"/>
  <c r="J272" i="8" s="1"/>
  <c r="D273" i="8"/>
  <c r="Q273" i="8" s="1"/>
  <c r="L272" i="8"/>
  <c r="K272" i="8"/>
  <c r="I272" i="8"/>
  <c r="E272" i="8"/>
  <c r="G341" i="8" s="1"/>
  <c r="D272" i="8"/>
  <c r="Q272" i="8" s="1"/>
  <c r="J270" i="8"/>
  <c r="L270" i="8"/>
  <c r="K270" i="8"/>
  <c r="I270" i="8"/>
  <c r="E270" i="8"/>
  <c r="D270" i="8"/>
  <c r="Q270" i="8" s="1"/>
  <c r="J267" i="8"/>
  <c r="J266" i="8" s="1"/>
  <c r="D267" i="8"/>
  <c r="Q267" i="8" s="1"/>
  <c r="L266" i="8"/>
  <c r="K266" i="8"/>
  <c r="I266" i="8"/>
  <c r="E266" i="8"/>
  <c r="G266" i="8" s="1"/>
  <c r="D266" i="8"/>
  <c r="Q266" i="8" s="1"/>
  <c r="J265" i="8"/>
  <c r="J264" i="8" s="1"/>
  <c r="D265" i="8"/>
  <c r="Q265" i="8" s="1"/>
  <c r="L264" i="8"/>
  <c r="K264" i="8"/>
  <c r="I264" i="8"/>
  <c r="E264" i="8"/>
  <c r="G264" i="8" s="1"/>
  <c r="D264" i="8"/>
  <c r="Q264" i="8" s="1"/>
  <c r="J263" i="8"/>
  <c r="J262" i="8" s="1"/>
  <c r="D263" i="8"/>
  <c r="Q263" i="8" s="1"/>
  <c r="L262" i="8"/>
  <c r="K262" i="8"/>
  <c r="I262" i="8"/>
  <c r="E262" i="8"/>
  <c r="D262" i="8"/>
  <c r="Q262" i="8" s="1"/>
  <c r="J261" i="8"/>
  <c r="J260" i="8" s="1"/>
  <c r="D261" i="8"/>
  <c r="Q261" i="8" s="1"/>
  <c r="L260" i="8"/>
  <c r="K260" i="8"/>
  <c r="I260" i="8"/>
  <c r="E260" i="8"/>
  <c r="D260" i="8"/>
  <c r="Q260" i="8" s="1"/>
  <c r="J259" i="8"/>
  <c r="J258" i="8" s="1"/>
  <c r="D259" i="8"/>
  <c r="Q259" i="8" s="1"/>
  <c r="L258" i="8"/>
  <c r="K258" i="8"/>
  <c r="I258" i="8"/>
  <c r="E258" i="8"/>
  <c r="D258" i="8"/>
  <c r="Q258" i="8" s="1"/>
  <c r="J257" i="8"/>
  <c r="J256" i="8" s="1"/>
  <c r="D257" i="8"/>
  <c r="Q257" i="8" s="1"/>
  <c r="L256" i="8"/>
  <c r="K256" i="8"/>
  <c r="I256" i="8"/>
  <c r="E256" i="8"/>
  <c r="D256" i="8"/>
  <c r="Q256" i="8" s="1"/>
  <c r="J255" i="8"/>
  <c r="J254" i="8" s="1"/>
  <c r="D255" i="8"/>
  <c r="Q255" i="8" s="1"/>
  <c r="L254" i="8"/>
  <c r="K254" i="8"/>
  <c r="I254" i="8"/>
  <c r="E254" i="8"/>
  <c r="D254" i="8"/>
  <c r="Q254" i="8" s="1"/>
  <c r="J253" i="8"/>
  <c r="J252" i="8" s="1"/>
  <c r="D253" i="8"/>
  <c r="Q253" i="8" s="1"/>
  <c r="L252" i="8"/>
  <c r="K252" i="8"/>
  <c r="I252" i="8"/>
  <c r="E252" i="8"/>
  <c r="G252" i="8" s="1"/>
  <c r="D252" i="8"/>
  <c r="Q252" i="8" s="1"/>
  <c r="J251" i="8"/>
  <c r="J250" i="8" s="1"/>
  <c r="D251" i="8"/>
  <c r="Q251" i="8" s="1"/>
  <c r="L250" i="8"/>
  <c r="K250" i="8"/>
  <c r="I250" i="8"/>
  <c r="E250" i="8"/>
  <c r="D250" i="8"/>
  <c r="Q250" i="8" s="1"/>
  <c r="J249" i="8"/>
  <c r="J248" i="8" s="1"/>
  <c r="D249" i="8"/>
  <c r="Q249" i="8" s="1"/>
  <c r="L248" i="8"/>
  <c r="K248" i="8"/>
  <c r="I248" i="8"/>
  <c r="E248" i="8"/>
  <c r="D248" i="8"/>
  <c r="Q248" i="8" s="1"/>
  <c r="J247" i="8"/>
  <c r="J246" i="8" s="1"/>
  <c r="D247" i="8"/>
  <c r="Q247" i="8" s="1"/>
  <c r="L246" i="8"/>
  <c r="K246" i="8"/>
  <c r="I246" i="8"/>
  <c r="E246" i="8"/>
  <c r="G301" i="8" s="1"/>
  <c r="D246" i="8"/>
  <c r="Q246" i="8" s="1"/>
  <c r="J245" i="8"/>
  <c r="J244" i="8" s="1"/>
  <c r="D245" i="8"/>
  <c r="Q245" i="8" s="1"/>
  <c r="L244" i="8"/>
  <c r="K244" i="8"/>
  <c r="I244" i="8"/>
  <c r="E244" i="8"/>
  <c r="G279" i="8" s="1"/>
  <c r="D244" i="8"/>
  <c r="Q244" i="8" s="1"/>
  <c r="J241" i="8"/>
  <c r="J240" i="8" s="1"/>
  <c r="D241" i="8"/>
  <c r="Q241" i="8" s="1"/>
  <c r="L240" i="8"/>
  <c r="K240" i="8"/>
  <c r="I240" i="8"/>
  <c r="E240" i="8"/>
  <c r="G247" i="8" s="1"/>
  <c r="D240" i="8"/>
  <c r="Q240" i="8" s="1"/>
  <c r="J239" i="8"/>
  <c r="J238" i="8" s="1"/>
  <c r="D239" i="8"/>
  <c r="Q239" i="8" s="1"/>
  <c r="L238" i="8"/>
  <c r="K238" i="8"/>
  <c r="I238" i="8"/>
  <c r="E238" i="8"/>
  <c r="G238" i="8" s="1"/>
  <c r="D238" i="8"/>
  <c r="Q238" i="8" s="1"/>
  <c r="J237" i="8"/>
  <c r="J236" i="8" s="1"/>
  <c r="D237" i="8"/>
  <c r="Q237" i="8" s="1"/>
  <c r="L236" i="8"/>
  <c r="K236" i="8"/>
  <c r="I236" i="8"/>
  <c r="E236" i="8"/>
  <c r="D236" i="8"/>
  <c r="Q236" i="8" s="1"/>
  <c r="J235" i="8"/>
  <c r="J234" i="8" s="1"/>
  <c r="D235" i="8"/>
  <c r="Q235" i="8" s="1"/>
  <c r="L234" i="8"/>
  <c r="K234" i="8"/>
  <c r="I234" i="8"/>
  <c r="E234" i="8"/>
  <c r="G261" i="8" s="1"/>
  <c r="D234" i="8"/>
  <c r="Q234" i="8" s="1"/>
  <c r="J233" i="8"/>
  <c r="J232" i="8" s="1"/>
  <c r="D233" i="8"/>
  <c r="Q233" i="8" s="1"/>
  <c r="L232" i="8"/>
  <c r="K232" i="8"/>
  <c r="I232" i="8"/>
  <c r="E232" i="8"/>
  <c r="D232" i="8"/>
  <c r="Q232" i="8" s="1"/>
  <c r="J231" i="8"/>
  <c r="J230" i="8" s="1"/>
  <c r="D231" i="8"/>
  <c r="Q231" i="8" s="1"/>
  <c r="L230" i="8"/>
  <c r="K230" i="8"/>
  <c r="I230" i="8"/>
  <c r="E230" i="8"/>
  <c r="G230" i="8" s="1"/>
  <c r="D230" i="8"/>
  <c r="Q230" i="8" s="1"/>
  <c r="J229" i="8"/>
  <c r="J228" i="8" s="1"/>
  <c r="D229" i="8"/>
  <c r="Q229" i="8" s="1"/>
  <c r="L228" i="8"/>
  <c r="K228" i="8"/>
  <c r="I228" i="8"/>
  <c r="E228" i="8"/>
  <c r="D228" i="8"/>
  <c r="Q228" i="8" s="1"/>
  <c r="J227" i="8"/>
  <c r="J226" i="8" s="1"/>
  <c r="D227" i="8"/>
  <c r="Q227" i="8" s="1"/>
  <c r="L226" i="8"/>
  <c r="K226" i="8"/>
  <c r="I226" i="8"/>
  <c r="E226" i="8"/>
  <c r="G226" i="8" s="1"/>
  <c r="D226" i="8"/>
  <c r="Q226" i="8" s="1"/>
  <c r="J225" i="8"/>
  <c r="J224" i="8" s="1"/>
  <c r="D225" i="8"/>
  <c r="Q225" i="8" s="1"/>
  <c r="L224" i="8"/>
  <c r="K224" i="8"/>
  <c r="I224" i="8"/>
  <c r="E224" i="8"/>
  <c r="D224" i="8"/>
  <c r="Q224" i="8" s="1"/>
  <c r="J223" i="8"/>
  <c r="J222" i="8" s="1"/>
  <c r="D223" i="8"/>
  <c r="Q223" i="8" s="1"/>
  <c r="L222" i="8"/>
  <c r="K222" i="8"/>
  <c r="I222" i="8"/>
  <c r="E222" i="8"/>
  <c r="G265" i="8" s="1"/>
  <c r="D222" i="8"/>
  <c r="Q222" i="8" s="1"/>
  <c r="J221" i="8"/>
  <c r="J220" i="8" s="1"/>
  <c r="D221" i="8"/>
  <c r="Q221" i="8" s="1"/>
  <c r="L220" i="8"/>
  <c r="K220" i="8"/>
  <c r="I220" i="8"/>
  <c r="E220" i="8"/>
  <c r="D220" i="8"/>
  <c r="Q220" i="8" s="1"/>
  <c r="J219" i="8"/>
  <c r="J218" i="8" s="1"/>
  <c r="D219" i="8"/>
  <c r="Q219" i="8" s="1"/>
  <c r="L218" i="8"/>
  <c r="K218" i="8"/>
  <c r="I218" i="8"/>
  <c r="E218" i="8"/>
  <c r="G271" i="8" s="1"/>
  <c r="D218" i="8"/>
  <c r="Q218" i="8" s="1"/>
  <c r="J215" i="8"/>
  <c r="J214" i="8" s="1"/>
  <c r="D215" i="8"/>
  <c r="Q215" i="8" s="1"/>
  <c r="L214" i="8"/>
  <c r="K214" i="8"/>
  <c r="I214" i="8"/>
  <c r="E214" i="8"/>
  <c r="D214" i="8"/>
  <c r="Q214" i="8" s="1"/>
  <c r="J213" i="8"/>
  <c r="J212" i="8" s="1"/>
  <c r="D213" i="8"/>
  <c r="Q213" i="8" s="1"/>
  <c r="L212" i="8"/>
  <c r="K212" i="8"/>
  <c r="I212" i="8"/>
  <c r="E212" i="8"/>
  <c r="G212" i="8" s="1"/>
  <c r="D212" i="8"/>
  <c r="Q212" i="8" s="1"/>
  <c r="J211" i="8"/>
  <c r="J210" i="8" s="1"/>
  <c r="D211" i="8"/>
  <c r="Q211" i="8" s="1"/>
  <c r="L210" i="8"/>
  <c r="K210" i="8"/>
  <c r="I210" i="8"/>
  <c r="E210" i="8"/>
  <c r="G210" i="8" s="1"/>
  <c r="D210" i="8"/>
  <c r="Q210" i="8" s="1"/>
  <c r="J209" i="8"/>
  <c r="J208" i="8" s="1"/>
  <c r="D209" i="8"/>
  <c r="Q209" i="8" s="1"/>
  <c r="L208" i="8"/>
  <c r="K208" i="8"/>
  <c r="I208" i="8"/>
  <c r="E208" i="8"/>
  <c r="G208" i="8" s="1"/>
  <c r="D208" i="8"/>
  <c r="Q208" i="8" s="1"/>
  <c r="J207" i="8"/>
  <c r="J206" i="8" s="1"/>
  <c r="D207" i="8"/>
  <c r="Q207" i="8" s="1"/>
  <c r="L206" i="8"/>
  <c r="K206" i="8"/>
  <c r="I206" i="8"/>
  <c r="E206" i="8"/>
  <c r="G223" i="8" s="1"/>
  <c r="D206" i="8"/>
  <c r="Q206" i="8" s="1"/>
  <c r="J205" i="8"/>
  <c r="J204" i="8" s="1"/>
  <c r="D205" i="8"/>
  <c r="Q205" i="8" s="1"/>
  <c r="L204" i="8"/>
  <c r="K204" i="8"/>
  <c r="I204" i="8"/>
  <c r="E204" i="8"/>
  <c r="D204" i="8"/>
  <c r="Q204" i="8" s="1"/>
  <c r="J203" i="8"/>
  <c r="J202" i="8" s="1"/>
  <c r="D203" i="8"/>
  <c r="Q203" i="8" s="1"/>
  <c r="L202" i="8"/>
  <c r="K202" i="8"/>
  <c r="I202" i="8"/>
  <c r="E202" i="8"/>
  <c r="G202" i="8" s="1"/>
  <c r="D202" i="8"/>
  <c r="Q202" i="8" s="1"/>
  <c r="J201" i="8"/>
  <c r="J200" i="8" s="1"/>
  <c r="D201" i="8"/>
  <c r="Q201" i="8" s="1"/>
  <c r="L200" i="8"/>
  <c r="K200" i="8"/>
  <c r="I200" i="8"/>
  <c r="E200" i="8"/>
  <c r="D200" i="8"/>
  <c r="Q200" i="8" s="1"/>
  <c r="J199" i="8"/>
  <c r="J198" i="8" s="1"/>
  <c r="D199" i="8"/>
  <c r="Q199" i="8" s="1"/>
  <c r="L198" i="8"/>
  <c r="K198" i="8"/>
  <c r="I198" i="8"/>
  <c r="E198" i="8"/>
  <c r="G198" i="8" s="1"/>
  <c r="D198" i="8"/>
  <c r="Q198" i="8" s="1"/>
  <c r="J197" i="8"/>
  <c r="J196" i="8" s="1"/>
  <c r="D197" i="8"/>
  <c r="Q197" i="8" s="1"/>
  <c r="L196" i="8"/>
  <c r="K196" i="8"/>
  <c r="I196" i="8"/>
  <c r="E196" i="8"/>
  <c r="G196" i="8" s="1"/>
  <c r="D196" i="8"/>
  <c r="Q196" i="8" s="1"/>
  <c r="J195" i="8"/>
  <c r="J194" i="8" s="1"/>
  <c r="D195" i="8"/>
  <c r="Q195" i="8" s="1"/>
  <c r="L194" i="8"/>
  <c r="K194" i="8"/>
  <c r="I194" i="8"/>
  <c r="E194" i="8"/>
  <c r="G255" i="8" s="1"/>
  <c r="D194" i="8"/>
  <c r="Q194" i="8" s="1"/>
  <c r="J193" i="8"/>
  <c r="J192" i="8" s="1"/>
  <c r="D193" i="8"/>
  <c r="Q193" i="8" s="1"/>
  <c r="L192" i="8"/>
  <c r="K192" i="8"/>
  <c r="I192" i="8"/>
  <c r="E192" i="8"/>
  <c r="G227" i="8" s="1"/>
  <c r="D192" i="8"/>
  <c r="Q192" i="8" s="1"/>
  <c r="J191" i="8"/>
  <c r="J190" i="8" s="1"/>
  <c r="D191" i="8"/>
  <c r="Q191" i="8" s="1"/>
  <c r="L190" i="8"/>
  <c r="K190" i="8"/>
  <c r="I190" i="8"/>
  <c r="E190" i="8"/>
  <c r="D190" i="8"/>
  <c r="Q190" i="8" s="1"/>
  <c r="J189" i="8"/>
  <c r="J188" i="8" s="1"/>
  <c r="D189" i="8"/>
  <c r="Q189" i="8" s="1"/>
  <c r="L188" i="8"/>
  <c r="K188" i="8"/>
  <c r="I188" i="8"/>
  <c r="E188" i="8"/>
  <c r="D188" i="8"/>
  <c r="Q188" i="8" s="1"/>
  <c r="J185" i="8"/>
  <c r="J184" i="8" s="1"/>
  <c r="D185" i="8"/>
  <c r="Q185" i="8" s="1"/>
  <c r="L184" i="8"/>
  <c r="K184" i="8"/>
  <c r="I184" i="8"/>
  <c r="E184" i="8"/>
  <c r="D184" i="8"/>
  <c r="Q184" i="8" s="1"/>
  <c r="J183" i="8"/>
  <c r="J182" i="8" s="1"/>
  <c r="D183" i="8"/>
  <c r="Q183" i="8" s="1"/>
  <c r="L182" i="8"/>
  <c r="K182" i="8"/>
  <c r="I182" i="8"/>
  <c r="E182" i="8"/>
  <c r="G182" i="8" s="1"/>
  <c r="D182" i="8"/>
  <c r="Q182" i="8" s="1"/>
  <c r="J181" i="8"/>
  <c r="J180" i="8" s="1"/>
  <c r="D181" i="8"/>
  <c r="Q181" i="8" s="1"/>
  <c r="L180" i="8"/>
  <c r="K180" i="8"/>
  <c r="I180" i="8"/>
  <c r="E180" i="8"/>
  <c r="D180" i="8"/>
  <c r="Q180" i="8" s="1"/>
  <c r="J179" i="8"/>
  <c r="J178" i="8" s="1"/>
  <c r="D179" i="8"/>
  <c r="Q179" i="8" s="1"/>
  <c r="L178" i="8"/>
  <c r="K178" i="8"/>
  <c r="I178" i="8"/>
  <c r="E178" i="8"/>
  <c r="D178" i="8"/>
  <c r="Q178" i="8" s="1"/>
  <c r="J177" i="8"/>
  <c r="J176" i="8" s="1"/>
  <c r="D177" i="8"/>
  <c r="Q177" i="8" s="1"/>
  <c r="L176" i="8"/>
  <c r="K176" i="8"/>
  <c r="I176" i="8"/>
  <c r="E176" i="8"/>
  <c r="G201" i="8" s="1"/>
  <c r="D176" i="8"/>
  <c r="Q176" i="8" s="1"/>
  <c r="J175" i="8"/>
  <c r="J174" i="8" s="1"/>
  <c r="D175" i="8"/>
  <c r="Q175" i="8" s="1"/>
  <c r="L174" i="8"/>
  <c r="K174" i="8"/>
  <c r="I174" i="8"/>
  <c r="E174" i="8"/>
  <c r="D174" i="8"/>
  <c r="Q174" i="8" s="1"/>
  <c r="J173" i="8"/>
  <c r="J172" i="8" s="1"/>
  <c r="D173" i="8"/>
  <c r="Q173" i="8" s="1"/>
  <c r="L172" i="8"/>
  <c r="K172" i="8"/>
  <c r="I172" i="8"/>
  <c r="E172" i="8"/>
  <c r="D172" i="8"/>
  <c r="Q172" i="8" s="1"/>
  <c r="J171" i="8"/>
  <c r="J170" i="8" s="1"/>
  <c r="D171" i="8"/>
  <c r="Q171" i="8" s="1"/>
  <c r="L170" i="8"/>
  <c r="K170" i="8"/>
  <c r="I170" i="8"/>
  <c r="E170" i="8"/>
  <c r="D170" i="8"/>
  <c r="Q170" i="8" s="1"/>
  <c r="J169" i="8"/>
  <c r="J168" i="8" s="1"/>
  <c r="D169" i="8"/>
  <c r="Q169" i="8" s="1"/>
  <c r="L168" i="8"/>
  <c r="K168" i="8"/>
  <c r="I168" i="8"/>
  <c r="E168" i="8"/>
  <c r="G168" i="8" s="1"/>
  <c r="D168" i="8"/>
  <c r="Q168" i="8" s="1"/>
  <c r="J167" i="8"/>
  <c r="J166" i="8" s="1"/>
  <c r="D167" i="8"/>
  <c r="Q167" i="8" s="1"/>
  <c r="L166" i="8"/>
  <c r="K166" i="8"/>
  <c r="I166" i="8"/>
  <c r="E166" i="8"/>
  <c r="G199" i="8" s="1"/>
  <c r="D166" i="8"/>
  <c r="Q166" i="8" s="1"/>
  <c r="J165" i="8"/>
  <c r="J164" i="8" s="1"/>
  <c r="D165" i="8"/>
  <c r="Q165" i="8" s="1"/>
  <c r="L164" i="8"/>
  <c r="K164" i="8"/>
  <c r="I164" i="8"/>
  <c r="E164" i="8"/>
  <c r="G164" i="8" s="1"/>
  <c r="D164" i="8"/>
  <c r="Q164" i="8" s="1"/>
  <c r="J163" i="8"/>
  <c r="J162" i="8" s="1"/>
  <c r="D163" i="8"/>
  <c r="Q163" i="8" s="1"/>
  <c r="L162" i="8"/>
  <c r="K162" i="8"/>
  <c r="I162" i="8"/>
  <c r="E162" i="8"/>
  <c r="D162" i="8"/>
  <c r="Q162" i="8" s="1"/>
  <c r="J161" i="8"/>
  <c r="J160" i="8" s="1"/>
  <c r="D161" i="8"/>
  <c r="Q161" i="8" s="1"/>
  <c r="L160" i="8"/>
  <c r="K160" i="8"/>
  <c r="I160" i="8"/>
  <c r="E160" i="8"/>
  <c r="D160" i="8"/>
  <c r="Q160" i="8" s="1"/>
  <c r="J159" i="8"/>
  <c r="J158" i="8" s="1"/>
  <c r="D159" i="8"/>
  <c r="Q159" i="8" s="1"/>
  <c r="L158" i="8"/>
  <c r="K158" i="8"/>
  <c r="I158" i="8"/>
  <c r="E158" i="8"/>
  <c r="D158" i="8"/>
  <c r="Q158" i="8" s="1"/>
  <c r="J155" i="8"/>
  <c r="J154" i="8" s="1"/>
  <c r="D155" i="8"/>
  <c r="Q155" i="8" s="1"/>
  <c r="L154" i="8"/>
  <c r="K154" i="8"/>
  <c r="I154" i="8"/>
  <c r="E154" i="8"/>
  <c r="G154" i="8" s="1"/>
  <c r="D154" i="8"/>
  <c r="Q154" i="8" s="1"/>
  <c r="J153" i="8"/>
  <c r="J152" i="8" s="1"/>
  <c r="D153" i="8"/>
  <c r="Q153" i="8" s="1"/>
  <c r="L152" i="8"/>
  <c r="K152" i="8"/>
  <c r="I152" i="8"/>
  <c r="E152" i="8"/>
  <c r="D152" i="8"/>
  <c r="Q152" i="8" s="1"/>
  <c r="J151" i="8"/>
  <c r="J150" i="8" s="1"/>
  <c r="D151" i="8"/>
  <c r="Q151" i="8" s="1"/>
  <c r="L150" i="8"/>
  <c r="K150" i="8"/>
  <c r="I150" i="8"/>
  <c r="E150" i="8"/>
  <c r="D150" i="8"/>
  <c r="Q150" i="8" s="1"/>
  <c r="J149" i="8"/>
  <c r="J148" i="8" s="1"/>
  <c r="D149" i="8"/>
  <c r="Q149" i="8" s="1"/>
  <c r="L148" i="8"/>
  <c r="K148" i="8"/>
  <c r="I148" i="8"/>
  <c r="E148" i="8"/>
  <c r="G148" i="8" s="1"/>
  <c r="D148" i="8"/>
  <c r="Q148" i="8" s="1"/>
  <c r="J147" i="8"/>
  <c r="J146" i="8" s="1"/>
  <c r="D147" i="8"/>
  <c r="Q147" i="8" s="1"/>
  <c r="L146" i="8"/>
  <c r="K146" i="8"/>
  <c r="I146" i="8"/>
  <c r="E146" i="8"/>
  <c r="D146" i="8"/>
  <c r="Q146" i="8" s="1"/>
  <c r="J145" i="8"/>
  <c r="J144" i="8" s="1"/>
  <c r="D145" i="8"/>
  <c r="Q145" i="8" s="1"/>
  <c r="L144" i="8"/>
  <c r="K144" i="8"/>
  <c r="I144" i="8"/>
  <c r="E144" i="8"/>
  <c r="G144" i="8" s="1"/>
  <c r="D144" i="8"/>
  <c r="Q144" i="8" s="1"/>
  <c r="J143" i="8"/>
  <c r="J142" i="8" s="1"/>
  <c r="D143" i="8"/>
  <c r="Q143" i="8" s="1"/>
  <c r="L142" i="8"/>
  <c r="K142" i="8"/>
  <c r="I142" i="8"/>
  <c r="E142" i="8"/>
  <c r="D142" i="8"/>
  <c r="Q142" i="8" s="1"/>
  <c r="J141" i="8"/>
  <c r="J140" i="8" s="1"/>
  <c r="D141" i="8"/>
  <c r="Q141" i="8" s="1"/>
  <c r="L140" i="8"/>
  <c r="K140" i="8"/>
  <c r="I140" i="8"/>
  <c r="E140" i="8"/>
  <c r="D140" i="8"/>
  <c r="Q140" i="8" s="1"/>
  <c r="J139" i="8"/>
  <c r="J138" i="8" s="1"/>
  <c r="D139" i="8"/>
  <c r="Q139" i="8" s="1"/>
  <c r="L138" i="8"/>
  <c r="K138" i="8"/>
  <c r="I138" i="8"/>
  <c r="E138" i="8"/>
  <c r="D138" i="8"/>
  <c r="Q138" i="8" s="1"/>
  <c r="J137" i="8"/>
  <c r="J136" i="8" s="1"/>
  <c r="D137" i="8"/>
  <c r="Q137" i="8" s="1"/>
  <c r="L136" i="8"/>
  <c r="K136" i="8"/>
  <c r="I136" i="8"/>
  <c r="E136" i="8"/>
  <c r="D136" i="8"/>
  <c r="Q136" i="8" s="1"/>
  <c r="J135" i="8"/>
  <c r="J134" i="8" s="1"/>
  <c r="D135" i="8"/>
  <c r="Q135" i="8" s="1"/>
  <c r="L134" i="8"/>
  <c r="K134" i="8"/>
  <c r="I134" i="8"/>
  <c r="E134" i="8"/>
  <c r="G134" i="8" s="1"/>
  <c r="D134" i="8"/>
  <c r="Q134" i="8" s="1"/>
  <c r="J133" i="8"/>
  <c r="J132" i="8" s="1"/>
  <c r="D133" i="8"/>
  <c r="Q133" i="8" s="1"/>
  <c r="L132" i="8"/>
  <c r="K132" i="8"/>
  <c r="E132" i="8"/>
  <c r="G132" i="8" s="1"/>
  <c r="D132" i="8"/>
  <c r="Q132" i="8" s="1"/>
  <c r="J131" i="8"/>
  <c r="J130" i="8" s="1"/>
  <c r="D131" i="8"/>
  <c r="Q131" i="8" s="1"/>
  <c r="L130" i="8"/>
  <c r="K130" i="8"/>
  <c r="I130" i="8"/>
  <c r="E130" i="8"/>
  <c r="D130" i="8"/>
  <c r="Q130" i="8" s="1"/>
  <c r="J127" i="8"/>
  <c r="J126" i="8" s="1"/>
  <c r="D127" i="8"/>
  <c r="Q127" i="8" s="1"/>
  <c r="L126" i="8"/>
  <c r="K126" i="8"/>
  <c r="I126" i="8"/>
  <c r="E126" i="8"/>
  <c r="G126" i="8" s="1"/>
  <c r="D126" i="8"/>
  <c r="Q126" i="8" s="1"/>
  <c r="J125" i="8"/>
  <c r="J124" i="8" s="1"/>
  <c r="D125" i="8"/>
  <c r="Q125" i="8" s="1"/>
  <c r="L124" i="8"/>
  <c r="K124" i="8"/>
  <c r="I124" i="8"/>
  <c r="E124" i="8"/>
  <c r="G124" i="8" s="1"/>
  <c r="D124" i="8"/>
  <c r="Q124" i="8" s="1"/>
  <c r="J123" i="8"/>
  <c r="J122" i="8" s="1"/>
  <c r="D123" i="8"/>
  <c r="Q123" i="8" s="1"/>
  <c r="L122" i="8"/>
  <c r="K122" i="8"/>
  <c r="I122" i="8"/>
  <c r="E122" i="8"/>
  <c r="D122" i="8"/>
  <c r="Q122" i="8" s="1"/>
  <c r="J121" i="8"/>
  <c r="J120" i="8" s="1"/>
  <c r="D121" i="8"/>
  <c r="Q121" i="8" s="1"/>
  <c r="L120" i="8"/>
  <c r="K120" i="8"/>
  <c r="I120" i="8"/>
  <c r="E120" i="8"/>
  <c r="D120" i="8"/>
  <c r="Q120" i="8" s="1"/>
  <c r="J119" i="8"/>
  <c r="J118" i="8" s="1"/>
  <c r="D119" i="8"/>
  <c r="Q119" i="8" s="1"/>
  <c r="L118" i="8"/>
  <c r="K118" i="8"/>
  <c r="I118" i="8"/>
  <c r="E118" i="8"/>
  <c r="D118" i="8"/>
  <c r="Q118" i="8" s="1"/>
  <c r="J117" i="8"/>
  <c r="J116" i="8" s="1"/>
  <c r="D117" i="8"/>
  <c r="Q117" i="8" s="1"/>
  <c r="L116" i="8"/>
  <c r="K116" i="8"/>
  <c r="I116" i="8"/>
  <c r="E116" i="8"/>
  <c r="D116" i="8"/>
  <c r="Q116" i="8" s="1"/>
  <c r="J115" i="8"/>
  <c r="J114" i="8" s="1"/>
  <c r="D115" i="8"/>
  <c r="Q115" i="8" s="1"/>
  <c r="L114" i="8"/>
  <c r="K114" i="8"/>
  <c r="I114" i="8"/>
  <c r="E114" i="8"/>
  <c r="G114" i="8" s="1"/>
  <c r="D114" i="8"/>
  <c r="Q114" i="8" s="1"/>
  <c r="J113" i="8"/>
  <c r="J112" i="8" s="1"/>
  <c r="D113" i="8"/>
  <c r="Q113" i="8" s="1"/>
  <c r="L112" i="8"/>
  <c r="K112" i="8"/>
  <c r="I112" i="8"/>
  <c r="E112" i="8"/>
  <c r="D112" i="8"/>
  <c r="Q112" i="8" s="1"/>
  <c r="J111" i="8"/>
  <c r="J110" i="8" s="1"/>
  <c r="D111" i="8"/>
  <c r="Q111" i="8" s="1"/>
  <c r="L110" i="8"/>
  <c r="K110" i="8"/>
  <c r="I110" i="8"/>
  <c r="E110" i="8"/>
  <c r="D110" i="8"/>
  <c r="Q110" i="8" s="1"/>
  <c r="J109" i="8"/>
  <c r="J108" i="8" s="1"/>
  <c r="D109" i="8"/>
  <c r="Q109" i="8" s="1"/>
  <c r="L108" i="8"/>
  <c r="K108" i="8"/>
  <c r="I108" i="8"/>
  <c r="E108" i="8"/>
  <c r="D108" i="8"/>
  <c r="Q108" i="8" s="1"/>
  <c r="J107" i="8"/>
  <c r="J106" i="8" s="1"/>
  <c r="D107" i="8"/>
  <c r="Q107" i="8" s="1"/>
  <c r="L106" i="8"/>
  <c r="K106" i="8"/>
  <c r="I106" i="8"/>
  <c r="E106" i="8"/>
  <c r="D106" i="8"/>
  <c r="Q106" i="8" s="1"/>
  <c r="J105" i="8"/>
  <c r="J104" i="8" s="1"/>
  <c r="D105" i="8"/>
  <c r="Q105" i="8" s="1"/>
  <c r="L104" i="8"/>
  <c r="K104" i="8"/>
  <c r="I104" i="8"/>
  <c r="E104" i="8"/>
  <c r="D104" i="8"/>
  <c r="Q104" i="8" s="1"/>
  <c r="J103" i="8"/>
  <c r="J102" i="8" s="1"/>
  <c r="D103" i="8"/>
  <c r="Q103" i="8" s="1"/>
  <c r="L102" i="8"/>
  <c r="K102" i="8"/>
  <c r="I102" i="8"/>
  <c r="E102" i="8"/>
  <c r="G102" i="8" s="1"/>
  <c r="D102" i="8"/>
  <c r="Q102" i="8" s="1"/>
  <c r="J101" i="8"/>
  <c r="J100" i="8" s="1"/>
  <c r="D101" i="8"/>
  <c r="Q101" i="8" s="1"/>
  <c r="L100" i="8"/>
  <c r="K100" i="8"/>
  <c r="I100" i="8"/>
  <c r="E100" i="8"/>
  <c r="D100" i="8"/>
  <c r="Q100" i="8" s="1"/>
  <c r="J97" i="8"/>
  <c r="J96" i="8" s="1"/>
  <c r="D97" i="8"/>
  <c r="Q97" i="8" s="1"/>
  <c r="L96" i="8"/>
  <c r="K96" i="8"/>
  <c r="I96" i="8"/>
  <c r="E96" i="8"/>
  <c r="D96" i="8"/>
  <c r="Q96" i="8" s="1"/>
  <c r="J95" i="8"/>
  <c r="J94" i="8" s="1"/>
  <c r="D95" i="8"/>
  <c r="Q95" i="8" s="1"/>
  <c r="L94" i="8"/>
  <c r="K94" i="8"/>
  <c r="I94" i="8"/>
  <c r="E94" i="8"/>
  <c r="D94" i="8"/>
  <c r="Q94" i="8" s="1"/>
  <c r="J93" i="8"/>
  <c r="J92" i="8" s="1"/>
  <c r="D93" i="8"/>
  <c r="Q93" i="8" s="1"/>
  <c r="L92" i="8"/>
  <c r="K92" i="8"/>
  <c r="I92" i="8"/>
  <c r="E92" i="8"/>
  <c r="D92" i="8"/>
  <c r="Q92" i="8" s="1"/>
  <c r="J91" i="8"/>
  <c r="J90" i="8" s="1"/>
  <c r="D91" i="8"/>
  <c r="Q91" i="8" s="1"/>
  <c r="L90" i="8"/>
  <c r="K90" i="8"/>
  <c r="I90" i="8"/>
  <c r="E90" i="8"/>
  <c r="D90" i="8"/>
  <c r="Q90" i="8" s="1"/>
  <c r="J89" i="8"/>
  <c r="J88" i="8" s="1"/>
  <c r="D89" i="8"/>
  <c r="Q89" i="8" s="1"/>
  <c r="L88" i="8"/>
  <c r="K88" i="8"/>
  <c r="I88" i="8"/>
  <c r="E88" i="8"/>
  <c r="D88" i="8"/>
  <c r="Q88" i="8" s="1"/>
  <c r="J87" i="8"/>
  <c r="J86" i="8" s="1"/>
  <c r="D87" i="8"/>
  <c r="Q87" i="8" s="1"/>
  <c r="L86" i="8"/>
  <c r="K86" i="8"/>
  <c r="I86" i="8"/>
  <c r="E86" i="8"/>
  <c r="D86" i="8"/>
  <c r="Q86" i="8" s="1"/>
  <c r="J85" i="8"/>
  <c r="J84" i="8" s="1"/>
  <c r="D85" i="8"/>
  <c r="Q85" i="8" s="1"/>
  <c r="L84" i="8"/>
  <c r="K84" i="8"/>
  <c r="I84" i="8"/>
  <c r="E84" i="8"/>
  <c r="G84" i="8" s="1"/>
  <c r="D84" i="8"/>
  <c r="Q84" i="8" s="1"/>
  <c r="J83" i="8"/>
  <c r="J82" i="8" s="1"/>
  <c r="D83" i="8"/>
  <c r="Q83" i="8" s="1"/>
  <c r="L82" i="8"/>
  <c r="K82" i="8"/>
  <c r="I82" i="8"/>
  <c r="E82" i="8"/>
  <c r="D82" i="8"/>
  <c r="Q82" i="8" s="1"/>
  <c r="J81" i="8"/>
  <c r="J80" i="8" s="1"/>
  <c r="D81" i="8"/>
  <c r="Q81" i="8" s="1"/>
  <c r="L80" i="8"/>
  <c r="K80" i="8"/>
  <c r="I80" i="8"/>
  <c r="E80" i="8"/>
  <c r="D80" i="8"/>
  <c r="Q80" i="8" s="1"/>
  <c r="J79" i="8"/>
  <c r="J78" i="8" s="1"/>
  <c r="D79" i="8"/>
  <c r="Q79" i="8" s="1"/>
  <c r="L78" i="8"/>
  <c r="K78" i="8"/>
  <c r="I78" i="8"/>
  <c r="E78" i="8"/>
  <c r="G78" i="8" s="1"/>
  <c r="D78" i="8"/>
  <c r="Q78" i="8" s="1"/>
  <c r="J77" i="8"/>
  <c r="J76" i="8" s="1"/>
  <c r="D77" i="8"/>
  <c r="Q77" i="8" s="1"/>
  <c r="L76" i="8"/>
  <c r="K76" i="8"/>
  <c r="I76" i="8"/>
  <c r="E76" i="8"/>
  <c r="G76" i="8" s="1"/>
  <c r="D76" i="8"/>
  <c r="Q76" i="8" s="1"/>
  <c r="J75" i="8"/>
  <c r="J74" i="8" s="1"/>
  <c r="D75" i="8"/>
  <c r="Q75" i="8" s="1"/>
  <c r="L74" i="8"/>
  <c r="K74" i="8"/>
  <c r="I74" i="8"/>
  <c r="E74" i="8"/>
  <c r="G74" i="8" s="1"/>
  <c r="D74" i="8"/>
  <c r="Q74" i="8" s="1"/>
  <c r="J73" i="8"/>
  <c r="J72" i="8" s="1"/>
  <c r="D73" i="8"/>
  <c r="Q73" i="8" s="1"/>
  <c r="L72" i="8"/>
  <c r="K72" i="8"/>
  <c r="I72" i="8"/>
  <c r="E72" i="8"/>
  <c r="G72" i="8" s="1"/>
  <c r="D72" i="8"/>
  <c r="Q72" i="8" s="1"/>
  <c r="J71" i="8"/>
  <c r="J70" i="8" s="1"/>
  <c r="D71" i="8"/>
  <c r="Q71" i="8" s="1"/>
  <c r="L70" i="8"/>
  <c r="K70" i="8"/>
  <c r="I70" i="8"/>
  <c r="E70" i="8"/>
  <c r="D70" i="8"/>
  <c r="Q70" i="8" s="1"/>
  <c r="J69" i="8"/>
  <c r="J68" i="8" s="1"/>
  <c r="D69" i="8"/>
  <c r="Q69" i="8" s="1"/>
  <c r="L68" i="8"/>
  <c r="K68" i="8"/>
  <c r="I68" i="8"/>
  <c r="E68" i="8"/>
  <c r="D68" i="8"/>
  <c r="Q68" i="8" s="1"/>
  <c r="J65" i="8"/>
  <c r="J64" i="8" s="1"/>
  <c r="D65" i="8"/>
  <c r="Q65" i="8" s="1"/>
  <c r="L64" i="8"/>
  <c r="K64" i="8"/>
  <c r="I64" i="8"/>
  <c r="E64" i="8"/>
  <c r="G93" i="8" s="1"/>
  <c r="D64" i="8"/>
  <c r="Q64" i="8" s="1"/>
  <c r="J63" i="8"/>
  <c r="J62" i="8" s="1"/>
  <c r="D63" i="8"/>
  <c r="Q63" i="8" s="1"/>
  <c r="L62" i="8"/>
  <c r="K62" i="8"/>
  <c r="I62" i="8"/>
  <c r="E62" i="8"/>
  <c r="G79" i="8" s="1"/>
  <c r="D62" i="8"/>
  <c r="Q62" i="8" s="1"/>
  <c r="J61" i="8"/>
  <c r="J60" i="8" s="1"/>
  <c r="D61" i="8"/>
  <c r="Q61" i="8" s="1"/>
  <c r="L60" i="8"/>
  <c r="K60" i="8"/>
  <c r="I60" i="8"/>
  <c r="E60" i="8"/>
  <c r="G69" i="8" s="1"/>
  <c r="D60" i="8"/>
  <c r="Q60" i="8" s="1"/>
  <c r="J59" i="8"/>
  <c r="J58" i="8" s="1"/>
  <c r="D59" i="8"/>
  <c r="Q59" i="8" s="1"/>
  <c r="L58" i="8"/>
  <c r="K58" i="8"/>
  <c r="I58" i="8"/>
  <c r="E58" i="8"/>
  <c r="G91" i="8" s="1"/>
  <c r="D58" i="8"/>
  <c r="Q58" i="8" s="1"/>
  <c r="J57" i="8"/>
  <c r="J56" i="8" s="1"/>
  <c r="D57" i="8"/>
  <c r="Q57" i="8" s="1"/>
  <c r="L56" i="8"/>
  <c r="K56" i="8"/>
  <c r="I56" i="8"/>
  <c r="E56" i="8"/>
  <c r="G56" i="8" s="1"/>
  <c r="D56" i="8"/>
  <c r="Q56" i="8" s="1"/>
  <c r="J55" i="8"/>
  <c r="J54" i="8" s="1"/>
  <c r="D55" i="8"/>
  <c r="Q55" i="8" s="1"/>
  <c r="L54" i="8"/>
  <c r="K54" i="8"/>
  <c r="I54" i="8"/>
  <c r="E54" i="8"/>
  <c r="G87" i="8" s="1"/>
  <c r="D54" i="8"/>
  <c r="Q54" i="8" s="1"/>
  <c r="J53" i="8"/>
  <c r="J52" i="8" s="1"/>
  <c r="D53" i="8"/>
  <c r="Q53" i="8" s="1"/>
  <c r="L52" i="8"/>
  <c r="K52" i="8"/>
  <c r="I52" i="8"/>
  <c r="E52" i="8"/>
  <c r="G85" i="8" s="1"/>
  <c r="D52" i="8"/>
  <c r="Q52" i="8" s="1"/>
  <c r="J51" i="8"/>
  <c r="J50" i="8" s="1"/>
  <c r="D51" i="8"/>
  <c r="Q51" i="8" s="1"/>
  <c r="L50" i="8"/>
  <c r="K50" i="8"/>
  <c r="I50" i="8"/>
  <c r="E50" i="8"/>
  <c r="G95" i="8" s="1"/>
  <c r="D50" i="8"/>
  <c r="Q50" i="8" s="1"/>
  <c r="J49" i="8"/>
  <c r="J48" i="8" s="1"/>
  <c r="D49" i="8"/>
  <c r="Q49" i="8" s="1"/>
  <c r="L48" i="8"/>
  <c r="K48" i="8"/>
  <c r="I48" i="8"/>
  <c r="E48" i="8"/>
  <c r="G48" i="8" s="1"/>
  <c r="D48" i="8"/>
  <c r="Q48" i="8" s="1"/>
  <c r="J47" i="8"/>
  <c r="J46" i="8" s="1"/>
  <c r="D47" i="8"/>
  <c r="Q47" i="8" s="1"/>
  <c r="L46" i="8"/>
  <c r="K46" i="8"/>
  <c r="I46" i="8"/>
  <c r="E46" i="8"/>
  <c r="G97" i="8" s="1"/>
  <c r="D46" i="8"/>
  <c r="Q46" i="8" s="1"/>
  <c r="J45" i="8"/>
  <c r="J44" i="8" s="1"/>
  <c r="D45" i="8"/>
  <c r="Q45" i="8" s="1"/>
  <c r="L44" i="8"/>
  <c r="K44" i="8"/>
  <c r="I44" i="8"/>
  <c r="E44" i="8"/>
  <c r="G75" i="8" s="1"/>
  <c r="D44" i="8"/>
  <c r="Q44" i="8" s="1"/>
  <c r="J43" i="8"/>
  <c r="J42" i="8" s="1"/>
  <c r="D43" i="8"/>
  <c r="Q43" i="8" s="1"/>
  <c r="L42" i="8"/>
  <c r="K42" i="8"/>
  <c r="I42" i="8"/>
  <c r="E42" i="8"/>
  <c r="G73" i="8" s="1"/>
  <c r="D42" i="8"/>
  <c r="Q42" i="8" s="1"/>
  <c r="J41" i="8"/>
  <c r="J40" i="8" s="1"/>
  <c r="D41" i="8"/>
  <c r="Q41" i="8" s="1"/>
  <c r="L40" i="8"/>
  <c r="K40" i="8"/>
  <c r="I40" i="8"/>
  <c r="E40" i="8"/>
  <c r="G40" i="8" s="1"/>
  <c r="D40" i="8"/>
  <c r="Q40" i="8" s="1"/>
  <c r="J39" i="8"/>
  <c r="J38" i="8" s="1"/>
  <c r="D39" i="8"/>
  <c r="Q39" i="8" s="1"/>
  <c r="L38" i="8"/>
  <c r="K38" i="8"/>
  <c r="I38" i="8"/>
  <c r="E38" i="8"/>
  <c r="G77" i="8" s="1"/>
  <c r="D38" i="8"/>
  <c r="Q38" i="8" s="1"/>
  <c r="J37" i="8"/>
  <c r="J36" i="8" s="1"/>
  <c r="D37" i="8"/>
  <c r="Q37" i="8" s="1"/>
  <c r="L36" i="8"/>
  <c r="K36" i="8"/>
  <c r="I36" i="8"/>
  <c r="E36" i="8"/>
  <c r="G89" i="8" s="1"/>
  <c r="D36" i="8"/>
  <c r="Q36" i="8" s="1"/>
  <c r="J33" i="8"/>
  <c r="J32" i="8" s="1"/>
  <c r="D33" i="8"/>
  <c r="Q33" i="8" s="1"/>
  <c r="L32" i="8"/>
  <c r="K32" i="8"/>
  <c r="I32" i="8"/>
  <c r="E32" i="8"/>
  <c r="G55" i="8" s="1"/>
  <c r="D32" i="8"/>
  <c r="Q32" i="8" s="1"/>
  <c r="J31" i="8"/>
  <c r="J30" i="8" s="1"/>
  <c r="D31" i="8"/>
  <c r="Q31" i="8" s="1"/>
  <c r="L30" i="8"/>
  <c r="K30" i="8"/>
  <c r="I30" i="8"/>
  <c r="E30" i="8"/>
  <c r="G45" i="8" s="1"/>
  <c r="D30" i="8"/>
  <c r="Q30" i="8" s="1"/>
  <c r="J29" i="8"/>
  <c r="J28" i="8" s="1"/>
  <c r="D29" i="8"/>
  <c r="Q29" i="8" s="1"/>
  <c r="L28" i="8"/>
  <c r="K28" i="8"/>
  <c r="I28" i="8"/>
  <c r="E28" i="8"/>
  <c r="G43" i="8" s="1"/>
  <c r="D28" i="8"/>
  <c r="Q28" i="8" s="1"/>
  <c r="J27" i="8"/>
  <c r="J26" i="8" s="1"/>
  <c r="D27" i="8"/>
  <c r="Q27" i="8" s="1"/>
  <c r="L26" i="8"/>
  <c r="K26" i="8"/>
  <c r="I26" i="8"/>
  <c r="E26" i="8"/>
  <c r="G47" i="8" s="1"/>
  <c r="D26" i="8"/>
  <c r="Q26" i="8" s="1"/>
  <c r="J25" i="8"/>
  <c r="J24" i="8" s="1"/>
  <c r="D25" i="8"/>
  <c r="Q25" i="8" s="1"/>
  <c r="L24" i="8"/>
  <c r="K24" i="8"/>
  <c r="I24" i="8"/>
  <c r="E24" i="8"/>
  <c r="G39" i="8" s="1"/>
  <c r="D24" i="8"/>
  <c r="Q24" i="8" s="1"/>
  <c r="J23" i="8"/>
  <c r="J22" i="8" s="1"/>
  <c r="D23" i="8"/>
  <c r="Q23" i="8" s="1"/>
  <c r="L22" i="8"/>
  <c r="K22" i="8"/>
  <c r="I22" i="8"/>
  <c r="E22" i="8"/>
  <c r="D22" i="8"/>
  <c r="Q22" i="8" s="1"/>
  <c r="J21" i="8"/>
  <c r="J20" i="8" s="1"/>
  <c r="D21" i="8"/>
  <c r="Q21" i="8" s="1"/>
  <c r="L20" i="8"/>
  <c r="K20" i="8"/>
  <c r="I20" i="8"/>
  <c r="E20" i="8"/>
  <c r="G41" i="8" s="1"/>
  <c r="D20" i="8"/>
  <c r="Q20" i="8" s="1"/>
  <c r="J19" i="8"/>
  <c r="J18" i="8" s="1"/>
  <c r="D19" i="8"/>
  <c r="Q19" i="8" s="1"/>
  <c r="L18" i="8"/>
  <c r="K18" i="8"/>
  <c r="I18" i="8"/>
  <c r="E18" i="8"/>
  <c r="G65" i="8" s="1"/>
  <c r="D18" i="8"/>
  <c r="Q18" i="8" s="1"/>
  <c r="J17" i="8"/>
  <c r="J16" i="8" s="1"/>
  <c r="D17" i="8"/>
  <c r="Q17" i="8" s="1"/>
  <c r="L16" i="8"/>
  <c r="K16" i="8"/>
  <c r="I16" i="8"/>
  <c r="E16" i="8"/>
  <c r="D16" i="8"/>
  <c r="Q16" i="8" s="1"/>
  <c r="J15" i="8"/>
  <c r="J14" i="8" s="1"/>
  <c r="D15" i="8"/>
  <c r="Q15" i="8" s="1"/>
  <c r="L14" i="8"/>
  <c r="K14" i="8"/>
  <c r="I14" i="8"/>
  <c r="E14" i="8"/>
  <c r="D14" i="8"/>
  <c r="Q14" i="8" s="1"/>
  <c r="J13" i="8"/>
  <c r="J12" i="8" s="1"/>
  <c r="D13" i="8"/>
  <c r="Q13" i="8" s="1"/>
  <c r="L12" i="8"/>
  <c r="K12" i="8"/>
  <c r="I12" i="8"/>
  <c r="E12" i="8"/>
  <c r="G35" i="8" s="1"/>
  <c r="D12" i="8"/>
  <c r="Q12" i="8" s="1"/>
  <c r="J11" i="8"/>
  <c r="J10" i="8" s="1"/>
  <c r="D11" i="8"/>
  <c r="Q11" i="8" s="1"/>
  <c r="L10" i="8"/>
  <c r="K10" i="8"/>
  <c r="I10" i="8"/>
  <c r="E10" i="8"/>
  <c r="G57" i="8" s="1"/>
  <c r="D10" i="8"/>
  <c r="Q10" i="8" s="1"/>
  <c r="J9" i="8"/>
  <c r="J8" i="8" s="1"/>
  <c r="D9" i="8"/>
  <c r="Q9" i="8" s="1"/>
  <c r="L8" i="8"/>
  <c r="K8" i="8"/>
  <c r="I8" i="8"/>
  <c r="E8" i="8"/>
  <c r="G61" i="8" s="1"/>
  <c r="D8" i="8"/>
  <c r="Q8" i="8" s="1"/>
  <c r="J7" i="8"/>
  <c r="J6" i="8" s="1"/>
  <c r="D7" i="8"/>
  <c r="Q7" i="8" s="1"/>
  <c r="L6" i="8"/>
  <c r="K6" i="8"/>
  <c r="I6" i="8"/>
  <c r="E6" i="8"/>
  <c r="G63" i="8" s="1"/>
  <c r="D6" i="8"/>
  <c r="Q6" i="8" s="1"/>
  <c r="J5" i="8"/>
  <c r="J4" i="8" s="1"/>
  <c r="D5" i="8"/>
  <c r="Q5" i="8" s="1"/>
  <c r="L4" i="8"/>
  <c r="K4" i="8"/>
  <c r="I4" i="8"/>
  <c r="E4" i="8"/>
  <c r="D4" i="8"/>
  <c r="Q4" i="8" s="1"/>
  <c r="J483" i="8"/>
  <c r="J482" i="8" s="1"/>
  <c r="D483" i="8"/>
  <c r="Q483" i="8" s="1"/>
  <c r="L482" i="8"/>
  <c r="K482" i="8"/>
  <c r="I482" i="8"/>
  <c r="E482" i="8"/>
  <c r="G482" i="8" s="1"/>
  <c r="D482" i="8"/>
  <c r="Q482" i="8" s="1"/>
  <c r="J451" i="8"/>
  <c r="J450" i="8" s="1"/>
  <c r="D451" i="8"/>
  <c r="Q451" i="8" s="1"/>
  <c r="L450" i="8"/>
  <c r="K450" i="8"/>
  <c r="I450" i="8"/>
  <c r="E450" i="8"/>
  <c r="G450" i="8" s="1"/>
  <c r="D450" i="8"/>
  <c r="Q450" i="8" s="1"/>
  <c r="J419" i="8"/>
  <c r="J418" i="8" s="1"/>
  <c r="D419" i="8"/>
  <c r="Q419" i="8" s="1"/>
  <c r="L418" i="8"/>
  <c r="K418" i="8"/>
  <c r="I418" i="8"/>
  <c r="E418" i="8"/>
  <c r="D418" i="8"/>
  <c r="Q418" i="8" s="1"/>
  <c r="J387" i="8"/>
  <c r="J386" i="8" s="1"/>
  <c r="D387" i="8"/>
  <c r="Q387" i="8" s="1"/>
  <c r="L386" i="8"/>
  <c r="K386" i="8"/>
  <c r="I386" i="8"/>
  <c r="E386" i="8"/>
  <c r="G386" i="8" s="1"/>
  <c r="D386" i="8"/>
  <c r="Q386" i="8" s="1"/>
  <c r="J357" i="8"/>
  <c r="J356" i="8" s="1"/>
  <c r="D357" i="8"/>
  <c r="Q357" i="8" s="1"/>
  <c r="L356" i="8"/>
  <c r="K356" i="8"/>
  <c r="I356" i="8"/>
  <c r="E356" i="8"/>
  <c r="G356" i="8" s="1"/>
  <c r="D356" i="8"/>
  <c r="Q356" i="8" s="1"/>
  <c r="J325" i="8"/>
  <c r="J324" i="8" s="1"/>
  <c r="D325" i="8"/>
  <c r="Q325" i="8" s="1"/>
  <c r="L324" i="8"/>
  <c r="K324" i="8"/>
  <c r="I324" i="8"/>
  <c r="E324" i="8"/>
  <c r="D324" i="8"/>
  <c r="Q324" i="8" s="1"/>
  <c r="J297" i="8"/>
  <c r="J296" i="8" s="1"/>
  <c r="D297" i="8"/>
  <c r="Q297" i="8" s="1"/>
  <c r="L296" i="8"/>
  <c r="K296" i="8"/>
  <c r="I296" i="8"/>
  <c r="E296" i="8"/>
  <c r="D296" i="8"/>
  <c r="Q296" i="8" s="1"/>
  <c r="J269" i="8"/>
  <c r="J268" i="8" s="1"/>
  <c r="D269" i="8"/>
  <c r="Q269" i="8" s="1"/>
  <c r="L268" i="8"/>
  <c r="K268" i="8"/>
  <c r="I268" i="8"/>
  <c r="E268" i="8"/>
  <c r="D268" i="8"/>
  <c r="Q268" i="8" s="1"/>
  <c r="J243" i="8"/>
  <c r="J242" i="8" s="1"/>
  <c r="D243" i="8"/>
  <c r="Q243" i="8" s="1"/>
  <c r="L242" i="8"/>
  <c r="K242" i="8"/>
  <c r="I242" i="8"/>
  <c r="E242" i="8"/>
  <c r="G242" i="8" s="1"/>
  <c r="D242" i="8"/>
  <c r="Q242" i="8" s="1"/>
  <c r="J217" i="8"/>
  <c r="J216" i="8" s="1"/>
  <c r="D217" i="8"/>
  <c r="Q217" i="8" s="1"/>
  <c r="L216" i="8"/>
  <c r="K216" i="8"/>
  <c r="I216" i="8"/>
  <c r="E216" i="8"/>
  <c r="G216" i="8" s="1"/>
  <c r="D216" i="8"/>
  <c r="Q216" i="8" s="1"/>
  <c r="J187" i="8"/>
  <c r="J186" i="8" s="1"/>
  <c r="D187" i="8"/>
  <c r="Q187" i="8" s="1"/>
  <c r="L186" i="8"/>
  <c r="K186" i="8"/>
  <c r="I186" i="8"/>
  <c r="E186" i="8"/>
  <c r="G186" i="8" s="1"/>
  <c r="D186" i="8"/>
  <c r="Q186" i="8" s="1"/>
  <c r="J157" i="8"/>
  <c r="J156" i="8" s="1"/>
  <c r="D157" i="8"/>
  <c r="Q157" i="8" s="1"/>
  <c r="L156" i="8"/>
  <c r="K156" i="8"/>
  <c r="I156" i="8"/>
  <c r="E156" i="8"/>
  <c r="G156" i="8" s="1"/>
  <c r="D156" i="8"/>
  <c r="Q156" i="8" s="1"/>
  <c r="J129" i="8"/>
  <c r="J128" i="8" s="1"/>
  <c r="D129" i="8"/>
  <c r="Q129" i="8" s="1"/>
  <c r="L128" i="8"/>
  <c r="K128" i="8"/>
  <c r="I128" i="8"/>
  <c r="E128" i="8"/>
  <c r="G128" i="8" s="1"/>
  <c r="D128" i="8"/>
  <c r="Q128" i="8" s="1"/>
  <c r="J99" i="8"/>
  <c r="J98" i="8" s="1"/>
  <c r="D99" i="8"/>
  <c r="Q99" i="8" s="1"/>
  <c r="L98" i="8"/>
  <c r="K98" i="8"/>
  <c r="I98" i="8"/>
  <c r="E98" i="8"/>
  <c r="G98" i="8" s="1"/>
  <c r="D98" i="8"/>
  <c r="Q98" i="8" s="1"/>
  <c r="J67" i="8"/>
  <c r="J66" i="8" s="1"/>
  <c r="D67" i="8"/>
  <c r="Q67" i="8" s="1"/>
  <c r="L66" i="8"/>
  <c r="K66" i="8"/>
  <c r="I66" i="8"/>
  <c r="E66" i="8"/>
  <c r="G66" i="8" s="1"/>
  <c r="D66" i="8"/>
  <c r="Q66" i="8" s="1"/>
  <c r="J35" i="8"/>
  <c r="J34" i="8" s="1"/>
  <c r="D35" i="8"/>
  <c r="Q35" i="8" s="1"/>
  <c r="L34" i="8"/>
  <c r="K34" i="8"/>
  <c r="I34" i="8"/>
  <c r="E34" i="8"/>
  <c r="G34" i="8" s="1"/>
  <c r="D34" i="8"/>
  <c r="Q34" i="8" s="1"/>
  <c r="J3" i="8"/>
  <c r="J2" i="8" s="1"/>
  <c r="D3" i="8"/>
  <c r="Q3" i="8" s="1"/>
  <c r="L2" i="8"/>
  <c r="K2" i="8"/>
  <c r="I2" i="8"/>
  <c r="E2" i="8"/>
  <c r="G49" i="8" s="1"/>
  <c r="D2" i="8"/>
  <c r="Q2" i="8" s="1"/>
  <c r="K364" i="7"/>
  <c r="K262" i="7"/>
  <c r="K430" i="7"/>
  <c r="L430" i="7"/>
  <c r="I396" i="7"/>
  <c r="G456" i="8" l="1"/>
  <c r="G497" i="8"/>
  <c r="G464" i="8"/>
  <c r="G485" i="8"/>
  <c r="G478" i="8"/>
  <c r="G511" i="8"/>
  <c r="G496" i="8"/>
  <c r="G512" i="8"/>
  <c r="G460" i="8"/>
  <c r="G487" i="8"/>
  <c r="G458" i="8"/>
  <c r="G501" i="8"/>
  <c r="G474" i="8"/>
  <c r="G493" i="8"/>
  <c r="G492" i="8"/>
  <c r="G454" i="8"/>
  <c r="G491" i="8"/>
  <c r="G452" i="8"/>
  <c r="G509" i="8"/>
  <c r="G418" i="8"/>
  <c r="G473" i="8"/>
  <c r="G432" i="8"/>
  <c r="G453" i="8"/>
  <c r="G448" i="8"/>
  <c r="G455" i="8"/>
  <c r="G466" i="8"/>
  <c r="G426" i="8"/>
  <c r="G451" i="8"/>
  <c r="G442" i="8"/>
  <c r="G465" i="8"/>
  <c r="G480" i="8"/>
  <c r="G462" i="8"/>
  <c r="G424" i="8"/>
  <c r="G461" i="8"/>
  <c r="G472" i="8"/>
  <c r="G434" i="8"/>
  <c r="G467" i="8"/>
  <c r="G468" i="8"/>
  <c r="G388" i="8"/>
  <c r="G447" i="8"/>
  <c r="G438" i="8"/>
  <c r="G398" i="8"/>
  <c r="G439" i="8"/>
  <c r="G396" i="8"/>
  <c r="G443" i="8"/>
  <c r="G412" i="8"/>
  <c r="G419" i="8"/>
  <c r="G446" i="8"/>
  <c r="G410" i="8"/>
  <c r="G441" i="8"/>
  <c r="G444" i="8"/>
  <c r="G392" i="8"/>
  <c r="G425" i="8"/>
  <c r="G408" i="8"/>
  <c r="G421" i="8"/>
  <c r="G402" i="8"/>
  <c r="G445" i="8"/>
  <c r="G400" i="8"/>
  <c r="G429" i="8"/>
  <c r="G416" i="8"/>
  <c r="G427" i="8"/>
  <c r="G358" i="8"/>
  <c r="G393" i="8"/>
  <c r="G374" i="8"/>
  <c r="G391" i="8"/>
  <c r="G370" i="8"/>
  <c r="G411" i="8"/>
  <c r="G404" i="8"/>
  <c r="G380" i="8"/>
  <c r="G407" i="8"/>
  <c r="G414" i="8"/>
  <c r="G344" i="8"/>
  <c r="G397" i="8"/>
  <c r="G360" i="8"/>
  <c r="G399" i="8"/>
  <c r="G394" i="8"/>
  <c r="G368" i="8"/>
  <c r="G409" i="8"/>
  <c r="G384" i="8"/>
  <c r="G405" i="8"/>
  <c r="G372" i="8"/>
  <c r="G395" i="8"/>
  <c r="G352" i="8"/>
  <c r="G371" i="8"/>
  <c r="G346" i="8"/>
  <c r="G383" i="8"/>
  <c r="G378" i="8"/>
  <c r="G342" i="8"/>
  <c r="G373" i="8"/>
  <c r="G376" i="8"/>
  <c r="G340" i="8"/>
  <c r="G377" i="8"/>
  <c r="G320" i="8"/>
  <c r="G338" i="8"/>
  <c r="G381" i="8"/>
  <c r="G324" i="8"/>
  <c r="G357" i="8"/>
  <c r="G366" i="8"/>
  <c r="G382" i="8"/>
  <c r="G354" i="8"/>
  <c r="G302" i="8"/>
  <c r="G347" i="8"/>
  <c r="G318" i="8"/>
  <c r="G355" i="8"/>
  <c r="G296" i="8"/>
  <c r="G335" i="8"/>
  <c r="G312" i="8"/>
  <c r="G343" i="8"/>
  <c r="G330" i="8"/>
  <c r="G310" i="8"/>
  <c r="G345" i="8"/>
  <c r="G328" i="8"/>
  <c r="G322" i="8"/>
  <c r="G339" i="8"/>
  <c r="G284" i="8"/>
  <c r="G349" i="8"/>
  <c r="G304" i="8"/>
  <c r="G331" i="8"/>
  <c r="G268" i="8"/>
  <c r="G307" i="8"/>
  <c r="G278" i="8"/>
  <c r="G315" i="8"/>
  <c r="G294" i="8"/>
  <c r="G305" i="8"/>
  <c r="G276" i="8"/>
  <c r="G303" i="8"/>
  <c r="G292" i="8"/>
  <c r="G319" i="8"/>
  <c r="G288" i="8"/>
  <c r="G317" i="8"/>
  <c r="G270" i="8"/>
  <c r="G309" i="8"/>
  <c r="G262" i="8"/>
  <c r="G299" i="8"/>
  <c r="G314" i="8"/>
  <c r="G224" i="8"/>
  <c r="G293" i="8"/>
  <c r="G258" i="8"/>
  <c r="G277" i="8"/>
  <c r="G256" i="8"/>
  <c r="G285" i="8"/>
  <c r="G290" i="8"/>
  <c r="G236" i="8"/>
  <c r="G289" i="8"/>
  <c r="G254" i="8"/>
  <c r="G291" i="8"/>
  <c r="G272" i="8"/>
  <c r="G250" i="8"/>
  <c r="G273" i="8"/>
  <c r="G248" i="8"/>
  <c r="G281" i="8"/>
  <c r="G260" i="8"/>
  <c r="G283" i="8"/>
  <c r="G244" i="8"/>
  <c r="G188" i="8"/>
  <c r="G251" i="8"/>
  <c r="G220" i="8"/>
  <c r="G249" i="8"/>
  <c r="G232" i="8"/>
  <c r="G267" i="8"/>
  <c r="G228" i="8"/>
  <c r="G263" i="8"/>
  <c r="G246" i="8"/>
  <c r="G214" i="8"/>
  <c r="G231" i="8"/>
  <c r="G190" i="8"/>
  <c r="G221" i="8"/>
  <c r="G240" i="8"/>
  <c r="G204" i="8"/>
  <c r="G225" i="8"/>
  <c r="G222" i="8"/>
  <c r="G241" i="8"/>
  <c r="G200" i="8"/>
  <c r="G233" i="8"/>
  <c r="G218" i="8"/>
  <c r="G234" i="8"/>
  <c r="G178" i="8"/>
  <c r="G239" i="8"/>
  <c r="G160" i="8"/>
  <c r="G237" i="8"/>
  <c r="G158" i="8"/>
  <c r="G211" i="8"/>
  <c r="G174" i="8"/>
  <c r="G207" i="8"/>
  <c r="G192" i="8"/>
  <c r="G172" i="8"/>
  <c r="G189" i="8"/>
  <c r="G206" i="8"/>
  <c r="G170" i="8"/>
  <c r="G197" i="8"/>
  <c r="G184" i="8"/>
  <c r="G195" i="8"/>
  <c r="G215" i="8"/>
  <c r="G180" i="8"/>
  <c r="G209" i="8"/>
  <c r="G162" i="8"/>
  <c r="G193" i="8"/>
  <c r="G194" i="8"/>
  <c r="G147" i="8"/>
  <c r="G122" i="8"/>
  <c r="G105" i="8"/>
  <c r="G70" i="8"/>
  <c r="G86" i="8"/>
  <c r="G119" i="8"/>
  <c r="G104" i="8"/>
  <c r="G131" i="8"/>
  <c r="G161" i="8"/>
  <c r="G120" i="8"/>
  <c r="G171" i="8"/>
  <c r="G138" i="8"/>
  <c r="G113" i="8"/>
  <c r="G68" i="8"/>
  <c r="G118" i="8"/>
  <c r="G149" i="8"/>
  <c r="G136" i="8"/>
  <c r="G167" i="8"/>
  <c r="G169" i="8"/>
  <c r="G152" i="8"/>
  <c r="G94" i="8"/>
  <c r="G107" i="8"/>
  <c r="G112" i="8"/>
  <c r="G151" i="8"/>
  <c r="G175" i="8"/>
  <c r="G146" i="8"/>
  <c r="G88" i="8"/>
  <c r="G109" i="8"/>
  <c r="G135" i="8"/>
  <c r="G106" i="8"/>
  <c r="G140" i="8"/>
  <c r="G183" i="8"/>
  <c r="G123" i="8"/>
  <c r="G82" i="8"/>
  <c r="G100" i="8"/>
  <c r="G139" i="8"/>
  <c r="G145" i="8"/>
  <c r="G116" i="8"/>
  <c r="G150" i="8"/>
  <c r="G157" i="8"/>
  <c r="G80" i="8"/>
  <c r="G127" i="8"/>
  <c r="G96" i="8"/>
  <c r="G111" i="8"/>
  <c r="G166" i="8"/>
  <c r="G185" i="8"/>
  <c r="G163" i="8"/>
  <c r="G130" i="8"/>
  <c r="G143" i="8"/>
  <c r="G125" i="8"/>
  <c r="G92" i="8"/>
  <c r="G110" i="8"/>
  <c r="G155" i="8"/>
  <c r="G115" i="8"/>
  <c r="G121" i="8"/>
  <c r="G90" i="8"/>
  <c r="G181" i="8"/>
  <c r="G108" i="8"/>
  <c r="G142" i="8"/>
  <c r="G165" i="8"/>
  <c r="G176" i="8"/>
  <c r="G50" i="8"/>
  <c r="G52" i="8"/>
  <c r="G64" i="8"/>
  <c r="G46" i="8"/>
  <c r="G62" i="8"/>
  <c r="G38" i="8"/>
  <c r="G54" i="8"/>
  <c r="G36" i="8"/>
  <c r="G60" i="8"/>
  <c r="G42" i="8"/>
  <c r="G58" i="8"/>
  <c r="G44" i="8"/>
  <c r="J157" i="7"/>
  <c r="J156" i="7" s="1"/>
  <c r="J125" i="7"/>
  <c r="I346" i="7"/>
  <c r="J137" i="7"/>
  <c r="J136" i="7" s="1"/>
  <c r="J135" i="7"/>
  <c r="J134" i="7" s="1"/>
  <c r="J133" i="7"/>
  <c r="J132" i="7" s="1"/>
  <c r="J131" i="7"/>
  <c r="J130" i="7" s="1"/>
  <c r="J129" i="7"/>
  <c r="J128" i="7" s="1"/>
  <c r="K44" i="7"/>
  <c r="I352" i="6" l="1"/>
  <c r="I334" i="6"/>
  <c r="I124" i="6"/>
  <c r="K420" i="6"/>
  <c r="L44" i="6"/>
  <c r="L128" i="6"/>
  <c r="K128" i="6"/>
  <c r="I126" i="6"/>
  <c r="I128" i="6"/>
  <c r="I150" i="5" l="1"/>
  <c r="I468" i="5"/>
  <c r="I414" i="5"/>
  <c r="I84" i="5" l="1"/>
  <c r="I182" i="5"/>
  <c r="I56" i="5"/>
  <c r="G511" i="7"/>
  <c r="G507" i="7"/>
  <c r="G505" i="7"/>
  <c r="G493" i="7"/>
  <c r="G491" i="7"/>
  <c r="G485" i="7"/>
  <c r="G209" i="6"/>
  <c r="G197" i="6"/>
  <c r="G187" i="6"/>
  <c r="G479" i="7"/>
  <c r="G477" i="7"/>
  <c r="G473" i="7"/>
  <c r="G459" i="7"/>
  <c r="G453" i="7"/>
  <c r="G451" i="7"/>
  <c r="G447" i="7"/>
  <c r="G431" i="7"/>
  <c r="G427" i="7"/>
  <c r="G419" i="7"/>
  <c r="G417" i="7"/>
  <c r="G403" i="7"/>
  <c r="G401" i="7"/>
  <c r="G399" i="7"/>
  <c r="G391" i="7"/>
  <c r="G385" i="7"/>
  <c r="G371" i="7"/>
  <c r="G361" i="7"/>
  <c r="G355" i="7"/>
  <c r="G349" i="7"/>
  <c r="G341" i="7"/>
  <c r="G339" i="7"/>
  <c r="G337" i="7"/>
  <c r="G323" i="7"/>
  <c r="E512" i="7"/>
  <c r="G512" i="7" s="1"/>
  <c r="E510" i="7"/>
  <c r="G510" i="7" s="1"/>
  <c r="E508" i="7"/>
  <c r="E506" i="7"/>
  <c r="G506" i="7" s="1"/>
  <c r="E504" i="7"/>
  <c r="E502" i="7"/>
  <c r="G502" i="7" s="1"/>
  <c r="E500" i="7"/>
  <c r="E498" i="7"/>
  <c r="G498" i="7" s="1"/>
  <c r="E496" i="7"/>
  <c r="E494" i="7"/>
  <c r="G494" i="7" s="1"/>
  <c r="E492" i="7"/>
  <c r="G492" i="7" s="1"/>
  <c r="E490" i="7"/>
  <c r="G490" i="7" s="1"/>
  <c r="E488" i="7"/>
  <c r="E486" i="7"/>
  <c r="G486" i="7" s="1"/>
  <c r="E484" i="7"/>
  <c r="E478" i="7"/>
  <c r="G478" i="7" s="1"/>
  <c r="E476" i="7"/>
  <c r="G476" i="7" s="1"/>
  <c r="E474" i="7"/>
  <c r="E472" i="7"/>
  <c r="G472" i="7" s="1"/>
  <c r="E470" i="7"/>
  <c r="G495" i="7" s="1"/>
  <c r="E468" i="7"/>
  <c r="G489" i="7" s="1"/>
  <c r="E466" i="7"/>
  <c r="G466" i="7" s="1"/>
  <c r="E464" i="7"/>
  <c r="E462" i="7"/>
  <c r="E460" i="7"/>
  <c r="G460" i="7" s="1"/>
  <c r="E458" i="7"/>
  <c r="G458" i="7" s="1"/>
  <c r="E456" i="7"/>
  <c r="G456" i="7" s="1"/>
  <c r="E446" i="7"/>
  <c r="G446" i="7" s="1"/>
  <c r="E444" i="7"/>
  <c r="G444" i="7" s="1"/>
  <c r="E442" i="7"/>
  <c r="G442" i="7" s="1"/>
  <c r="E440" i="7"/>
  <c r="G481" i="7" s="1"/>
  <c r="E438" i="7"/>
  <c r="G438" i="7" s="1"/>
  <c r="E436" i="7"/>
  <c r="G436" i="7" s="1"/>
  <c r="E434" i="7"/>
  <c r="G461" i="7" s="1"/>
  <c r="E432" i="7"/>
  <c r="G432" i="7" s="1"/>
  <c r="E430" i="7"/>
  <c r="G430" i="7" s="1"/>
  <c r="E428" i="7"/>
  <c r="G465" i="7" s="1"/>
  <c r="E426" i="7"/>
  <c r="G463" i="7" s="1"/>
  <c r="E424" i="7"/>
  <c r="G424" i="7" s="1"/>
  <c r="E414" i="7"/>
  <c r="G414" i="7" s="1"/>
  <c r="E412" i="7"/>
  <c r="G421" i="7" s="1"/>
  <c r="E410" i="7"/>
  <c r="G410" i="7" s="1"/>
  <c r="E408" i="7"/>
  <c r="G408" i="7" s="1"/>
  <c r="E406" i="7"/>
  <c r="E404" i="7"/>
  <c r="G441" i="7" s="1"/>
  <c r="E402" i="7"/>
  <c r="G402" i="7" s="1"/>
  <c r="E400" i="7"/>
  <c r="G400" i="7" s="1"/>
  <c r="E398" i="7"/>
  <c r="G398" i="7" s="1"/>
  <c r="E396" i="7"/>
  <c r="G425" i="7" s="1"/>
  <c r="E394" i="7"/>
  <c r="G439" i="7" s="1"/>
  <c r="E392" i="7"/>
  <c r="G392" i="7" s="1"/>
  <c r="E390" i="7"/>
  <c r="G445" i="7" s="1"/>
  <c r="E382" i="7"/>
  <c r="G382" i="7" s="1"/>
  <c r="E380" i="7"/>
  <c r="G407" i="7" s="1"/>
  <c r="E378" i="7"/>
  <c r="E376" i="7"/>
  <c r="G376" i="7" s="1"/>
  <c r="E374" i="7"/>
  <c r="G409" i="7" s="1"/>
  <c r="E372" i="7"/>
  <c r="G372" i="7" s="1"/>
  <c r="E370" i="7"/>
  <c r="G370" i="7" s="1"/>
  <c r="E368" i="7"/>
  <c r="G368" i="7" s="1"/>
  <c r="E366" i="7"/>
  <c r="E364" i="7"/>
  <c r="G364" i="7" s="1"/>
  <c r="E362" i="7"/>
  <c r="G362" i="7" s="1"/>
  <c r="E360" i="7"/>
  <c r="G360" i="7" s="1"/>
  <c r="E358" i="7"/>
  <c r="G415" i="7" s="1"/>
  <c r="E354" i="7"/>
  <c r="G354" i="7" s="1"/>
  <c r="E350" i="7"/>
  <c r="G350" i="7" s="1"/>
  <c r="E348" i="7"/>
  <c r="G348" i="7" s="1"/>
  <c r="E346" i="7"/>
  <c r="G346" i="7" s="1"/>
  <c r="E344" i="7"/>
  <c r="G344" i="7" s="1"/>
  <c r="E342" i="7"/>
  <c r="G359" i="7" s="1"/>
  <c r="E340" i="7"/>
  <c r="G340" i="7" s="1"/>
  <c r="E338" i="7"/>
  <c r="E336" i="7"/>
  <c r="G336" i="7" s="1"/>
  <c r="E334" i="7"/>
  <c r="G369" i="7" s="1"/>
  <c r="E332" i="7"/>
  <c r="G332" i="7" s="1"/>
  <c r="E330" i="7"/>
  <c r="E318" i="7"/>
  <c r="G331" i="7" s="1"/>
  <c r="E316" i="7"/>
  <c r="G347" i="7" s="1"/>
  <c r="E314" i="7"/>
  <c r="G314" i="7" s="1"/>
  <c r="E312" i="7"/>
  <c r="G343" i="7" s="1"/>
  <c r="E310" i="7"/>
  <c r="G325" i="7" s="1"/>
  <c r="E308" i="7"/>
  <c r="G333" i="7" s="1"/>
  <c r="E306" i="7"/>
  <c r="G335" i="7" s="1"/>
  <c r="E304" i="7"/>
  <c r="G304" i="7" s="1"/>
  <c r="E302" i="7"/>
  <c r="G345" i="7" s="1"/>
  <c r="E300" i="7"/>
  <c r="G300" i="7" s="1"/>
  <c r="E298" i="7"/>
  <c r="G298" i="7" s="1"/>
  <c r="E290" i="7"/>
  <c r="G319" i="7" s="1"/>
  <c r="E288" i="7"/>
  <c r="G321" i="7" s="1"/>
  <c r="E286" i="7"/>
  <c r="G286" i="7" s="1"/>
  <c r="E284" i="7"/>
  <c r="G315" i="7" s="1"/>
  <c r="E282" i="7"/>
  <c r="G282" i="7" s="1"/>
  <c r="E280" i="7"/>
  <c r="E278" i="7"/>
  <c r="G311" i="7" s="1"/>
  <c r="E276" i="7"/>
  <c r="G276" i="7" s="1"/>
  <c r="E274" i="7"/>
  <c r="G305" i="7" s="1"/>
  <c r="E272" i="7"/>
  <c r="G353" i="7" s="1"/>
  <c r="E270" i="7"/>
  <c r="G303" i="7" s="1"/>
  <c r="E262" i="7"/>
  <c r="G279" i="7" s="1"/>
  <c r="E260" i="7"/>
  <c r="E258" i="7"/>
  <c r="E256" i="7"/>
  <c r="G256" i="7" s="1"/>
  <c r="E254" i="7"/>
  <c r="G275" i="7" s="1"/>
  <c r="E252" i="7"/>
  <c r="G271" i="7" s="1"/>
  <c r="E250" i="7"/>
  <c r="G250" i="7" s="1"/>
  <c r="E248" i="7"/>
  <c r="G277" i="7" s="1"/>
  <c r="E246" i="7"/>
  <c r="E244" i="7"/>
  <c r="G285" i="7" s="1"/>
  <c r="E236" i="7"/>
  <c r="E234" i="7"/>
  <c r="G291" i="7" s="1"/>
  <c r="E232" i="7"/>
  <c r="G251" i="7" s="1"/>
  <c r="E230" i="7"/>
  <c r="G230" i="7" s="1"/>
  <c r="E228" i="7"/>
  <c r="G259" i="7" s="1"/>
  <c r="E226" i="7"/>
  <c r="G226" i="7" s="1"/>
  <c r="E224" i="7"/>
  <c r="E222" i="7"/>
  <c r="E220" i="7"/>
  <c r="G241" i="7" s="1"/>
  <c r="E218" i="7"/>
  <c r="G243" i="7" s="1"/>
  <c r="E216" i="7"/>
  <c r="E208" i="7"/>
  <c r="G208" i="7" s="1"/>
  <c r="E206" i="7"/>
  <c r="G235" i="7" s="1"/>
  <c r="E204" i="7"/>
  <c r="G204" i="7" s="1"/>
  <c r="E202" i="7"/>
  <c r="G202" i="7" s="1"/>
  <c r="E200" i="7"/>
  <c r="G200" i="7" s="1"/>
  <c r="E198" i="7"/>
  <c r="E196" i="7"/>
  <c r="G231" i="7" s="1"/>
  <c r="E194" i="7"/>
  <c r="G232" i="7" s="1"/>
  <c r="E192" i="7"/>
  <c r="E190" i="7"/>
  <c r="G229" i="7" s="1"/>
  <c r="E188" i="7"/>
  <c r="G188" i="7" s="1"/>
  <c r="E180" i="7"/>
  <c r="G195" i="7" s="1"/>
  <c r="E178" i="7"/>
  <c r="E176" i="7"/>
  <c r="E174" i="7"/>
  <c r="G209" i="7" s="1"/>
  <c r="E172" i="7"/>
  <c r="G211" i="7" s="1"/>
  <c r="E170" i="7"/>
  <c r="G170" i="7" s="1"/>
  <c r="E168" i="7"/>
  <c r="G168" i="7" s="1"/>
  <c r="E166" i="7"/>
  <c r="G219" i="7" s="1"/>
  <c r="E164" i="7"/>
  <c r="G164" i="7" s="1"/>
  <c r="E162" i="7"/>
  <c r="E160" i="7"/>
  <c r="E152" i="7"/>
  <c r="G152" i="7" s="1"/>
  <c r="E150" i="7"/>
  <c r="G150" i="7" s="1"/>
  <c r="E148" i="7"/>
  <c r="G148" i="7" s="1"/>
  <c r="E146" i="7"/>
  <c r="E144" i="7"/>
  <c r="G144" i="7" s="1"/>
  <c r="E142" i="7"/>
  <c r="G175" i="7" s="1"/>
  <c r="E140" i="7"/>
  <c r="G165" i="7" s="1"/>
  <c r="E138" i="7"/>
  <c r="G138" i="7" s="1"/>
  <c r="E136" i="7"/>
  <c r="G136" i="7" s="1"/>
  <c r="E134" i="7"/>
  <c r="G189" i="7" s="1"/>
  <c r="E132" i="7"/>
  <c r="G159" i="7" s="1"/>
  <c r="E124" i="7"/>
  <c r="G124" i="7" s="1"/>
  <c r="E122" i="7"/>
  <c r="G161" i="7" s="1"/>
  <c r="E120" i="7"/>
  <c r="G135" i="7" s="1"/>
  <c r="E118" i="7"/>
  <c r="G118" i="7" s="1"/>
  <c r="E116" i="7"/>
  <c r="E114" i="7"/>
  <c r="G145" i="7" s="1"/>
  <c r="E112" i="7"/>
  <c r="G139" i="7" s="1"/>
  <c r="E110" i="7"/>
  <c r="G110" i="7" s="1"/>
  <c r="E108" i="7"/>
  <c r="G151" i="7" s="1"/>
  <c r="E106" i="7"/>
  <c r="E104" i="7"/>
  <c r="G104" i="7" s="1"/>
  <c r="E102" i="7"/>
  <c r="G129" i="7" s="1"/>
  <c r="E94" i="7"/>
  <c r="E92" i="7"/>
  <c r="G109" i="7" s="1"/>
  <c r="E90" i="7"/>
  <c r="E88" i="7"/>
  <c r="G121" i="7" s="1"/>
  <c r="E86" i="7"/>
  <c r="E84" i="7"/>
  <c r="G103" i="7" s="1"/>
  <c r="E82" i="7"/>
  <c r="G82" i="7" s="1"/>
  <c r="E80" i="7"/>
  <c r="E78" i="7"/>
  <c r="E76" i="7"/>
  <c r="G125" i="7" s="1"/>
  <c r="E74" i="7"/>
  <c r="E72" i="7"/>
  <c r="G119" i="7" s="1"/>
  <c r="E70" i="7"/>
  <c r="E62" i="7"/>
  <c r="G93" i="7" s="1"/>
  <c r="E60" i="7"/>
  <c r="G85" i="7" s="1"/>
  <c r="E58" i="7"/>
  <c r="G71" i="7" s="1"/>
  <c r="E56" i="7"/>
  <c r="E54" i="7"/>
  <c r="E52" i="7"/>
  <c r="E50" i="7"/>
  <c r="G95" i="7" s="1"/>
  <c r="E48" i="7"/>
  <c r="G79" i="7" s="1"/>
  <c r="E46" i="7"/>
  <c r="G46" i="7" s="1"/>
  <c r="E44" i="7"/>
  <c r="G44" i="7" s="1"/>
  <c r="E42" i="7"/>
  <c r="G42" i="7" s="1"/>
  <c r="E40" i="7"/>
  <c r="E38" i="7"/>
  <c r="G38" i="7" s="1"/>
  <c r="E28" i="7"/>
  <c r="G45" i="7" s="1"/>
  <c r="E26" i="7"/>
  <c r="G58" i="7" s="1"/>
  <c r="E24" i="7"/>
  <c r="G55" i="7" s="1"/>
  <c r="E22" i="7"/>
  <c r="E20" i="7"/>
  <c r="E18" i="7"/>
  <c r="G47" i="7" s="1"/>
  <c r="E16" i="7"/>
  <c r="G49" i="7" s="1"/>
  <c r="E14" i="7"/>
  <c r="G43" i="7" s="1"/>
  <c r="E12" i="7"/>
  <c r="G65" i="7" s="1"/>
  <c r="E10" i="7"/>
  <c r="G56" i="7" s="1"/>
  <c r="E8" i="7"/>
  <c r="G35" i="7" s="1"/>
  <c r="E6" i="7"/>
  <c r="G318" i="7"/>
  <c r="G317" i="7"/>
  <c r="G313" i="7"/>
  <c r="G301" i="7"/>
  <c r="G299" i="7"/>
  <c r="G295" i="7"/>
  <c r="G293" i="7"/>
  <c r="G289" i="7"/>
  <c r="G287" i="7"/>
  <c r="G283" i="7"/>
  <c r="G281" i="7"/>
  <c r="G273" i="7"/>
  <c r="G267" i="7"/>
  <c r="G263" i="7"/>
  <c r="G260" i="7"/>
  <c r="G255" i="7"/>
  <c r="G253" i="7"/>
  <c r="G249" i="7"/>
  <c r="G245" i="7"/>
  <c r="G244" i="7"/>
  <c r="G239" i="7"/>
  <c r="G236" i="7"/>
  <c r="G225" i="7"/>
  <c r="G222" i="7"/>
  <c r="G221" i="7"/>
  <c r="G217" i="7"/>
  <c r="G215" i="7"/>
  <c r="G213" i="7"/>
  <c r="G205" i="7"/>
  <c r="G203" i="7"/>
  <c r="G201" i="7"/>
  <c r="G199" i="7"/>
  <c r="G198" i="7"/>
  <c r="G193" i="7"/>
  <c r="G192" i="7"/>
  <c r="G191" i="7"/>
  <c r="G187" i="7"/>
  <c r="G185" i="7"/>
  <c r="G183" i="7"/>
  <c r="G179" i="7"/>
  <c r="G178" i="7"/>
  <c r="G176" i="7"/>
  <c r="G171" i="7"/>
  <c r="G167" i="7"/>
  <c r="G160" i="7"/>
  <c r="G155" i="7"/>
  <c r="G149" i="7"/>
  <c r="G143" i="7"/>
  <c r="G141" i="7"/>
  <c r="G137" i="7"/>
  <c r="G131" i="7"/>
  <c r="G127" i="7"/>
  <c r="G123" i="7"/>
  <c r="G117" i="7"/>
  <c r="G107" i="7"/>
  <c r="G101" i="7"/>
  <c r="G97" i="7"/>
  <c r="G91" i="7"/>
  <c r="G87" i="7"/>
  <c r="G78" i="7"/>
  <c r="G77" i="7"/>
  <c r="G75" i="7"/>
  <c r="G73" i="7"/>
  <c r="G67" i="7"/>
  <c r="G59" i="7"/>
  <c r="G57" i="7"/>
  <c r="G53" i="7"/>
  <c r="G41" i="7"/>
  <c r="G40" i="7"/>
  <c r="G37" i="7"/>
  <c r="G513" i="6"/>
  <c r="G505" i="6"/>
  <c r="G501" i="6"/>
  <c r="G497" i="6"/>
  <c r="G495" i="6"/>
  <c r="G487" i="6"/>
  <c r="G473" i="6"/>
  <c r="G471" i="6"/>
  <c r="G467" i="6"/>
  <c r="G449" i="6"/>
  <c r="G447" i="6"/>
  <c r="G443" i="6"/>
  <c r="G441" i="6"/>
  <c r="G439" i="6"/>
  <c r="G427" i="6"/>
  <c r="G417" i="6"/>
  <c r="G405" i="6"/>
  <c r="G393" i="6"/>
  <c r="G391" i="6"/>
  <c r="G379" i="6"/>
  <c r="G375" i="6"/>
  <c r="G373" i="6"/>
  <c r="G367" i="6"/>
  <c r="G363" i="6"/>
  <c r="G359" i="6"/>
  <c r="G353" i="6"/>
  <c r="G349" i="6"/>
  <c r="G341" i="6"/>
  <c r="G335" i="6"/>
  <c r="G327" i="6"/>
  <c r="G319" i="6"/>
  <c r="G317" i="6"/>
  <c r="G301" i="6"/>
  <c r="G291" i="6"/>
  <c r="G271" i="6"/>
  <c r="G267" i="6"/>
  <c r="G263" i="6"/>
  <c r="G259" i="6"/>
  <c r="G255" i="6"/>
  <c r="G251" i="6"/>
  <c r="G247" i="6"/>
  <c r="G245" i="6"/>
  <c r="G243" i="6"/>
  <c r="G237" i="6"/>
  <c r="G227" i="6"/>
  <c r="G225" i="6"/>
  <c r="G221" i="6"/>
  <c r="G215" i="6"/>
  <c r="E512" i="6"/>
  <c r="G512" i="6" s="1"/>
  <c r="E510" i="6"/>
  <c r="G510" i="6" s="1"/>
  <c r="E508" i="6"/>
  <c r="G508" i="6" s="1"/>
  <c r="E506" i="6"/>
  <c r="G506" i="6" s="1"/>
  <c r="E504" i="6"/>
  <c r="G504" i="6" s="1"/>
  <c r="E502" i="6"/>
  <c r="E500" i="6"/>
  <c r="G500" i="6" s="1"/>
  <c r="E498" i="6"/>
  <c r="E496" i="6"/>
  <c r="G496" i="6" s="1"/>
  <c r="E494" i="6"/>
  <c r="G494" i="6" s="1"/>
  <c r="E492" i="6"/>
  <c r="E490" i="6"/>
  <c r="G490" i="6" s="1"/>
  <c r="E488" i="6"/>
  <c r="E486" i="6"/>
  <c r="G486" i="6" s="1"/>
  <c r="E484" i="6"/>
  <c r="E478" i="6"/>
  <c r="G511" i="6" s="1"/>
  <c r="E476" i="6"/>
  <c r="G476" i="6" s="1"/>
  <c r="E474" i="6"/>
  <c r="G474" i="6" s="1"/>
  <c r="E472" i="6"/>
  <c r="G472" i="6" s="1"/>
  <c r="E470" i="6"/>
  <c r="G470" i="6" s="1"/>
  <c r="E468" i="6"/>
  <c r="G491" i="6" s="1"/>
  <c r="E466" i="6"/>
  <c r="G466" i="6" s="1"/>
  <c r="E464" i="6"/>
  <c r="E462" i="6"/>
  <c r="G462" i="6" s="1"/>
  <c r="E460" i="6"/>
  <c r="G460" i="6" s="1"/>
  <c r="E458" i="6"/>
  <c r="G458" i="6" s="1"/>
  <c r="E446" i="6"/>
  <c r="E444" i="6"/>
  <c r="E442" i="6"/>
  <c r="G442" i="6" s="1"/>
  <c r="E440" i="6"/>
  <c r="G457" i="6" s="1"/>
  <c r="E438" i="6"/>
  <c r="G438" i="6" s="1"/>
  <c r="E436" i="6"/>
  <c r="G436" i="6" s="1"/>
  <c r="E434" i="6"/>
  <c r="E432" i="6"/>
  <c r="G432" i="6" s="1"/>
  <c r="E430" i="6"/>
  <c r="E428" i="6"/>
  <c r="E426" i="6"/>
  <c r="G426" i="6" s="1"/>
  <c r="E424" i="6"/>
  <c r="E422" i="6"/>
  <c r="G422" i="6" s="1"/>
  <c r="E414" i="6"/>
  <c r="G423" i="6" s="1"/>
  <c r="E412" i="6"/>
  <c r="G445" i="6" s="1"/>
  <c r="E410" i="6"/>
  <c r="G410" i="6" s="1"/>
  <c r="E408" i="6"/>
  <c r="G408" i="6" s="1"/>
  <c r="E406" i="6"/>
  <c r="E404" i="6"/>
  <c r="G404" i="6" s="1"/>
  <c r="E402" i="6"/>
  <c r="E400" i="6"/>
  <c r="E398" i="6"/>
  <c r="G398" i="6" s="1"/>
  <c r="E396" i="6"/>
  <c r="G429" i="6" s="1"/>
  <c r="E394" i="6"/>
  <c r="G394" i="6" s="1"/>
  <c r="E392" i="6"/>
  <c r="G392" i="6" s="1"/>
  <c r="E390" i="6"/>
  <c r="G390" i="6" s="1"/>
  <c r="E382" i="6"/>
  <c r="G382" i="6" s="1"/>
  <c r="E380" i="6"/>
  <c r="G380" i="6" s="1"/>
  <c r="E378" i="6"/>
  <c r="E376" i="6"/>
  <c r="G376" i="6" s="1"/>
  <c r="E374" i="6"/>
  <c r="E372" i="6"/>
  <c r="E370" i="6"/>
  <c r="G370" i="6" s="1"/>
  <c r="E368" i="6"/>
  <c r="E366" i="6"/>
  <c r="G366" i="6" s="1"/>
  <c r="E364" i="6"/>
  <c r="E362" i="6"/>
  <c r="E350" i="6"/>
  <c r="G350" i="6" s="1"/>
  <c r="E348" i="6"/>
  <c r="G357" i="6" s="1"/>
  <c r="E346" i="6"/>
  <c r="G346" i="6" s="1"/>
  <c r="E344" i="6"/>
  <c r="G344" i="6" s="1"/>
  <c r="E342" i="6"/>
  <c r="G342" i="6" s="1"/>
  <c r="E340" i="6"/>
  <c r="G340" i="6" s="1"/>
  <c r="E338" i="6"/>
  <c r="E336" i="6"/>
  <c r="E334" i="6"/>
  <c r="E332" i="6"/>
  <c r="G332" i="6" s="1"/>
  <c r="E330" i="6"/>
  <c r="E328" i="6"/>
  <c r="G328" i="6" s="1"/>
  <c r="E320" i="6"/>
  <c r="G320" i="6" s="1"/>
  <c r="E318" i="6"/>
  <c r="G318" i="6" s="1"/>
  <c r="E316" i="6"/>
  <c r="G316" i="6" s="1"/>
  <c r="E314" i="6"/>
  <c r="G314" i="6" s="1"/>
  <c r="E312" i="6"/>
  <c r="G312" i="6" s="1"/>
  <c r="E310" i="6"/>
  <c r="E308" i="6"/>
  <c r="E306" i="6"/>
  <c r="G306" i="6" s="1"/>
  <c r="E304" i="6"/>
  <c r="G304" i="6" s="1"/>
  <c r="E302" i="6"/>
  <c r="G302" i="6" s="1"/>
  <c r="E300" i="6"/>
  <c r="G300" i="6" s="1"/>
  <c r="E292" i="6"/>
  <c r="G303" i="6" s="1"/>
  <c r="E290" i="6"/>
  <c r="G290" i="6" s="1"/>
  <c r="E288" i="6"/>
  <c r="G299" i="6" s="1"/>
  <c r="E286" i="6"/>
  <c r="E284" i="6"/>
  <c r="G284" i="6" s="1"/>
  <c r="E282" i="6"/>
  <c r="G282" i="6" s="1"/>
  <c r="E280" i="6"/>
  <c r="G280" i="6" s="1"/>
  <c r="E278" i="6"/>
  <c r="G278" i="6" s="1"/>
  <c r="E276" i="6"/>
  <c r="G276" i="6" s="1"/>
  <c r="E274" i="6"/>
  <c r="G274" i="6" s="1"/>
  <c r="E266" i="6"/>
  <c r="G279" i="6" s="1"/>
  <c r="E264" i="6"/>
  <c r="G287" i="6" s="1"/>
  <c r="E262" i="6"/>
  <c r="G262" i="6" s="1"/>
  <c r="E260" i="6"/>
  <c r="E258" i="6"/>
  <c r="G289" i="6" s="1"/>
  <c r="E256" i="6"/>
  <c r="G307" i="6" s="1"/>
  <c r="E254" i="6"/>
  <c r="G254" i="6" s="1"/>
  <c r="E252" i="6"/>
  <c r="G295" i="6" s="1"/>
  <c r="E250" i="6"/>
  <c r="G285" i="6" s="1"/>
  <c r="E248" i="6"/>
  <c r="G315" i="6" s="1"/>
  <c r="E240" i="6"/>
  <c r="G293" i="6" s="1"/>
  <c r="E238" i="6"/>
  <c r="G238" i="6" s="1"/>
  <c r="E236" i="6"/>
  <c r="G236" i="6" s="1"/>
  <c r="E234" i="6"/>
  <c r="G234" i="6" s="1"/>
  <c r="E232" i="6"/>
  <c r="G265" i="6" s="1"/>
  <c r="E230" i="6"/>
  <c r="G230" i="6" s="1"/>
  <c r="E228" i="6"/>
  <c r="G253" i="6" s="1"/>
  <c r="E226" i="6"/>
  <c r="G257" i="6" s="1"/>
  <c r="E224" i="6"/>
  <c r="G249" i="6" s="1"/>
  <c r="E222" i="6"/>
  <c r="G222" i="6" s="1"/>
  <c r="E220" i="6"/>
  <c r="G220" i="6" s="1"/>
  <c r="E218" i="6"/>
  <c r="G218" i="6" s="1"/>
  <c r="E210" i="6"/>
  <c r="G261" i="6" s="1"/>
  <c r="E208" i="6"/>
  <c r="G208" i="6" s="1"/>
  <c r="E206" i="6"/>
  <c r="E204" i="6"/>
  <c r="G231" i="6" s="1"/>
  <c r="E202" i="6"/>
  <c r="G239" i="6" s="1"/>
  <c r="E200" i="6"/>
  <c r="E198" i="6"/>
  <c r="G233" i="6" s="1"/>
  <c r="E196" i="6"/>
  <c r="G196" i="6" s="1"/>
  <c r="E194" i="6"/>
  <c r="G241" i="6" s="1"/>
  <c r="E192" i="6"/>
  <c r="G192" i="6" s="1"/>
  <c r="E190" i="6"/>
  <c r="G190" i="6" s="1"/>
  <c r="E188" i="6"/>
  <c r="G188" i="6" s="1"/>
  <c r="E158" i="6"/>
  <c r="G213" i="6" s="1"/>
  <c r="E180" i="6"/>
  <c r="G180" i="6" s="1"/>
  <c r="E178" i="6"/>
  <c r="G207" i="6" s="1"/>
  <c r="E176" i="6"/>
  <c r="G189" i="6" s="1"/>
  <c r="E174" i="6"/>
  <c r="G205" i="6" s="1"/>
  <c r="E172" i="6"/>
  <c r="G172" i="6" s="1"/>
  <c r="E170" i="6"/>
  <c r="G170" i="6" s="1"/>
  <c r="E168" i="6"/>
  <c r="G195" i="6" s="1"/>
  <c r="E166" i="6"/>
  <c r="G166" i="6" s="1"/>
  <c r="E164" i="6"/>
  <c r="E162" i="6"/>
  <c r="G203" i="6" s="1"/>
  <c r="E160" i="6"/>
  <c r="G201" i="6" s="1"/>
  <c r="G181" i="6"/>
  <c r="G175" i="6"/>
  <c r="G174" i="6"/>
  <c r="G163" i="6"/>
  <c r="G153" i="6"/>
  <c r="G149" i="6"/>
  <c r="G147" i="6"/>
  <c r="G141" i="6"/>
  <c r="G133" i="6"/>
  <c r="G107" i="6"/>
  <c r="G95" i="6"/>
  <c r="G83" i="6"/>
  <c r="G79" i="6"/>
  <c r="G75" i="6"/>
  <c r="G73" i="6"/>
  <c r="G127" i="5"/>
  <c r="G119" i="5"/>
  <c r="G117" i="5"/>
  <c r="G115" i="5"/>
  <c r="G93" i="5"/>
  <c r="G83" i="5"/>
  <c r="G73" i="5"/>
  <c r="G69" i="5"/>
  <c r="G67" i="5"/>
  <c r="G59" i="6"/>
  <c r="G53" i="6"/>
  <c r="G35" i="6"/>
  <c r="G511" i="5"/>
  <c r="G509" i="5"/>
  <c r="G491" i="5"/>
  <c r="G469" i="5"/>
  <c r="G467" i="5"/>
  <c r="G461" i="5"/>
  <c r="G451" i="5"/>
  <c r="G447" i="5"/>
  <c r="G425" i="5"/>
  <c r="G423" i="5"/>
  <c r="G419" i="5"/>
  <c r="G413" i="5"/>
  <c r="G411" i="5"/>
  <c r="G405" i="5"/>
  <c r="G403" i="5"/>
  <c r="G399" i="5"/>
  <c r="G389" i="5"/>
  <c r="G385" i="5"/>
  <c r="G383" i="5"/>
  <c r="G381" i="5"/>
  <c r="G377" i="5"/>
  <c r="G367" i="5"/>
  <c r="G363" i="5"/>
  <c r="G361" i="5"/>
  <c r="G359" i="5"/>
  <c r="G355" i="5"/>
  <c r="G349" i="5"/>
  <c r="G339" i="5"/>
  <c r="G331" i="5"/>
  <c r="G319" i="5"/>
  <c r="G317" i="5"/>
  <c r="G309" i="5"/>
  <c r="G301" i="5"/>
  <c r="G299" i="5"/>
  <c r="G297" i="5"/>
  <c r="G291" i="5"/>
  <c r="G271" i="5"/>
  <c r="G263" i="5"/>
  <c r="G257" i="5"/>
  <c r="G245" i="5"/>
  <c r="G231" i="5"/>
  <c r="G229" i="5"/>
  <c r="G227" i="5"/>
  <c r="G225" i="5"/>
  <c r="G219" i="5"/>
  <c r="G211" i="5"/>
  <c r="G199" i="5"/>
  <c r="G193" i="5"/>
  <c r="G191" i="5"/>
  <c r="G183" i="5"/>
  <c r="G181" i="5"/>
  <c r="G173" i="5"/>
  <c r="G167" i="5"/>
  <c r="G163" i="5"/>
  <c r="G157" i="5"/>
  <c r="G155" i="5"/>
  <c r="G153" i="5"/>
  <c r="G143" i="5"/>
  <c r="G131" i="5"/>
  <c r="G129" i="5"/>
  <c r="E150" i="6"/>
  <c r="E148" i="6"/>
  <c r="E146" i="6"/>
  <c r="G146" i="6" s="1"/>
  <c r="E144" i="6"/>
  <c r="E142" i="6"/>
  <c r="E140" i="6"/>
  <c r="G140" i="6" s="1"/>
  <c r="E138" i="6"/>
  <c r="G138" i="6" s="1"/>
  <c r="E136" i="6"/>
  <c r="E134" i="6"/>
  <c r="E132" i="6"/>
  <c r="E130" i="6"/>
  <c r="G130" i="6" s="1"/>
  <c r="E128" i="6"/>
  <c r="E120" i="6"/>
  <c r="G120" i="6" s="1"/>
  <c r="E118" i="6"/>
  <c r="E116" i="6"/>
  <c r="G116" i="6" s="1"/>
  <c r="E114" i="6"/>
  <c r="E112" i="6"/>
  <c r="E110" i="6"/>
  <c r="E108" i="6"/>
  <c r="E106" i="6"/>
  <c r="E104" i="6"/>
  <c r="E102" i="6"/>
  <c r="E94" i="6"/>
  <c r="E92" i="6"/>
  <c r="E90" i="6"/>
  <c r="E88" i="6"/>
  <c r="G88" i="6" s="1"/>
  <c r="E86" i="6"/>
  <c r="G86" i="6" s="1"/>
  <c r="E84" i="6"/>
  <c r="G84" i="6" s="1"/>
  <c r="E82" i="6"/>
  <c r="E80" i="6"/>
  <c r="G80" i="6" s="1"/>
  <c r="E78" i="6"/>
  <c r="G101" i="6" s="1"/>
  <c r="E76" i="6"/>
  <c r="E74" i="6"/>
  <c r="G74" i="6" s="1"/>
  <c r="E72" i="6"/>
  <c r="G72" i="6" s="1"/>
  <c r="E70" i="6"/>
  <c r="E62" i="6"/>
  <c r="G62" i="6" s="1"/>
  <c r="E60" i="6"/>
  <c r="E58" i="6"/>
  <c r="G58" i="6" s="1"/>
  <c r="E56" i="6"/>
  <c r="G56" i="6" s="1"/>
  <c r="E54" i="6"/>
  <c r="G54" i="6" s="1"/>
  <c r="E52" i="6"/>
  <c r="G52" i="6" s="1"/>
  <c r="E50" i="6"/>
  <c r="G77" i="6" s="1"/>
  <c r="E48" i="6"/>
  <c r="E46" i="6"/>
  <c r="E44" i="6"/>
  <c r="E42" i="6"/>
  <c r="E40" i="6"/>
  <c r="G40" i="6" s="1"/>
  <c r="E38" i="6"/>
  <c r="E30" i="6"/>
  <c r="G43" i="6" s="1"/>
  <c r="E28" i="6"/>
  <c r="G65" i="6" s="1"/>
  <c r="E26" i="6"/>
  <c r="G45" i="6" s="1"/>
  <c r="E24" i="6"/>
  <c r="G63" i="6" s="1"/>
  <c r="E22" i="6"/>
  <c r="G49" i="6" s="1"/>
  <c r="E20" i="6"/>
  <c r="E18" i="6"/>
  <c r="E16" i="6"/>
  <c r="G41" i="6" s="1"/>
  <c r="E14" i="6"/>
  <c r="G39" i="6" s="1"/>
  <c r="E12" i="6"/>
  <c r="E10" i="6"/>
  <c r="G57" i="6" s="1"/>
  <c r="E8" i="6"/>
  <c r="G47" i="6" s="1"/>
  <c r="E6" i="6"/>
  <c r="G51" i="6" s="1"/>
  <c r="E512" i="5"/>
  <c r="G512" i="5" s="1"/>
  <c r="E510" i="5"/>
  <c r="G510" i="5" s="1"/>
  <c r="E508" i="5"/>
  <c r="G508" i="5" s="1"/>
  <c r="E506" i="5"/>
  <c r="E504" i="5"/>
  <c r="G504" i="5" s="1"/>
  <c r="E502" i="5"/>
  <c r="E500" i="5"/>
  <c r="G500" i="5" s="1"/>
  <c r="E498" i="5"/>
  <c r="G498" i="5" s="1"/>
  <c r="E496" i="5"/>
  <c r="G496" i="5" s="1"/>
  <c r="E494" i="5"/>
  <c r="G494" i="5" s="1"/>
  <c r="E492" i="5"/>
  <c r="G492" i="5" s="1"/>
  <c r="E490" i="5"/>
  <c r="G490" i="5" s="1"/>
  <c r="E488" i="5"/>
  <c r="G488" i="5" s="1"/>
  <c r="E486" i="5"/>
  <c r="E484" i="5"/>
  <c r="G484" i="5" s="1"/>
  <c r="E478" i="5"/>
  <c r="G501" i="5" s="1"/>
  <c r="E476" i="5"/>
  <c r="G476" i="5" s="1"/>
  <c r="E474" i="5"/>
  <c r="G474" i="5" s="1"/>
  <c r="E472" i="5"/>
  <c r="G505" i="5" s="1"/>
  <c r="E470" i="5"/>
  <c r="E468" i="5"/>
  <c r="G493" i="5" s="1"/>
  <c r="E466" i="5"/>
  <c r="G507" i="5" s="1"/>
  <c r="E464" i="5"/>
  <c r="G513" i="5" s="1"/>
  <c r="E462" i="5"/>
  <c r="G462" i="5" s="1"/>
  <c r="E460" i="5"/>
  <c r="G460" i="5" s="1"/>
  <c r="E458" i="5"/>
  <c r="G485" i="5" s="1"/>
  <c r="E456" i="5"/>
  <c r="G456" i="5" s="1"/>
  <c r="E454" i="5"/>
  <c r="G497" i="5" s="1"/>
  <c r="E452" i="5"/>
  <c r="G452" i="5" s="1"/>
  <c r="E446" i="5"/>
  <c r="G446" i="5" s="1"/>
  <c r="E444" i="5"/>
  <c r="G444" i="5" s="1"/>
  <c r="E442" i="5"/>
  <c r="G475" i="5" s="1"/>
  <c r="E440" i="5"/>
  <c r="G440" i="5" s="1"/>
  <c r="E438" i="5"/>
  <c r="E436" i="5"/>
  <c r="G436" i="5" s="1"/>
  <c r="E434" i="5"/>
  <c r="G434" i="5" s="1"/>
  <c r="E432" i="5"/>
  <c r="G471" i="5" s="1"/>
  <c r="E430" i="5"/>
  <c r="G430" i="5" s="1"/>
  <c r="E428" i="5"/>
  <c r="G428" i="5" s="1"/>
  <c r="E426" i="5"/>
  <c r="E424" i="5"/>
  <c r="G424" i="5" s="1"/>
  <c r="E422" i="5"/>
  <c r="E414" i="5"/>
  <c r="G414" i="5" s="1"/>
  <c r="E412" i="5"/>
  <c r="G412" i="5" s="1"/>
  <c r="E410" i="5"/>
  <c r="G433" i="5" s="1"/>
  <c r="E408" i="5"/>
  <c r="E406" i="5"/>
  <c r="E404" i="5"/>
  <c r="G404" i="5" s="1"/>
  <c r="E402" i="5"/>
  <c r="G421" i="5" s="1"/>
  <c r="E400" i="5"/>
  <c r="G429" i="5" s="1"/>
  <c r="E398" i="5"/>
  <c r="G398" i="5" s="1"/>
  <c r="E396" i="5"/>
  <c r="G396" i="5" s="1"/>
  <c r="E394" i="5"/>
  <c r="G394" i="5" s="1"/>
  <c r="E392" i="5"/>
  <c r="G427" i="5" s="1"/>
  <c r="E390" i="5"/>
  <c r="E382" i="5"/>
  <c r="G382" i="5" s="1"/>
  <c r="E380" i="5"/>
  <c r="E378" i="5"/>
  <c r="G378" i="5" s="1"/>
  <c r="E376" i="5"/>
  <c r="G376" i="5" s="1"/>
  <c r="E374" i="5"/>
  <c r="G374" i="5" s="1"/>
  <c r="E372" i="5"/>
  <c r="E370" i="5"/>
  <c r="G395" i="5" s="1"/>
  <c r="E368" i="5"/>
  <c r="G368" i="5" s="1"/>
  <c r="E366" i="5"/>
  <c r="G366" i="5" s="1"/>
  <c r="E364" i="5"/>
  <c r="E362" i="5"/>
  <c r="G397" i="5" s="1"/>
  <c r="E350" i="5"/>
  <c r="G350" i="5" s="1"/>
  <c r="E348" i="5"/>
  <c r="G357" i="5" s="1"/>
  <c r="E346" i="5"/>
  <c r="G365" i="5" s="1"/>
  <c r="E344" i="5"/>
  <c r="G344" i="5" s="1"/>
  <c r="E342" i="5"/>
  <c r="G342" i="5" s="1"/>
  <c r="E340" i="5"/>
  <c r="E338" i="5"/>
  <c r="G371" i="5" s="1"/>
  <c r="E336" i="5"/>
  <c r="G336" i="5" s="1"/>
  <c r="E334" i="5"/>
  <c r="E332" i="5"/>
  <c r="G373" i="5" s="1"/>
  <c r="E330" i="5"/>
  <c r="G330" i="5" s="1"/>
  <c r="E322" i="5"/>
  <c r="G341" i="5" s="1"/>
  <c r="E320" i="5"/>
  <c r="G320" i="5" s="1"/>
  <c r="E318" i="5"/>
  <c r="G318" i="5" s="1"/>
  <c r="E316" i="5"/>
  <c r="G316" i="5" s="1"/>
  <c r="E314" i="5"/>
  <c r="G314" i="5" s="1"/>
  <c r="E312" i="5"/>
  <c r="G347" i="5" s="1"/>
  <c r="E310" i="5"/>
  <c r="E308" i="5"/>
  <c r="G308" i="5" s="1"/>
  <c r="E306" i="5"/>
  <c r="G306" i="5" s="1"/>
  <c r="E304" i="5"/>
  <c r="G353" i="5" s="1"/>
  <c r="E302" i="5"/>
  <c r="G302" i="5" s="1"/>
  <c r="E300" i="5"/>
  <c r="E292" i="5"/>
  <c r="G292" i="5" s="1"/>
  <c r="E290" i="5"/>
  <c r="G290" i="5" s="1"/>
  <c r="E288" i="5"/>
  <c r="G323" i="5" s="1"/>
  <c r="E286" i="5"/>
  <c r="G286" i="5" s="1"/>
  <c r="E284" i="5"/>
  <c r="G284" i="5" s="1"/>
  <c r="E282" i="5"/>
  <c r="G282" i="5" s="1"/>
  <c r="E280" i="5"/>
  <c r="G329" i="5" s="1"/>
  <c r="E278" i="5"/>
  <c r="G278" i="5" s="1"/>
  <c r="E276" i="5"/>
  <c r="E274" i="5"/>
  <c r="G274" i="5" s="1"/>
  <c r="E272" i="5"/>
  <c r="G307" i="5" s="1"/>
  <c r="E264" i="5"/>
  <c r="G264" i="5" s="1"/>
  <c r="E262" i="5"/>
  <c r="E260" i="5"/>
  <c r="E258" i="5"/>
  <c r="G258" i="5" s="1"/>
  <c r="E256" i="5"/>
  <c r="G256" i="5" s="1"/>
  <c r="E254" i="5"/>
  <c r="G254" i="5" s="1"/>
  <c r="E252" i="5"/>
  <c r="E250" i="5"/>
  <c r="E248" i="5"/>
  <c r="G248" i="5" s="1"/>
  <c r="E246" i="5"/>
  <c r="G246" i="5" s="1"/>
  <c r="E238" i="5"/>
  <c r="G238" i="5" s="1"/>
  <c r="E236" i="5"/>
  <c r="G236" i="5" s="1"/>
  <c r="E234" i="5"/>
  <c r="G234" i="5" s="1"/>
  <c r="E232" i="5"/>
  <c r="G232" i="5" s="1"/>
  <c r="E230" i="5"/>
  <c r="G230" i="5" s="1"/>
  <c r="E228" i="5"/>
  <c r="E226" i="5"/>
  <c r="E224" i="5"/>
  <c r="G285" i="5" s="1"/>
  <c r="E222" i="5"/>
  <c r="G222" i="5" s="1"/>
  <c r="E220" i="5"/>
  <c r="E212" i="5"/>
  <c r="G212" i="5" s="1"/>
  <c r="E210" i="5"/>
  <c r="G210" i="5" s="1"/>
  <c r="E208" i="5"/>
  <c r="G208" i="5" s="1"/>
  <c r="E206" i="5"/>
  <c r="G206" i="5" s="1"/>
  <c r="E204" i="5"/>
  <c r="G204" i="5" s="1"/>
  <c r="E202" i="5"/>
  <c r="G202" i="5" s="1"/>
  <c r="E200" i="5"/>
  <c r="G241" i="5" s="1"/>
  <c r="E198" i="5"/>
  <c r="G198" i="5" s="1"/>
  <c r="E196" i="5"/>
  <c r="G196" i="5" s="1"/>
  <c r="E194" i="5"/>
  <c r="G235" i="5" s="1"/>
  <c r="E192" i="5"/>
  <c r="G217" i="5" s="1"/>
  <c r="E190" i="5"/>
  <c r="G190" i="5" s="1"/>
  <c r="E182" i="5"/>
  <c r="G203" i="5" s="1"/>
  <c r="E180" i="5"/>
  <c r="G180" i="5" s="1"/>
  <c r="E178" i="5"/>
  <c r="E176" i="5"/>
  <c r="G205" i="5" s="1"/>
  <c r="E174" i="5"/>
  <c r="G197" i="5" s="1"/>
  <c r="E172" i="5"/>
  <c r="E170" i="5"/>
  <c r="G170" i="5" s="1"/>
  <c r="E168" i="5"/>
  <c r="G209" i="5" s="1"/>
  <c r="E166" i="5"/>
  <c r="G189" i="5" s="1"/>
  <c r="E164" i="5"/>
  <c r="G164" i="5" s="1"/>
  <c r="E162" i="5"/>
  <c r="E160" i="5"/>
  <c r="G160" i="5" s="1"/>
  <c r="E152" i="5"/>
  <c r="G152" i="5" s="1"/>
  <c r="E150" i="5"/>
  <c r="G150" i="5" s="1"/>
  <c r="E148" i="5"/>
  <c r="G148" i="5" s="1"/>
  <c r="E146" i="5"/>
  <c r="G146" i="5" s="1"/>
  <c r="E144" i="5"/>
  <c r="G177" i="5" s="1"/>
  <c r="E142" i="5"/>
  <c r="G142" i="5" s="1"/>
  <c r="E140" i="5"/>
  <c r="E138" i="5"/>
  <c r="G138" i="5" s="1"/>
  <c r="E136" i="5"/>
  <c r="E134" i="5"/>
  <c r="E132" i="5"/>
  <c r="G132" i="5" s="1"/>
  <c r="E124" i="5"/>
  <c r="G124" i="5" s="1"/>
  <c r="E122" i="5"/>
  <c r="G122" i="5" s="1"/>
  <c r="E120" i="5"/>
  <c r="G120" i="5" s="1"/>
  <c r="E118" i="5"/>
  <c r="G118" i="5" s="1"/>
  <c r="E116" i="5"/>
  <c r="G116" i="5" s="1"/>
  <c r="E114" i="5"/>
  <c r="G114" i="5" s="1"/>
  <c r="E112" i="5"/>
  <c r="E110" i="5"/>
  <c r="G110" i="5" s="1"/>
  <c r="E108" i="5"/>
  <c r="E106" i="5"/>
  <c r="G147" i="5" s="1"/>
  <c r="E104" i="5"/>
  <c r="G104" i="5" s="1"/>
  <c r="E102" i="5"/>
  <c r="G102" i="5" s="1"/>
  <c r="E324" i="7"/>
  <c r="G324" i="7" s="1"/>
  <c r="E322" i="7"/>
  <c r="G322" i="7" s="1"/>
  <c r="E296" i="7"/>
  <c r="E294" i="7"/>
  <c r="E268" i="7"/>
  <c r="G297" i="7" s="1"/>
  <c r="E266" i="7"/>
  <c r="G266" i="7" s="1"/>
  <c r="E242" i="7"/>
  <c r="G269" i="7" s="1"/>
  <c r="E240" i="7"/>
  <c r="E214" i="7"/>
  <c r="G214" i="7" s="1"/>
  <c r="E212" i="7"/>
  <c r="E154" i="7"/>
  <c r="G154" i="7" s="1"/>
  <c r="E156" i="7"/>
  <c r="E126" i="7"/>
  <c r="G126" i="7" s="1"/>
  <c r="E128" i="7"/>
  <c r="G128" i="7" s="1"/>
  <c r="E482" i="7"/>
  <c r="G482" i="7" s="1"/>
  <c r="E480" i="7"/>
  <c r="E454" i="7"/>
  <c r="E452" i="7"/>
  <c r="G452" i="7" s="1"/>
  <c r="E450" i="7"/>
  <c r="G450" i="7" s="1"/>
  <c r="E448" i="7"/>
  <c r="E422" i="7"/>
  <c r="G422" i="7" s="1"/>
  <c r="E420" i="7"/>
  <c r="E418" i="7"/>
  <c r="E416" i="7"/>
  <c r="E388" i="7"/>
  <c r="G388" i="7" s="1"/>
  <c r="E386" i="7"/>
  <c r="E384" i="7"/>
  <c r="G384" i="7" s="1"/>
  <c r="E356" i="7"/>
  <c r="E352" i="7"/>
  <c r="G352" i="7" s="1"/>
  <c r="E328" i="7"/>
  <c r="E326" i="7"/>
  <c r="E320" i="7"/>
  <c r="E292" i="7"/>
  <c r="G292" i="7" s="1"/>
  <c r="E264" i="7"/>
  <c r="E238" i="7"/>
  <c r="E210" i="7"/>
  <c r="E186" i="7"/>
  <c r="E184" i="7"/>
  <c r="G184" i="7" s="1"/>
  <c r="E182" i="7"/>
  <c r="E158" i="7"/>
  <c r="G237" i="7" s="1"/>
  <c r="E130" i="7"/>
  <c r="G169" i="7" s="1"/>
  <c r="E100" i="7"/>
  <c r="G163" i="7" s="1"/>
  <c r="E98" i="7"/>
  <c r="G98" i="7" s="1"/>
  <c r="E96" i="7"/>
  <c r="E68" i="7"/>
  <c r="E66" i="7"/>
  <c r="E64" i="7"/>
  <c r="E36" i="7"/>
  <c r="G36" i="7" s="1"/>
  <c r="E34" i="7"/>
  <c r="E32" i="7"/>
  <c r="G51" i="7" s="1"/>
  <c r="E30" i="7"/>
  <c r="G61" i="7" s="1"/>
  <c r="E4" i="7"/>
  <c r="G63" i="7" s="1"/>
  <c r="E2" i="7"/>
  <c r="G39" i="7" s="1"/>
  <c r="E326" i="6"/>
  <c r="G326" i="6" s="1"/>
  <c r="E324" i="6"/>
  <c r="E322" i="6"/>
  <c r="E268" i="6"/>
  <c r="E270" i="6"/>
  <c r="G270" i="6" s="1"/>
  <c r="E242" i="6"/>
  <c r="E244" i="6"/>
  <c r="G244" i="6" s="1"/>
  <c r="E216" i="6"/>
  <c r="G216" i="6" s="1"/>
  <c r="E214" i="6"/>
  <c r="G214" i="6" s="1"/>
  <c r="E186" i="6"/>
  <c r="G186" i="6" s="1"/>
  <c r="E184" i="6"/>
  <c r="E156" i="6"/>
  <c r="E154" i="6"/>
  <c r="E126" i="6"/>
  <c r="E124" i="6"/>
  <c r="G124" i="6" s="1"/>
  <c r="E482" i="6"/>
  <c r="E480" i="6"/>
  <c r="E456" i="6"/>
  <c r="E454" i="6"/>
  <c r="G454" i="6" s="1"/>
  <c r="E452" i="6"/>
  <c r="G452" i="6" s="1"/>
  <c r="E450" i="6"/>
  <c r="E448" i="6"/>
  <c r="E420" i="6"/>
  <c r="G420" i="6" s="1"/>
  <c r="E418" i="6"/>
  <c r="E416" i="6"/>
  <c r="E388" i="6"/>
  <c r="E386" i="6"/>
  <c r="G386" i="6" s="1"/>
  <c r="E384" i="6"/>
  <c r="E360" i="6"/>
  <c r="G360" i="6" s="1"/>
  <c r="E358" i="6"/>
  <c r="G358" i="6" s="1"/>
  <c r="E356" i="6"/>
  <c r="E354" i="6"/>
  <c r="G354" i="6" s="1"/>
  <c r="E352" i="6"/>
  <c r="E298" i="6"/>
  <c r="E296" i="6"/>
  <c r="E294" i="6"/>
  <c r="E272" i="6"/>
  <c r="G272" i="6" s="1"/>
  <c r="E246" i="6"/>
  <c r="G246" i="6" s="1"/>
  <c r="E212" i="6"/>
  <c r="G212" i="6" s="1"/>
  <c r="E182" i="6"/>
  <c r="G182" i="6" s="1"/>
  <c r="E152" i="6"/>
  <c r="E122" i="6"/>
  <c r="G122" i="6" s="1"/>
  <c r="E100" i="6"/>
  <c r="G100" i="6" s="1"/>
  <c r="E98" i="6"/>
  <c r="G98" i="6" s="1"/>
  <c r="E96" i="6"/>
  <c r="E68" i="6"/>
  <c r="E66" i="6"/>
  <c r="G66" i="6" s="1"/>
  <c r="E64" i="6"/>
  <c r="G64" i="6" s="1"/>
  <c r="E36" i="6"/>
  <c r="E34" i="6"/>
  <c r="G34" i="6" s="1"/>
  <c r="E32" i="6"/>
  <c r="G55" i="6" s="1"/>
  <c r="E4" i="6"/>
  <c r="G37" i="6" s="1"/>
  <c r="E2" i="6"/>
  <c r="G61" i="6" s="1"/>
  <c r="E482" i="5"/>
  <c r="G482" i="5" s="1"/>
  <c r="E480" i="5"/>
  <c r="G495" i="5" s="1"/>
  <c r="E450" i="5"/>
  <c r="G450" i="5" s="1"/>
  <c r="E448" i="5"/>
  <c r="G448" i="5" s="1"/>
  <c r="E420" i="5"/>
  <c r="G420" i="5" s="1"/>
  <c r="E418" i="5"/>
  <c r="G477" i="5" s="1"/>
  <c r="E416" i="5"/>
  <c r="G443" i="5" s="1"/>
  <c r="E388" i="5"/>
  <c r="E386" i="5"/>
  <c r="G386" i="5" s="1"/>
  <c r="E384" i="5"/>
  <c r="E360" i="5"/>
  <c r="G387" i="5" s="1"/>
  <c r="E358" i="5"/>
  <c r="E356" i="5"/>
  <c r="G356" i="5" s="1"/>
  <c r="E354" i="5"/>
  <c r="G354" i="5" s="1"/>
  <c r="E352" i="5"/>
  <c r="G375" i="5" s="1"/>
  <c r="E328" i="5"/>
  <c r="G328" i="5" s="1"/>
  <c r="E326" i="5"/>
  <c r="G326" i="5" s="1"/>
  <c r="E324" i="5"/>
  <c r="G324" i="5" s="1"/>
  <c r="E298" i="5"/>
  <c r="G298" i="5" s="1"/>
  <c r="E296" i="5"/>
  <c r="G296" i="5" s="1"/>
  <c r="E294" i="5"/>
  <c r="G294" i="5" s="1"/>
  <c r="E270" i="5"/>
  <c r="E268" i="5"/>
  <c r="G268" i="5" s="1"/>
  <c r="E266" i="5"/>
  <c r="G283" i="5" s="1"/>
  <c r="E244" i="5"/>
  <c r="E242" i="5"/>
  <c r="G242" i="5" s="1"/>
  <c r="E240" i="5"/>
  <c r="G259" i="5" s="1"/>
  <c r="E218" i="5"/>
  <c r="G261" i="5" s="1"/>
  <c r="E216" i="5"/>
  <c r="G253" i="5" s="1"/>
  <c r="E214" i="5"/>
  <c r="G214" i="5" s="1"/>
  <c r="E188" i="5"/>
  <c r="G188" i="5" s="1"/>
  <c r="E186" i="5"/>
  <c r="G186" i="5" s="1"/>
  <c r="E184" i="5"/>
  <c r="G213" i="5" s="1"/>
  <c r="E158" i="5"/>
  <c r="G158" i="5" s="1"/>
  <c r="E156" i="5"/>
  <c r="G156" i="5" s="1"/>
  <c r="E154" i="5"/>
  <c r="G169" i="5" s="1"/>
  <c r="E130" i="5"/>
  <c r="G130" i="5" s="1"/>
  <c r="E128" i="5"/>
  <c r="G165" i="5" s="1"/>
  <c r="E126" i="5"/>
  <c r="G126" i="5" s="1"/>
  <c r="E100" i="5"/>
  <c r="G137" i="5" s="1"/>
  <c r="E98" i="5"/>
  <c r="G98" i="5" s="1"/>
  <c r="E96" i="5"/>
  <c r="E94" i="5"/>
  <c r="G94" i="5" s="1"/>
  <c r="E92" i="5"/>
  <c r="E90" i="5"/>
  <c r="E88" i="5"/>
  <c r="G88" i="5" s="1"/>
  <c r="E86" i="5"/>
  <c r="G86" i="5" s="1"/>
  <c r="E84" i="5"/>
  <c r="E82" i="5"/>
  <c r="E80" i="5"/>
  <c r="G80" i="5" s="1"/>
  <c r="E78" i="5"/>
  <c r="G78" i="5" s="1"/>
  <c r="E76" i="5"/>
  <c r="E74" i="5"/>
  <c r="E72" i="5"/>
  <c r="G72" i="5" s="1"/>
  <c r="E70" i="5"/>
  <c r="E68" i="5"/>
  <c r="G68" i="5" s="1"/>
  <c r="E66" i="5"/>
  <c r="G66" i="5" s="1"/>
  <c r="E64" i="5"/>
  <c r="G95" i="5" s="1"/>
  <c r="E62" i="5"/>
  <c r="G89" i="5" s="1"/>
  <c r="E60" i="5"/>
  <c r="E58" i="5"/>
  <c r="G97" i="5" s="1"/>
  <c r="E56" i="5"/>
  <c r="G81" i="5" s="1"/>
  <c r="E54" i="5"/>
  <c r="E52" i="5"/>
  <c r="G75" i="5" s="1"/>
  <c r="E50" i="5"/>
  <c r="E48" i="5"/>
  <c r="G85" i="5" s="1"/>
  <c r="E46" i="5"/>
  <c r="E44" i="5"/>
  <c r="E42" i="5"/>
  <c r="G87" i="5" s="1"/>
  <c r="E40" i="5"/>
  <c r="G77" i="5" s="1"/>
  <c r="E38" i="5"/>
  <c r="G79" i="5" s="1"/>
  <c r="E36" i="5"/>
  <c r="G71" i="5" s="1"/>
  <c r="E34" i="5"/>
  <c r="G91" i="5" s="1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D33" i="7"/>
  <c r="Q33" i="7" s="1"/>
  <c r="D32" i="7"/>
  <c r="Q32" i="7" s="1"/>
  <c r="D31" i="7"/>
  <c r="Q31" i="7" s="1"/>
  <c r="D30" i="7"/>
  <c r="Q30" i="7" s="1"/>
  <c r="D29" i="7"/>
  <c r="Q29" i="7" s="1"/>
  <c r="D28" i="7"/>
  <c r="Q28" i="7" s="1"/>
  <c r="D27" i="7"/>
  <c r="Q27" i="7" s="1"/>
  <c r="D26" i="7"/>
  <c r="Q26" i="7" s="1"/>
  <c r="D25" i="7"/>
  <c r="Q25" i="7" s="1"/>
  <c r="D24" i="7"/>
  <c r="Q24" i="7" s="1"/>
  <c r="D23" i="7"/>
  <c r="Q23" i="7" s="1"/>
  <c r="D22" i="7"/>
  <c r="Q22" i="7" s="1"/>
  <c r="D21" i="7"/>
  <c r="Q21" i="7" s="1"/>
  <c r="D20" i="7"/>
  <c r="Q20" i="7" s="1"/>
  <c r="D19" i="7"/>
  <c r="Q19" i="7" s="1"/>
  <c r="D18" i="7"/>
  <c r="Q18" i="7" s="1"/>
  <c r="D17" i="7"/>
  <c r="Q17" i="7" s="1"/>
  <c r="D16" i="7"/>
  <c r="Q16" i="7" s="1"/>
  <c r="D15" i="7"/>
  <c r="Q15" i="7" s="1"/>
  <c r="D14" i="7"/>
  <c r="Q14" i="7" s="1"/>
  <c r="D13" i="7"/>
  <c r="Q13" i="7" s="1"/>
  <c r="D12" i="7"/>
  <c r="Q12" i="7" s="1"/>
  <c r="D11" i="7"/>
  <c r="Q11" i="7" s="1"/>
  <c r="D10" i="7"/>
  <c r="Q10" i="7" s="1"/>
  <c r="D9" i="7"/>
  <c r="Q9" i="7" s="1"/>
  <c r="D8" i="7"/>
  <c r="Q8" i="7" s="1"/>
  <c r="D7" i="7"/>
  <c r="Q7" i="7" s="1"/>
  <c r="D6" i="7"/>
  <c r="Q6" i="7" s="1"/>
  <c r="D5" i="7"/>
  <c r="Q5" i="7" s="1"/>
  <c r="D4" i="7"/>
  <c r="Q4" i="7" s="1"/>
  <c r="D3" i="7"/>
  <c r="Q3" i="7" s="1"/>
  <c r="D2" i="7"/>
  <c r="Q2" i="7" s="1"/>
  <c r="D97" i="7"/>
  <c r="Q97" i="7" s="1"/>
  <c r="D96" i="7"/>
  <c r="Q96" i="7" s="1"/>
  <c r="D95" i="7"/>
  <c r="Q95" i="7" s="1"/>
  <c r="D94" i="7"/>
  <c r="Q94" i="7" s="1"/>
  <c r="D93" i="7"/>
  <c r="Q93" i="7" s="1"/>
  <c r="D92" i="7"/>
  <c r="Q92" i="7" s="1"/>
  <c r="D91" i="7"/>
  <c r="Q91" i="7" s="1"/>
  <c r="D90" i="7"/>
  <c r="Q90" i="7" s="1"/>
  <c r="D89" i="7"/>
  <c r="Q89" i="7" s="1"/>
  <c r="D88" i="7"/>
  <c r="Q88" i="7" s="1"/>
  <c r="D87" i="7"/>
  <c r="Q87" i="7" s="1"/>
  <c r="D86" i="7"/>
  <c r="Q86" i="7" s="1"/>
  <c r="D85" i="7"/>
  <c r="Q85" i="7" s="1"/>
  <c r="D84" i="7"/>
  <c r="Q84" i="7" s="1"/>
  <c r="D83" i="7"/>
  <c r="Q83" i="7" s="1"/>
  <c r="D82" i="7"/>
  <c r="Q82" i="7" s="1"/>
  <c r="D81" i="7"/>
  <c r="Q81" i="7" s="1"/>
  <c r="D80" i="7"/>
  <c r="Q80" i="7" s="1"/>
  <c r="D79" i="7"/>
  <c r="Q79" i="7" s="1"/>
  <c r="D78" i="7"/>
  <c r="Q78" i="7" s="1"/>
  <c r="D77" i="7"/>
  <c r="Q77" i="7" s="1"/>
  <c r="D76" i="7"/>
  <c r="Q76" i="7" s="1"/>
  <c r="D75" i="7"/>
  <c r="Q75" i="7" s="1"/>
  <c r="D74" i="7"/>
  <c r="Q74" i="7" s="1"/>
  <c r="D73" i="7"/>
  <c r="Q73" i="7" s="1"/>
  <c r="D72" i="7"/>
  <c r="Q72" i="7" s="1"/>
  <c r="D71" i="7"/>
  <c r="Q71" i="7" s="1"/>
  <c r="D70" i="7"/>
  <c r="Q70" i="7" s="1"/>
  <c r="D69" i="7"/>
  <c r="Q69" i="7" s="1"/>
  <c r="D68" i="7"/>
  <c r="Q68" i="7" s="1"/>
  <c r="D67" i="7"/>
  <c r="Q67" i="7" s="1"/>
  <c r="D66" i="7"/>
  <c r="Q66" i="7" s="1"/>
  <c r="D127" i="7"/>
  <c r="Q127" i="7" s="1"/>
  <c r="D126" i="7"/>
  <c r="Q126" i="7" s="1"/>
  <c r="D125" i="7"/>
  <c r="Q125" i="7" s="1"/>
  <c r="D124" i="7"/>
  <c r="Q124" i="7" s="1"/>
  <c r="D123" i="7"/>
  <c r="Q123" i="7" s="1"/>
  <c r="D122" i="7"/>
  <c r="Q122" i="7" s="1"/>
  <c r="D121" i="7"/>
  <c r="Q121" i="7" s="1"/>
  <c r="D120" i="7"/>
  <c r="Q120" i="7" s="1"/>
  <c r="D119" i="7"/>
  <c r="Q119" i="7" s="1"/>
  <c r="D118" i="7"/>
  <c r="Q118" i="7" s="1"/>
  <c r="D117" i="7"/>
  <c r="Q117" i="7" s="1"/>
  <c r="D116" i="7"/>
  <c r="Q116" i="7" s="1"/>
  <c r="D115" i="7"/>
  <c r="Q115" i="7" s="1"/>
  <c r="D114" i="7"/>
  <c r="Q114" i="7" s="1"/>
  <c r="D113" i="7"/>
  <c r="Q113" i="7" s="1"/>
  <c r="D112" i="7"/>
  <c r="Q112" i="7" s="1"/>
  <c r="D111" i="7"/>
  <c r="Q111" i="7" s="1"/>
  <c r="D110" i="7"/>
  <c r="Q110" i="7" s="1"/>
  <c r="D109" i="7"/>
  <c r="Q109" i="7" s="1"/>
  <c r="D108" i="7"/>
  <c r="Q108" i="7" s="1"/>
  <c r="D107" i="7"/>
  <c r="Q107" i="7" s="1"/>
  <c r="D106" i="7"/>
  <c r="Q106" i="7" s="1"/>
  <c r="D105" i="7"/>
  <c r="Q105" i="7" s="1"/>
  <c r="D104" i="7"/>
  <c r="Q104" i="7" s="1"/>
  <c r="D103" i="7"/>
  <c r="Q103" i="7" s="1"/>
  <c r="D102" i="7"/>
  <c r="Q102" i="7" s="1"/>
  <c r="D101" i="7"/>
  <c r="Q101" i="7" s="1"/>
  <c r="D100" i="7"/>
  <c r="Q100" i="7" s="1"/>
  <c r="D99" i="7"/>
  <c r="Q99" i="7" s="1"/>
  <c r="D98" i="7"/>
  <c r="Q98" i="7" s="1"/>
  <c r="D155" i="7"/>
  <c r="Q155" i="7" s="1"/>
  <c r="D154" i="7"/>
  <c r="Q154" i="7" s="1"/>
  <c r="D153" i="7"/>
  <c r="Q153" i="7" s="1"/>
  <c r="D152" i="7"/>
  <c r="Q152" i="7" s="1"/>
  <c r="D151" i="7"/>
  <c r="Q151" i="7" s="1"/>
  <c r="D150" i="7"/>
  <c r="Q150" i="7" s="1"/>
  <c r="D149" i="7"/>
  <c r="Q149" i="7" s="1"/>
  <c r="D148" i="7"/>
  <c r="Q148" i="7" s="1"/>
  <c r="D147" i="7"/>
  <c r="Q147" i="7" s="1"/>
  <c r="D146" i="7"/>
  <c r="Q146" i="7" s="1"/>
  <c r="D145" i="7"/>
  <c r="Q145" i="7" s="1"/>
  <c r="D144" i="7"/>
  <c r="Q144" i="7" s="1"/>
  <c r="D143" i="7"/>
  <c r="Q143" i="7" s="1"/>
  <c r="D142" i="7"/>
  <c r="Q142" i="7" s="1"/>
  <c r="D141" i="7"/>
  <c r="Q141" i="7" s="1"/>
  <c r="D140" i="7"/>
  <c r="Q140" i="7" s="1"/>
  <c r="D139" i="7"/>
  <c r="Q139" i="7" s="1"/>
  <c r="D138" i="7"/>
  <c r="Q138" i="7" s="1"/>
  <c r="D137" i="7"/>
  <c r="Q137" i="7" s="1"/>
  <c r="D136" i="7"/>
  <c r="Q136" i="7" s="1"/>
  <c r="D135" i="7"/>
  <c r="Q135" i="7" s="1"/>
  <c r="D134" i="7"/>
  <c r="Q134" i="7" s="1"/>
  <c r="D133" i="7"/>
  <c r="Q133" i="7" s="1"/>
  <c r="D132" i="7"/>
  <c r="Q132" i="7" s="1"/>
  <c r="D131" i="7"/>
  <c r="Q131" i="7" s="1"/>
  <c r="D130" i="7"/>
  <c r="Q130" i="7" s="1"/>
  <c r="D129" i="7"/>
  <c r="Q129" i="7" s="1"/>
  <c r="D128" i="7"/>
  <c r="Q128" i="7" s="1"/>
  <c r="D183" i="7"/>
  <c r="Q183" i="7" s="1"/>
  <c r="D182" i="7"/>
  <c r="Q182" i="7" s="1"/>
  <c r="D181" i="7"/>
  <c r="Q181" i="7" s="1"/>
  <c r="D180" i="7"/>
  <c r="Q180" i="7" s="1"/>
  <c r="D179" i="7"/>
  <c r="Q179" i="7" s="1"/>
  <c r="D178" i="7"/>
  <c r="Q178" i="7" s="1"/>
  <c r="D177" i="7"/>
  <c r="Q177" i="7" s="1"/>
  <c r="D176" i="7"/>
  <c r="Q176" i="7" s="1"/>
  <c r="D175" i="7"/>
  <c r="Q175" i="7" s="1"/>
  <c r="D174" i="7"/>
  <c r="Q174" i="7" s="1"/>
  <c r="D173" i="7"/>
  <c r="Q173" i="7" s="1"/>
  <c r="D172" i="7"/>
  <c r="Q172" i="7" s="1"/>
  <c r="D171" i="7"/>
  <c r="Q171" i="7" s="1"/>
  <c r="D170" i="7"/>
  <c r="Q170" i="7" s="1"/>
  <c r="D169" i="7"/>
  <c r="Q169" i="7" s="1"/>
  <c r="D168" i="7"/>
  <c r="Q168" i="7" s="1"/>
  <c r="D167" i="7"/>
  <c r="Q167" i="7" s="1"/>
  <c r="D166" i="7"/>
  <c r="Q166" i="7" s="1"/>
  <c r="D165" i="7"/>
  <c r="Q165" i="7" s="1"/>
  <c r="D164" i="7"/>
  <c r="Q164" i="7" s="1"/>
  <c r="D163" i="7"/>
  <c r="Q163" i="7" s="1"/>
  <c r="D162" i="7"/>
  <c r="Q162" i="7" s="1"/>
  <c r="D161" i="7"/>
  <c r="Q161" i="7" s="1"/>
  <c r="D160" i="7"/>
  <c r="Q160" i="7" s="1"/>
  <c r="D159" i="7"/>
  <c r="Q159" i="7" s="1"/>
  <c r="D158" i="7"/>
  <c r="Q158" i="7" s="1"/>
  <c r="D157" i="7"/>
  <c r="Q157" i="7" s="1"/>
  <c r="D156" i="7"/>
  <c r="Q156" i="7" s="1"/>
  <c r="D211" i="7"/>
  <c r="Q211" i="7" s="1"/>
  <c r="D210" i="7"/>
  <c r="Q210" i="7" s="1"/>
  <c r="D209" i="7"/>
  <c r="Q209" i="7" s="1"/>
  <c r="D208" i="7"/>
  <c r="Q208" i="7" s="1"/>
  <c r="D207" i="7"/>
  <c r="Q207" i="7" s="1"/>
  <c r="D206" i="7"/>
  <c r="Q206" i="7" s="1"/>
  <c r="D205" i="7"/>
  <c r="Q205" i="7" s="1"/>
  <c r="D204" i="7"/>
  <c r="Q204" i="7" s="1"/>
  <c r="D203" i="7"/>
  <c r="Q203" i="7" s="1"/>
  <c r="D202" i="7"/>
  <c r="Q202" i="7" s="1"/>
  <c r="D201" i="7"/>
  <c r="Q201" i="7" s="1"/>
  <c r="D200" i="7"/>
  <c r="Q200" i="7" s="1"/>
  <c r="D199" i="7"/>
  <c r="Q199" i="7" s="1"/>
  <c r="D198" i="7"/>
  <c r="Q198" i="7" s="1"/>
  <c r="D197" i="7"/>
  <c r="Q197" i="7" s="1"/>
  <c r="D196" i="7"/>
  <c r="Q196" i="7" s="1"/>
  <c r="D195" i="7"/>
  <c r="Q195" i="7" s="1"/>
  <c r="D194" i="7"/>
  <c r="Q194" i="7" s="1"/>
  <c r="D193" i="7"/>
  <c r="Q193" i="7" s="1"/>
  <c r="D192" i="7"/>
  <c r="Q192" i="7" s="1"/>
  <c r="D191" i="7"/>
  <c r="Q191" i="7" s="1"/>
  <c r="D190" i="7"/>
  <c r="Q190" i="7" s="1"/>
  <c r="D189" i="7"/>
  <c r="Q189" i="7" s="1"/>
  <c r="D188" i="7"/>
  <c r="Q188" i="7" s="1"/>
  <c r="D187" i="7"/>
  <c r="Q187" i="7" s="1"/>
  <c r="D186" i="7"/>
  <c r="Q186" i="7" s="1"/>
  <c r="D185" i="7"/>
  <c r="Q185" i="7" s="1"/>
  <c r="D184" i="7"/>
  <c r="Q184" i="7" s="1"/>
  <c r="D239" i="7"/>
  <c r="Q239" i="7" s="1"/>
  <c r="D238" i="7"/>
  <c r="Q238" i="7" s="1"/>
  <c r="D237" i="7"/>
  <c r="Q237" i="7" s="1"/>
  <c r="D236" i="7"/>
  <c r="Q236" i="7" s="1"/>
  <c r="D235" i="7"/>
  <c r="Q235" i="7" s="1"/>
  <c r="D234" i="7"/>
  <c r="Q234" i="7" s="1"/>
  <c r="D233" i="7"/>
  <c r="Q233" i="7" s="1"/>
  <c r="D232" i="7"/>
  <c r="Q232" i="7" s="1"/>
  <c r="D231" i="7"/>
  <c r="Q231" i="7" s="1"/>
  <c r="D230" i="7"/>
  <c r="Q230" i="7" s="1"/>
  <c r="D229" i="7"/>
  <c r="Q229" i="7" s="1"/>
  <c r="D228" i="7"/>
  <c r="Q228" i="7" s="1"/>
  <c r="D227" i="7"/>
  <c r="Q227" i="7" s="1"/>
  <c r="D226" i="7"/>
  <c r="Q226" i="7" s="1"/>
  <c r="D225" i="7"/>
  <c r="Q225" i="7" s="1"/>
  <c r="D224" i="7"/>
  <c r="Q224" i="7" s="1"/>
  <c r="D223" i="7"/>
  <c r="Q223" i="7" s="1"/>
  <c r="D222" i="7"/>
  <c r="Q222" i="7" s="1"/>
  <c r="D221" i="7"/>
  <c r="Q221" i="7" s="1"/>
  <c r="D220" i="7"/>
  <c r="Q220" i="7" s="1"/>
  <c r="D219" i="7"/>
  <c r="Q219" i="7" s="1"/>
  <c r="D218" i="7"/>
  <c r="Q218" i="7" s="1"/>
  <c r="D217" i="7"/>
  <c r="Q217" i="7" s="1"/>
  <c r="D216" i="7"/>
  <c r="Q216" i="7" s="1"/>
  <c r="D215" i="7"/>
  <c r="Q215" i="7" s="1"/>
  <c r="D214" i="7"/>
  <c r="Q214" i="7" s="1"/>
  <c r="D213" i="7"/>
  <c r="Q213" i="7" s="1"/>
  <c r="D212" i="7"/>
  <c r="Q212" i="7" s="1"/>
  <c r="D265" i="7"/>
  <c r="Q265" i="7" s="1"/>
  <c r="D264" i="7"/>
  <c r="Q264" i="7" s="1"/>
  <c r="D263" i="7"/>
  <c r="Q263" i="7" s="1"/>
  <c r="D262" i="7"/>
  <c r="Q262" i="7" s="1"/>
  <c r="D261" i="7"/>
  <c r="Q261" i="7" s="1"/>
  <c r="D260" i="7"/>
  <c r="Q260" i="7" s="1"/>
  <c r="D259" i="7"/>
  <c r="Q259" i="7" s="1"/>
  <c r="D258" i="7"/>
  <c r="Q258" i="7" s="1"/>
  <c r="D257" i="7"/>
  <c r="Q257" i="7" s="1"/>
  <c r="D256" i="7"/>
  <c r="Q256" i="7" s="1"/>
  <c r="D255" i="7"/>
  <c r="Q255" i="7" s="1"/>
  <c r="D254" i="7"/>
  <c r="Q254" i="7" s="1"/>
  <c r="D253" i="7"/>
  <c r="Q253" i="7" s="1"/>
  <c r="D252" i="7"/>
  <c r="Q252" i="7" s="1"/>
  <c r="D251" i="7"/>
  <c r="Q251" i="7" s="1"/>
  <c r="D250" i="7"/>
  <c r="Q250" i="7" s="1"/>
  <c r="D249" i="7"/>
  <c r="Q249" i="7" s="1"/>
  <c r="D248" i="7"/>
  <c r="Q248" i="7" s="1"/>
  <c r="D247" i="7"/>
  <c r="Q247" i="7" s="1"/>
  <c r="D246" i="7"/>
  <c r="Q246" i="7" s="1"/>
  <c r="D245" i="7"/>
  <c r="Q245" i="7" s="1"/>
  <c r="D244" i="7"/>
  <c r="Q244" i="7" s="1"/>
  <c r="D243" i="7"/>
  <c r="Q243" i="7" s="1"/>
  <c r="D242" i="7"/>
  <c r="Q242" i="7" s="1"/>
  <c r="D241" i="7"/>
  <c r="Q241" i="7" s="1"/>
  <c r="D240" i="7"/>
  <c r="Q240" i="7" s="1"/>
  <c r="D293" i="7"/>
  <c r="Q293" i="7" s="1"/>
  <c r="D292" i="7"/>
  <c r="Q292" i="7" s="1"/>
  <c r="D291" i="7"/>
  <c r="Q291" i="7" s="1"/>
  <c r="D290" i="7"/>
  <c r="Q290" i="7" s="1"/>
  <c r="D289" i="7"/>
  <c r="Q289" i="7" s="1"/>
  <c r="D288" i="7"/>
  <c r="Q288" i="7" s="1"/>
  <c r="D287" i="7"/>
  <c r="Q287" i="7" s="1"/>
  <c r="D286" i="7"/>
  <c r="Q286" i="7" s="1"/>
  <c r="D285" i="7"/>
  <c r="Q285" i="7" s="1"/>
  <c r="D284" i="7"/>
  <c r="Q284" i="7" s="1"/>
  <c r="D283" i="7"/>
  <c r="Q283" i="7" s="1"/>
  <c r="D282" i="7"/>
  <c r="Q282" i="7" s="1"/>
  <c r="D281" i="7"/>
  <c r="Q281" i="7" s="1"/>
  <c r="D280" i="7"/>
  <c r="Q280" i="7" s="1"/>
  <c r="D279" i="7"/>
  <c r="Q279" i="7" s="1"/>
  <c r="D278" i="7"/>
  <c r="Q278" i="7" s="1"/>
  <c r="D277" i="7"/>
  <c r="Q277" i="7" s="1"/>
  <c r="D276" i="7"/>
  <c r="Q276" i="7" s="1"/>
  <c r="D275" i="7"/>
  <c r="Q275" i="7" s="1"/>
  <c r="D274" i="7"/>
  <c r="Q274" i="7" s="1"/>
  <c r="D273" i="7"/>
  <c r="Q273" i="7" s="1"/>
  <c r="D272" i="7"/>
  <c r="Q272" i="7" s="1"/>
  <c r="D271" i="7"/>
  <c r="Q271" i="7" s="1"/>
  <c r="D270" i="7"/>
  <c r="Q270" i="7" s="1"/>
  <c r="D269" i="7"/>
  <c r="Q269" i="7" s="1"/>
  <c r="D268" i="7"/>
  <c r="Q268" i="7" s="1"/>
  <c r="D267" i="7"/>
  <c r="Q267" i="7" s="1"/>
  <c r="D266" i="7"/>
  <c r="Q266" i="7" s="1"/>
  <c r="D321" i="7"/>
  <c r="Q321" i="7" s="1"/>
  <c r="D320" i="7"/>
  <c r="Q320" i="7" s="1"/>
  <c r="D319" i="7"/>
  <c r="Q319" i="7" s="1"/>
  <c r="D318" i="7"/>
  <c r="Q318" i="7" s="1"/>
  <c r="D317" i="7"/>
  <c r="Q317" i="7" s="1"/>
  <c r="D316" i="7"/>
  <c r="Q316" i="7" s="1"/>
  <c r="D315" i="7"/>
  <c r="Q315" i="7" s="1"/>
  <c r="D314" i="7"/>
  <c r="Q314" i="7" s="1"/>
  <c r="D313" i="7"/>
  <c r="Q313" i="7" s="1"/>
  <c r="D312" i="7"/>
  <c r="Q312" i="7" s="1"/>
  <c r="D311" i="7"/>
  <c r="Q311" i="7" s="1"/>
  <c r="D310" i="7"/>
  <c r="Q310" i="7" s="1"/>
  <c r="D309" i="7"/>
  <c r="Q309" i="7" s="1"/>
  <c r="D308" i="7"/>
  <c r="Q308" i="7" s="1"/>
  <c r="D307" i="7"/>
  <c r="Q307" i="7" s="1"/>
  <c r="D306" i="7"/>
  <c r="Q306" i="7" s="1"/>
  <c r="D305" i="7"/>
  <c r="Q305" i="7" s="1"/>
  <c r="D304" i="7"/>
  <c r="Q304" i="7" s="1"/>
  <c r="D303" i="7"/>
  <c r="Q303" i="7" s="1"/>
  <c r="D302" i="7"/>
  <c r="Q302" i="7" s="1"/>
  <c r="D301" i="7"/>
  <c r="Q301" i="7" s="1"/>
  <c r="D300" i="7"/>
  <c r="Q300" i="7" s="1"/>
  <c r="D299" i="7"/>
  <c r="Q299" i="7" s="1"/>
  <c r="D298" i="7"/>
  <c r="Q298" i="7" s="1"/>
  <c r="D297" i="7"/>
  <c r="Q297" i="7" s="1"/>
  <c r="D296" i="7"/>
  <c r="Q296" i="7" s="1"/>
  <c r="D295" i="7"/>
  <c r="Q295" i="7" s="1"/>
  <c r="D294" i="7"/>
  <c r="Q294" i="7" s="1"/>
  <c r="D353" i="7"/>
  <c r="Q353" i="7" s="1"/>
  <c r="D352" i="7"/>
  <c r="Q352" i="7" s="1"/>
  <c r="D351" i="7"/>
  <c r="Q351" i="7" s="1"/>
  <c r="D350" i="7"/>
  <c r="Q350" i="7" s="1"/>
  <c r="D349" i="7"/>
  <c r="Q349" i="7" s="1"/>
  <c r="D348" i="7"/>
  <c r="Q348" i="7" s="1"/>
  <c r="D347" i="7"/>
  <c r="Q347" i="7" s="1"/>
  <c r="D346" i="7"/>
  <c r="Q346" i="7" s="1"/>
  <c r="D345" i="7"/>
  <c r="Q345" i="7" s="1"/>
  <c r="D344" i="7"/>
  <c r="Q344" i="7" s="1"/>
  <c r="D343" i="7"/>
  <c r="Q343" i="7" s="1"/>
  <c r="D342" i="7"/>
  <c r="Q342" i="7" s="1"/>
  <c r="D341" i="7"/>
  <c r="Q341" i="7" s="1"/>
  <c r="D340" i="7"/>
  <c r="Q340" i="7" s="1"/>
  <c r="D339" i="7"/>
  <c r="Q339" i="7" s="1"/>
  <c r="D338" i="7"/>
  <c r="Q338" i="7" s="1"/>
  <c r="D337" i="7"/>
  <c r="Q337" i="7" s="1"/>
  <c r="D336" i="7"/>
  <c r="Q336" i="7" s="1"/>
  <c r="D335" i="7"/>
  <c r="Q335" i="7" s="1"/>
  <c r="D334" i="7"/>
  <c r="Q334" i="7" s="1"/>
  <c r="D333" i="7"/>
  <c r="Q333" i="7" s="1"/>
  <c r="D332" i="7"/>
  <c r="Q332" i="7" s="1"/>
  <c r="D331" i="7"/>
  <c r="Q331" i="7" s="1"/>
  <c r="D330" i="7"/>
  <c r="Q330" i="7" s="1"/>
  <c r="D329" i="7"/>
  <c r="Q329" i="7" s="1"/>
  <c r="D328" i="7"/>
  <c r="Q328" i="7" s="1"/>
  <c r="D327" i="7"/>
  <c r="Q327" i="7" s="1"/>
  <c r="D326" i="7"/>
  <c r="Q326" i="7" s="1"/>
  <c r="D325" i="7"/>
  <c r="Q325" i="7" s="1"/>
  <c r="D324" i="7"/>
  <c r="Q324" i="7" s="1"/>
  <c r="D323" i="7"/>
  <c r="Q323" i="7" s="1"/>
  <c r="D322" i="7"/>
  <c r="Q322" i="7" s="1"/>
  <c r="D385" i="7"/>
  <c r="Q385" i="7" s="1"/>
  <c r="D384" i="7"/>
  <c r="Q384" i="7" s="1"/>
  <c r="D383" i="7"/>
  <c r="Q383" i="7" s="1"/>
  <c r="D382" i="7"/>
  <c r="Q382" i="7" s="1"/>
  <c r="D381" i="7"/>
  <c r="Q381" i="7" s="1"/>
  <c r="D380" i="7"/>
  <c r="Q380" i="7" s="1"/>
  <c r="D379" i="7"/>
  <c r="Q379" i="7" s="1"/>
  <c r="D378" i="7"/>
  <c r="Q378" i="7" s="1"/>
  <c r="D377" i="7"/>
  <c r="Q377" i="7" s="1"/>
  <c r="D376" i="7"/>
  <c r="Q376" i="7" s="1"/>
  <c r="D375" i="7"/>
  <c r="Q375" i="7" s="1"/>
  <c r="D374" i="7"/>
  <c r="Q374" i="7" s="1"/>
  <c r="D373" i="7"/>
  <c r="Q373" i="7" s="1"/>
  <c r="D372" i="7"/>
  <c r="Q372" i="7" s="1"/>
  <c r="D371" i="7"/>
  <c r="Q371" i="7" s="1"/>
  <c r="D370" i="7"/>
  <c r="Q370" i="7" s="1"/>
  <c r="D369" i="7"/>
  <c r="Q369" i="7" s="1"/>
  <c r="D368" i="7"/>
  <c r="Q368" i="7" s="1"/>
  <c r="D367" i="7"/>
  <c r="Q367" i="7" s="1"/>
  <c r="D366" i="7"/>
  <c r="Q366" i="7" s="1"/>
  <c r="D365" i="7"/>
  <c r="Q365" i="7" s="1"/>
  <c r="D364" i="7"/>
  <c r="Q364" i="7" s="1"/>
  <c r="D363" i="7"/>
  <c r="Q363" i="7" s="1"/>
  <c r="D362" i="7"/>
  <c r="Q362" i="7" s="1"/>
  <c r="D361" i="7"/>
  <c r="Q361" i="7" s="1"/>
  <c r="D360" i="7"/>
  <c r="Q360" i="7" s="1"/>
  <c r="D359" i="7"/>
  <c r="Q359" i="7" s="1"/>
  <c r="D358" i="7"/>
  <c r="Q358" i="7" s="1"/>
  <c r="D357" i="7"/>
  <c r="Q357" i="7" s="1"/>
  <c r="D356" i="7"/>
  <c r="Q356" i="7" s="1"/>
  <c r="D355" i="7"/>
  <c r="Q355" i="7" s="1"/>
  <c r="D354" i="7"/>
  <c r="Q354" i="7" s="1"/>
  <c r="D417" i="7"/>
  <c r="Q417" i="7" s="1"/>
  <c r="D416" i="7"/>
  <c r="Q416" i="7" s="1"/>
  <c r="D415" i="7"/>
  <c r="Q415" i="7" s="1"/>
  <c r="D414" i="7"/>
  <c r="Q414" i="7" s="1"/>
  <c r="D413" i="7"/>
  <c r="Q413" i="7" s="1"/>
  <c r="D412" i="7"/>
  <c r="Q412" i="7" s="1"/>
  <c r="D411" i="7"/>
  <c r="Q411" i="7" s="1"/>
  <c r="D410" i="7"/>
  <c r="Q410" i="7" s="1"/>
  <c r="D409" i="7"/>
  <c r="Q409" i="7" s="1"/>
  <c r="D408" i="7"/>
  <c r="Q408" i="7" s="1"/>
  <c r="D407" i="7"/>
  <c r="Q407" i="7" s="1"/>
  <c r="D406" i="7"/>
  <c r="Q406" i="7" s="1"/>
  <c r="D405" i="7"/>
  <c r="Q405" i="7" s="1"/>
  <c r="D404" i="7"/>
  <c r="Q404" i="7" s="1"/>
  <c r="D403" i="7"/>
  <c r="Q403" i="7" s="1"/>
  <c r="D402" i="7"/>
  <c r="Q402" i="7" s="1"/>
  <c r="D401" i="7"/>
  <c r="Q401" i="7" s="1"/>
  <c r="D400" i="7"/>
  <c r="Q400" i="7" s="1"/>
  <c r="D399" i="7"/>
  <c r="Q399" i="7" s="1"/>
  <c r="D398" i="7"/>
  <c r="Q398" i="7" s="1"/>
  <c r="D397" i="7"/>
  <c r="Q397" i="7" s="1"/>
  <c r="D396" i="7"/>
  <c r="Q396" i="7" s="1"/>
  <c r="D395" i="7"/>
  <c r="Q395" i="7" s="1"/>
  <c r="D394" i="7"/>
  <c r="Q394" i="7" s="1"/>
  <c r="D393" i="7"/>
  <c r="Q393" i="7" s="1"/>
  <c r="D392" i="7"/>
  <c r="Q392" i="7" s="1"/>
  <c r="D391" i="7"/>
  <c r="Q391" i="7" s="1"/>
  <c r="D390" i="7"/>
  <c r="Q390" i="7" s="1"/>
  <c r="D389" i="7"/>
  <c r="Q389" i="7" s="1"/>
  <c r="D388" i="7"/>
  <c r="Q388" i="7" s="1"/>
  <c r="D387" i="7"/>
  <c r="Q387" i="7" s="1"/>
  <c r="D386" i="7"/>
  <c r="Q386" i="7" s="1"/>
  <c r="D449" i="7"/>
  <c r="Q449" i="7" s="1"/>
  <c r="D448" i="7"/>
  <c r="Q448" i="7" s="1"/>
  <c r="D447" i="7"/>
  <c r="Q447" i="7" s="1"/>
  <c r="D446" i="7"/>
  <c r="Q446" i="7" s="1"/>
  <c r="D445" i="7"/>
  <c r="Q445" i="7" s="1"/>
  <c r="D444" i="7"/>
  <c r="Q444" i="7" s="1"/>
  <c r="D443" i="7"/>
  <c r="Q443" i="7" s="1"/>
  <c r="D442" i="7"/>
  <c r="Q442" i="7" s="1"/>
  <c r="D441" i="7"/>
  <c r="Q441" i="7" s="1"/>
  <c r="D440" i="7"/>
  <c r="Q440" i="7" s="1"/>
  <c r="D439" i="7"/>
  <c r="Q439" i="7" s="1"/>
  <c r="D438" i="7"/>
  <c r="Q438" i="7" s="1"/>
  <c r="D437" i="7"/>
  <c r="Q437" i="7" s="1"/>
  <c r="D436" i="7"/>
  <c r="Q436" i="7" s="1"/>
  <c r="D435" i="7"/>
  <c r="Q435" i="7" s="1"/>
  <c r="D434" i="7"/>
  <c r="Q434" i="7" s="1"/>
  <c r="D433" i="7"/>
  <c r="Q433" i="7" s="1"/>
  <c r="D432" i="7"/>
  <c r="Q432" i="7" s="1"/>
  <c r="D431" i="7"/>
  <c r="Q431" i="7" s="1"/>
  <c r="D430" i="7"/>
  <c r="Q430" i="7" s="1"/>
  <c r="D429" i="7"/>
  <c r="Q429" i="7" s="1"/>
  <c r="D428" i="7"/>
  <c r="Q428" i="7" s="1"/>
  <c r="D427" i="7"/>
  <c r="Q427" i="7" s="1"/>
  <c r="D426" i="7"/>
  <c r="Q426" i="7" s="1"/>
  <c r="D425" i="7"/>
  <c r="Q425" i="7" s="1"/>
  <c r="D424" i="7"/>
  <c r="Q424" i="7" s="1"/>
  <c r="D423" i="7"/>
  <c r="Q423" i="7" s="1"/>
  <c r="D422" i="7"/>
  <c r="Q422" i="7" s="1"/>
  <c r="D421" i="7"/>
  <c r="Q421" i="7" s="1"/>
  <c r="D420" i="7"/>
  <c r="Q420" i="7" s="1"/>
  <c r="D419" i="7"/>
  <c r="Q419" i="7" s="1"/>
  <c r="D418" i="7"/>
  <c r="Q418" i="7" s="1"/>
  <c r="D481" i="7"/>
  <c r="Q481" i="7" s="1"/>
  <c r="D480" i="7"/>
  <c r="Q480" i="7" s="1"/>
  <c r="D479" i="7"/>
  <c r="Q479" i="7" s="1"/>
  <c r="D478" i="7"/>
  <c r="Q478" i="7" s="1"/>
  <c r="D477" i="7"/>
  <c r="Q477" i="7" s="1"/>
  <c r="D476" i="7"/>
  <c r="Q476" i="7" s="1"/>
  <c r="D475" i="7"/>
  <c r="Q475" i="7" s="1"/>
  <c r="D474" i="7"/>
  <c r="Q474" i="7" s="1"/>
  <c r="D473" i="7"/>
  <c r="Q473" i="7" s="1"/>
  <c r="D472" i="7"/>
  <c r="Q472" i="7" s="1"/>
  <c r="D471" i="7"/>
  <c r="Q471" i="7" s="1"/>
  <c r="D470" i="7"/>
  <c r="Q470" i="7" s="1"/>
  <c r="D469" i="7"/>
  <c r="Q469" i="7" s="1"/>
  <c r="D468" i="7"/>
  <c r="Q468" i="7" s="1"/>
  <c r="D467" i="7"/>
  <c r="Q467" i="7" s="1"/>
  <c r="D466" i="7"/>
  <c r="Q466" i="7" s="1"/>
  <c r="D465" i="7"/>
  <c r="Q465" i="7" s="1"/>
  <c r="D464" i="7"/>
  <c r="Q464" i="7" s="1"/>
  <c r="D463" i="7"/>
  <c r="Q463" i="7" s="1"/>
  <c r="D462" i="7"/>
  <c r="Q462" i="7" s="1"/>
  <c r="D461" i="7"/>
  <c r="Q461" i="7" s="1"/>
  <c r="D460" i="7"/>
  <c r="Q460" i="7" s="1"/>
  <c r="D459" i="7"/>
  <c r="Q459" i="7" s="1"/>
  <c r="D458" i="7"/>
  <c r="Q458" i="7" s="1"/>
  <c r="D457" i="7"/>
  <c r="Q457" i="7" s="1"/>
  <c r="D456" i="7"/>
  <c r="Q456" i="7" s="1"/>
  <c r="D455" i="7"/>
  <c r="Q455" i="7" s="1"/>
  <c r="D454" i="7"/>
  <c r="Q454" i="7" s="1"/>
  <c r="D453" i="7"/>
  <c r="Q453" i="7" s="1"/>
  <c r="D452" i="7"/>
  <c r="Q452" i="7" s="1"/>
  <c r="D451" i="7"/>
  <c r="Q451" i="7" s="1"/>
  <c r="D450" i="7"/>
  <c r="Q450" i="7" s="1"/>
  <c r="D513" i="7"/>
  <c r="Q513" i="7" s="1"/>
  <c r="D512" i="7"/>
  <c r="Q512" i="7" s="1"/>
  <c r="D511" i="7"/>
  <c r="Q511" i="7" s="1"/>
  <c r="D510" i="7"/>
  <c r="Q510" i="7" s="1"/>
  <c r="D509" i="7"/>
  <c r="Q509" i="7" s="1"/>
  <c r="D508" i="7"/>
  <c r="Q508" i="7" s="1"/>
  <c r="D507" i="7"/>
  <c r="Q507" i="7" s="1"/>
  <c r="D506" i="7"/>
  <c r="Q506" i="7" s="1"/>
  <c r="D505" i="7"/>
  <c r="Q505" i="7" s="1"/>
  <c r="D504" i="7"/>
  <c r="Q504" i="7" s="1"/>
  <c r="D503" i="7"/>
  <c r="Q503" i="7" s="1"/>
  <c r="D502" i="7"/>
  <c r="Q502" i="7" s="1"/>
  <c r="D501" i="7"/>
  <c r="Q501" i="7" s="1"/>
  <c r="D500" i="7"/>
  <c r="Q500" i="7" s="1"/>
  <c r="D499" i="7"/>
  <c r="Q499" i="7" s="1"/>
  <c r="D498" i="7"/>
  <c r="Q498" i="7" s="1"/>
  <c r="D497" i="7"/>
  <c r="Q497" i="7" s="1"/>
  <c r="D496" i="7"/>
  <c r="Q496" i="7" s="1"/>
  <c r="D495" i="7"/>
  <c r="Q495" i="7" s="1"/>
  <c r="D494" i="7"/>
  <c r="Q494" i="7" s="1"/>
  <c r="D493" i="7"/>
  <c r="Q493" i="7" s="1"/>
  <c r="D492" i="7"/>
  <c r="Q492" i="7" s="1"/>
  <c r="D491" i="7"/>
  <c r="Q491" i="7" s="1"/>
  <c r="D490" i="7"/>
  <c r="Q490" i="7" s="1"/>
  <c r="D489" i="7"/>
  <c r="Q489" i="7" s="1"/>
  <c r="D488" i="7"/>
  <c r="Q488" i="7" s="1"/>
  <c r="D487" i="7"/>
  <c r="Q487" i="7" s="1"/>
  <c r="D486" i="7"/>
  <c r="Q486" i="7" s="1"/>
  <c r="D485" i="7"/>
  <c r="Q485" i="7" s="1"/>
  <c r="D484" i="7"/>
  <c r="Q484" i="7" s="1"/>
  <c r="D483" i="7"/>
  <c r="Q483" i="7" s="1"/>
  <c r="D482" i="7"/>
  <c r="Q482" i="7" s="1"/>
  <c r="D65" i="7"/>
  <c r="Q65" i="7" s="1"/>
  <c r="D64" i="7"/>
  <c r="Q64" i="7" s="1"/>
  <c r="D63" i="7"/>
  <c r="Q63" i="7" s="1"/>
  <c r="D62" i="7"/>
  <c r="Q62" i="7" s="1"/>
  <c r="D61" i="7"/>
  <c r="Q61" i="7" s="1"/>
  <c r="D60" i="7"/>
  <c r="Q60" i="7" s="1"/>
  <c r="D59" i="7"/>
  <c r="Q59" i="7" s="1"/>
  <c r="D58" i="7"/>
  <c r="Q58" i="7" s="1"/>
  <c r="D57" i="7"/>
  <c r="Q57" i="7" s="1"/>
  <c r="D56" i="7"/>
  <c r="Q56" i="7" s="1"/>
  <c r="D55" i="7"/>
  <c r="Q55" i="7" s="1"/>
  <c r="D54" i="7"/>
  <c r="Q54" i="7" s="1"/>
  <c r="D53" i="7"/>
  <c r="Q53" i="7" s="1"/>
  <c r="D52" i="7"/>
  <c r="Q52" i="7" s="1"/>
  <c r="D51" i="7"/>
  <c r="Q51" i="7" s="1"/>
  <c r="D50" i="7"/>
  <c r="Q50" i="7" s="1"/>
  <c r="D49" i="7"/>
  <c r="Q49" i="7" s="1"/>
  <c r="D48" i="7"/>
  <c r="Q48" i="7" s="1"/>
  <c r="D47" i="7"/>
  <c r="Q47" i="7" s="1"/>
  <c r="D46" i="7"/>
  <c r="Q46" i="7" s="1"/>
  <c r="D45" i="7"/>
  <c r="Q45" i="7" s="1"/>
  <c r="D44" i="7"/>
  <c r="Q44" i="7" s="1"/>
  <c r="D43" i="7"/>
  <c r="Q43" i="7" s="1"/>
  <c r="D42" i="7"/>
  <c r="Q42" i="7" s="1"/>
  <c r="D41" i="7"/>
  <c r="Q41" i="7" s="1"/>
  <c r="D40" i="7"/>
  <c r="Q40" i="7" s="1"/>
  <c r="D39" i="7"/>
  <c r="Q39" i="7" s="1"/>
  <c r="D38" i="7"/>
  <c r="Q38" i="7" s="1"/>
  <c r="D37" i="7"/>
  <c r="Q37" i="7" s="1"/>
  <c r="D36" i="7"/>
  <c r="Q36" i="7" s="1"/>
  <c r="D35" i="7"/>
  <c r="Q35" i="7" s="1"/>
  <c r="D34" i="7"/>
  <c r="Q34" i="7" s="1"/>
  <c r="D513" i="6"/>
  <c r="Q513" i="6" s="1"/>
  <c r="D512" i="6"/>
  <c r="Q512" i="6" s="1"/>
  <c r="D511" i="6"/>
  <c r="Q511" i="6" s="1"/>
  <c r="D510" i="6"/>
  <c r="Q510" i="6" s="1"/>
  <c r="D509" i="6"/>
  <c r="Q509" i="6" s="1"/>
  <c r="D508" i="6"/>
  <c r="Q508" i="6" s="1"/>
  <c r="D507" i="6"/>
  <c r="Q507" i="6" s="1"/>
  <c r="D506" i="6"/>
  <c r="Q506" i="6" s="1"/>
  <c r="D505" i="6"/>
  <c r="Q505" i="6" s="1"/>
  <c r="D504" i="6"/>
  <c r="Q504" i="6" s="1"/>
  <c r="D503" i="6"/>
  <c r="Q503" i="6" s="1"/>
  <c r="D502" i="6"/>
  <c r="Q502" i="6" s="1"/>
  <c r="D501" i="6"/>
  <c r="Q501" i="6" s="1"/>
  <c r="D500" i="6"/>
  <c r="Q500" i="6" s="1"/>
  <c r="D499" i="6"/>
  <c r="Q499" i="6" s="1"/>
  <c r="D498" i="6"/>
  <c r="Q498" i="6" s="1"/>
  <c r="D497" i="6"/>
  <c r="Q497" i="6" s="1"/>
  <c r="D496" i="6"/>
  <c r="Q496" i="6" s="1"/>
  <c r="D495" i="6"/>
  <c r="Q495" i="6" s="1"/>
  <c r="D494" i="6"/>
  <c r="Q494" i="6" s="1"/>
  <c r="D493" i="6"/>
  <c r="Q493" i="6" s="1"/>
  <c r="D492" i="6"/>
  <c r="Q492" i="6" s="1"/>
  <c r="D491" i="6"/>
  <c r="Q491" i="6" s="1"/>
  <c r="D490" i="6"/>
  <c r="Q490" i="6" s="1"/>
  <c r="D489" i="6"/>
  <c r="Q489" i="6" s="1"/>
  <c r="D488" i="6"/>
  <c r="Q488" i="6" s="1"/>
  <c r="D487" i="6"/>
  <c r="Q487" i="6" s="1"/>
  <c r="D486" i="6"/>
  <c r="Q486" i="6" s="1"/>
  <c r="D485" i="6"/>
  <c r="Q485" i="6" s="1"/>
  <c r="D484" i="6"/>
  <c r="Q484" i="6" s="1"/>
  <c r="D483" i="6"/>
  <c r="Q483" i="6" s="1"/>
  <c r="D482" i="6"/>
  <c r="Q482" i="6" s="1"/>
  <c r="D481" i="6"/>
  <c r="Q481" i="6" s="1"/>
  <c r="D480" i="6"/>
  <c r="Q480" i="6" s="1"/>
  <c r="D479" i="6"/>
  <c r="Q479" i="6" s="1"/>
  <c r="D478" i="6"/>
  <c r="Q478" i="6" s="1"/>
  <c r="D477" i="6"/>
  <c r="Q477" i="6" s="1"/>
  <c r="D476" i="6"/>
  <c r="Q476" i="6" s="1"/>
  <c r="D475" i="6"/>
  <c r="Q475" i="6" s="1"/>
  <c r="D474" i="6"/>
  <c r="Q474" i="6" s="1"/>
  <c r="D473" i="6"/>
  <c r="Q473" i="6" s="1"/>
  <c r="D472" i="6"/>
  <c r="Q472" i="6" s="1"/>
  <c r="D471" i="6"/>
  <c r="Q471" i="6" s="1"/>
  <c r="D470" i="6"/>
  <c r="Q470" i="6" s="1"/>
  <c r="D469" i="6"/>
  <c r="Q469" i="6" s="1"/>
  <c r="D468" i="6"/>
  <c r="Q468" i="6" s="1"/>
  <c r="D467" i="6"/>
  <c r="Q467" i="6" s="1"/>
  <c r="D466" i="6"/>
  <c r="Q466" i="6" s="1"/>
  <c r="D465" i="6"/>
  <c r="Q465" i="6" s="1"/>
  <c r="D464" i="6"/>
  <c r="Q464" i="6" s="1"/>
  <c r="D463" i="6"/>
  <c r="Q463" i="6" s="1"/>
  <c r="D462" i="6"/>
  <c r="Q462" i="6" s="1"/>
  <c r="D461" i="6"/>
  <c r="Q461" i="6" s="1"/>
  <c r="D460" i="6"/>
  <c r="Q460" i="6" s="1"/>
  <c r="D459" i="6"/>
  <c r="Q459" i="6" s="1"/>
  <c r="D458" i="6"/>
  <c r="Q458" i="6" s="1"/>
  <c r="D457" i="6"/>
  <c r="Q457" i="6" s="1"/>
  <c r="D456" i="6"/>
  <c r="Q456" i="6" s="1"/>
  <c r="D455" i="6"/>
  <c r="Q455" i="6" s="1"/>
  <c r="D454" i="6"/>
  <c r="Q454" i="6" s="1"/>
  <c r="D453" i="6"/>
  <c r="Q453" i="6" s="1"/>
  <c r="D452" i="6"/>
  <c r="Q452" i="6" s="1"/>
  <c r="D451" i="6"/>
  <c r="Q451" i="6" s="1"/>
  <c r="D450" i="6"/>
  <c r="Q450" i="6" s="1"/>
  <c r="D449" i="6"/>
  <c r="Q449" i="6" s="1"/>
  <c r="D448" i="6"/>
  <c r="Q448" i="6" s="1"/>
  <c r="D447" i="6"/>
  <c r="Q447" i="6" s="1"/>
  <c r="D446" i="6"/>
  <c r="Q446" i="6" s="1"/>
  <c r="D445" i="6"/>
  <c r="Q445" i="6" s="1"/>
  <c r="D444" i="6"/>
  <c r="Q444" i="6" s="1"/>
  <c r="D443" i="6"/>
  <c r="Q443" i="6" s="1"/>
  <c r="D442" i="6"/>
  <c r="Q442" i="6" s="1"/>
  <c r="D441" i="6"/>
  <c r="Q441" i="6" s="1"/>
  <c r="D440" i="6"/>
  <c r="Q440" i="6" s="1"/>
  <c r="D439" i="6"/>
  <c r="Q439" i="6" s="1"/>
  <c r="D438" i="6"/>
  <c r="Q438" i="6" s="1"/>
  <c r="D437" i="6"/>
  <c r="Q437" i="6" s="1"/>
  <c r="D436" i="6"/>
  <c r="Q436" i="6" s="1"/>
  <c r="D435" i="6"/>
  <c r="Q435" i="6" s="1"/>
  <c r="D434" i="6"/>
  <c r="Q434" i="6" s="1"/>
  <c r="D433" i="6"/>
  <c r="Q433" i="6" s="1"/>
  <c r="D432" i="6"/>
  <c r="Q432" i="6" s="1"/>
  <c r="D431" i="6"/>
  <c r="Q431" i="6" s="1"/>
  <c r="D430" i="6"/>
  <c r="Q430" i="6" s="1"/>
  <c r="D429" i="6"/>
  <c r="Q429" i="6" s="1"/>
  <c r="D428" i="6"/>
  <c r="Q428" i="6" s="1"/>
  <c r="D427" i="6"/>
  <c r="Q427" i="6" s="1"/>
  <c r="D426" i="6"/>
  <c r="Q426" i="6" s="1"/>
  <c r="D425" i="6"/>
  <c r="Q425" i="6" s="1"/>
  <c r="D424" i="6"/>
  <c r="Q424" i="6" s="1"/>
  <c r="D423" i="6"/>
  <c r="Q423" i="6" s="1"/>
  <c r="D422" i="6"/>
  <c r="Q422" i="6" s="1"/>
  <c r="D421" i="6"/>
  <c r="Q421" i="6" s="1"/>
  <c r="D420" i="6"/>
  <c r="Q420" i="6" s="1"/>
  <c r="D419" i="6"/>
  <c r="Q419" i="6" s="1"/>
  <c r="D418" i="6"/>
  <c r="Q418" i="6" s="1"/>
  <c r="D417" i="6"/>
  <c r="Q417" i="6" s="1"/>
  <c r="D416" i="6"/>
  <c r="Q416" i="6" s="1"/>
  <c r="D415" i="6"/>
  <c r="Q415" i="6" s="1"/>
  <c r="D414" i="6"/>
  <c r="Q414" i="6" s="1"/>
  <c r="D413" i="6"/>
  <c r="Q413" i="6" s="1"/>
  <c r="D412" i="6"/>
  <c r="Q412" i="6" s="1"/>
  <c r="D411" i="6"/>
  <c r="Q411" i="6" s="1"/>
  <c r="D410" i="6"/>
  <c r="Q410" i="6" s="1"/>
  <c r="D409" i="6"/>
  <c r="Q409" i="6" s="1"/>
  <c r="D408" i="6"/>
  <c r="Q408" i="6" s="1"/>
  <c r="D407" i="6"/>
  <c r="Q407" i="6" s="1"/>
  <c r="D406" i="6"/>
  <c r="Q406" i="6" s="1"/>
  <c r="D405" i="6"/>
  <c r="Q405" i="6" s="1"/>
  <c r="D404" i="6"/>
  <c r="Q404" i="6" s="1"/>
  <c r="D403" i="6"/>
  <c r="Q403" i="6" s="1"/>
  <c r="D402" i="6"/>
  <c r="Q402" i="6" s="1"/>
  <c r="D401" i="6"/>
  <c r="Q401" i="6" s="1"/>
  <c r="D400" i="6"/>
  <c r="Q400" i="6" s="1"/>
  <c r="D399" i="6"/>
  <c r="Q399" i="6" s="1"/>
  <c r="D398" i="6"/>
  <c r="Q398" i="6" s="1"/>
  <c r="D397" i="6"/>
  <c r="Q397" i="6" s="1"/>
  <c r="D396" i="6"/>
  <c r="Q396" i="6" s="1"/>
  <c r="D395" i="6"/>
  <c r="Q395" i="6" s="1"/>
  <c r="D394" i="6"/>
  <c r="Q394" i="6" s="1"/>
  <c r="D393" i="6"/>
  <c r="Q393" i="6" s="1"/>
  <c r="D392" i="6"/>
  <c r="Q392" i="6" s="1"/>
  <c r="D391" i="6"/>
  <c r="Q391" i="6" s="1"/>
  <c r="D390" i="6"/>
  <c r="Q390" i="6" s="1"/>
  <c r="D389" i="6"/>
  <c r="Q389" i="6" s="1"/>
  <c r="D388" i="6"/>
  <c r="Q388" i="6" s="1"/>
  <c r="D387" i="6"/>
  <c r="Q387" i="6" s="1"/>
  <c r="D386" i="6"/>
  <c r="Q386" i="6" s="1"/>
  <c r="D385" i="6"/>
  <c r="Q385" i="6" s="1"/>
  <c r="D384" i="6"/>
  <c r="Q384" i="6" s="1"/>
  <c r="D383" i="6"/>
  <c r="Q383" i="6" s="1"/>
  <c r="D382" i="6"/>
  <c r="Q382" i="6" s="1"/>
  <c r="D381" i="6"/>
  <c r="Q381" i="6" s="1"/>
  <c r="D380" i="6"/>
  <c r="Q380" i="6" s="1"/>
  <c r="D379" i="6"/>
  <c r="Q379" i="6" s="1"/>
  <c r="D378" i="6"/>
  <c r="Q378" i="6" s="1"/>
  <c r="D377" i="6"/>
  <c r="Q377" i="6" s="1"/>
  <c r="D376" i="6"/>
  <c r="Q376" i="6" s="1"/>
  <c r="D375" i="6"/>
  <c r="Q375" i="6" s="1"/>
  <c r="D374" i="6"/>
  <c r="Q374" i="6" s="1"/>
  <c r="D373" i="6"/>
  <c r="Q373" i="6" s="1"/>
  <c r="D372" i="6"/>
  <c r="Q372" i="6" s="1"/>
  <c r="D371" i="6"/>
  <c r="Q371" i="6" s="1"/>
  <c r="D370" i="6"/>
  <c r="Q370" i="6" s="1"/>
  <c r="D369" i="6"/>
  <c r="Q369" i="6" s="1"/>
  <c r="D368" i="6"/>
  <c r="Q368" i="6" s="1"/>
  <c r="D367" i="6"/>
  <c r="Q367" i="6" s="1"/>
  <c r="D366" i="6"/>
  <c r="Q366" i="6" s="1"/>
  <c r="D365" i="6"/>
  <c r="Q365" i="6" s="1"/>
  <c r="D364" i="6"/>
  <c r="Q364" i="6" s="1"/>
  <c r="D363" i="6"/>
  <c r="Q363" i="6" s="1"/>
  <c r="D362" i="6"/>
  <c r="Q362" i="6" s="1"/>
  <c r="D361" i="6"/>
  <c r="Q361" i="6" s="1"/>
  <c r="D360" i="6"/>
  <c r="Q360" i="6" s="1"/>
  <c r="D359" i="6"/>
  <c r="Q359" i="6" s="1"/>
  <c r="D358" i="6"/>
  <c r="Q358" i="6" s="1"/>
  <c r="D357" i="6"/>
  <c r="Q357" i="6" s="1"/>
  <c r="D356" i="6"/>
  <c r="Q356" i="6" s="1"/>
  <c r="D355" i="6"/>
  <c r="Q355" i="6" s="1"/>
  <c r="D354" i="6"/>
  <c r="Q354" i="6" s="1"/>
  <c r="D353" i="6"/>
  <c r="Q353" i="6" s="1"/>
  <c r="D352" i="6"/>
  <c r="Q352" i="6" s="1"/>
  <c r="D351" i="6"/>
  <c r="Q351" i="6" s="1"/>
  <c r="D350" i="6"/>
  <c r="Q350" i="6" s="1"/>
  <c r="D349" i="6"/>
  <c r="Q349" i="6" s="1"/>
  <c r="D348" i="6"/>
  <c r="Q348" i="6" s="1"/>
  <c r="D347" i="6"/>
  <c r="Q347" i="6" s="1"/>
  <c r="D346" i="6"/>
  <c r="Q346" i="6" s="1"/>
  <c r="D345" i="6"/>
  <c r="Q345" i="6" s="1"/>
  <c r="D344" i="6"/>
  <c r="Q344" i="6" s="1"/>
  <c r="D343" i="6"/>
  <c r="Q343" i="6" s="1"/>
  <c r="D342" i="6"/>
  <c r="Q342" i="6" s="1"/>
  <c r="D341" i="6"/>
  <c r="Q341" i="6" s="1"/>
  <c r="D340" i="6"/>
  <c r="Q340" i="6" s="1"/>
  <c r="D339" i="6"/>
  <c r="Q339" i="6" s="1"/>
  <c r="D338" i="6"/>
  <c r="Q338" i="6" s="1"/>
  <c r="D337" i="6"/>
  <c r="Q337" i="6" s="1"/>
  <c r="D336" i="6"/>
  <c r="Q336" i="6" s="1"/>
  <c r="D335" i="6"/>
  <c r="Q335" i="6" s="1"/>
  <c r="D334" i="6"/>
  <c r="Q334" i="6" s="1"/>
  <c r="D333" i="6"/>
  <c r="Q333" i="6" s="1"/>
  <c r="D332" i="6"/>
  <c r="Q332" i="6" s="1"/>
  <c r="D331" i="6"/>
  <c r="Q331" i="6" s="1"/>
  <c r="D330" i="6"/>
  <c r="Q330" i="6" s="1"/>
  <c r="D329" i="6"/>
  <c r="Q329" i="6" s="1"/>
  <c r="D328" i="6"/>
  <c r="Q328" i="6" s="1"/>
  <c r="D327" i="6"/>
  <c r="Q327" i="6" s="1"/>
  <c r="D326" i="6"/>
  <c r="Q326" i="6" s="1"/>
  <c r="D325" i="6"/>
  <c r="Q325" i="6" s="1"/>
  <c r="D324" i="6"/>
  <c r="Q324" i="6" s="1"/>
  <c r="D323" i="6"/>
  <c r="Q323" i="6" s="1"/>
  <c r="D322" i="6"/>
  <c r="Q322" i="6" s="1"/>
  <c r="D321" i="6"/>
  <c r="Q321" i="6" s="1"/>
  <c r="D320" i="6"/>
  <c r="Q320" i="6" s="1"/>
  <c r="D319" i="6"/>
  <c r="Q319" i="6" s="1"/>
  <c r="D318" i="6"/>
  <c r="Q318" i="6" s="1"/>
  <c r="D317" i="6"/>
  <c r="Q317" i="6" s="1"/>
  <c r="D316" i="6"/>
  <c r="Q316" i="6" s="1"/>
  <c r="D315" i="6"/>
  <c r="Q315" i="6" s="1"/>
  <c r="D314" i="6"/>
  <c r="Q314" i="6" s="1"/>
  <c r="D313" i="6"/>
  <c r="Q313" i="6" s="1"/>
  <c r="D312" i="6"/>
  <c r="Q312" i="6" s="1"/>
  <c r="D311" i="6"/>
  <c r="Q311" i="6" s="1"/>
  <c r="D310" i="6"/>
  <c r="Q310" i="6" s="1"/>
  <c r="D309" i="6"/>
  <c r="Q309" i="6" s="1"/>
  <c r="D308" i="6"/>
  <c r="Q308" i="6" s="1"/>
  <c r="D307" i="6"/>
  <c r="Q307" i="6" s="1"/>
  <c r="D306" i="6"/>
  <c r="Q306" i="6" s="1"/>
  <c r="D305" i="6"/>
  <c r="Q305" i="6" s="1"/>
  <c r="D304" i="6"/>
  <c r="Q304" i="6" s="1"/>
  <c r="D303" i="6"/>
  <c r="Q303" i="6" s="1"/>
  <c r="D302" i="6"/>
  <c r="Q302" i="6" s="1"/>
  <c r="D301" i="6"/>
  <c r="Q301" i="6" s="1"/>
  <c r="D300" i="6"/>
  <c r="Q300" i="6" s="1"/>
  <c r="D299" i="6"/>
  <c r="Q299" i="6" s="1"/>
  <c r="D298" i="6"/>
  <c r="Q298" i="6" s="1"/>
  <c r="D297" i="6"/>
  <c r="Q297" i="6" s="1"/>
  <c r="D296" i="6"/>
  <c r="Q296" i="6" s="1"/>
  <c r="D295" i="6"/>
  <c r="Q295" i="6" s="1"/>
  <c r="D294" i="6"/>
  <c r="Q294" i="6" s="1"/>
  <c r="D293" i="6"/>
  <c r="Q293" i="6" s="1"/>
  <c r="D292" i="6"/>
  <c r="Q292" i="6" s="1"/>
  <c r="D291" i="6"/>
  <c r="Q291" i="6" s="1"/>
  <c r="D290" i="6"/>
  <c r="Q290" i="6" s="1"/>
  <c r="D289" i="6"/>
  <c r="Q289" i="6" s="1"/>
  <c r="D288" i="6"/>
  <c r="Q288" i="6" s="1"/>
  <c r="D287" i="6"/>
  <c r="Q287" i="6" s="1"/>
  <c r="D286" i="6"/>
  <c r="Q286" i="6" s="1"/>
  <c r="D285" i="6"/>
  <c r="Q285" i="6" s="1"/>
  <c r="D284" i="6"/>
  <c r="Q284" i="6" s="1"/>
  <c r="D283" i="6"/>
  <c r="Q283" i="6" s="1"/>
  <c r="D282" i="6"/>
  <c r="Q282" i="6" s="1"/>
  <c r="D281" i="6"/>
  <c r="Q281" i="6" s="1"/>
  <c r="D280" i="6"/>
  <c r="Q280" i="6" s="1"/>
  <c r="D279" i="6"/>
  <c r="Q279" i="6" s="1"/>
  <c r="D278" i="6"/>
  <c r="Q278" i="6" s="1"/>
  <c r="D277" i="6"/>
  <c r="Q277" i="6" s="1"/>
  <c r="D276" i="6"/>
  <c r="Q276" i="6" s="1"/>
  <c r="D275" i="6"/>
  <c r="Q275" i="6" s="1"/>
  <c r="D274" i="6"/>
  <c r="Q274" i="6" s="1"/>
  <c r="D273" i="6"/>
  <c r="Q273" i="6" s="1"/>
  <c r="D272" i="6"/>
  <c r="Q272" i="6" s="1"/>
  <c r="D271" i="6"/>
  <c r="Q271" i="6" s="1"/>
  <c r="D270" i="6"/>
  <c r="Q270" i="6" s="1"/>
  <c r="D269" i="6"/>
  <c r="Q269" i="6" s="1"/>
  <c r="D268" i="6"/>
  <c r="Q268" i="6" s="1"/>
  <c r="D267" i="6"/>
  <c r="Q267" i="6" s="1"/>
  <c r="D266" i="6"/>
  <c r="Q266" i="6" s="1"/>
  <c r="D265" i="6"/>
  <c r="Q265" i="6" s="1"/>
  <c r="D264" i="6"/>
  <c r="Q264" i="6" s="1"/>
  <c r="D263" i="6"/>
  <c r="Q263" i="6" s="1"/>
  <c r="D262" i="6"/>
  <c r="Q262" i="6" s="1"/>
  <c r="D261" i="6"/>
  <c r="Q261" i="6" s="1"/>
  <c r="D260" i="6"/>
  <c r="Q260" i="6" s="1"/>
  <c r="D259" i="6"/>
  <c r="Q259" i="6" s="1"/>
  <c r="D258" i="6"/>
  <c r="Q258" i="6" s="1"/>
  <c r="D257" i="6"/>
  <c r="Q257" i="6" s="1"/>
  <c r="D256" i="6"/>
  <c r="Q256" i="6" s="1"/>
  <c r="D255" i="6"/>
  <c r="Q255" i="6" s="1"/>
  <c r="D254" i="6"/>
  <c r="Q254" i="6" s="1"/>
  <c r="D253" i="6"/>
  <c r="Q253" i="6" s="1"/>
  <c r="D252" i="6"/>
  <c r="Q252" i="6" s="1"/>
  <c r="D251" i="6"/>
  <c r="Q251" i="6" s="1"/>
  <c r="D250" i="6"/>
  <c r="Q250" i="6" s="1"/>
  <c r="D249" i="6"/>
  <c r="Q249" i="6" s="1"/>
  <c r="D248" i="6"/>
  <c r="Q248" i="6" s="1"/>
  <c r="D247" i="6"/>
  <c r="Q247" i="6" s="1"/>
  <c r="D246" i="6"/>
  <c r="Q246" i="6" s="1"/>
  <c r="D245" i="6"/>
  <c r="Q245" i="6" s="1"/>
  <c r="D244" i="6"/>
  <c r="Q244" i="6" s="1"/>
  <c r="D243" i="6"/>
  <c r="Q243" i="6" s="1"/>
  <c r="D242" i="6"/>
  <c r="Q242" i="6" s="1"/>
  <c r="D241" i="6"/>
  <c r="Q241" i="6" s="1"/>
  <c r="D240" i="6"/>
  <c r="Q240" i="6" s="1"/>
  <c r="D239" i="6"/>
  <c r="Q239" i="6" s="1"/>
  <c r="D238" i="6"/>
  <c r="Q238" i="6" s="1"/>
  <c r="D237" i="6"/>
  <c r="Q237" i="6" s="1"/>
  <c r="D236" i="6"/>
  <c r="Q236" i="6" s="1"/>
  <c r="D235" i="6"/>
  <c r="Q235" i="6" s="1"/>
  <c r="D234" i="6"/>
  <c r="Q234" i="6" s="1"/>
  <c r="D233" i="6"/>
  <c r="Q233" i="6" s="1"/>
  <c r="D232" i="6"/>
  <c r="Q232" i="6" s="1"/>
  <c r="D231" i="6"/>
  <c r="Q231" i="6" s="1"/>
  <c r="D230" i="6"/>
  <c r="Q230" i="6" s="1"/>
  <c r="D229" i="6"/>
  <c r="Q229" i="6" s="1"/>
  <c r="D228" i="6"/>
  <c r="Q228" i="6" s="1"/>
  <c r="D227" i="6"/>
  <c r="Q227" i="6" s="1"/>
  <c r="D226" i="6"/>
  <c r="Q226" i="6" s="1"/>
  <c r="D225" i="6"/>
  <c r="Q225" i="6" s="1"/>
  <c r="D224" i="6"/>
  <c r="Q224" i="6" s="1"/>
  <c r="D223" i="6"/>
  <c r="Q223" i="6" s="1"/>
  <c r="D222" i="6"/>
  <c r="Q222" i="6" s="1"/>
  <c r="D221" i="6"/>
  <c r="Q221" i="6" s="1"/>
  <c r="D220" i="6"/>
  <c r="Q220" i="6" s="1"/>
  <c r="D219" i="6"/>
  <c r="Q219" i="6" s="1"/>
  <c r="D218" i="6"/>
  <c r="Q218" i="6" s="1"/>
  <c r="D217" i="6"/>
  <c r="Q217" i="6" s="1"/>
  <c r="D216" i="6"/>
  <c r="Q216" i="6" s="1"/>
  <c r="D215" i="6"/>
  <c r="Q215" i="6" s="1"/>
  <c r="D214" i="6"/>
  <c r="Q214" i="6" s="1"/>
  <c r="D213" i="6"/>
  <c r="Q213" i="6" s="1"/>
  <c r="D212" i="6"/>
  <c r="Q212" i="6" s="1"/>
  <c r="D211" i="6"/>
  <c r="Q211" i="6" s="1"/>
  <c r="D210" i="6"/>
  <c r="Q210" i="6" s="1"/>
  <c r="D209" i="6"/>
  <c r="Q209" i="6" s="1"/>
  <c r="D208" i="6"/>
  <c r="Q208" i="6" s="1"/>
  <c r="D207" i="6"/>
  <c r="Q207" i="6" s="1"/>
  <c r="D206" i="6"/>
  <c r="Q206" i="6" s="1"/>
  <c r="D205" i="6"/>
  <c r="Q205" i="6" s="1"/>
  <c r="D204" i="6"/>
  <c r="Q204" i="6" s="1"/>
  <c r="D203" i="6"/>
  <c r="Q203" i="6" s="1"/>
  <c r="D202" i="6"/>
  <c r="Q202" i="6" s="1"/>
  <c r="D201" i="6"/>
  <c r="Q201" i="6" s="1"/>
  <c r="D200" i="6"/>
  <c r="Q200" i="6" s="1"/>
  <c r="D199" i="6"/>
  <c r="Q199" i="6" s="1"/>
  <c r="D198" i="6"/>
  <c r="Q198" i="6" s="1"/>
  <c r="D197" i="6"/>
  <c r="Q197" i="6" s="1"/>
  <c r="D196" i="6"/>
  <c r="Q196" i="6" s="1"/>
  <c r="D195" i="6"/>
  <c r="Q195" i="6" s="1"/>
  <c r="D194" i="6"/>
  <c r="Q194" i="6" s="1"/>
  <c r="D193" i="6"/>
  <c r="Q193" i="6" s="1"/>
  <c r="D192" i="6"/>
  <c r="Q192" i="6" s="1"/>
  <c r="D191" i="6"/>
  <c r="Q191" i="6" s="1"/>
  <c r="D190" i="6"/>
  <c r="Q190" i="6" s="1"/>
  <c r="D189" i="6"/>
  <c r="Q189" i="6" s="1"/>
  <c r="D188" i="6"/>
  <c r="Q188" i="6" s="1"/>
  <c r="D187" i="6"/>
  <c r="Q187" i="6" s="1"/>
  <c r="D186" i="6"/>
  <c r="Q186" i="6" s="1"/>
  <c r="D185" i="6"/>
  <c r="Q185" i="6" s="1"/>
  <c r="D184" i="6"/>
  <c r="Q184" i="6" s="1"/>
  <c r="D183" i="6"/>
  <c r="Q183" i="6" s="1"/>
  <c r="D182" i="6"/>
  <c r="Q182" i="6" s="1"/>
  <c r="D181" i="6"/>
  <c r="Q181" i="6" s="1"/>
  <c r="D180" i="6"/>
  <c r="Q180" i="6" s="1"/>
  <c r="D179" i="6"/>
  <c r="Q179" i="6" s="1"/>
  <c r="D178" i="6"/>
  <c r="Q178" i="6" s="1"/>
  <c r="D177" i="6"/>
  <c r="Q177" i="6" s="1"/>
  <c r="D176" i="6"/>
  <c r="Q176" i="6" s="1"/>
  <c r="D175" i="6"/>
  <c r="Q175" i="6" s="1"/>
  <c r="D174" i="6"/>
  <c r="Q174" i="6" s="1"/>
  <c r="D173" i="6"/>
  <c r="Q173" i="6" s="1"/>
  <c r="D172" i="6"/>
  <c r="Q172" i="6" s="1"/>
  <c r="D171" i="6"/>
  <c r="Q171" i="6" s="1"/>
  <c r="D170" i="6"/>
  <c r="Q170" i="6" s="1"/>
  <c r="D169" i="6"/>
  <c r="Q169" i="6" s="1"/>
  <c r="D168" i="6"/>
  <c r="Q168" i="6" s="1"/>
  <c r="D167" i="6"/>
  <c r="Q167" i="6" s="1"/>
  <c r="D166" i="6"/>
  <c r="Q166" i="6" s="1"/>
  <c r="D165" i="6"/>
  <c r="Q165" i="6" s="1"/>
  <c r="D164" i="6"/>
  <c r="Q164" i="6" s="1"/>
  <c r="D163" i="6"/>
  <c r="Q163" i="6" s="1"/>
  <c r="D162" i="6"/>
  <c r="Q162" i="6" s="1"/>
  <c r="D161" i="6"/>
  <c r="Q161" i="6" s="1"/>
  <c r="D160" i="6"/>
  <c r="Q160" i="6" s="1"/>
  <c r="D159" i="6"/>
  <c r="Q159" i="6" s="1"/>
  <c r="D158" i="6"/>
  <c r="Q158" i="6" s="1"/>
  <c r="D157" i="6"/>
  <c r="Q157" i="6" s="1"/>
  <c r="D156" i="6"/>
  <c r="Q156" i="6" s="1"/>
  <c r="D155" i="6"/>
  <c r="Q155" i="6" s="1"/>
  <c r="D154" i="6"/>
  <c r="Q154" i="6" s="1"/>
  <c r="D153" i="6"/>
  <c r="Q153" i="6" s="1"/>
  <c r="D152" i="6"/>
  <c r="Q152" i="6" s="1"/>
  <c r="D151" i="6"/>
  <c r="Q151" i="6" s="1"/>
  <c r="D150" i="6"/>
  <c r="Q150" i="6" s="1"/>
  <c r="D149" i="6"/>
  <c r="Q149" i="6" s="1"/>
  <c r="D148" i="6"/>
  <c r="Q148" i="6" s="1"/>
  <c r="D147" i="6"/>
  <c r="Q147" i="6" s="1"/>
  <c r="D146" i="6"/>
  <c r="Q146" i="6" s="1"/>
  <c r="D145" i="6"/>
  <c r="Q145" i="6" s="1"/>
  <c r="D144" i="6"/>
  <c r="Q144" i="6" s="1"/>
  <c r="D143" i="6"/>
  <c r="Q143" i="6" s="1"/>
  <c r="D142" i="6"/>
  <c r="Q142" i="6" s="1"/>
  <c r="D141" i="6"/>
  <c r="Q141" i="6" s="1"/>
  <c r="D140" i="6"/>
  <c r="Q140" i="6" s="1"/>
  <c r="D139" i="6"/>
  <c r="Q139" i="6" s="1"/>
  <c r="D138" i="6"/>
  <c r="Q138" i="6" s="1"/>
  <c r="D137" i="6"/>
  <c r="Q137" i="6" s="1"/>
  <c r="D136" i="6"/>
  <c r="Q136" i="6" s="1"/>
  <c r="D135" i="6"/>
  <c r="Q135" i="6" s="1"/>
  <c r="D134" i="6"/>
  <c r="Q134" i="6" s="1"/>
  <c r="D133" i="6"/>
  <c r="Q133" i="6" s="1"/>
  <c r="D132" i="6"/>
  <c r="Q132" i="6" s="1"/>
  <c r="D131" i="6"/>
  <c r="Q131" i="6" s="1"/>
  <c r="D130" i="6"/>
  <c r="Q130" i="6" s="1"/>
  <c r="D129" i="6"/>
  <c r="Q129" i="6" s="1"/>
  <c r="D128" i="6"/>
  <c r="Q128" i="6" s="1"/>
  <c r="D127" i="6"/>
  <c r="Q127" i="6" s="1"/>
  <c r="D126" i="6"/>
  <c r="Q126" i="6" s="1"/>
  <c r="D125" i="6"/>
  <c r="Q125" i="6" s="1"/>
  <c r="D124" i="6"/>
  <c r="Q124" i="6" s="1"/>
  <c r="D123" i="6"/>
  <c r="Q123" i="6" s="1"/>
  <c r="D122" i="6"/>
  <c r="Q122" i="6" s="1"/>
  <c r="D121" i="6"/>
  <c r="Q121" i="6" s="1"/>
  <c r="D120" i="6"/>
  <c r="Q120" i="6" s="1"/>
  <c r="D119" i="6"/>
  <c r="Q119" i="6" s="1"/>
  <c r="D118" i="6"/>
  <c r="Q118" i="6" s="1"/>
  <c r="D117" i="6"/>
  <c r="Q117" i="6" s="1"/>
  <c r="D116" i="6"/>
  <c r="Q116" i="6" s="1"/>
  <c r="D115" i="6"/>
  <c r="Q115" i="6" s="1"/>
  <c r="D114" i="6"/>
  <c r="Q114" i="6" s="1"/>
  <c r="D113" i="6"/>
  <c r="Q113" i="6" s="1"/>
  <c r="D112" i="6"/>
  <c r="Q112" i="6" s="1"/>
  <c r="D111" i="6"/>
  <c r="Q111" i="6" s="1"/>
  <c r="D110" i="6"/>
  <c r="Q110" i="6" s="1"/>
  <c r="D109" i="6"/>
  <c r="Q109" i="6" s="1"/>
  <c r="D108" i="6"/>
  <c r="Q108" i="6" s="1"/>
  <c r="D107" i="6"/>
  <c r="Q107" i="6" s="1"/>
  <c r="D106" i="6"/>
  <c r="Q106" i="6" s="1"/>
  <c r="D105" i="6"/>
  <c r="Q105" i="6" s="1"/>
  <c r="D104" i="6"/>
  <c r="Q104" i="6" s="1"/>
  <c r="D103" i="6"/>
  <c r="Q103" i="6" s="1"/>
  <c r="D102" i="6"/>
  <c r="Q102" i="6" s="1"/>
  <c r="D101" i="6"/>
  <c r="Q101" i="6" s="1"/>
  <c r="D100" i="6"/>
  <c r="Q100" i="6" s="1"/>
  <c r="D99" i="6"/>
  <c r="Q99" i="6" s="1"/>
  <c r="D98" i="6"/>
  <c r="Q98" i="6" s="1"/>
  <c r="D97" i="6"/>
  <c r="Q97" i="6" s="1"/>
  <c r="D96" i="6"/>
  <c r="Q96" i="6" s="1"/>
  <c r="D95" i="6"/>
  <c r="Q95" i="6" s="1"/>
  <c r="D94" i="6"/>
  <c r="Q94" i="6" s="1"/>
  <c r="D93" i="6"/>
  <c r="Q93" i="6" s="1"/>
  <c r="D92" i="6"/>
  <c r="Q92" i="6" s="1"/>
  <c r="D91" i="6"/>
  <c r="Q91" i="6" s="1"/>
  <c r="D90" i="6"/>
  <c r="Q90" i="6" s="1"/>
  <c r="D89" i="6"/>
  <c r="Q89" i="6" s="1"/>
  <c r="D88" i="6"/>
  <c r="Q88" i="6" s="1"/>
  <c r="D87" i="6"/>
  <c r="Q87" i="6" s="1"/>
  <c r="D86" i="6"/>
  <c r="Q86" i="6" s="1"/>
  <c r="D85" i="6"/>
  <c r="Q85" i="6" s="1"/>
  <c r="D84" i="6"/>
  <c r="Q84" i="6" s="1"/>
  <c r="D83" i="6"/>
  <c r="Q83" i="6" s="1"/>
  <c r="D82" i="6"/>
  <c r="Q82" i="6" s="1"/>
  <c r="D81" i="6"/>
  <c r="Q81" i="6" s="1"/>
  <c r="D80" i="6"/>
  <c r="Q80" i="6" s="1"/>
  <c r="D79" i="6"/>
  <c r="Q79" i="6" s="1"/>
  <c r="D78" i="6"/>
  <c r="Q78" i="6" s="1"/>
  <c r="D77" i="6"/>
  <c r="Q77" i="6" s="1"/>
  <c r="D76" i="6"/>
  <c r="Q76" i="6" s="1"/>
  <c r="D75" i="6"/>
  <c r="Q75" i="6" s="1"/>
  <c r="D74" i="6"/>
  <c r="Q74" i="6" s="1"/>
  <c r="D73" i="6"/>
  <c r="Q73" i="6" s="1"/>
  <c r="D72" i="6"/>
  <c r="Q72" i="6" s="1"/>
  <c r="D71" i="6"/>
  <c r="Q71" i="6" s="1"/>
  <c r="D70" i="6"/>
  <c r="Q70" i="6" s="1"/>
  <c r="D69" i="6"/>
  <c r="Q69" i="6" s="1"/>
  <c r="D68" i="6"/>
  <c r="Q68" i="6" s="1"/>
  <c r="D67" i="6"/>
  <c r="Q67" i="6" s="1"/>
  <c r="D66" i="6"/>
  <c r="Q66" i="6" s="1"/>
  <c r="D65" i="6"/>
  <c r="Q65" i="6" s="1"/>
  <c r="D64" i="6"/>
  <c r="Q64" i="6" s="1"/>
  <c r="D63" i="6"/>
  <c r="Q63" i="6" s="1"/>
  <c r="D62" i="6"/>
  <c r="Q62" i="6" s="1"/>
  <c r="D61" i="6"/>
  <c r="Q61" i="6" s="1"/>
  <c r="D60" i="6"/>
  <c r="Q60" i="6" s="1"/>
  <c r="D59" i="6"/>
  <c r="Q59" i="6" s="1"/>
  <c r="D58" i="6"/>
  <c r="Q58" i="6" s="1"/>
  <c r="D57" i="6"/>
  <c r="Q57" i="6" s="1"/>
  <c r="D56" i="6"/>
  <c r="Q56" i="6" s="1"/>
  <c r="D55" i="6"/>
  <c r="Q55" i="6" s="1"/>
  <c r="D54" i="6"/>
  <c r="Q54" i="6" s="1"/>
  <c r="D53" i="6"/>
  <c r="Q53" i="6" s="1"/>
  <c r="D52" i="6"/>
  <c r="Q52" i="6" s="1"/>
  <c r="D51" i="6"/>
  <c r="Q51" i="6" s="1"/>
  <c r="D50" i="6"/>
  <c r="Q50" i="6" s="1"/>
  <c r="D49" i="6"/>
  <c r="Q49" i="6" s="1"/>
  <c r="D48" i="6"/>
  <c r="Q48" i="6" s="1"/>
  <c r="D47" i="6"/>
  <c r="Q47" i="6" s="1"/>
  <c r="D46" i="6"/>
  <c r="Q46" i="6" s="1"/>
  <c r="D45" i="6"/>
  <c r="Q45" i="6" s="1"/>
  <c r="D44" i="6"/>
  <c r="Q44" i="6" s="1"/>
  <c r="D43" i="6"/>
  <c r="Q43" i="6" s="1"/>
  <c r="D42" i="6"/>
  <c r="Q42" i="6" s="1"/>
  <c r="D41" i="6"/>
  <c r="Q41" i="6" s="1"/>
  <c r="D40" i="6"/>
  <c r="Q40" i="6" s="1"/>
  <c r="D39" i="6"/>
  <c r="Q39" i="6" s="1"/>
  <c r="D38" i="6"/>
  <c r="Q38" i="6" s="1"/>
  <c r="D37" i="6"/>
  <c r="Q37" i="6" s="1"/>
  <c r="D36" i="6"/>
  <c r="Q36" i="6" s="1"/>
  <c r="D35" i="6"/>
  <c r="Q35" i="6" s="1"/>
  <c r="D34" i="6"/>
  <c r="Q34" i="6" s="1"/>
  <c r="D33" i="6"/>
  <c r="Q33" i="6" s="1"/>
  <c r="D32" i="6"/>
  <c r="Q32" i="6" s="1"/>
  <c r="D31" i="6"/>
  <c r="Q31" i="6" s="1"/>
  <c r="D30" i="6"/>
  <c r="Q30" i="6" s="1"/>
  <c r="D29" i="6"/>
  <c r="Q29" i="6" s="1"/>
  <c r="D28" i="6"/>
  <c r="Q28" i="6" s="1"/>
  <c r="D27" i="6"/>
  <c r="Q27" i="6" s="1"/>
  <c r="D26" i="6"/>
  <c r="Q26" i="6" s="1"/>
  <c r="D25" i="6"/>
  <c r="Q25" i="6" s="1"/>
  <c r="D24" i="6"/>
  <c r="Q24" i="6" s="1"/>
  <c r="D23" i="6"/>
  <c r="Q23" i="6" s="1"/>
  <c r="D22" i="6"/>
  <c r="Q22" i="6" s="1"/>
  <c r="D21" i="6"/>
  <c r="Q21" i="6" s="1"/>
  <c r="D20" i="6"/>
  <c r="Q20" i="6" s="1"/>
  <c r="D19" i="6"/>
  <c r="Q19" i="6" s="1"/>
  <c r="D18" i="6"/>
  <c r="Q18" i="6" s="1"/>
  <c r="D17" i="6"/>
  <c r="Q17" i="6" s="1"/>
  <c r="D16" i="6"/>
  <c r="Q16" i="6" s="1"/>
  <c r="D15" i="6"/>
  <c r="Q15" i="6" s="1"/>
  <c r="D14" i="6"/>
  <c r="Q14" i="6" s="1"/>
  <c r="D13" i="6"/>
  <c r="Q13" i="6" s="1"/>
  <c r="D12" i="6"/>
  <c r="Q12" i="6" s="1"/>
  <c r="D11" i="6"/>
  <c r="Q11" i="6" s="1"/>
  <c r="D10" i="6"/>
  <c r="Q10" i="6" s="1"/>
  <c r="D9" i="6"/>
  <c r="Q9" i="6" s="1"/>
  <c r="D8" i="6"/>
  <c r="Q8" i="6" s="1"/>
  <c r="D7" i="6"/>
  <c r="Q7" i="6" s="1"/>
  <c r="D6" i="6"/>
  <c r="Q6" i="6" s="1"/>
  <c r="D5" i="6"/>
  <c r="Q5" i="6" s="1"/>
  <c r="D4" i="6"/>
  <c r="Q4" i="6" s="1"/>
  <c r="D3" i="6"/>
  <c r="Q3" i="6" s="1"/>
  <c r="D2" i="6"/>
  <c r="Q2" i="6" s="1"/>
  <c r="D513" i="5"/>
  <c r="Q513" i="5" s="1"/>
  <c r="D512" i="5"/>
  <c r="Q512" i="5" s="1"/>
  <c r="D511" i="5"/>
  <c r="Q511" i="5" s="1"/>
  <c r="D510" i="5"/>
  <c r="Q510" i="5" s="1"/>
  <c r="D509" i="5"/>
  <c r="Q509" i="5" s="1"/>
  <c r="D508" i="5"/>
  <c r="Q508" i="5" s="1"/>
  <c r="D507" i="5"/>
  <c r="Q507" i="5" s="1"/>
  <c r="D506" i="5"/>
  <c r="Q506" i="5" s="1"/>
  <c r="D505" i="5"/>
  <c r="Q505" i="5" s="1"/>
  <c r="D504" i="5"/>
  <c r="Q504" i="5" s="1"/>
  <c r="D503" i="5"/>
  <c r="Q503" i="5" s="1"/>
  <c r="D502" i="5"/>
  <c r="Q502" i="5" s="1"/>
  <c r="D501" i="5"/>
  <c r="Q501" i="5" s="1"/>
  <c r="D500" i="5"/>
  <c r="Q500" i="5" s="1"/>
  <c r="D499" i="5"/>
  <c r="Q499" i="5" s="1"/>
  <c r="D498" i="5"/>
  <c r="Q498" i="5" s="1"/>
  <c r="D497" i="5"/>
  <c r="Q497" i="5" s="1"/>
  <c r="D496" i="5"/>
  <c r="Q496" i="5" s="1"/>
  <c r="D495" i="5"/>
  <c r="Q495" i="5" s="1"/>
  <c r="D494" i="5"/>
  <c r="Q494" i="5" s="1"/>
  <c r="D493" i="5"/>
  <c r="Q493" i="5" s="1"/>
  <c r="D492" i="5"/>
  <c r="Q492" i="5" s="1"/>
  <c r="D491" i="5"/>
  <c r="Q491" i="5" s="1"/>
  <c r="D490" i="5"/>
  <c r="Q490" i="5" s="1"/>
  <c r="D489" i="5"/>
  <c r="Q489" i="5" s="1"/>
  <c r="D488" i="5"/>
  <c r="Q488" i="5" s="1"/>
  <c r="D487" i="5"/>
  <c r="Q487" i="5" s="1"/>
  <c r="D486" i="5"/>
  <c r="Q486" i="5" s="1"/>
  <c r="D485" i="5"/>
  <c r="Q485" i="5" s="1"/>
  <c r="D484" i="5"/>
  <c r="Q484" i="5" s="1"/>
  <c r="D483" i="5"/>
  <c r="Q483" i="5" s="1"/>
  <c r="D482" i="5"/>
  <c r="Q482" i="5" s="1"/>
  <c r="D481" i="5"/>
  <c r="Q481" i="5" s="1"/>
  <c r="D480" i="5"/>
  <c r="Q480" i="5" s="1"/>
  <c r="D479" i="5"/>
  <c r="Q479" i="5" s="1"/>
  <c r="D478" i="5"/>
  <c r="Q478" i="5" s="1"/>
  <c r="D477" i="5"/>
  <c r="Q477" i="5" s="1"/>
  <c r="D476" i="5"/>
  <c r="Q476" i="5" s="1"/>
  <c r="D475" i="5"/>
  <c r="Q475" i="5" s="1"/>
  <c r="D474" i="5"/>
  <c r="Q474" i="5" s="1"/>
  <c r="D473" i="5"/>
  <c r="Q473" i="5" s="1"/>
  <c r="D472" i="5"/>
  <c r="Q472" i="5" s="1"/>
  <c r="D471" i="5"/>
  <c r="Q471" i="5" s="1"/>
  <c r="D470" i="5"/>
  <c r="Q470" i="5" s="1"/>
  <c r="D469" i="5"/>
  <c r="Q469" i="5" s="1"/>
  <c r="D468" i="5"/>
  <c r="Q468" i="5" s="1"/>
  <c r="D467" i="5"/>
  <c r="Q467" i="5" s="1"/>
  <c r="D466" i="5"/>
  <c r="Q466" i="5" s="1"/>
  <c r="D465" i="5"/>
  <c r="Q465" i="5" s="1"/>
  <c r="D464" i="5"/>
  <c r="Q464" i="5" s="1"/>
  <c r="D463" i="5"/>
  <c r="Q463" i="5" s="1"/>
  <c r="D462" i="5"/>
  <c r="Q462" i="5" s="1"/>
  <c r="D461" i="5"/>
  <c r="Q461" i="5" s="1"/>
  <c r="D460" i="5"/>
  <c r="Q460" i="5" s="1"/>
  <c r="D459" i="5"/>
  <c r="Q459" i="5" s="1"/>
  <c r="D458" i="5"/>
  <c r="Q458" i="5" s="1"/>
  <c r="D457" i="5"/>
  <c r="Q457" i="5" s="1"/>
  <c r="D456" i="5"/>
  <c r="Q456" i="5" s="1"/>
  <c r="D455" i="5"/>
  <c r="Q455" i="5" s="1"/>
  <c r="D454" i="5"/>
  <c r="Q454" i="5" s="1"/>
  <c r="D453" i="5"/>
  <c r="Q453" i="5" s="1"/>
  <c r="D452" i="5"/>
  <c r="Q452" i="5" s="1"/>
  <c r="D451" i="5"/>
  <c r="Q451" i="5" s="1"/>
  <c r="D450" i="5"/>
  <c r="Q450" i="5" s="1"/>
  <c r="D449" i="5"/>
  <c r="Q449" i="5" s="1"/>
  <c r="D448" i="5"/>
  <c r="Q448" i="5" s="1"/>
  <c r="D447" i="5"/>
  <c r="Q447" i="5" s="1"/>
  <c r="D446" i="5"/>
  <c r="Q446" i="5" s="1"/>
  <c r="D445" i="5"/>
  <c r="Q445" i="5" s="1"/>
  <c r="D444" i="5"/>
  <c r="Q444" i="5" s="1"/>
  <c r="D443" i="5"/>
  <c r="Q443" i="5" s="1"/>
  <c r="D442" i="5"/>
  <c r="Q442" i="5" s="1"/>
  <c r="D441" i="5"/>
  <c r="Q441" i="5" s="1"/>
  <c r="D440" i="5"/>
  <c r="Q440" i="5" s="1"/>
  <c r="D439" i="5"/>
  <c r="Q439" i="5" s="1"/>
  <c r="D438" i="5"/>
  <c r="Q438" i="5" s="1"/>
  <c r="D437" i="5"/>
  <c r="Q437" i="5" s="1"/>
  <c r="D436" i="5"/>
  <c r="Q436" i="5" s="1"/>
  <c r="D435" i="5"/>
  <c r="Q435" i="5" s="1"/>
  <c r="D434" i="5"/>
  <c r="Q434" i="5" s="1"/>
  <c r="D433" i="5"/>
  <c r="Q433" i="5" s="1"/>
  <c r="D432" i="5"/>
  <c r="Q432" i="5" s="1"/>
  <c r="D431" i="5"/>
  <c r="Q431" i="5" s="1"/>
  <c r="D430" i="5"/>
  <c r="Q430" i="5" s="1"/>
  <c r="D429" i="5"/>
  <c r="Q429" i="5" s="1"/>
  <c r="D428" i="5"/>
  <c r="Q428" i="5" s="1"/>
  <c r="D427" i="5"/>
  <c r="Q427" i="5" s="1"/>
  <c r="D426" i="5"/>
  <c r="Q426" i="5" s="1"/>
  <c r="D425" i="5"/>
  <c r="Q425" i="5" s="1"/>
  <c r="D424" i="5"/>
  <c r="Q424" i="5" s="1"/>
  <c r="D423" i="5"/>
  <c r="Q423" i="5" s="1"/>
  <c r="D422" i="5"/>
  <c r="Q422" i="5" s="1"/>
  <c r="D421" i="5"/>
  <c r="Q421" i="5" s="1"/>
  <c r="D420" i="5"/>
  <c r="Q420" i="5" s="1"/>
  <c r="D419" i="5"/>
  <c r="Q419" i="5" s="1"/>
  <c r="D418" i="5"/>
  <c r="Q418" i="5" s="1"/>
  <c r="D417" i="5"/>
  <c r="Q417" i="5" s="1"/>
  <c r="D416" i="5"/>
  <c r="Q416" i="5" s="1"/>
  <c r="D415" i="5"/>
  <c r="Q415" i="5" s="1"/>
  <c r="D414" i="5"/>
  <c r="Q414" i="5" s="1"/>
  <c r="D413" i="5"/>
  <c r="Q413" i="5" s="1"/>
  <c r="D412" i="5"/>
  <c r="Q412" i="5" s="1"/>
  <c r="D411" i="5"/>
  <c r="Q411" i="5" s="1"/>
  <c r="D410" i="5"/>
  <c r="Q410" i="5" s="1"/>
  <c r="D409" i="5"/>
  <c r="Q409" i="5" s="1"/>
  <c r="D408" i="5"/>
  <c r="Q408" i="5" s="1"/>
  <c r="D407" i="5"/>
  <c r="Q407" i="5" s="1"/>
  <c r="D406" i="5"/>
  <c r="Q406" i="5" s="1"/>
  <c r="D405" i="5"/>
  <c r="Q405" i="5" s="1"/>
  <c r="D404" i="5"/>
  <c r="Q404" i="5" s="1"/>
  <c r="D403" i="5"/>
  <c r="Q403" i="5" s="1"/>
  <c r="D402" i="5"/>
  <c r="Q402" i="5" s="1"/>
  <c r="D401" i="5"/>
  <c r="Q401" i="5" s="1"/>
  <c r="D400" i="5"/>
  <c r="Q400" i="5" s="1"/>
  <c r="D399" i="5"/>
  <c r="Q399" i="5" s="1"/>
  <c r="D398" i="5"/>
  <c r="Q398" i="5" s="1"/>
  <c r="D397" i="5"/>
  <c r="Q397" i="5" s="1"/>
  <c r="D396" i="5"/>
  <c r="Q396" i="5" s="1"/>
  <c r="D395" i="5"/>
  <c r="Q395" i="5" s="1"/>
  <c r="D394" i="5"/>
  <c r="Q394" i="5" s="1"/>
  <c r="D393" i="5"/>
  <c r="Q393" i="5" s="1"/>
  <c r="D392" i="5"/>
  <c r="Q392" i="5" s="1"/>
  <c r="D391" i="5"/>
  <c r="Q391" i="5" s="1"/>
  <c r="D390" i="5"/>
  <c r="Q390" i="5" s="1"/>
  <c r="D389" i="5"/>
  <c r="Q389" i="5" s="1"/>
  <c r="D388" i="5"/>
  <c r="Q388" i="5" s="1"/>
  <c r="D387" i="5"/>
  <c r="Q387" i="5" s="1"/>
  <c r="D386" i="5"/>
  <c r="Q386" i="5" s="1"/>
  <c r="D385" i="5"/>
  <c r="Q385" i="5" s="1"/>
  <c r="D384" i="5"/>
  <c r="Q384" i="5" s="1"/>
  <c r="D383" i="5"/>
  <c r="Q383" i="5" s="1"/>
  <c r="D382" i="5"/>
  <c r="Q382" i="5" s="1"/>
  <c r="D381" i="5"/>
  <c r="Q381" i="5" s="1"/>
  <c r="D380" i="5"/>
  <c r="Q380" i="5" s="1"/>
  <c r="D379" i="5"/>
  <c r="Q379" i="5" s="1"/>
  <c r="D378" i="5"/>
  <c r="Q378" i="5" s="1"/>
  <c r="D377" i="5"/>
  <c r="Q377" i="5" s="1"/>
  <c r="D376" i="5"/>
  <c r="Q376" i="5" s="1"/>
  <c r="D375" i="5"/>
  <c r="Q375" i="5" s="1"/>
  <c r="D374" i="5"/>
  <c r="Q374" i="5" s="1"/>
  <c r="D373" i="5"/>
  <c r="Q373" i="5" s="1"/>
  <c r="D372" i="5"/>
  <c r="Q372" i="5" s="1"/>
  <c r="D371" i="5"/>
  <c r="Q371" i="5" s="1"/>
  <c r="D370" i="5"/>
  <c r="Q370" i="5" s="1"/>
  <c r="D369" i="5"/>
  <c r="Q369" i="5" s="1"/>
  <c r="D368" i="5"/>
  <c r="Q368" i="5" s="1"/>
  <c r="D367" i="5"/>
  <c r="Q367" i="5" s="1"/>
  <c r="D366" i="5"/>
  <c r="Q366" i="5" s="1"/>
  <c r="D365" i="5"/>
  <c r="Q365" i="5" s="1"/>
  <c r="D364" i="5"/>
  <c r="Q364" i="5" s="1"/>
  <c r="D363" i="5"/>
  <c r="Q363" i="5" s="1"/>
  <c r="D362" i="5"/>
  <c r="Q362" i="5" s="1"/>
  <c r="D361" i="5"/>
  <c r="Q361" i="5" s="1"/>
  <c r="D360" i="5"/>
  <c r="Q360" i="5" s="1"/>
  <c r="D359" i="5"/>
  <c r="Q359" i="5" s="1"/>
  <c r="D358" i="5"/>
  <c r="Q358" i="5" s="1"/>
  <c r="D357" i="5"/>
  <c r="Q357" i="5" s="1"/>
  <c r="D356" i="5"/>
  <c r="Q356" i="5" s="1"/>
  <c r="D355" i="5"/>
  <c r="Q355" i="5" s="1"/>
  <c r="D354" i="5"/>
  <c r="Q354" i="5" s="1"/>
  <c r="D353" i="5"/>
  <c r="Q353" i="5" s="1"/>
  <c r="D352" i="5"/>
  <c r="Q352" i="5" s="1"/>
  <c r="D351" i="5"/>
  <c r="Q351" i="5" s="1"/>
  <c r="D350" i="5"/>
  <c r="Q350" i="5" s="1"/>
  <c r="D349" i="5"/>
  <c r="Q349" i="5" s="1"/>
  <c r="D348" i="5"/>
  <c r="Q348" i="5" s="1"/>
  <c r="D347" i="5"/>
  <c r="Q347" i="5" s="1"/>
  <c r="D346" i="5"/>
  <c r="Q346" i="5" s="1"/>
  <c r="D345" i="5"/>
  <c r="Q345" i="5" s="1"/>
  <c r="D344" i="5"/>
  <c r="Q344" i="5" s="1"/>
  <c r="D343" i="5"/>
  <c r="Q343" i="5" s="1"/>
  <c r="D342" i="5"/>
  <c r="Q342" i="5" s="1"/>
  <c r="D341" i="5"/>
  <c r="Q341" i="5" s="1"/>
  <c r="D340" i="5"/>
  <c r="Q340" i="5" s="1"/>
  <c r="D339" i="5"/>
  <c r="Q339" i="5" s="1"/>
  <c r="D338" i="5"/>
  <c r="Q338" i="5" s="1"/>
  <c r="D337" i="5"/>
  <c r="Q337" i="5" s="1"/>
  <c r="D336" i="5"/>
  <c r="Q336" i="5" s="1"/>
  <c r="D335" i="5"/>
  <c r="Q335" i="5" s="1"/>
  <c r="D334" i="5"/>
  <c r="Q334" i="5" s="1"/>
  <c r="D333" i="5"/>
  <c r="Q333" i="5" s="1"/>
  <c r="D332" i="5"/>
  <c r="Q332" i="5" s="1"/>
  <c r="D331" i="5"/>
  <c r="Q331" i="5" s="1"/>
  <c r="D330" i="5"/>
  <c r="Q330" i="5" s="1"/>
  <c r="D329" i="5"/>
  <c r="Q329" i="5" s="1"/>
  <c r="D328" i="5"/>
  <c r="Q328" i="5" s="1"/>
  <c r="D327" i="5"/>
  <c r="Q327" i="5" s="1"/>
  <c r="D326" i="5"/>
  <c r="Q326" i="5" s="1"/>
  <c r="D325" i="5"/>
  <c r="Q325" i="5" s="1"/>
  <c r="D324" i="5"/>
  <c r="Q324" i="5" s="1"/>
  <c r="D323" i="5"/>
  <c r="Q323" i="5" s="1"/>
  <c r="D322" i="5"/>
  <c r="Q322" i="5" s="1"/>
  <c r="D321" i="5"/>
  <c r="Q321" i="5" s="1"/>
  <c r="D320" i="5"/>
  <c r="Q320" i="5" s="1"/>
  <c r="D319" i="5"/>
  <c r="Q319" i="5" s="1"/>
  <c r="D318" i="5"/>
  <c r="Q318" i="5" s="1"/>
  <c r="D317" i="5"/>
  <c r="Q317" i="5" s="1"/>
  <c r="D316" i="5"/>
  <c r="Q316" i="5" s="1"/>
  <c r="D315" i="5"/>
  <c r="Q315" i="5" s="1"/>
  <c r="D314" i="5"/>
  <c r="Q314" i="5" s="1"/>
  <c r="D313" i="5"/>
  <c r="Q313" i="5" s="1"/>
  <c r="D312" i="5"/>
  <c r="Q312" i="5" s="1"/>
  <c r="D311" i="5"/>
  <c r="Q311" i="5" s="1"/>
  <c r="D310" i="5"/>
  <c r="Q310" i="5" s="1"/>
  <c r="D309" i="5"/>
  <c r="Q309" i="5" s="1"/>
  <c r="D308" i="5"/>
  <c r="Q308" i="5" s="1"/>
  <c r="D307" i="5"/>
  <c r="Q307" i="5" s="1"/>
  <c r="D306" i="5"/>
  <c r="Q306" i="5" s="1"/>
  <c r="D305" i="5"/>
  <c r="Q305" i="5" s="1"/>
  <c r="D304" i="5"/>
  <c r="Q304" i="5" s="1"/>
  <c r="D303" i="5"/>
  <c r="Q303" i="5" s="1"/>
  <c r="D302" i="5"/>
  <c r="Q302" i="5" s="1"/>
  <c r="D301" i="5"/>
  <c r="Q301" i="5" s="1"/>
  <c r="D300" i="5"/>
  <c r="Q300" i="5" s="1"/>
  <c r="D299" i="5"/>
  <c r="Q299" i="5" s="1"/>
  <c r="D298" i="5"/>
  <c r="Q298" i="5" s="1"/>
  <c r="D297" i="5"/>
  <c r="Q297" i="5" s="1"/>
  <c r="D296" i="5"/>
  <c r="Q296" i="5" s="1"/>
  <c r="D295" i="5"/>
  <c r="Q295" i="5" s="1"/>
  <c r="D294" i="5"/>
  <c r="Q294" i="5" s="1"/>
  <c r="D293" i="5"/>
  <c r="Q293" i="5" s="1"/>
  <c r="D292" i="5"/>
  <c r="Q292" i="5" s="1"/>
  <c r="D291" i="5"/>
  <c r="Q291" i="5" s="1"/>
  <c r="D290" i="5"/>
  <c r="Q290" i="5" s="1"/>
  <c r="D289" i="5"/>
  <c r="Q289" i="5" s="1"/>
  <c r="D288" i="5"/>
  <c r="Q288" i="5" s="1"/>
  <c r="D287" i="5"/>
  <c r="Q287" i="5" s="1"/>
  <c r="D286" i="5"/>
  <c r="Q286" i="5" s="1"/>
  <c r="D285" i="5"/>
  <c r="Q285" i="5" s="1"/>
  <c r="D284" i="5"/>
  <c r="Q284" i="5" s="1"/>
  <c r="D283" i="5"/>
  <c r="Q283" i="5" s="1"/>
  <c r="D282" i="5"/>
  <c r="Q282" i="5" s="1"/>
  <c r="D281" i="5"/>
  <c r="Q281" i="5" s="1"/>
  <c r="D280" i="5"/>
  <c r="Q280" i="5" s="1"/>
  <c r="D279" i="5"/>
  <c r="Q279" i="5" s="1"/>
  <c r="D278" i="5"/>
  <c r="Q278" i="5" s="1"/>
  <c r="D277" i="5"/>
  <c r="Q277" i="5" s="1"/>
  <c r="D276" i="5"/>
  <c r="Q276" i="5" s="1"/>
  <c r="D275" i="5"/>
  <c r="Q275" i="5" s="1"/>
  <c r="D274" i="5"/>
  <c r="Q274" i="5" s="1"/>
  <c r="D273" i="5"/>
  <c r="Q273" i="5" s="1"/>
  <c r="D272" i="5"/>
  <c r="Q272" i="5" s="1"/>
  <c r="D271" i="5"/>
  <c r="Q271" i="5" s="1"/>
  <c r="D270" i="5"/>
  <c r="Q270" i="5" s="1"/>
  <c r="D269" i="5"/>
  <c r="Q269" i="5" s="1"/>
  <c r="D268" i="5"/>
  <c r="Q268" i="5" s="1"/>
  <c r="D267" i="5"/>
  <c r="Q267" i="5" s="1"/>
  <c r="D266" i="5"/>
  <c r="Q266" i="5" s="1"/>
  <c r="D265" i="5"/>
  <c r="Q265" i="5" s="1"/>
  <c r="D264" i="5"/>
  <c r="Q264" i="5" s="1"/>
  <c r="D263" i="5"/>
  <c r="Q263" i="5" s="1"/>
  <c r="D262" i="5"/>
  <c r="Q262" i="5" s="1"/>
  <c r="D261" i="5"/>
  <c r="Q261" i="5" s="1"/>
  <c r="D260" i="5"/>
  <c r="Q260" i="5" s="1"/>
  <c r="D259" i="5"/>
  <c r="Q259" i="5" s="1"/>
  <c r="D258" i="5"/>
  <c r="Q258" i="5" s="1"/>
  <c r="D257" i="5"/>
  <c r="Q257" i="5" s="1"/>
  <c r="D256" i="5"/>
  <c r="Q256" i="5" s="1"/>
  <c r="D255" i="5"/>
  <c r="Q255" i="5" s="1"/>
  <c r="D254" i="5"/>
  <c r="Q254" i="5" s="1"/>
  <c r="D253" i="5"/>
  <c r="Q253" i="5" s="1"/>
  <c r="D252" i="5"/>
  <c r="Q252" i="5" s="1"/>
  <c r="D251" i="5"/>
  <c r="Q251" i="5" s="1"/>
  <c r="D250" i="5"/>
  <c r="Q250" i="5" s="1"/>
  <c r="D249" i="5"/>
  <c r="Q249" i="5" s="1"/>
  <c r="D248" i="5"/>
  <c r="Q248" i="5" s="1"/>
  <c r="D247" i="5"/>
  <c r="Q247" i="5" s="1"/>
  <c r="D246" i="5"/>
  <c r="Q246" i="5" s="1"/>
  <c r="D245" i="5"/>
  <c r="Q245" i="5" s="1"/>
  <c r="D244" i="5"/>
  <c r="Q244" i="5" s="1"/>
  <c r="D243" i="5"/>
  <c r="Q243" i="5" s="1"/>
  <c r="D242" i="5"/>
  <c r="Q242" i="5" s="1"/>
  <c r="D241" i="5"/>
  <c r="Q241" i="5" s="1"/>
  <c r="D240" i="5"/>
  <c r="Q240" i="5" s="1"/>
  <c r="D239" i="5"/>
  <c r="Q239" i="5" s="1"/>
  <c r="D238" i="5"/>
  <c r="Q238" i="5" s="1"/>
  <c r="D237" i="5"/>
  <c r="Q237" i="5" s="1"/>
  <c r="D236" i="5"/>
  <c r="Q236" i="5" s="1"/>
  <c r="D235" i="5"/>
  <c r="Q235" i="5" s="1"/>
  <c r="D234" i="5"/>
  <c r="Q234" i="5" s="1"/>
  <c r="D233" i="5"/>
  <c r="Q233" i="5" s="1"/>
  <c r="D232" i="5"/>
  <c r="Q232" i="5" s="1"/>
  <c r="D231" i="5"/>
  <c r="Q231" i="5" s="1"/>
  <c r="D230" i="5"/>
  <c r="Q230" i="5" s="1"/>
  <c r="D229" i="5"/>
  <c r="Q229" i="5" s="1"/>
  <c r="D228" i="5"/>
  <c r="Q228" i="5" s="1"/>
  <c r="D227" i="5"/>
  <c r="Q227" i="5" s="1"/>
  <c r="D226" i="5"/>
  <c r="Q226" i="5" s="1"/>
  <c r="D225" i="5"/>
  <c r="Q225" i="5" s="1"/>
  <c r="D224" i="5"/>
  <c r="Q224" i="5" s="1"/>
  <c r="D223" i="5"/>
  <c r="Q223" i="5" s="1"/>
  <c r="D222" i="5"/>
  <c r="Q222" i="5" s="1"/>
  <c r="D221" i="5"/>
  <c r="Q221" i="5" s="1"/>
  <c r="D220" i="5"/>
  <c r="Q220" i="5" s="1"/>
  <c r="D219" i="5"/>
  <c r="Q219" i="5" s="1"/>
  <c r="D218" i="5"/>
  <c r="Q218" i="5" s="1"/>
  <c r="D217" i="5"/>
  <c r="Q217" i="5" s="1"/>
  <c r="D216" i="5"/>
  <c r="Q216" i="5" s="1"/>
  <c r="D215" i="5"/>
  <c r="Q215" i="5" s="1"/>
  <c r="D214" i="5"/>
  <c r="Q214" i="5" s="1"/>
  <c r="D213" i="5"/>
  <c r="Q213" i="5" s="1"/>
  <c r="D212" i="5"/>
  <c r="Q212" i="5" s="1"/>
  <c r="D211" i="5"/>
  <c r="Q211" i="5" s="1"/>
  <c r="D210" i="5"/>
  <c r="Q210" i="5" s="1"/>
  <c r="D209" i="5"/>
  <c r="Q209" i="5" s="1"/>
  <c r="D208" i="5"/>
  <c r="Q208" i="5" s="1"/>
  <c r="D207" i="5"/>
  <c r="Q207" i="5" s="1"/>
  <c r="D206" i="5"/>
  <c r="Q206" i="5" s="1"/>
  <c r="D205" i="5"/>
  <c r="Q205" i="5" s="1"/>
  <c r="D204" i="5"/>
  <c r="Q204" i="5" s="1"/>
  <c r="D203" i="5"/>
  <c r="Q203" i="5" s="1"/>
  <c r="D202" i="5"/>
  <c r="Q202" i="5" s="1"/>
  <c r="D201" i="5"/>
  <c r="Q201" i="5" s="1"/>
  <c r="D200" i="5"/>
  <c r="Q200" i="5" s="1"/>
  <c r="D199" i="5"/>
  <c r="Q199" i="5" s="1"/>
  <c r="D198" i="5"/>
  <c r="Q198" i="5" s="1"/>
  <c r="D197" i="5"/>
  <c r="Q197" i="5" s="1"/>
  <c r="D196" i="5"/>
  <c r="Q196" i="5" s="1"/>
  <c r="D195" i="5"/>
  <c r="Q195" i="5" s="1"/>
  <c r="D194" i="5"/>
  <c r="Q194" i="5" s="1"/>
  <c r="D193" i="5"/>
  <c r="Q193" i="5" s="1"/>
  <c r="D192" i="5"/>
  <c r="Q192" i="5" s="1"/>
  <c r="D191" i="5"/>
  <c r="Q191" i="5" s="1"/>
  <c r="D190" i="5"/>
  <c r="Q190" i="5" s="1"/>
  <c r="D189" i="5"/>
  <c r="Q189" i="5" s="1"/>
  <c r="D188" i="5"/>
  <c r="Q188" i="5" s="1"/>
  <c r="D187" i="5"/>
  <c r="Q187" i="5" s="1"/>
  <c r="D186" i="5"/>
  <c r="Q186" i="5" s="1"/>
  <c r="D185" i="5"/>
  <c r="Q185" i="5" s="1"/>
  <c r="D184" i="5"/>
  <c r="Q184" i="5" s="1"/>
  <c r="D183" i="5"/>
  <c r="Q183" i="5" s="1"/>
  <c r="D182" i="5"/>
  <c r="Q182" i="5" s="1"/>
  <c r="D181" i="5"/>
  <c r="Q181" i="5" s="1"/>
  <c r="D180" i="5"/>
  <c r="Q180" i="5" s="1"/>
  <c r="D179" i="5"/>
  <c r="Q179" i="5" s="1"/>
  <c r="D178" i="5"/>
  <c r="Q178" i="5" s="1"/>
  <c r="D177" i="5"/>
  <c r="Q177" i="5" s="1"/>
  <c r="D176" i="5"/>
  <c r="Q176" i="5" s="1"/>
  <c r="D175" i="5"/>
  <c r="Q175" i="5" s="1"/>
  <c r="D174" i="5"/>
  <c r="Q174" i="5" s="1"/>
  <c r="D173" i="5"/>
  <c r="Q173" i="5" s="1"/>
  <c r="D172" i="5"/>
  <c r="Q172" i="5" s="1"/>
  <c r="D171" i="5"/>
  <c r="Q171" i="5" s="1"/>
  <c r="D170" i="5"/>
  <c r="Q170" i="5" s="1"/>
  <c r="D169" i="5"/>
  <c r="Q169" i="5" s="1"/>
  <c r="D168" i="5"/>
  <c r="Q168" i="5" s="1"/>
  <c r="D167" i="5"/>
  <c r="Q167" i="5" s="1"/>
  <c r="D166" i="5"/>
  <c r="Q166" i="5" s="1"/>
  <c r="D165" i="5"/>
  <c r="Q165" i="5" s="1"/>
  <c r="D164" i="5"/>
  <c r="Q164" i="5" s="1"/>
  <c r="D163" i="5"/>
  <c r="Q163" i="5" s="1"/>
  <c r="D162" i="5"/>
  <c r="Q162" i="5" s="1"/>
  <c r="D161" i="5"/>
  <c r="Q161" i="5" s="1"/>
  <c r="D160" i="5"/>
  <c r="Q160" i="5" s="1"/>
  <c r="D159" i="5"/>
  <c r="Q159" i="5" s="1"/>
  <c r="D158" i="5"/>
  <c r="Q158" i="5" s="1"/>
  <c r="D157" i="5"/>
  <c r="Q157" i="5" s="1"/>
  <c r="D156" i="5"/>
  <c r="Q156" i="5" s="1"/>
  <c r="D155" i="5"/>
  <c r="Q155" i="5" s="1"/>
  <c r="D154" i="5"/>
  <c r="Q154" i="5" s="1"/>
  <c r="D153" i="5"/>
  <c r="Q153" i="5" s="1"/>
  <c r="D152" i="5"/>
  <c r="Q152" i="5" s="1"/>
  <c r="D151" i="5"/>
  <c r="Q151" i="5" s="1"/>
  <c r="D150" i="5"/>
  <c r="Q150" i="5" s="1"/>
  <c r="D149" i="5"/>
  <c r="Q149" i="5" s="1"/>
  <c r="D148" i="5"/>
  <c r="Q148" i="5" s="1"/>
  <c r="D147" i="5"/>
  <c r="Q147" i="5" s="1"/>
  <c r="D146" i="5"/>
  <c r="Q146" i="5" s="1"/>
  <c r="D145" i="5"/>
  <c r="Q145" i="5" s="1"/>
  <c r="D144" i="5"/>
  <c r="Q144" i="5" s="1"/>
  <c r="D143" i="5"/>
  <c r="Q143" i="5" s="1"/>
  <c r="D142" i="5"/>
  <c r="Q142" i="5" s="1"/>
  <c r="D141" i="5"/>
  <c r="Q141" i="5" s="1"/>
  <c r="D140" i="5"/>
  <c r="Q140" i="5" s="1"/>
  <c r="D139" i="5"/>
  <c r="Q139" i="5" s="1"/>
  <c r="D138" i="5"/>
  <c r="Q138" i="5" s="1"/>
  <c r="D137" i="5"/>
  <c r="Q137" i="5" s="1"/>
  <c r="D136" i="5"/>
  <c r="Q136" i="5" s="1"/>
  <c r="D135" i="5"/>
  <c r="Q135" i="5" s="1"/>
  <c r="D134" i="5"/>
  <c r="Q134" i="5" s="1"/>
  <c r="D133" i="5"/>
  <c r="Q133" i="5" s="1"/>
  <c r="D132" i="5"/>
  <c r="Q132" i="5" s="1"/>
  <c r="D131" i="5"/>
  <c r="Q131" i="5" s="1"/>
  <c r="D130" i="5"/>
  <c r="Q130" i="5" s="1"/>
  <c r="D129" i="5"/>
  <c r="Q129" i="5" s="1"/>
  <c r="D128" i="5"/>
  <c r="Q128" i="5" s="1"/>
  <c r="D127" i="5"/>
  <c r="Q127" i="5" s="1"/>
  <c r="D126" i="5"/>
  <c r="Q126" i="5" s="1"/>
  <c r="D125" i="5"/>
  <c r="Q125" i="5" s="1"/>
  <c r="D124" i="5"/>
  <c r="Q124" i="5" s="1"/>
  <c r="D123" i="5"/>
  <c r="Q123" i="5" s="1"/>
  <c r="D122" i="5"/>
  <c r="Q122" i="5" s="1"/>
  <c r="D121" i="5"/>
  <c r="Q121" i="5" s="1"/>
  <c r="D120" i="5"/>
  <c r="Q120" i="5" s="1"/>
  <c r="D119" i="5"/>
  <c r="Q119" i="5" s="1"/>
  <c r="D118" i="5"/>
  <c r="Q118" i="5" s="1"/>
  <c r="D117" i="5"/>
  <c r="Q117" i="5" s="1"/>
  <c r="D116" i="5"/>
  <c r="Q116" i="5" s="1"/>
  <c r="D115" i="5"/>
  <c r="Q115" i="5" s="1"/>
  <c r="D114" i="5"/>
  <c r="Q114" i="5" s="1"/>
  <c r="D113" i="5"/>
  <c r="Q113" i="5" s="1"/>
  <c r="D112" i="5"/>
  <c r="Q112" i="5" s="1"/>
  <c r="D111" i="5"/>
  <c r="Q111" i="5" s="1"/>
  <c r="D110" i="5"/>
  <c r="Q110" i="5" s="1"/>
  <c r="D109" i="5"/>
  <c r="Q109" i="5" s="1"/>
  <c r="D108" i="5"/>
  <c r="Q108" i="5" s="1"/>
  <c r="D107" i="5"/>
  <c r="Q107" i="5" s="1"/>
  <c r="D106" i="5"/>
  <c r="Q106" i="5" s="1"/>
  <c r="D105" i="5"/>
  <c r="Q105" i="5" s="1"/>
  <c r="D104" i="5"/>
  <c r="Q104" i="5" s="1"/>
  <c r="D103" i="5"/>
  <c r="Q103" i="5" s="1"/>
  <c r="D102" i="5"/>
  <c r="Q102" i="5" s="1"/>
  <c r="D101" i="5"/>
  <c r="Q101" i="5" s="1"/>
  <c r="D100" i="5"/>
  <c r="Q100" i="5" s="1"/>
  <c r="D99" i="5"/>
  <c r="Q99" i="5" s="1"/>
  <c r="D98" i="5"/>
  <c r="Q98" i="5" s="1"/>
  <c r="D97" i="5"/>
  <c r="Q97" i="5" s="1"/>
  <c r="D96" i="5"/>
  <c r="Q96" i="5" s="1"/>
  <c r="D95" i="5"/>
  <c r="Q95" i="5" s="1"/>
  <c r="D94" i="5"/>
  <c r="Q94" i="5" s="1"/>
  <c r="D93" i="5"/>
  <c r="Q93" i="5" s="1"/>
  <c r="D92" i="5"/>
  <c r="Q92" i="5" s="1"/>
  <c r="D91" i="5"/>
  <c r="Q91" i="5" s="1"/>
  <c r="D90" i="5"/>
  <c r="Q90" i="5" s="1"/>
  <c r="D89" i="5"/>
  <c r="Q89" i="5" s="1"/>
  <c r="D88" i="5"/>
  <c r="Q88" i="5" s="1"/>
  <c r="D87" i="5"/>
  <c r="Q87" i="5" s="1"/>
  <c r="D86" i="5"/>
  <c r="Q86" i="5" s="1"/>
  <c r="D85" i="5"/>
  <c r="Q85" i="5" s="1"/>
  <c r="D84" i="5"/>
  <c r="Q84" i="5" s="1"/>
  <c r="D83" i="5"/>
  <c r="Q83" i="5" s="1"/>
  <c r="D82" i="5"/>
  <c r="Q82" i="5" s="1"/>
  <c r="D81" i="5"/>
  <c r="Q81" i="5" s="1"/>
  <c r="D80" i="5"/>
  <c r="Q80" i="5" s="1"/>
  <c r="D79" i="5"/>
  <c r="Q79" i="5" s="1"/>
  <c r="D78" i="5"/>
  <c r="Q78" i="5" s="1"/>
  <c r="D77" i="5"/>
  <c r="Q77" i="5" s="1"/>
  <c r="D76" i="5"/>
  <c r="Q76" i="5" s="1"/>
  <c r="D75" i="5"/>
  <c r="Q75" i="5" s="1"/>
  <c r="D74" i="5"/>
  <c r="Q74" i="5" s="1"/>
  <c r="D73" i="5"/>
  <c r="Q73" i="5" s="1"/>
  <c r="D72" i="5"/>
  <c r="Q72" i="5" s="1"/>
  <c r="D71" i="5"/>
  <c r="Q71" i="5" s="1"/>
  <c r="D70" i="5"/>
  <c r="Q70" i="5" s="1"/>
  <c r="D69" i="5"/>
  <c r="Q69" i="5" s="1"/>
  <c r="D68" i="5"/>
  <c r="Q68" i="5" s="1"/>
  <c r="D67" i="5"/>
  <c r="Q67" i="5" s="1"/>
  <c r="D66" i="5"/>
  <c r="Q66" i="5" s="1"/>
  <c r="D65" i="5"/>
  <c r="Q65" i="5" s="1"/>
  <c r="D64" i="5"/>
  <c r="Q64" i="5" s="1"/>
  <c r="D63" i="5"/>
  <c r="Q63" i="5" s="1"/>
  <c r="D62" i="5"/>
  <c r="Q62" i="5" s="1"/>
  <c r="D61" i="5"/>
  <c r="Q61" i="5" s="1"/>
  <c r="D60" i="5"/>
  <c r="Q60" i="5" s="1"/>
  <c r="D59" i="5"/>
  <c r="Q59" i="5" s="1"/>
  <c r="D58" i="5"/>
  <c r="Q58" i="5" s="1"/>
  <c r="D57" i="5"/>
  <c r="Q57" i="5" s="1"/>
  <c r="D56" i="5"/>
  <c r="Q56" i="5" s="1"/>
  <c r="D55" i="5"/>
  <c r="Q55" i="5" s="1"/>
  <c r="D54" i="5"/>
  <c r="Q54" i="5" s="1"/>
  <c r="D53" i="5"/>
  <c r="Q53" i="5" s="1"/>
  <c r="D52" i="5"/>
  <c r="Q52" i="5" s="1"/>
  <c r="D51" i="5"/>
  <c r="Q51" i="5" s="1"/>
  <c r="D50" i="5"/>
  <c r="Q50" i="5" s="1"/>
  <c r="D49" i="5"/>
  <c r="Q49" i="5" s="1"/>
  <c r="D48" i="5"/>
  <c r="Q48" i="5" s="1"/>
  <c r="D47" i="5"/>
  <c r="Q47" i="5" s="1"/>
  <c r="D46" i="5"/>
  <c r="Q46" i="5" s="1"/>
  <c r="D45" i="5"/>
  <c r="Q45" i="5" s="1"/>
  <c r="D44" i="5"/>
  <c r="Q44" i="5" s="1"/>
  <c r="D43" i="5"/>
  <c r="Q43" i="5" s="1"/>
  <c r="D42" i="5"/>
  <c r="Q42" i="5" s="1"/>
  <c r="D41" i="5"/>
  <c r="Q41" i="5" s="1"/>
  <c r="D40" i="5"/>
  <c r="Q40" i="5" s="1"/>
  <c r="D39" i="5"/>
  <c r="Q39" i="5" s="1"/>
  <c r="D38" i="5"/>
  <c r="Q38" i="5" s="1"/>
  <c r="D37" i="5"/>
  <c r="Q37" i="5" s="1"/>
  <c r="D36" i="5"/>
  <c r="Q36" i="5" s="1"/>
  <c r="D35" i="5"/>
  <c r="Q35" i="5" s="1"/>
  <c r="D34" i="5"/>
  <c r="Q34" i="5" s="1"/>
  <c r="D33" i="5"/>
  <c r="Q33" i="5" s="1"/>
  <c r="D32" i="5"/>
  <c r="Q32" i="5" s="1"/>
  <c r="D31" i="5"/>
  <c r="Q31" i="5" s="1"/>
  <c r="D30" i="5"/>
  <c r="Q30" i="5" s="1"/>
  <c r="D29" i="5"/>
  <c r="Q29" i="5" s="1"/>
  <c r="D28" i="5"/>
  <c r="Q28" i="5" s="1"/>
  <c r="D27" i="5"/>
  <c r="Q27" i="5" s="1"/>
  <c r="D26" i="5"/>
  <c r="Q26" i="5" s="1"/>
  <c r="D25" i="5"/>
  <c r="Q25" i="5" s="1"/>
  <c r="D24" i="5"/>
  <c r="Q24" i="5" s="1"/>
  <c r="D23" i="5"/>
  <c r="Q23" i="5" s="1"/>
  <c r="D22" i="5"/>
  <c r="Q22" i="5" s="1"/>
  <c r="D21" i="5"/>
  <c r="Q21" i="5" s="1"/>
  <c r="D20" i="5"/>
  <c r="Q20" i="5" s="1"/>
  <c r="D19" i="5"/>
  <c r="Q19" i="5" s="1"/>
  <c r="D18" i="5"/>
  <c r="Q18" i="5" s="1"/>
  <c r="D17" i="5"/>
  <c r="Q17" i="5" s="1"/>
  <c r="D16" i="5"/>
  <c r="Q16" i="5" s="1"/>
  <c r="D15" i="5"/>
  <c r="Q15" i="5" s="1"/>
  <c r="D14" i="5"/>
  <c r="Q14" i="5" s="1"/>
  <c r="D13" i="5"/>
  <c r="Q13" i="5" s="1"/>
  <c r="D12" i="5"/>
  <c r="Q12" i="5" s="1"/>
  <c r="D11" i="5"/>
  <c r="Q11" i="5" s="1"/>
  <c r="D10" i="5"/>
  <c r="Q10" i="5" s="1"/>
  <c r="D9" i="5"/>
  <c r="Q9" i="5" s="1"/>
  <c r="D8" i="5"/>
  <c r="Q8" i="5" s="1"/>
  <c r="D7" i="5"/>
  <c r="Q7" i="5" s="1"/>
  <c r="D6" i="5"/>
  <c r="Q6" i="5" s="1"/>
  <c r="D5" i="5"/>
  <c r="Q5" i="5" s="1"/>
  <c r="D4" i="5"/>
  <c r="Q4" i="5" s="1"/>
  <c r="D3" i="5"/>
  <c r="Q3" i="5" s="1"/>
  <c r="D2" i="5"/>
  <c r="Q2" i="5" s="1"/>
  <c r="L324" i="7"/>
  <c r="K324" i="7"/>
  <c r="I324" i="7"/>
  <c r="J323" i="7"/>
  <c r="J322" i="7" s="1"/>
  <c r="L322" i="7"/>
  <c r="K322" i="7"/>
  <c r="I322" i="7"/>
  <c r="L296" i="7"/>
  <c r="K296" i="7"/>
  <c r="I296" i="7"/>
  <c r="J295" i="7"/>
  <c r="J294" i="7" s="1"/>
  <c r="L294" i="7"/>
  <c r="K294" i="7"/>
  <c r="I294" i="7"/>
  <c r="L270" i="7"/>
  <c r="K270" i="7"/>
  <c r="I270" i="7"/>
  <c r="J269" i="7"/>
  <c r="J268" i="7" s="1"/>
  <c r="L268" i="7"/>
  <c r="K268" i="7"/>
  <c r="I268" i="7"/>
  <c r="J267" i="7"/>
  <c r="J266" i="7" s="1"/>
  <c r="L266" i="7"/>
  <c r="K266" i="7"/>
  <c r="I266" i="7"/>
  <c r="L244" i="7"/>
  <c r="K244" i="7"/>
  <c r="I244" i="7"/>
  <c r="J243" i="7"/>
  <c r="J242" i="7" s="1"/>
  <c r="L242" i="7"/>
  <c r="K242" i="7"/>
  <c r="I242" i="7"/>
  <c r="J241" i="7"/>
  <c r="J240" i="7" s="1"/>
  <c r="L240" i="7"/>
  <c r="K240" i="7"/>
  <c r="I240" i="7"/>
  <c r="L214" i="7"/>
  <c r="K214" i="7"/>
  <c r="I214" i="7"/>
  <c r="J213" i="7"/>
  <c r="J212" i="7" s="1"/>
  <c r="L212" i="7"/>
  <c r="K212" i="7"/>
  <c r="I212" i="7"/>
  <c r="I210" i="7"/>
  <c r="K210" i="7"/>
  <c r="L210" i="7"/>
  <c r="J210" i="7"/>
  <c r="I154" i="7"/>
  <c r="K154" i="7"/>
  <c r="L154" i="7"/>
  <c r="J155" i="7"/>
  <c r="J154" i="7" s="1"/>
  <c r="I156" i="7"/>
  <c r="K156" i="7"/>
  <c r="L156" i="7"/>
  <c r="I126" i="7"/>
  <c r="K126" i="7"/>
  <c r="L126" i="7"/>
  <c r="J127" i="7"/>
  <c r="J126" i="7" s="1"/>
  <c r="I128" i="7"/>
  <c r="I124" i="7"/>
  <c r="K124" i="7"/>
  <c r="L124" i="7"/>
  <c r="J124" i="7"/>
  <c r="L512" i="7"/>
  <c r="K512" i="7"/>
  <c r="L510" i="7"/>
  <c r="K510" i="7"/>
  <c r="L508" i="7"/>
  <c r="K508" i="7"/>
  <c r="L506" i="7"/>
  <c r="K506" i="7"/>
  <c r="L504" i="7"/>
  <c r="K504" i="7"/>
  <c r="L502" i="7"/>
  <c r="K502" i="7"/>
  <c r="L500" i="7"/>
  <c r="K500" i="7"/>
  <c r="L498" i="7"/>
  <c r="K498" i="7"/>
  <c r="L496" i="7"/>
  <c r="K496" i="7"/>
  <c r="L494" i="7"/>
  <c r="K494" i="7"/>
  <c r="L492" i="7"/>
  <c r="K492" i="7"/>
  <c r="L490" i="7"/>
  <c r="K490" i="7"/>
  <c r="L488" i="7"/>
  <c r="K488" i="7"/>
  <c r="L486" i="7"/>
  <c r="K486" i="7"/>
  <c r="L484" i="7"/>
  <c r="K484" i="7"/>
  <c r="L482" i="7"/>
  <c r="K482" i="7"/>
  <c r="L480" i="7"/>
  <c r="K480" i="7"/>
  <c r="L478" i="7"/>
  <c r="K478" i="7"/>
  <c r="L476" i="7"/>
  <c r="K476" i="7"/>
  <c r="L474" i="7"/>
  <c r="K474" i="7"/>
  <c r="L472" i="7"/>
  <c r="K472" i="7"/>
  <c r="L470" i="7"/>
  <c r="K470" i="7"/>
  <c r="L468" i="7"/>
  <c r="K468" i="7"/>
  <c r="L466" i="7"/>
  <c r="K466" i="7"/>
  <c r="L464" i="7"/>
  <c r="K464" i="7"/>
  <c r="L462" i="7"/>
  <c r="K462" i="7"/>
  <c r="L460" i="7"/>
  <c r="K460" i="7"/>
  <c r="L458" i="7"/>
  <c r="K458" i="7"/>
  <c r="L456" i="7"/>
  <c r="K456" i="7"/>
  <c r="L454" i="7"/>
  <c r="K454" i="7"/>
  <c r="L452" i="7"/>
  <c r="K452" i="7"/>
  <c r="L450" i="7"/>
  <c r="K450" i="7"/>
  <c r="L448" i="7"/>
  <c r="K448" i="7"/>
  <c r="L446" i="7"/>
  <c r="K446" i="7"/>
  <c r="L444" i="7"/>
  <c r="K444" i="7"/>
  <c r="L442" i="7"/>
  <c r="K442" i="7"/>
  <c r="L440" i="7"/>
  <c r="K440" i="7"/>
  <c r="L438" i="7"/>
  <c r="K438" i="7"/>
  <c r="L436" i="7"/>
  <c r="K436" i="7"/>
  <c r="L434" i="7"/>
  <c r="K434" i="7"/>
  <c r="L432" i="7"/>
  <c r="K432" i="7"/>
  <c r="L428" i="7"/>
  <c r="K428" i="7"/>
  <c r="L426" i="7"/>
  <c r="K426" i="7"/>
  <c r="L424" i="7"/>
  <c r="K424" i="7"/>
  <c r="L422" i="7"/>
  <c r="K422" i="7"/>
  <c r="L420" i="7"/>
  <c r="K420" i="7"/>
  <c r="L418" i="7"/>
  <c r="K418" i="7"/>
  <c r="L416" i="7"/>
  <c r="K416" i="7"/>
  <c r="L414" i="7"/>
  <c r="K414" i="7"/>
  <c r="L412" i="7"/>
  <c r="K412" i="7"/>
  <c r="L410" i="7"/>
  <c r="K410" i="7"/>
  <c r="L408" i="7"/>
  <c r="K408" i="7"/>
  <c r="L406" i="7"/>
  <c r="K406" i="7"/>
  <c r="L404" i="7"/>
  <c r="K404" i="7"/>
  <c r="L402" i="7"/>
  <c r="K402" i="7"/>
  <c r="L400" i="7"/>
  <c r="K400" i="7"/>
  <c r="L398" i="7"/>
  <c r="K398" i="7"/>
  <c r="L396" i="7"/>
  <c r="K396" i="7"/>
  <c r="L392" i="7"/>
  <c r="K392" i="7"/>
  <c r="L390" i="7"/>
  <c r="K390" i="7"/>
  <c r="L388" i="7"/>
  <c r="K388" i="7"/>
  <c r="L386" i="7"/>
  <c r="K386" i="7"/>
  <c r="L384" i="7"/>
  <c r="K384" i="7"/>
  <c r="L382" i="7"/>
  <c r="K382" i="7"/>
  <c r="L380" i="7"/>
  <c r="K380" i="7"/>
  <c r="L378" i="7"/>
  <c r="K378" i="7"/>
  <c r="L376" i="7"/>
  <c r="L374" i="7"/>
  <c r="K374" i="7"/>
  <c r="L372" i="7"/>
  <c r="K372" i="7"/>
  <c r="L370" i="7"/>
  <c r="K370" i="7"/>
  <c r="L368" i="7"/>
  <c r="K368" i="7"/>
  <c r="L366" i="7"/>
  <c r="K366" i="7"/>
  <c r="L364" i="7"/>
  <c r="L362" i="7"/>
  <c r="K362" i="7"/>
  <c r="L360" i="7"/>
  <c r="K360" i="7"/>
  <c r="L358" i="7"/>
  <c r="K358" i="7"/>
  <c r="L356" i="7"/>
  <c r="K356" i="7"/>
  <c r="L354" i="7"/>
  <c r="K354" i="7"/>
  <c r="L352" i="7"/>
  <c r="K352" i="7"/>
  <c r="L350" i="7"/>
  <c r="K350" i="7"/>
  <c r="L348" i="7"/>
  <c r="K348" i="7"/>
  <c r="L346" i="7"/>
  <c r="K346" i="7"/>
  <c r="L344" i="7"/>
  <c r="K344" i="7"/>
  <c r="L342" i="7"/>
  <c r="K342" i="7"/>
  <c r="L340" i="7"/>
  <c r="K340" i="7"/>
  <c r="L338" i="7"/>
  <c r="K338" i="7"/>
  <c r="L336" i="7"/>
  <c r="K336" i="7"/>
  <c r="L334" i="7"/>
  <c r="K334" i="7"/>
  <c r="L332" i="7"/>
  <c r="K332" i="7"/>
  <c r="L330" i="7"/>
  <c r="K330" i="7"/>
  <c r="L328" i="7"/>
  <c r="K328" i="7"/>
  <c r="L326" i="7"/>
  <c r="K326" i="7"/>
  <c r="L320" i="7"/>
  <c r="K320" i="7"/>
  <c r="L318" i="7"/>
  <c r="K318" i="7"/>
  <c r="L316" i="7"/>
  <c r="K316" i="7"/>
  <c r="L314" i="7"/>
  <c r="K314" i="7"/>
  <c r="L312" i="7"/>
  <c r="K312" i="7"/>
  <c r="L310" i="7"/>
  <c r="K310" i="7"/>
  <c r="L308" i="7"/>
  <c r="K308" i="7"/>
  <c r="L306" i="7"/>
  <c r="K306" i="7"/>
  <c r="L304" i="7"/>
  <c r="K304" i="7"/>
  <c r="L302" i="7"/>
  <c r="K302" i="7"/>
  <c r="L300" i="7"/>
  <c r="K300" i="7"/>
  <c r="L298" i="7"/>
  <c r="K298" i="7"/>
  <c r="L292" i="7"/>
  <c r="K292" i="7"/>
  <c r="L290" i="7"/>
  <c r="K290" i="7"/>
  <c r="L288" i="7"/>
  <c r="K288" i="7"/>
  <c r="L286" i="7"/>
  <c r="K286" i="7"/>
  <c r="L284" i="7"/>
  <c r="K284" i="7"/>
  <c r="L282" i="7"/>
  <c r="K282" i="7"/>
  <c r="L280" i="7"/>
  <c r="K280" i="7"/>
  <c r="L278" i="7"/>
  <c r="K278" i="7"/>
  <c r="L276" i="7"/>
  <c r="L274" i="7"/>
  <c r="K274" i="7"/>
  <c r="L272" i="7"/>
  <c r="K272" i="7"/>
  <c r="L264" i="7"/>
  <c r="K264" i="7"/>
  <c r="L262" i="7"/>
  <c r="L260" i="7"/>
  <c r="K260" i="7"/>
  <c r="L258" i="7"/>
  <c r="K258" i="7"/>
  <c r="L256" i="7"/>
  <c r="K256" i="7"/>
  <c r="L254" i="7"/>
  <c r="K254" i="7"/>
  <c r="L252" i="7"/>
  <c r="K252" i="7"/>
  <c r="L250" i="7"/>
  <c r="K250" i="7"/>
  <c r="L248" i="7"/>
  <c r="K248" i="7"/>
  <c r="L246" i="7"/>
  <c r="K246" i="7"/>
  <c r="L238" i="7"/>
  <c r="K238" i="7"/>
  <c r="L236" i="7"/>
  <c r="K236" i="7"/>
  <c r="L234" i="7"/>
  <c r="K234" i="7"/>
  <c r="L232" i="7"/>
  <c r="K232" i="7"/>
  <c r="L230" i="7"/>
  <c r="K230" i="7"/>
  <c r="L228" i="7"/>
  <c r="K228" i="7"/>
  <c r="L226" i="7"/>
  <c r="K226" i="7"/>
  <c r="L224" i="7"/>
  <c r="K224" i="7"/>
  <c r="L222" i="7"/>
  <c r="K222" i="7"/>
  <c r="L220" i="7"/>
  <c r="K220" i="7"/>
  <c r="L218" i="7"/>
  <c r="K218" i="7"/>
  <c r="L216" i="7"/>
  <c r="K216" i="7"/>
  <c r="L208" i="7"/>
  <c r="K208" i="7"/>
  <c r="L206" i="7"/>
  <c r="K206" i="7"/>
  <c r="L204" i="7"/>
  <c r="K204" i="7"/>
  <c r="L202" i="7"/>
  <c r="K202" i="7"/>
  <c r="L200" i="7"/>
  <c r="K200" i="7"/>
  <c r="L198" i="7"/>
  <c r="K198" i="7"/>
  <c r="L196" i="7"/>
  <c r="K196" i="7"/>
  <c r="L194" i="7"/>
  <c r="K194" i="7"/>
  <c r="L192" i="7"/>
  <c r="K192" i="7"/>
  <c r="L190" i="7"/>
  <c r="K190" i="7"/>
  <c r="L188" i="7"/>
  <c r="K188" i="7"/>
  <c r="L186" i="7"/>
  <c r="K186" i="7"/>
  <c r="L184" i="7"/>
  <c r="K184" i="7"/>
  <c r="L182" i="7"/>
  <c r="K182" i="7"/>
  <c r="L180" i="7"/>
  <c r="K180" i="7"/>
  <c r="L178" i="7"/>
  <c r="K178" i="7"/>
  <c r="L176" i="7"/>
  <c r="K176" i="7"/>
  <c r="L174" i="7"/>
  <c r="K174" i="7"/>
  <c r="L172" i="7"/>
  <c r="K172" i="7"/>
  <c r="L170" i="7"/>
  <c r="K170" i="7"/>
  <c r="L168" i="7"/>
  <c r="K168" i="7"/>
  <c r="L166" i="7"/>
  <c r="K166" i="7"/>
  <c r="L164" i="7"/>
  <c r="K164" i="7"/>
  <c r="L162" i="7"/>
  <c r="K162" i="7"/>
  <c r="L160" i="7"/>
  <c r="K160" i="7"/>
  <c r="L158" i="7"/>
  <c r="K158" i="7"/>
  <c r="L152" i="7"/>
  <c r="K152" i="7"/>
  <c r="L150" i="7"/>
  <c r="K150" i="7"/>
  <c r="L148" i="7"/>
  <c r="K148" i="7"/>
  <c r="L146" i="7"/>
  <c r="K146" i="7"/>
  <c r="L144" i="7"/>
  <c r="K144" i="7"/>
  <c r="L142" i="7"/>
  <c r="K142" i="7"/>
  <c r="L140" i="7"/>
  <c r="K140" i="7"/>
  <c r="L138" i="7"/>
  <c r="K138" i="7"/>
  <c r="L136" i="7"/>
  <c r="K136" i="7"/>
  <c r="L134" i="7"/>
  <c r="K134" i="7"/>
  <c r="L132" i="7"/>
  <c r="K132" i="7"/>
  <c r="L130" i="7"/>
  <c r="K130" i="7"/>
  <c r="L122" i="7"/>
  <c r="K122" i="7"/>
  <c r="L120" i="7"/>
  <c r="K120" i="7"/>
  <c r="L118" i="7"/>
  <c r="K118" i="7"/>
  <c r="L116" i="7"/>
  <c r="K116" i="7"/>
  <c r="L114" i="7"/>
  <c r="K114" i="7"/>
  <c r="L112" i="7"/>
  <c r="K112" i="7"/>
  <c r="L110" i="7"/>
  <c r="K110" i="7"/>
  <c r="L108" i="7"/>
  <c r="K108" i="7"/>
  <c r="L106" i="7"/>
  <c r="K106" i="7"/>
  <c r="L104" i="7"/>
  <c r="K104" i="7"/>
  <c r="L102" i="7"/>
  <c r="K102" i="7"/>
  <c r="L100" i="7"/>
  <c r="K100" i="7"/>
  <c r="L98" i="7"/>
  <c r="K98" i="7"/>
  <c r="L96" i="7"/>
  <c r="K96" i="7"/>
  <c r="L94" i="7"/>
  <c r="K94" i="7"/>
  <c r="L92" i="7"/>
  <c r="K92" i="7"/>
  <c r="L90" i="7"/>
  <c r="K90" i="7"/>
  <c r="L88" i="7"/>
  <c r="K88" i="7"/>
  <c r="L86" i="7"/>
  <c r="K86" i="7"/>
  <c r="L84" i="7"/>
  <c r="K84" i="7"/>
  <c r="L82" i="7"/>
  <c r="K82" i="7"/>
  <c r="L80" i="7"/>
  <c r="K80" i="7"/>
  <c r="L78" i="7"/>
  <c r="K78" i="7"/>
  <c r="L76" i="7"/>
  <c r="K76" i="7"/>
  <c r="L74" i="7"/>
  <c r="K74" i="7"/>
  <c r="L72" i="7"/>
  <c r="K72" i="7"/>
  <c r="L70" i="7"/>
  <c r="K70" i="7"/>
  <c r="L68" i="7"/>
  <c r="K68" i="7"/>
  <c r="L66" i="7"/>
  <c r="K66" i="7"/>
  <c r="L64" i="7"/>
  <c r="K64" i="7"/>
  <c r="L62" i="7"/>
  <c r="K62" i="7"/>
  <c r="L60" i="7"/>
  <c r="K60" i="7"/>
  <c r="L58" i="7"/>
  <c r="K58" i="7"/>
  <c r="L56" i="7"/>
  <c r="K56" i="7"/>
  <c r="L54" i="7"/>
  <c r="K54" i="7"/>
  <c r="L52" i="7"/>
  <c r="K52" i="7"/>
  <c r="L50" i="7"/>
  <c r="K50" i="7"/>
  <c r="L48" i="7"/>
  <c r="K48" i="7"/>
  <c r="L46" i="7"/>
  <c r="K46" i="7"/>
  <c r="L44" i="7"/>
  <c r="L42" i="7"/>
  <c r="K42" i="7"/>
  <c r="K40" i="7"/>
  <c r="L38" i="7"/>
  <c r="K38" i="7"/>
  <c r="L36" i="7"/>
  <c r="K36" i="7"/>
  <c r="L34" i="7"/>
  <c r="K34" i="7"/>
  <c r="L32" i="7"/>
  <c r="K32" i="7"/>
  <c r="L30" i="7"/>
  <c r="K30" i="7"/>
  <c r="L28" i="7"/>
  <c r="K28" i="7"/>
  <c r="L26" i="7"/>
  <c r="K26" i="7"/>
  <c r="L24" i="7"/>
  <c r="K24" i="7"/>
  <c r="L22" i="7"/>
  <c r="K22" i="7"/>
  <c r="L20" i="7"/>
  <c r="K20" i="7"/>
  <c r="L18" i="7"/>
  <c r="K18" i="7"/>
  <c r="L16" i="7"/>
  <c r="K16" i="7"/>
  <c r="L14" i="7"/>
  <c r="K14" i="7"/>
  <c r="L12" i="7"/>
  <c r="K12" i="7"/>
  <c r="L10" i="7"/>
  <c r="K10" i="7"/>
  <c r="L8" i="7"/>
  <c r="K8" i="7"/>
  <c r="L6" i="7"/>
  <c r="K6" i="7"/>
  <c r="L4" i="7"/>
  <c r="K4" i="7"/>
  <c r="L2" i="7"/>
  <c r="K2" i="7"/>
  <c r="I512" i="7"/>
  <c r="I510" i="7"/>
  <c r="I508" i="7"/>
  <c r="I506" i="7"/>
  <c r="I504" i="7"/>
  <c r="I502" i="7"/>
  <c r="I500" i="7"/>
  <c r="I498" i="7"/>
  <c r="I496" i="7"/>
  <c r="I494" i="7"/>
  <c r="I492" i="7"/>
  <c r="I490" i="7"/>
  <c r="I488" i="7"/>
  <c r="I486" i="7"/>
  <c r="I484" i="7"/>
  <c r="I482" i="7"/>
  <c r="I480" i="7"/>
  <c r="I478" i="7"/>
  <c r="I476" i="7"/>
  <c r="I474" i="7"/>
  <c r="I472" i="7"/>
  <c r="I470" i="7"/>
  <c r="I468" i="7"/>
  <c r="I466" i="7"/>
  <c r="I464" i="7"/>
  <c r="I462" i="7"/>
  <c r="I460" i="7"/>
  <c r="I458" i="7"/>
  <c r="I456" i="7"/>
  <c r="I454" i="7"/>
  <c r="I452" i="7"/>
  <c r="I450" i="7"/>
  <c r="I448" i="7"/>
  <c r="I446" i="7"/>
  <c r="I444" i="7"/>
  <c r="I442" i="7"/>
  <c r="I440" i="7"/>
  <c r="I438" i="7"/>
  <c r="I436" i="7"/>
  <c r="I434" i="7"/>
  <c r="I432" i="7"/>
  <c r="I430" i="7"/>
  <c r="I428" i="7"/>
  <c r="I426" i="7"/>
  <c r="I424" i="7"/>
  <c r="I422" i="7"/>
  <c r="I420" i="7"/>
  <c r="I418" i="7"/>
  <c r="I416" i="7"/>
  <c r="I414" i="7"/>
  <c r="I412" i="7"/>
  <c r="I410" i="7"/>
  <c r="I408" i="7"/>
  <c r="I406" i="7"/>
  <c r="I404" i="7"/>
  <c r="I402" i="7"/>
  <c r="I400" i="7"/>
  <c r="I398" i="7"/>
  <c r="I394" i="7"/>
  <c r="I392" i="7"/>
  <c r="I390" i="7"/>
  <c r="I388" i="7"/>
  <c r="I386" i="7"/>
  <c r="I384" i="7"/>
  <c r="I382" i="7"/>
  <c r="I380" i="7"/>
  <c r="I378" i="7"/>
  <c r="I376" i="7"/>
  <c r="I374" i="7"/>
  <c r="I372" i="7"/>
  <c r="I370" i="7"/>
  <c r="I368" i="7"/>
  <c r="I366" i="7"/>
  <c r="I364" i="7"/>
  <c r="I362" i="7"/>
  <c r="I360" i="7"/>
  <c r="I358" i="7"/>
  <c r="I356" i="7"/>
  <c r="I354" i="7"/>
  <c r="I352" i="7"/>
  <c r="I350" i="7"/>
  <c r="I348" i="7"/>
  <c r="I344" i="7"/>
  <c r="I342" i="7"/>
  <c r="I340" i="7"/>
  <c r="I338" i="7"/>
  <c r="I336" i="7"/>
  <c r="I334" i="7"/>
  <c r="I332" i="7"/>
  <c r="I330" i="7"/>
  <c r="I328" i="7"/>
  <c r="I326" i="7"/>
  <c r="I320" i="7"/>
  <c r="I318" i="7"/>
  <c r="I316" i="7"/>
  <c r="I314" i="7"/>
  <c r="I312" i="7"/>
  <c r="I310" i="7"/>
  <c r="I308" i="7"/>
  <c r="I306" i="7"/>
  <c r="I304" i="7"/>
  <c r="I302" i="7"/>
  <c r="I300" i="7"/>
  <c r="I298" i="7"/>
  <c r="I292" i="7"/>
  <c r="I290" i="7"/>
  <c r="I288" i="7"/>
  <c r="I286" i="7"/>
  <c r="I284" i="7"/>
  <c r="I282" i="7"/>
  <c r="I280" i="7"/>
  <c r="I278" i="7"/>
  <c r="I276" i="7"/>
  <c r="I274" i="7"/>
  <c r="I272" i="7"/>
  <c r="I264" i="7"/>
  <c r="I262" i="7"/>
  <c r="I260" i="7"/>
  <c r="I258" i="7"/>
  <c r="I256" i="7"/>
  <c r="I254" i="7"/>
  <c r="I252" i="7"/>
  <c r="I250" i="7"/>
  <c r="I248" i="7"/>
  <c r="I246" i="7"/>
  <c r="I238" i="7"/>
  <c r="I236" i="7"/>
  <c r="I234" i="7"/>
  <c r="I232" i="7"/>
  <c r="I230" i="7"/>
  <c r="I228" i="7"/>
  <c r="I226" i="7"/>
  <c r="I224" i="7"/>
  <c r="I222" i="7"/>
  <c r="I220" i="7"/>
  <c r="I218" i="7"/>
  <c r="I216" i="7"/>
  <c r="I208" i="7"/>
  <c r="I206" i="7"/>
  <c r="I204" i="7"/>
  <c r="I202" i="7"/>
  <c r="I200" i="7"/>
  <c r="I198" i="7"/>
  <c r="I196" i="7"/>
  <c r="I194" i="7"/>
  <c r="I192" i="7"/>
  <c r="I190" i="7"/>
  <c r="I188" i="7"/>
  <c r="I186" i="7"/>
  <c r="I184" i="7"/>
  <c r="I182" i="7"/>
  <c r="I180" i="7"/>
  <c r="I178" i="7"/>
  <c r="I176" i="7"/>
  <c r="I174" i="7"/>
  <c r="I172" i="7"/>
  <c r="I170" i="7"/>
  <c r="I168" i="7"/>
  <c r="I166" i="7"/>
  <c r="I164" i="7"/>
  <c r="I162" i="7"/>
  <c r="I160" i="7"/>
  <c r="I158" i="7"/>
  <c r="I152" i="7"/>
  <c r="I150" i="7"/>
  <c r="I148" i="7"/>
  <c r="I146" i="7"/>
  <c r="I144" i="7"/>
  <c r="I142" i="7"/>
  <c r="I140" i="7"/>
  <c r="I138" i="7"/>
  <c r="I136" i="7"/>
  <c r="I134" i="7"/>
  <c r="I132" i="7"/>
  <c r="I130" i="7"/>
  <c r="I122" i="7"/>
  <c r="I120" i="7"/>
  <c r="I118" i="7"/>
  <c r="I116" i="7"/>
  <c r="I114" i="7"/>
  <c r="I112" i="7"/>
  <c r="I110" i="7"/>
  <c r="I108" i="7"/>
  <c r="I106" i="7"/>
  <c r="I104" i="7"/>
  <c r="I102" i="7"/>
  <c r="I100" i="7"/>
  <c r="I98" i="7"/>
  <c r="I96" i="7"/>
  <c r="I94" i="7"/>
  <c r="I92" i="7"/>
  <c r="I90" i="7"/>
  <c r="I88" i="7"/>
  <c r="I86" i="7"/>
  <c r="I84" i="7"/>
  <c r="I82" i="7"/>
  <c r="I80" i="7"/>
  <c r="I78" i="7"/>
  <c r="I76" i="7"/>
  <c r="I74" i="7"/>
  <c r="I72" i="7"/>
  <c r="I70" i="7"/>
  <c r="I68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I30" i="7"/>
  <c r="I28" i="7"/>
  <c r="I26" i="7"/>
  <c r="I24" i="7"/>
  <c r="I22" i="7"/>
  <c r="I20" i="7"/>
  <c r="I18" i="7"/>
  <c r="I16" i="7"/>
  <c r="I14" i="7"/>
  <c r="I12" i="7"/>
  <c r="I10" i="7"/>
  <c r="I8" i="7"/>
  <c r="I6" i="7"/>
  <c r="I4" i="7"/>
  <c r="I2" i="7"/>
  <c r="L326" i="6"/>
  <c r="K326" i="6"/>
  <c r="I326" i="6"/>
  <c r="J325" i="6"/>
  <c r="J324" i="6" s="1"/>
  <c r="L324" i="6"/>
  <c r="K324" i="6"/>
  <c r="I324" i="6"/>
  <c r="I268" i="6"/>
  <c r="K268" i="6"/>
  <c r="L268" i="6"/>
  <c r="J269" i="6"/>
  <c r="J268" i="6" s="1"/>
  <c r="I270" i="6"/>
  <c r="K270" i="6"/>
  <c r="L270" i="6"/>
  <c r="I242" i="6"/>
  <c r="K242" i="6"/>
  <c r="L242" i="6"/>
  <c r="J243" i="6"/>
  <c r="J242" i="6" s="1"/>
  <c r="I244" i="6"/>
  <c r="K244" i="6"/>
  <c r="L244" i="6"/>
  <c r="L216" i="6"/>
  <c r="K216" i="6"/>
  <c r="I216" i="6"/>
  <c r="J215" i="6"/>
  <c r="J214" i="6" s="1"/>
  <c r="L214" i="6"/>
  <c r="K214" i="6"/>
  <c r="I214" i="6"/>
  <c r="L186" i="6"/>
  <c r="K186" i="6"/>
  <c r="I186" i="6"/>
  <c r="J185" i="6"/>
  <c r="J184" i="6" s="1"/>
  <c r="L184" i="6"/>
  <c r="K184" i="6"/>
  <c r="I184" i="6"/>
  <c r="L156" i="6"/>
  <c r="K156" i="6"/>
  <c r="I156" i="6"/>
  <c r="J155" i="6"/>
  <c r="J154" i="6" s="1"/>
  <c r="L154" i="6"/>
  <c r="K154" i="6"/>
  <c r="I154" i="6"/>
  <c r="J151" i="6"/>
  <c r="J150" i="6" s="1"/>
  <c r="L150" i="6"/>
  <c r="K150" i="6"/>
  <c r="I150" i="6"/>
  <c r="J145" i="6"/>
  <c r="J144" i="6" s="1"/>
  <c r="L144" i="6"/>
  <c r="K144" i="6"/>
  <c r="I144" i="6"/>
  <c r="J127" i="6"/>
  <c r="J126" i="6" s="1"/>
  <c r="L512" i="6"/>
  <c r="L510" i="6"/>
  <c r="K510" i="6"/>
  <c r="L508" i="6"/>
  <c r="K508" i="6"/>
  <c r="L506" i="6"/>
  <c r="K506" i="6"/>
  <c r="L504" i="6"/>
  <c r="K504" i="6"/>
  <c r="K502" i="6"/>
  <c r="L500" i="6"/>
  <c r="K500" i="6"/>
  <c r="L498" i="6"/>
  <c r="K498" i="6"/>
  <c r="L496" i="6"/>
  <c r="K496" i="6"/>
  <c r="L494" i="6"/>
  <c r="K494" i="6"/>
  <c r="L492" i="6"/>
  <c r="K492" i="6"/>
  <c r="L490" i="6"/>
  <c r="K490" i="6"/>
  <c r="L488" i="6"/>
  <c r="K488" i="6"/>
  <c r="L486" i="6"/>
  <c r="K486" i="6"/>
  <c r="K484" i="6"/>
  <c r="L482" i="6"/>
  <c r="K482" i="6"/>
  <c r="L480" i="6"/>
  <c r="K480" i="6"/>
  <c r="L478" i="6"/>
  <c r="K478" i="6"/>
  <c r="L476" i="6"/>
  <c r="K476" i="6"/>
  <c r="L474" i="6"/>
  <c r="K474" i="6"/>
  <c r="L472" i="6"/>
  <c r="K472" i="6"/>
  <c r="L470" i="6"/>
  <c r="K470" i="6"/>
  <c r="L468" i="6"/>
  <c r="K468" i="6"/>
  <c r="L466" i="6"/>
  <c r="K466" i="6"/>
  <c r="L464" i="6"/>
  <c r="K464" i="6"/>
  <c r="L462" i="6"/>
  <c r="K462" i="6"/>
  <c r="L460" i="6"/>
  <c r="K460" i="6"/>
  <c r="L458" i="6"/>
  <c r="L456" i="6"/>
  <c r="K456" i="6"/>
  <c r="L454" i="6"/>
  <c r="K454" i="6"/>
  <c r="L452" i="6"/>
  <c r="K452" i="6"/>
  <c r="L450" i="6"/>
  <c r="K450" i="6"/>
  <c r="L448" i="6"/>
  <c r="K448" i="6"/>
  <c r="K444" i="6"/>
  <c r="L442" i="6"/>
  <c r="K442" i="6"/>
  <c r="L440" i="6"/>
  <c r="L438" i="6"/>
  <c r="K438" i="6"/>
  <c r="L436" i="6"/>
  <c r="K436" i="6"/>
  <c r="L434" i="6"/>
  <c r="K434" i="6"/>
  <c r="L432" i="6"/>
  <c r="K432" i="6"/>
  <c r="L430" i="6"/>
  <c r="K430" i="6"/>
  <c r="L428" i="6"/>
  <c r="K428" i="6"/>
  <c r="L424" i="6"/>
  <c r="K424" i="6"/>
  <c r="L422" i="6"/>
  <c r="K422" i="6"/>
  <c r="L420" i="6"/>
  <c r="L418" i="6"/>
  <c r="K418" i="6"/>
  <c r="L416" i="6"/>
  <c r="K416" i="6"/>
  <c r="L414" i="6"/>
  <c r="K414" i="6"/>
  <c r="L410" i="6"/>
  <c r="K410" i="6"/>
  <c r="L408" i="6"/>
  <c r="K408" i="6"/>
  <c r="L406" i="6"/>
  <c r="K406" i="6"/>
  <c r="L404" i="6"/>
  <c r="K404" i="6"/>
  <c r="L402" i="6"/>
  <c r="L400" i="6"/>
  <c r="K400" i="6"/>
  <c r="L398" i="6"/>
  <c r="K398" i="6"/>
  <c r="L394" i="6"/>
  <c r="K394" i="6"/>
  <c r="L392" i="6"/>
  <c r="K392" i="6"/>
  <c r="L390" i="6"/>
  <c r="K390" i="6"/>
  <c r="L388" i="6"/>
  <c r="K388" i="6"/>
  <c r="L386" i="6"/>
  <c r="K386" i="6"/>
  <c r="L384" i="6"/>
  <c r="K384" i="6"/>
  <c r="L382" i="6"/>
  <c r="K382" i="6"/>
  <c r="L378" i="6"/>
  <c r="K378" i="6"/>
  <c r="L376" i="6"/>
  <c r="K376" i="6"/>
  <c r="L374" i="6"/>
  <c r="K374" i="6"/>
  <c r="L372" i="6"/>
  <c r="K372" i="6"/>
  <c r="L370" i="6"/>
  <c r="L368" i="6"/>
  <c r="K368" i="6"/>
  <c r="L366" i="6"/>
  <c r="K366" i="6"/>
  <c r="L364" i="6"/>
  <c r="K364" i="6"/>
  <c r="L362" i="6"/>
  <c r="K362" i="6"/>
  <c r="L360" i="6"/>
  <c r="K360" i="6"/>
  <c r="L358" i="6"/>
  <c r="K358" i="6"/>
  <c r="L356" i="6"/>
  <c r="K356" i="6"/>
  <c r="L354" i="6"/>
  <c r="K354" i="6"/>
  <c r="L352" i="6"/>
  <c r="K352" i="6"/>
  <c r="L350" i="6"/>
  <c r="K350" i="6"/>
  <c r="L348" i="6"/>
  <c r="K348" i="6"/>
  <c r="L346" i="6"/>
  <c r="K346" i="6"/>
  <c r="L344" i="6"/>
  <c r="K344" i="6"/>
  <c r="L342" i="6"/>
  <c r="K342" i="6"/>
  <c r="L340" i="6"/>
  <c r="K340" i="6"/>
  <c r="L338" i="6"/>
  <c r="K338" i="6"/>
  <c r="L336" i="6"/>
  <c r="K336" i="6"/>
  <c r="L334" i="6"/>
  <c r="K334" i="6"/>
  <c r="L332" i="6"/>
  <c r="K332" i="6"/>
  <c r="L330" i="6"/>
  <c r="K330" i="6"/>
  <c r="L328" i="6"/>
  <c r="L320" i="6"/>
  <c r="K320" i="6"/>
  <c r="L316" i="6"/>
  <c r="K316" i="6"/>
  <c r="L314" i="6"/>
  <c r="K314" i="6"/>
  <c r="L312" i="6"/>
  <c r="K312" i="6"/>
  <c r="L310" i="6"/>
  <c r="K310" i="6"/>
  <c r="L308" i="6"/>
  <c r="K308" i="6"/>
  <c r="L306" i="6"/>
  <c r="K306" i="6"/>
  <c r="L302" i="6"/>
  <c r="K302" i="6"/>
  <c r="L300" i="6"/>
  <c r="K300" i="6"/>
  <c r="L298" i="6"/>
  <c r="K298" i="6"/>
  <c r="L296" i="6"/>
  <c r="K296" i="6"/>
  <c r="L290" i="6"/>
  <c r="K290" i="6"/>
  <c r="L288" i="6"/>
  <c r="K288" i="6"/>
  <c r="L286" i="6"/>
  <c r="K286" i="6"/>
  <c r="L284" i="6"/>
  <c r="K284" i="6"/>
  <c r="L282" i="6"/>
  <c r="K282" i="6"/>
  <c r="L280" i="6"/>
  <c r="K280" i="6"/>
  <c r="L278" i="6"/>
  <c r="K278" i="6"/>
  <c r="L276" i="6"/>
  <c r="K276" i="6"/>
  <c r="L274" i="6"/>
  <c r="K274" i="6"/>
  <c r="L272" i="6"/>
  <c r="K272" i="6"/>
  <c r="L266" i="6"/>
  <c r="L264" i="6"/>
  <c r="K264" i="6"/>
  <c r="L262" i="6"/>
  <c r="K262" i="6"/>
  <c r="L260" i="6"/>
  <c r="K260" i="6"/>
  <c r="L258" i="6"/>
  <c r="K258" i="6"/>
  <c r="L256" i="6"/>
  <c r="K256" i="6"/>
  <c r="L254" i="6"/>
  <c r="K254" i="6"/>
  <c r="L252" i="6"/>
  <c r="K252" i="6"/>
  <c r="L250" i="6"/>
  <c r="K250" i="6"/>
  <c r="L248" i="6"/>
  <c r="K248" i="6"/>
  <c r="L246" i="6"/>
  <c r="K246" i="6"/>
  <c r="L240" i="6"/>
  <c r="K240" i="6"/>
  <c r="L238" i="6"/>
  <c r="K238" i="6"/>
  <c r="L236" i="6"/>
  <c r="L234" i="6"/>
  <c r="K234" i="6"/>
  <c r="K232" i="6"/>
  <c r="L230" i="6"/>
  <c r="K230" i="6"/>
  <c r="L228" i="6"/>
  <c r="L226" i="6"/>
  <c r="K226" i="6"/>
  <c r="L224" i="6"/>
  <c r="K224" i="6"/>
  <c r="L222" i="6"/>
  <c r="K222" i="6"/>
  <c r="L220" i="6"/>
  <c r="K220" i="6"/>
  <c r="L218" i="6"/>
  <c r="K218" i="6"/>
  <c r="L212" i="6"/>
  <c r="L210" i="6"/>
  <c r="K210" i="6"/>
  <c r="L208" i="6"/>
  <c r="K208" i="6"/>
  <c r="L206" i="6"/>
  <c r="K206" i="6"/>
  <c r="L204" i="6"/>
  <c r="K204" i="6"/>
  <c r="L202" i="6"/>
  <c r="K202" i="6"/>
  <c r="L200" i="6"/>
  <c r="K200" i="6"/>
  <c r="L196" i="6"/>
  <c r="K196" i="6"/>
  <c r="L194" i="6"/>
  <c r="K194" i="6"/>
  <c r="L192" i="6"/>
  <c r="K192" i="6"/>
  <c r="L190" i="6"/>
  <c r="K190" i="6"/>
  <c r="L188" i="6"/>
  <c r="K188" i="6"/>
  <c r="L182" i="6"/>
  <c r="K182" i="6"/>
  <c r="L178" i="6"/>
  <c r="K178" i="6"/>
  <c r="L176" i="6"/>
  <c r="K176" i="6"/>
  <c r="L174" i="6"/>
  <c r="K174" i="6"/>
  <c r="L172" i="6"/>
  <c r="K172" i="6"/>
  <c r="L170" i="6"/>
  <c r="K170" i="6"/>
  <c r="L168" i="6"/>
  <c r="K168" i="6"/>
  <c r="L166" i="6"/>
  <c r="K166" i="6"/>
  <c r="L164" i="6"/>
  <c r="L163" i="6" s="1"/>
  <c r="L162" i="6" s="1"/>
  <c r="K164" i="6"/>
  <c r="L160" i="6"/>
  <c r="K160" i="6"/>
  <c r="L158" i="6"/>
  <c r="L152" i="6"/>
  <c r="K152" i="6"/>
  <c r="L148" i="6"/>
  <c r="K148" i="6"/>
  <c r="L146" i="6"/>
  <c r="K146" i="6"/>
  <c r="L142" i="6"/>
  <c r="K142" i="6"/>
  <c r="K140" i="6"/>
  <c r="L138" i="6"/>
  <c r="K138" i="6"/>
  <c r="L136" i="6"/>
  <c r="K136" i="6"/>
  <c r="L134" i="6"/>
  <c r="K134" i="6"/>
  <c r="L132" i="6"/>
  <c r="K132" i="6"/>
  <c r="L130" i="6"/>
  <c r="K130" i="6"/>
  <c r="L124" i="6"/>
  <c r="L122" i="6"/>
  <c r="K122" i="6"/>
  <c r="L120" i="6"/>
  <c r="K120" i="6"/>
  <c r="L118" i="6"/>
  <c r="K118" i="6"/>
  <c r="L116" i="6"/>
  <c r="K116" i="6"/>
  <c r="L114" i="6"/>
  <c r="K114" i="6"/>
  <c r="L112" i="6"/>
  <c r="K112" i="6"/>
  <c r="L108" i="6"/>
  <c r="K108" i="6"/>
  <c r="L106" i="6"/>
  <c r="K106" i="6"/>
  <c r="L104" i="6"/>
  <c r="K104" i="6"/>
  <c r="L102" i="6"/>
  <c r="K102" i="6"/>
  <c r="L100" i="6"/>
  <c r="K100" i="6"/>
  <c r="L98" i="6"/>
  <c r="K98" i="6"/>
  <c r="L96" i="6"/>
  <c r="K96" i="6"/>
  <c r="L94" i="6"/>
  <c r="K94" i="6"/>
  <c r="L92" i="6"/>
  <c r="K92" i="6"/>
  <c r="L90" i="6"/>
  <c r="K90" i="6"/>
  <c r="L88" i="6"/>
  <c r="K88" i="6"/>
  <c r="L86" i="6"/>
  <c r="K86" i="6"/>
  <c r="L84" i="6"/>
  <c r="K84" i="6"/>
  <c r="L82" i="6"/>
  <c r="K82" i="6"/>
  <c r="L80" i="6"/>
  <c r="K80" i="6"/>
  <c r="L78" i="6"/>
  <c r="K78" i="6"/>
  <c r="L76" i="6"/>
  <c r="K76" i="6"/>
  <c r="L72" i="6"/>
  <c r="K72" i="6"/>
  <c r="L68" i="6"/>
  <c r="K68" i="6"/>
  <c r="L66" i="6"/>
  <c r="K66" i="6"/>
  <c r="L64" i="6"/>
  <c r="K64" i="6"/>
  <c r="L62" i="6"/>
  <c r="K62" i="6"/>
  <c r="L60" i="6"/>
  <c r="K60" i="6"/>
  <c r="L58" i="6"/>
  <c r="K58" i="6"/>
  <c r="L56" i="6"/>
  <c r="K56" i="6"/>
  <c r="L54" i="6"/>
  <c r="K54" i="6"/>
  <c r="L52" i="6"/>
  <c r="K52" i="6"/>
  <c r="L50" i="6"/>
  <c r="K50" i="6"/>
  <c r="L48" i="6"/>
  <c r="K48" i="6"/>
  <c r="L46" i="6"/>
  <c r="K46" i="6"/>
  <c r="K44" i="6"/>
  <c r="L42" i="6"/>
  <c r="K42" i="6"/>
  <c r="L40" i="6"/>
  <c r="L36" i="6"/>
  <c r="K36" i="6"/>
  <c r="L34" i="6"/>
  <c r="K34" i="6"/>
  <c r="L32" i="6"/>
  <c r="K32" i="6"/>
  <c r="L30" i="6"/>
  <c r="K30" i="6"/>
  <c r="L28" i="6"/>
  <c r="K28" i="6"/>
  <c r="L26" i="6"/>
  <c r="K26" i="6"/>
  <c r="L24" i="6"/>
  <c r="K24" i="6"/>
  <c r="L22" i="6"/>
  <c r="K22" i="6"/>
  <c r="L20" i="6"/>
  <c r="K20" i="6"/>
  <c r="L18" i="6"/>
  <c r="K18" i="6"/>
  <c r="L16" i="6"/>
  <c r="K16" i="6"/>
  <c r="L14" i="6"/>
  <c r="L12" i="6"/>
  <c r="L10" i="6"/>
  <c r="K10" i="6"/>
  <c r="L8" i="6"/>
  <c r="K8" i="6"/>
  <c r="L6" i="6"/>
  <c r="K6" i="6"/>
  <c r="L4" i="6"/>
  <c r="K4" i="6"/>
  <c r="L2" i="6"/>
  <c r="K2" i="6"/>
  <c r="I512" i="6"/>
  <c r="I510" i="6"/>
  <c r="I508" i="6"/>
  <c r="I506" i="6"/>
  <c r="I504" i="6"/>
  <c r="I502" i="6"/>
  <c r="I500" i="6"/>
  <c r="I498" i="6"/>
  <c r="I496" i="6"/>
  <c r="I494" i="6"/>
  <c r="I492" i="6"/>
  <c r="I490" i="6"/>
  <c r="I488" i="6"/>
  <c r="I486" i="6"/>
  <c r="I484" i="6"/>
  <c r="I482" i="6"/>
  <c r="I480" i="6"/>
  <c r="I478" i="6"/>
  <c r="I476" i="6"/>
  <c r="I474" i="6"/>
  <c r="I472" i="6"/>
  <c r="I470" i="6"/>
  <c r="I468" i="6"/>
  <c r="I466" i="6"/>
  <c r="I464" i="6"/>
  <c r="I462" i="6"/>
  <c r="I460" i="6"/>
  <c r="I458" i="6"/>
  <c r="I456" i="6"/>
  <c r="I454" i="6"/>
  <c r="I452" i="6"/>
  <c r="I450" i="6"/>
  <c r="I448" i="6"/>
  <c r="I446" i="6"/>
  <c r="I444" i="6"/>
  <c r="I442" i="6"/>
  <c r="I440" i="6"/>
  <c r="I438" i="6"/>
  <c r="I436" i="6"/>
  <c r="I434" i="6"/>
  <c r="I432" i="6"/>
  <c r="I430" i="6"/>
  <c r="I428" i="6"/>
  <c r="I426" i="6"/>
  <c r="I424" i="6"/>
  <c r="I422" i="6"/>
  <c r="I420" i="6"/>
  <c r="I418" i="6"/>
  <c r="I416" i="6"/>
  <c r="I414" i="6"/>
  <c r="I412" i="6"/>
  <c r="I410" i="6"/>
  <c r="I408" i="6"/>
  <c r="I406" i="6"/>
  <c r="I404" i="6"/>
  <c r="I402" i="6"/>
  <c r="I400" i="6"/>
  <c r="I398" i="6"/>
  <c r="I396" i="6"/>
  <c r="I394" i="6"/>
  <c r="I392" i="6"/>
  <c r="I390" i="6"/>
  <c r="I388" i="6"/>
  <c r="I386" i="6"/>
  <c r="I384" i="6"/>
  <c r="I382" i="6"/>
  <c r="I380" i="6"/>
  <c r="I378" i="6"/>
  <c r="I376" i="6"/>
  <c r="I374" i="6"/>
  <c r="I372" i="6"/>
  <c r="I370" i="6"/>
  <c r="I368" i="6"/>
  <c r="I366" i="6"/>
  <c r="I364" i="6"/>
  <c r="I362" i="6"/>
  <c r="I360" i="6"/>
  <c r="I358" i="6"/>
  <c r="I356" i="6"/>
  <c r="I354" i="6"/>
  <c r="I350" i="6"/>
  <c r="I348" i="6"/>
  <c r="I346" i="6"/>
  <c r="I344" i="6"/>
  <c r="I342" i="6"/>
  <c r="I340" i="6"/>
  <c r="I338" i="6"/>
  <c r="I336" i="6"/>
  <c r="I332" i="6"/>
  <c r="I330" i="6"/>
  <c r="I328" i="6"/>
  <c r="I322" i="6"/>
  <c r="I320" i="6"/>
  <c r="I318" i="6"/>
  <c r="I316" i="6"/>
  <c r="I314" i="6"/>
  <c r="I312" i="6"/>
  <c r="I310" i="6"/>
  <c r="I308" i="6"/>
  <c r="I306" i="6"/>
  <c r="I304" i="6"/>
  <c r="I302" i="6"/>
  <c r="I300" i="6"/>
  <c r="I298" i="6"/>
  <c r="I296" i="6"/>
  <c r="I294" i="6"/>
  <c r="I292" i="6"/>
  <c r="I290" i="6"/>
  <c r="I288" i="6"/>
  <c r="I286" i="6"/>
  <c r="I284" i="6"/>
  <c r="I282" i="6"/>
  <c r="I280" i="6"/>
  <c r="I278" i="6"/>
  <c r="I276" i="6"/>
  <c r="I274" i="6"/>
  <c r="I272" i="6"/>
  <c r="I266" i="6"/>
  <c r="I264" i="6"/>
  <c r="I262" i="6"/>
  <c r="I260" i="6"/>
  <c r="I258" i="6"/>
  <c r="I256" i="6"/>
  <c r="I254" i="6"/>
  <c r="I252" i="6"/>
  <c r="I250" i="6"/>
  <c r="I248" i="6"/>
  <c r="I246" i="6"/>
  <c r="I240" i="6"/>
  <c r="I238" i="6"/>
  <c r="I236" i="6"/>
  <c r="I234" i="6"/>
  <c r="I232" i="6"/>
  <c r="I230" i="6"/>
  <c r="I228" i="6"/>
  <c r="I226" i="6"/>
  <c r="I224" i="6"/>
  <c r="I222" i="6"/>
  <c r="I220" i="6"/>
  <c r="I218" i="6"/>
  <c r="I212" i="6"/>
  <c r="I210" i="6"/>
  <c r="I208" i="6"/>
  <c r="I206" i="6"/>
  <c r="I204" i="6"/>
  <c r="I202" i="6"/>
  <c r="I200" i="6"/>
  <c r="I198" i="6"/>
  <c r="I196" i="6"/>
  <c r="I194" i="6"/>
  <c r="I192" i="6"/>
  <c r="I190" i="6"/>
  <c r="I188" i="6"/>
  <c r="I182" i="6"/>
  <c r="I180" i="6"/>
  <c r="I178" i="6"/>
  <c r="I176" i="6"/>
  <c r="I174" i="6"/>
  <c r="I172" i="6"/>
  <c r="I170" i="6"/>
  <c r="I168" i="6"/>
  <c r="I166" i="6"/>
  <c r="I164" i="6"/>
  <c r="I162" i="6"/>
  <c r="I160" i="6"/>
  <c r="I158" i="6"/>
  <c r="I152" i="6"/>
  <c r="I148" i="6"/>
  <c r="I146" i="6"/>
  <c r="I142" i="6"/>
  <c r="I140" i="6"/>
  <c r="I138" i="6"/>
  <c r="I136" i="6"/>
  <c r="I134" i="6"/>
  <c r="I132" i="6"/>
  <c r="I130" i="6"/>
  <c r="I122" i="6"/>
  <c r="I120" i="6"/>
  <c r="I118" i="6"/>
  <c r="I116" i="6"/>
  <c r="I114" i="6"/>
  <c r="I112" i="6"/>
  <c r="I110" i="6"/>
  <c r="I108" i="6"/>
  <c r="I106" i="6"/>
  <c r="I104" i="6"/>
  <c r="I102" i="6"/>
  <c r="I100" i="6"/>
  <c r="I98" i="6"/>
  <c r="I96" i="6"/>
  <c r="I94" i="6"/>
  <c r="I92" i="6"/>
  <c r="I90" i="6"/>
  <c r="I88" i="6"/>
  <c r="I86" i="6"/>
  <c r="I84" i="6"/>
  <c r="I82" i="6"/>
  <c r="I80" i="6"/>
  <c r="I78" i="6"/>
  <c r="I76" i="6"/>
  <c r="I74" i="6"/>
  <c r="I72" i="6"/>
  <c r="I70" i="6"/>
  <c r="I68" i="6"/>
  <c r="I66" i="6"/>
  <c r="I64" i="6"/>
  <c r="I62" i="6"/>
  <c r="I60" i="6"/>
  <c r="I58" i="6"/>
  <c r="I56" i="6"/>
  <c r="I54" i="6"/>
  <c r="I52" i="6"/>
  <c r="I50" i="6"/>
  <c r="I48" i="6"/>
  <c r="I46" i="6"/>
  <c r="I44" i="6"/>
  <c r="I42" i="6"/>
  <c r="I40" i="6"/>
  <c r="I38" i="6"/>
  <c r="I36" i="6"/>
  <c r="I34" i="6"/>
  <c r="I32" i="6"/>
  <c r="I30" i="6"/>
  <c r="I28" i="6"/>
  <c r="I26" i="6"/>
  <c r="I24" i="6"/>
  <c r="I22" i="6"/>
  <c r="I20" i="6"/>
  <c r="I18" i="6"/>
  <c r="I16" i="6"/>
  <c r="I14" i="6"/>
  <c r="I12" i="6"/>
  <c r="I10" i="6"/>
  <c r="I8" i="6"/>
  <c r="I6" i="6"/>
  <c r="I4" i="6"/>
  <c r="I2" i="6"/>
  <c r="J3" i="6"/>
  <c r="J2" i="6" s="1"/>
  <c r="J5" i="6"/>
  <c r="J4" i="6" s="1"/>
  <c r="J7" i="6"/>
  <c r="J6" i="6" s="1"/>
  <c r="J9" i="6"/>
  <c r="J8" i="6" s="1"/>
  <c r="J11" i="6"/>
  <c r="J10" i="6" s="1"/>
  <c r="J13" i="6"/>
  <c r="J12" i="6" s="1"/>
  <c r="J15" i="6"/>
  <c r="J14" i="6" s="1"/>
  <c r="J17" i="6"/>
  <c r="J16" i="6" s="1"/>
  <c r="J19" i="6"/>
  <c r="J18" i="6" s="1"/>
  <c r="J21" i="6"/>
  <c r="J20" i="6" s="1"/>
  <c r="J23" i="6"/>
  <c r="J22" i="6" s="1"/>
  <c r="J25" i="6"/>
  <c r="J24" i="6" s="1"/>
  <c r="J27" i="6"/>
  <c r="J26" i="6" s="1"/>
  <c r="J29" i="6"/>
  <c r="J28" i="6" s="1"/>
  <c r="J31" i="6"/>
  <c r="J30" i="6" s="1"/>
  <c r="J32" i="6"/>
  <c r="J35" i="6"/>
  <c r="J34" i="6" s="1"/>
  <c r="J37" i="6"/>
  <c r="J36" i="6" s="1"/>
  <c r="J39" i="6"/>
  <c r="J38" i="6" s="1"/>
  <c r="J41" i="6"/>
  <c r="J40" i="6" s="1"/>
  <c r="J43" i="6"/>
  <c r="J42" i="6" s="1"/>
  <c r="J45" i="6"/>
  <c r="J44" i="6" s="1"/>
  <c r="J47" i="6"/>
  <c r="J46" i="6" s="1"/>
  <c r="J49" i="6"/>
  <c r="J48" i="6" s="1"/>
  <c r="J51" i="6"/>
  <c r="J50" i="6" s="1"/>
  <c r="J53" i="6"/>
  <c r="J52" i="6" s="1"/>
  <c r="J55" i="6"/>
  <c r="J54" i="6" s="1"/>
  <c r="J57" i="6"/>
  <c r="J56" i="6" s="1"/>
  <c r="J59" i="6"/>
  <c r="J58" i="6" s="1"/>
  <c r="J61" i="6"/>
  <c r="J60" i="6" s="1"/>
  <c r="J63" i="6"/>
  <c r="J62" i="6" s="1"/>
  <c r="J65" i="6"/>
  <c r="J64" i="6" s="1"/>
  <c r="J67" i="6"/>
  <c r="J66" i="6" s="1"/>
  <c r="J69" i="6"/>
  <c r="J68" i="6" s="1"/>
  <c r="J71" i="6"/>
  <c r="J70" i="6" s="1"/>
  <c r="J73" i="6"/>
  <c r="J72" i="6" s="1"/>
  <c r="J75" i="6"/>
  <c r="J74" i="6" s="1"/>
  <c r="J77" i="6"/>
  <c r="J76" i="6" s="1"/>
  <c r="J79" i="6"/>
  <c r="J78" i="6" s="1"/>
  <c r="J81" i="6"/>
  <c r="J80" i="6" s="1"/>
  <c r="J83" i="6"/>
  <c r="J82" i="6" s="1"/>
  <c r="J85" i="6"/>
  <c r="J84" i="6" s="1"/>
  <c r="J87" i="6"/>
  <c r="J86" i="6" s="1"/>
  <c r="J88" i="6"/>
  <c r="J91" i="6"/>
  <c r="J90" i="6" s="1"/>
  <c r="J93" i="6"/>
  <c r="J92" i="6" s="1"/>
  <c r="J95" i="6"/>
  <c r="J94" i="6" s="1"/>
  <c r="J97" i="6"/>
  <c r="J96" i="6" s="1"/>
  <c r="J99" i="6"/>
  <c r="J98" i="6" s="1"/>
  <c r="J101" i="6"/>
  <c r="J100" i="6" s="1"/>
  <c r="J103" i="6"/>
  <c r="J102" i="6" s="1"/>
  <c r="J105" i="6"/>
  <c r="J104" i="6" s="1"/>
  <c r="J107" i="6"/>
  <c r="J106" i="6" s="1"/>
  <c r="J109" i="6"/>
  <c r="J108" i="6" s="1"/>
  <c r="J111" i="6"/>
  <c r="J110" i="6" s="1"/>
  <c r="J113" i="6"/>
  <c r="J112" i="6" s="1"/>
  <c r="J115" i="6"/>
  <c r="J114" i="6" s="1"/>
  <c r="J117" i="6"/>
  <c r="J116" i="6" s="1"/>
  <c r="J119" i="6"/>
  <c r="J118" i="6" s="1"/>
  <c r="J121" i="6"/>
  <c r="J120" i="6" s="1"/>
  <c r="J123" i="6"/>
  <c r="J122" i="6" s="1"/>
  <c r="J125" i="6"/>
  <c r="J124" i="6" s="1"/>
  <c r="J129" i="6"/>
  <c r="J128" i="6" s="1"/>
  <c r="J131" i="6"/>
  <c r="J130" i="6" s="1"/>
  <c r="J133" i="6"/>
  <c r="J132" i="6" s="1"/>
  <c r="J135" i="6"/>
  <c r="J134" i="6" s="1"/>
  <c r="J137" i="6"/>
  <c r="J136" i="6" s="1"/>
  <c r="J139" i="6"/>
  <c r="J138" i="6" s="1"/>
  <c r="J141" i="6"/>
  <c r="J140" i="6" s="1"/>
  <c r="J143" i="6"/>
  <c r="J142" i="6" s="1"/>
  <c r="J147" i="6"/>
  <c r="J146" i="6" s="1"/>
  <c r="J149" i="6"/>
  <c r="J148" i="6" s="1"/>
  <c r="J153" i="6"/>
  <c r="J152" i="6" s="1"/>
  <c r="J157" i="6"/>
  <c r="J156" i="6" s="1"/>
  <c r="J159" i="6"/>
  <c r="J158" i="6" s="1"/>
  <c r="J161" i="6"/>
  <c r="J160" i="6" s="1"/>
  <c r="J163" i="6"/>
  <c r="J162" i="6" s="1"/>
  <c r="J165" i="6"/>
  <c r="J164" i="6" s="1"/>
  <c r="J167" i="6"/>
  <c r="J166" i="6" s="1"/>
  <c r="J169" i="6"/>
  <c r="J168" i="6" s="1"/>
  <c r="J171" i="6"/>
  <c r="J170" i="6" s="1"/>
  <c r="J172" i="6"/>
  <c r="J175" i="6"/>
  <c r="J174" i="6" s="1"/>
  <c r="J177" i="6"/>
  <c r="J176" i="6" s="1"/>
  <c r="J179" i="6"/>
  <c r="J178" i="6" s="1"/>
  <c r="J181" i="6"/>
  <c r="J180" i="6" s="1"/>
  <c r="J183" i="6"/>
  <c r="J182" i="6" s="1"/>
  <c r="J187" i="6"/>
  <c r="J186" i="6" s="1"/>
  <c r="J189" i="6"/>
  <c r="J188" i="6" s="1"/>
  <c r="J191" i="6"/>
  <c r="J190" i="6" s="1"/>
  <c r="J193" i="6"/>
  <c r="J192" i="6" s="1"/>
  <c r="J195" i="6"/>
  <c r="J194" i="6" s="1"/>
  <c r="J197" i="6"/>
  <c r="J196" i="6" s="1"/>
  <c r="J199" i="6"/>
  <c r="J198" i="6" s="1"/>
  <c r="J201" i="6"/>
  <c r="J200" i="6" s="1"/>
  <c r="J203" i="6"/>
  <c r="J202" i="6" s="1"/>
  <c r="J205" i="6"/>
  <c r="J204" i="6" s="1"/>
  <c r="J207" i="6"/>
  <c r="J206" i="6" s="1"/>
  <c r="J209" i="6"/>
  <c r="J208" i="6" s="1"/>
  <c r="J211" i="6"/>
  <c r="J210" i="6" s="1"/>
  <c r="J213" i="6"/>
  <c r="J212" i="6" s="1"/>
  <c r="J217" i="6"/>
  <c r="J216" i="6" s="1"/>
  <c r="J219" i="6"/>
  <c r="J218" i="6" s="1"/>
  <c r="J221" i="6"/>
  <c r="J220" i="6" s="1"/>
  <c r="J223" i="6"/>
  <c r="J222" i="6" s="1"/>
  <c r="J225" i="6"/>
  <c r="J224" i="6" s="1"/>
  <c r="J227" i="6"/>
  <c r="J226" i="6" s="1"/>
  <c r="J229" i="6"/>
  <c r="J228" i="6" s="1"/>
  <c r="J231" i="6"/>
  <c r="J230" i="6" s="1"/>
  <c r="J233" i="6"/>
  <c r="J232" i="6" s="1"/>
  <c r="J234" i="6"/>
  <c r="J237" i="6"/>
  <c r="J236" i="6" s="1"/>
  <c r="J239" i="6"/>
  <c r="J238" i="6" s="1"/>
  <c r="J241" i="6"/>
  <c r="J240" i="6" s="1"/>
  <c r="J245" i="6"/>
  <c r="J244" i="6" s="1"/>
  <c r="J247" i="6"/>
  <c r="J246" i="6" s="1"/>
  <c r="J249" i="6"/>
  <c r="J248" i="6" s="1"/>
  <c r="J251" i="6"/>
  <c r="J250" i="6" s="1"/>
  <c r="J253" i="6"/>
  <c r="J252" i="6" s="1"/>
  <c r="J255" i="6"/>
  <c r="J254" i="6" s="1"/>
  <c r="J257" i="6"/>
  <c r="J256" i="6" s="1"/>
  <c r="J259" i="6"/>
  <c r="J258" i="6" s="1"/>
  <c r="J261" i="6"/>
  <c r="J260" i="6" s="1"/>
  <c r="J263" i="6"/>
  <c r="J262" i="6" s="1"/>
  <c r="J265" i="6"/>
  <c r="J264" i="6" s="1"/>
  <c r="J267" i="6"/>
  <c r="J266" i="6" s="1"/>
  <c r="J271" i="6"/>
  <c r="J270" i="6" s="1"/>
  <c r="J273" i="6"/>
  <c r="J272" i="6" s="1"/>
  <c r="J275" i="6"/>
  <c r="J274" i="6" s="1"/>
  <c r="J277" i="6"/>
  <c r="J276" i="6" s="1"/>
  <c r="J279" i="6"/>
  <c r="J278" i="6" s="1"/>
  <c r="J281" i="6"/>
  <c r="J280" i="6" s="1"/>
  <c r="J283" i="6"/>
  <c r="J282" i="6" s="1"/>
  <c r="J285" i="6"/>
  <c r="J284" i="6" s="1"/>
  <c r="J287" i="6"/>
  <c r="J286" i="6" s="1"/>
  <c r="J289" i="6"/>
  <c r="J288" i="6" s="1"/>
  <c r="J291" i="6"/>
  <c r="J290" i="6" s="1"/>
  <c r="J293" i="6"/>
  <c r="J292" i="6" s="1"/>
  <c r="J295" i="6"/>
  <c r="J294" i="6" s="1"/>
  <c r="J297" i="6"/>
  <c r="J296" i="6" s="1"/>
  <c r="J299" i="6"/>
  <c r="J298" i="6" s="1"/>
  <c r="J301" i="6"/>
  <c r="J300" i="6" s="1"/>
  <c r="J303" i="6"/>
  <c r="J302" i="6" s="1"/>
  <c r="J305" i="6"/>
  <c r="J304" i="6" s="1"/>
  <c r="J307" i="6"/>
  <c r="J306" i="6" s="1"/>
  <c r="J309" i="6"/>
  <c r="J308" i="6" s="1"/>
  <c r="J311" i="6"/>
  <c r="J310" i="6" s="1"/>
  <c r="J313" i="6"/>
  <c r="J312" i="6" s="1"/>
  <c r="J315" i="6"/>
  <c r="J314" i="6" s="1"/>
  <c r="J317" i="6"/>
  <c r="J316" i="6" s="1"/>
  <c r="J319" i="6"/>
  <c r="J318" i="6" s="1"/>
  <c r="J321" i="6"/>
  <c r="J320" i="6" s="1"/>
  <c r="J323" i="6"/>
  <c r="J322" i="6" s="1"/>
  <c r="J327" i="6"/>
  <c r="J326" i="6" s="1"/>
  <c r="J329" i="6"/>
  <c r="J328" i="6" s="1"/>
  <c r="J331" i="6"/>
  <c r="J330" i="6" s="1"/>
  <c r="J333" i="6"/>
  <c r="J332" i="6" s="1"/>
  <c r="J335" i="6"/>
  <c r="J334" i="6" s="1"/>
  <c r="J337" i="6"/>
  <c r="J336" i="6" s="1"/>
  <c r="J339" i="6"/>
  <c r="J338" i="6" s="1"/>
  <c r="J341" i="6"/>
  <c r="J340" i="6" s="1"/>
  <c r="J343" i="6"/>
  <c r="J342" i="6" s="1"/>
  <c r="J345" i="6"/>
  <c r="J344" i="6" s="1"/>
  <c r="J347" i="6"/>
  <c r="J346" i="6" s="1"/>
  <c r="J349" i="6"/>
  <c r="J348" i="6" s="1"/>
  <c r="J351" i="6"/>
  <c r="J350" i="6" s="1"/>
  <c r="J353" i="6"/>
  <c r="J352" i="6" s="1"/>
  <c r="J355" i="6"/>
  <c r="J354" i="6" s="1"/>
  <c r="J357" i="6"/>
  <c r="J356" i="6" s="1"/>
  <c r="J359" i="6"/>
  <c r="J358" i="6" s="1"/>
  <c r="J361" i="6"/>
  <c r="J360" i="6" s="1"/>
  <c r="J363" i="6"/>
  <c r="J362" i="6" s="1"/>
  <c r="J365" i="6"/>
  <c r="J364" i="6" s="1"/>
  <c r="J367" i="6"/>
  <c r="J366" i="6" s="1"/>
  <c r="J369" i="6"/>
  <c r="J368" i="6" s="1"/>
  <c r="J371" i="6"/>
  <c r="J370" i="6" s="1"/>
  <c r="J373" i="6"/>
  <c r="J372" i="6" s="1"/>
  <c r="J375" i="6"/>
  <c r="J374" i="6" s="1"/>
  <c r="J377" i="6"/>
  <c r="J376" i="6" s="1"/>
  <c r="J379" i="6"/>
  <c r="J378" i="6" s="1"/>
  <c r="J381" i="6"/>
  <c r="J380" i="6" s="1"/>
  <c r="J383" i="6"/>
  <c r="J382" i="6" s="1"/>
  <c r="J385" i="6"/>
  <c r="J384" i="6" s="1"/>
  <c r="J387" i="6"/>
  <c r="J386" i="6" s="1"/>
  <c r="J389" i="6"/>
  <c r="J388" i="6" s="1"/>
  <c r="J391" i="6"/>
  <c r="J390" i="6" s="1"/>
  <c r="J393" i="6"/>
  <c r="J392" i="6" s="1"/>
  <c r="J395" i="6"/>
  <c r="J394" i="6" s="1"/>
  <c r="J397" i="6"/>
  <c r="J396" i="6" s="1"/>
  <c r="J399" i="6"/>
  <c r="J398" i="6" s="1"/>
  <c r="J401" i="6"/>
  <c r="J400" i="6" s="1"/>
  <c r="J403" i="6"/>
  <c r="J402" i="6" s="1"/>
  <c r="J405" i="6"/>
  <c r="J404" i="6" s="1"/>
  <c r="J407" i="6"/>
  <c r="J406" i="6" s="1"/>
  <c r="J409" i="6"/>
  <c r="J408" i="6" s="1"/>
  <c r="J411" i="6"/>
  <c r="J410" i="6" s="1"/>
  <c r="J413" i="6"/>
  <c r="J412" i="6" s="1"/>
  <c r="J415" i="6"/>
  <c r="J414" i="6" s="1"/>
  <c r="J417" i="6"/>
  <c r="J416" i="6" s="1"/>
  <c r="J419" i="6"/>
  <c r="J418" i="6" s="1"/>
  <c r="J421" i="6"/>
  <c r="J420" i="6" s="1"/>
  <c r="J423" i="6"/>
  <c r="J422" i="6" s="1"/>
  <c r="J425" i="6"/>
  <c r="J424" i="6" s="1"/>
  <c r="J427" i="6"/>
  <c r="J426" i="6" s="1"/>
  <c r="J429" i="6"/>
  <c r="J428" i="6" s="1"/>
  <c r="J431" i="6"/>
  <c r="J430" i="6" s="1"/>
  <c r="J433" i="6"/>
  <c r="J432" i="6" s="1"/>
  <c r="J435" i="6"/>
  <c r="J434" i="6" s="1"/>
  <c r="J437" i="6"/>
  <c r="J436" i="6" s="1"/>
  <c r="J439" i="6"/>
  <c r="J438" i="6" s="1"/>
  <c r="J441" i="6"/>
  <c r="J440" i="6" s="1"/>
  <c r="J443" i="6"/>
  <c r="J442" i="6" s="1"/>
  <c r="J445" i="6"/>
  <c r="J444" i="6" s="1"/>
  <c r="J447" i="6"/>
  <c r="J446" i="6" s="1"/>
  <c r="J449" i="6"/>
  <c r="J448" i="6" s="1"/>
  <c r="J451" i="6"/>
  <c r="J450" i="6" s="1"/>
  <c r="J453" i="6"/>
  <c r="J452" i="6" s="1"/>
  <c r="J455" i="6"/>
  <c r="J454" i="6" s="1"/>
  <c r="J457" i="6"/>
  <c r="J456" i="6" s="1"/>
  <c r="J459" i="6"/>
  <c r="J458" i="6" s="1"/>
  <c r="J461" i="6"/>
  <c r="J460" i="6" s="1"/>
  <c r="J463" i="6"/>
  <c r="J462" i="6" s="1"/>
  <c r="J465" i="6"/>
  <c r="J464" i="6" s="1"/>
  <c r="J467" i="6"/>
  <c r="J466" i="6" s="1"/>
  <c r="J469" i="6"/>
  <c r="J468" i="6" s="1"/>
  <c r="J471" i="6"/>
  <c r="J470" i="6" s="1"/>
  <c r="J473" i="6"/>
  <c r="J472" i="6" s="1"/>
  <c r="J475" i="6"/>
  <c r="J474" i="6" s="1"/>
  <c r="J477" i="6"/>
  <c r="J476" i="6" s="1"/>
  <c r="J479" i="6"/>
  <c r="J478" i="6" s="1"/>
  <c r="J481" i="6"/>
  <c r="J480" i="6" s="1"/>
  <c r="J483" i="6"/>
  <c r="J482" i="6" s="1"/>
  <c r="J485" i="6"/>
  <c r="J484" i="6" s="1"/>
  <c r="J487" i="6"/>
  <c r="J486" i="6" s="1"/>
  <c r="J489" i="6"/>
  <c r="J488" i="6" s="1"/>
  <c r="J491" i="6"/>
  <c r="J490" i="6" s="1"/>
  <c r="J493" i="6"/>
  <c r="J492" i="6" s="1"/>
  <c r="J495" i="6"/>
  <c r="J494" i="6" s="1"/>
  <c r="J497" i="6"/>
  <c r="J496" i="6" s="1"/>
  <c r="J499" i="6"/>
  <c r="J498" i="6" s="1"/>
  <c r="J501" i="6"/>
  <c r="J500" i="6" s="1"/>
  <c r="J503" i="6"/>
  <c r="J502" i="6" s="1"/>
  <c r="J505" i="6"/>
  <c r="J504" i="6" s="1"/>
  <c r="J507" i="6"/>
  <c r="J506" i="6" s="1"/>
  <c r="J509" i="6"/>
  <c r="J508" i="6" s="1"/>
  <c r="J511" i="6"/>
  <c r="J510" i="6" s="1"/>
  <c r="J513" i="6"/>
  <c r="J512" i="6" s="1"/>
  <c r="L512" i="5"/>
  <c r="K512" i="5"/>
  <c r="K510" i="5"/>
  <c r="L508" i="5"/>
  <c r="K508" i="5"/>
  <c r="L506" i="5"/>
  <c r="K506" i="5"/>
  <c r="L504" i="5"/>
  <c r="K504" i="5"/>
  <c r="L502" i="5"/>
  <c r="K502" i="5"/>
  <c r="L500" i="5"/>
  <c r="K500" i="5"/>
  <c r="L498" i="5"/>
  <c r="K498" i="5"/>
  <c r="L496" i="5"/>
  <c r="K496" i="5"/>
  <c r="L494" i="5"/>
  <c r="K494" i="5"/>
  <c r="L492" i="5"/>
  <c r="K492" i="5"/>
  <c r="L490" i="5"/>
  <c r="K490" i="5"/>
  <c r="L488" i="5"/>
  <c r="K488" i="5"/>
  <c r="L486" i="5"/>
  <c r="L484" i="5"/>
  <c r="K484" i="5"/>
  <c r="L482" i="5"/>
  <c r="L480" i="5"/>
  <c r="K480" i="5"/>
  <c r="L476" i="5"/>
  <c r="K476" i="5"/>
  <c r="L474" i="5"/>
  <c r="L472" i="5"/>
  <c r="K472" i="5"/>
  <c r="L470" i="5"/>
  <c r="K470" i="5"/>
  <c r="L468" i="5"/>
  <c r="K468" i="5"/>
  <c r="L466" i="5"/>
  <c r="K466" i="5"/>
  <c r="L464" i="5"/>
  <c r="K464" i="5"/>
  <c r="L462" i="5"/>
  <c r="K462" i="5"/>
  <c r="L460" i="5"/>
  <c r="K460" i="5"/>
  <c r="L458" i="5"/>
  <c r="K458" i="5"/>
  <c r="L456" i="5"/>
  <c r="K456" i="5"/>
  <c r="L454" i="5"/>
  <c r="K454" i="5"/>
  <c r="L452" i="5"/>
  <c r="K452" i="5"/>
  <c r="L450" i="5"/>
  <c r="K450" i="5"/>
  <c r="L448" i="5"/>
  <c r="K448" i="5"/>
  <c r="L446" i="5"/>
  <c r="L444" i="5"/>
  <c r="L442" i="5"/>
  <c r="K442" i="5"/>
  <c r="L440" i="5"/>
  <c r="K440" i="5"/>
  <c r="L438" i="5"/>
  <c r="K438" i="5"/>
  <c r="L436" i="5"/>
  <c r="K436" i="5"/>
  <c r="L434" i="5"/>
  <c r="K434" i="5"/>
  <c r="L432" i="5"/>
  <c r="K432" i="5"/>
  <c r="L430" i="5"/>
  <c r="K430" i="5"/>
  <c r="L428" i="5"/>
  <c r="K428" i="5"/>
  <c r="L426" i="5"/>
  <c r="K426" i="5"/>
  <c r="L424" i="5"/>
  <c r="K424" i="5"/>
  <c r="L422" i="5"/>
  <c r="K422" i="5"/>
  <c r="L420" i="5"/>
  <c r="K420" i="5"/>
  <c r="L418" i="5"/>
  <c r="K418" i="5"/>
  <c r="L416" i="5"/>
  <c r="K416" i="5"/>
  <c r="L414" i="5"/>
  <c r="K414" i="5"/>
  <c r="L412" i="5"/>
  <c r="K412" i="5"/>
  <c r="L410" i="5"/>
  <c r="K410" i="5"/>
  <c r="L406" i="5"/>
  <c r="K406" i="5"/>
  <c r="L404" i="5"/>
  <c r="K404" i="5"/>
  <c r="L402" i="5"/>
  <c r="K402" i="5"/>
  <c r="L400" i="5"/>
  <c r="L398" i="5"/>
  <c r="K398" i="5"/>
  <c r="L396" i="5"/>
  <c r="K396" i="5"/>
  <c r="L394" i="5"/>
  <c r="K394" i="5"/>
  <c r="L392" i="5"/>
  <c r="K392" i="5"/>
  <c r="L388" i="5"/>
  <c r="K388" i="5"/>
  <c r="L386" i="5"/>
  <c r="K386" i="5"/>
  <c r="L384" i="5"/>
  <c r="K384" i="5"/>
  <c r="L382" i="5"/>
  <c r="K382" i="5"/>
  <c r="L380" i="5"/>
  <c r="K380" i="5"/>
  <c r="L378" i="5"/>
  <c r="K378" i="5"/>
  <c r="L376" i="5"/>
  <c r="K376" i="5"/>
  <c r="L374" i="5"/>
  <c r="K374" i="5"/>
  <c r="L372" i="5"/>
  <c r="K372" i="5"/>
  <c r="L370" i="5"/>
  <c r="K370" i="5"/>
  <c r="L368" i="5"/>
  <c r="K368" i="5"/>
  <c r="L364" i="5"/>
  <c r="K364" i="5"/>
  <c r="L362" i="5"/>
  <c r="K362" i="5"/>
  <c r="L360" i="5"/>
  <c r="K360" i="5"/>
  <c r="L358" i="5"/>
  <c r="K358" i="5"/>
  <c r="L356" i="5"/>
  <c r="K356" i="5"/>
  <c r="L354" i="5"/>
  <c r="K354" i="5"/>
  <c r="L350" i="5"/>
  <c r="K350" i="5"/>
  <c r="L348" i="5"/>
  <c r="K348" i="5"/>
  <c r="L346" i="5"/>
  <c r="K346" i="5"/>
  <c r="L344" i="5"/>
  <c r="K344" i="5"/>
  <c r="L342" i="5"/>
  <c r="K342" i="5"/>
  <c r="L340" i="5"/>
  <c r="K340" i="5"/>
  <c r="L338" i="5"/>
  <c r="K338" i="5"/>
  <c r="L336" i="5"/>
  <c r="K336" i="5"/>
  <c r="L334" i="5"/>
  <c r="K334" i="5"/>
  <c r="L330" i="5"/>
  <c r="K330" i="5"/>
  <c r="L328" i="5"/>
  <c r="K328" i="5"/>
  <c r="L326" i="5"/>
  <c r="K326" i="5"/>
  <c r="L324" i="5"/>
  <c r="K324" i="5"/>
  <c r="L322" i="5"/>
  <c r="K322" i="5"/>
  <c r="L320" i="5"/>
  <c r="K320" i="5"/>
  <c r="L318" i="5"/>
  <c r="K318" i="5"/>
  <c r="L316" i="5"/>
  <c r="K316" i="5"/>
  <c r="L314" i="5"/>
  <c r="K314" i="5"/>
  <c r="L312" i="5"/>
  <c r="K312" i="5"/>
  <c r="L310" i="5"/>
  <c r="K310" i="5"/>
  <c r="L308" i="5"/>
  <c r="K308" i="5"/>
  <c r="L306" i="5"/>
  <c r="K306" i="5"/>
  <c r="L302" i="5"/>
  <c r="K302" i="5"/>
  <c r="L298" i="5"/>
  <c r="K298" i="5"/>
  <c r="L296" i="5"/>
  <c r="L294" i="5"/>
  <c r="K294" i="5"/>
  <c r="L292" i="5"/>
  <c r="K292" i="5"/>
  <c r="L290" i="5"/>
  <c r="K290" i="5"/>
  <c r="L288" i="5"/>
  <c r="K288" i="5"/>
  <c r="L286" i="5"/>
  <c r="K286" i="5"/>
  <c r="L284" i="5"/>
  <c r="K284" i="5"/>
  <c r="L282" i="5"/>
  <c r="K282" i="5"/>
  <c r="L280" i="5"/>
  <c r="K280" i="5"/>
  <c r="L278" i="5"/>
  <c r="K278" i="5"/>
  <c r="L276" i="5"/>
  <c r="K276" i="5"/>
  <c r="L272" i="5"/>
  <c r="L268" i="5"/>
  <c r="K268" i="5"/>
  <c r="L266" i="5"/>
  <c r="L264" i="5"/>
  <c r="K264" i="5"/>
  <c r="L262" i="5"/>
  <c r="K262" i="5"/>
  <c r="L260" i="5"/>
  <c r="K260" i="5"/>
  <c r="L258" i="5"/>
  <c r="K258" i="5"/>
  <c r="L256" i="5"/>
  <c r="K256" i="5"/>
  <c r="L254" i="5"/>
  <c r="K254" i="5"/>
  <c r="L252" i="5"/>
  <c r="K252" i="5"/>
  <c r="L250" i="5"/>
  <c r="K250" i="5"/>
  <c r="L248" i="5"/>
  <c r="K248" i="5"/>
  <c r="L246" i="5"/>
  <c r="K246" i="5"/>
  <c r="L244" i="5"/>
  <c r="K244" i="5"/>
  <c r="L242" i="5"/>
  <c r="K242" i="5"/>
  <c r="L240" i="5"/>
  <c r="K240" i="5"/>
  <c r="L238" i="5"/>
  <c r="K238" i="5"/>
  <c r="L236" i="5"/>
  <c r="K236" i="5"/>
  <c r="L234" i="5"/>
  <c r="K234" i="5"/>
  <c r="L232" i="5"/>
  <c r="K232" i="5"/>
  <c r="L230" i="5"/>
  <c r="K230" i="5"/>
  <c r="L228" i="5"/>
  <c r="K228" i="5"/>
  <c r="L226" i="5"/>
  <c r="K226" i="5"/>
  <c r="L224" i="5"/>
  <c r="L222" i="5"/>
  <c r="K222" i="5"/>
  <c r="L220" i="5"/>
  <c r="K220" i="5"/>
  <c r="L218" i="5"/>
  <c r="K218" i="5"/>
  <c r="L216" i="5"/>
  <c r="K216" i="5"/>
  <c r="L214" i="5"/>
  <c r="K214" i="5"/>
  <c r="L212" i="5"/>
  <c r="K212" i="5"/>
  <c r="L210" i="5"/>
  <c r="K210" i="5"/>
  <c r="L206" i="5"/>
  <c r="L204" i="5"/>
  <c r="L202" i="5"/>
  <c r="K202" i="5"/>
  <c r="L200" i="5"/>
  <c r="K200" i="5"/>
  <c r="L198" i="5"/>
  <c r="K198" i="5"/>
  <c r="L196" i="5"/>
  <c r="K196" i="5"/>
  <c r="L194" i="5"/>
  <c r="K194" i="5"/>
  <c r="L192" i="5"/>
  <c r="K192" i="5"/>
  <c r="L190" i="5"/>
  <c r="K190" i="5"/>
  <c r="L188" i="5"/>
  <c r="K188" i="5"/>
  <c r="L186" i="5"/>
  <c r="K186" i="5"/>
  <c r="L184" i="5"/>
  <c r="K184" i="5"/>
  <c r="L182" i="5"/>
  <c r="K182" i="5"/>
  <c r="L180" i="5"/>
  <c r="K180" i="5"/>
  <c r="L178" i="5"/>
  <c r="K178" i="5"/>
  <c r="L176" i="5"/>
  <c r="K176" i="5"/>
  <c r="L174" i="5"/>
  <c r="K174" i="5"/>
  <c r="L172" i="5"/>
  <c r="K172" i="5"/>
  <c r="L170" i="5"/>
  <c r="K170" i="5"/>
  <c r="L168" i="5"/>
  <c r="K168" i="5"/>
  <c r="L166" i="5"/>
  <c r="K166" i="5"/>
  <c r="L164" i="5"/>
  <c r="K164" i="5"/>
  <c r="L162" i="5"/>
  <c r="K162" i="5"/>
  <c r="L160" i="5"/>
  <c r="K160" i="5"/>
  <c r="L158" i="5"/>
  <c r="K158" i="5"/>
  <c r="L156" i="5"/>
  <c r="K156" i="5"/>
  <c r="L154" i="5"/>
  <c r="K154" i="5"/>
  <c r="L152" i="5"/>
  <c r="K152" i="5"/>
  <c r="L150" i="5"/>
  <c r="K150" i="5"/>
  <c r="L148" i="5"/>
  <c r="K148" i="5"/>
  <c r="L146" i="5"/>
  <c r="K146" i="5"/>
  <c r="L144" i="5"/>
  <c r="K144" i="5"/>
  <c r="L140" i="5"/>
  <c r="K140" i="5"/>
  <c r="L138" i="5"/>
  <c r="L136" i="5"/>
  <c r="K136" i="5"/>
  <c r="L134" i="5"/>
  <c r="K134" i="5"/>
  <c r="L132" i="5"/>
  <c r="K132" i="5"/>
  <c r="L130" i="5"/>
  <c r="K130" i="5"/>
  <c r="L128" i="5"/>
  <c r="K128" i="5"/>
  <c r="L126" i="5"/>
  <c r="K126" i="5"/>
  <c r="L124" i="5"/>
  <c r="K124" i="5"/>
  <c r="L122" i="5"/>
  <c r="K122" i="5"/>
  <c r="L120" i="5"/>
  <c r="K120" i="5"/>
  <c r="L118" i="5"/>
  <c r="K118" i="5"/>
  <c r="L116" i="5"/>
  <c r="K116" i="5"/>
  <c r="L114" i="5"/>
  <c r="K114" i="5"/>
  <c r="K112" i="5"/>
  <c r="L110" i="5"/>
  <c r="K110" i="5"/>
  <c r="L108" i="5"/>
  <c r="K108" i="5"/>
  <c r="L106" i="5"/>
  <c r="K106" i="5"/>
  <c r="L104" i="5"/>
  <c r="K104" i="5"/>
  <c r="L102" i="5"/>
  <c r="K102" i="5"/>
  <c r="L100" i="5"/>
  <c r="K100" i="5"/>
  <c r="L98" i="5"/>
  <c r="K98" i="5"/>
  <c r="L96" i="5"/>
  <c r="K96" i="5"/>
  <c r="L94" i="5"/>
  <c r="L92" i="5"/>
  <c r="K92" i="5"/>
  <c r="L90" i="5"/>
  <c r="K90" i="5"/>
  <c r="L88" i="5"/>
  <c r="K88" i="5"/>
  <c r="L86" i="5"/>
  <c r="K86" i="5"/>
  <c r="L84" i="5"/>
  <c r="K84" i="5"/>
  <c r="L82" i="5"/>
  <c r="K82" i="5"/>
  <c r="L80" i="5"/>
  <c r="K80" i="5"/>
  <c r="L78" i="5"/>
  <c r="K78" i="5"/>
  <c r="L76" i="5"/>
  <c r="K76" i="5"/>
  <c r="L74" i="5"/>
  <c r="L72" i="5"/>
  <c r="K72" i="5"/>
  <c r="L70" i="5"/>
  <c r="K70" i="5"/>
  <c r="L68" i="5"/>
  <c r="K68" i="5"/>
  <c r="L66" i="5"/>
  <c r="L64" i="5"/>
  <c r="K64" i="5"/>
  <c r="L62" i="5"/>
  <c r="K62" i="5"/>
  <c r="L60" i="5"/>
  <c r="K60" i="5"/>
  <c r="L58" i="5"/>
  <c r="K58" i="5"/>
  <c r="L56" i="5"/>
  <c r="K56" i="5"/>
  <c r="L54" i="5"/>
  <c r="K54" i="5"/>
  <c r="L52" i="5"/>
  <c r="K52" i="5"/>
  <c r="L50" i="5"/>
  <c r="K50" i="5"/>
  <c r="L48" i="5"/>
  <c r="K48" i="5"/>
  <c r="L46" i="5"/>
  <c r="K46" i="5"/>
  <c r="L44" i="5"/>
  <c r="L42" i="5"/>
  <c r="K42" i="5"/>
  <c r="L40" i="5"/>
  <c r="L38" i="5"/>
  <c r="K38" i="5"/>
  <c r="L36" i="5"/>
  <c r="K36" i="5"/>
  <c r="L34" i="5"/>
  <c r="K34" i="5"/>
  <c r="L32" i="5"/>
  <c r="K32" i="5"/>
  <c r="L30" i="5"/>
  <c r="K30" i="5"/>
  <c r="L28" i="5"/>
  <c r="K28" i="5"/>
  <c r="L24" i="5"/>
  <c r="K24" i="5"/>
  <c r="L22" i="5"/>
  <c r="K22" i="5"/>
  <c r="L20" i="5"/>
  <c r="K20" i="5"/>
  <c r="L18" i="5"/>
  <c r="K18" i="5"/>
  <c r="L16" i="5"/>
  <c r="K16" i="5"/>
  <c r="L14" i="5"/>
  <c r="K14" i="5"/>
  <c r="L12" i="5"/>
  <c r="K12" i="5"/>
  <c r="L10" i="5"/>
  <c r="L8" i="5"/>
  <c r="L6" i="5"/>
  <c r="K6" i="5"/>
  <c r="L4" i="5"/>
  <c r="K4" i="5"/>
  <c r="L2" i="5"/>
  <c r="K2" i="5"/>
  <c r="I512" i="5"/>
  <c r="I510" i="5"/>
  <c r="I508" i="5"/>
  <c r="I506" i="5"/>
  <c r="I504" i="5"/>
  <c r="I502" i="5"/>
  <c r="I500" i="5"/>
  <c r="I498" i="5"/>
  <c r="I496" i="5"/>
  <c r="I494" i="5"/>
  <c r="I492" i="5"/>
  <c r="I490" i="5"/>
  <c r="I488" i="5"/>
  <c r="I486" i="5"/>
  <c r="I484" i="5"/>
  <c r="I482" i="5"/>
  <c r="I480" i="5"/>
  <c r="I478" i="5"/>
  <c r="I476" i="5"/>
  <c r="I474" i="5"/>
  <c r="I472" i="5"/>
  <c r="I470" i="5"/>
  <c r="I466" i="5"/>
  <c r="I464" i="5"/>
  <c r="I462" i="5"/>
  <c r="I460" i="5"/>
  <c r="I458" i="5"/>
  <c r="I456" i="5"/>
  <c r="I454" i="5"/>
  <c r="I452" i="5"/>
  <c r="I450" i="5"/>
  <c r="I448" i="5"/>
  <c r="I446" i="5"/>
  <c r="I444" i="5"/>
  <c r="I442" i="5"/>
  <c r="I440" i="5"/>
  <c r="I438" i="5"/>
  <c r="I436" i="5"/>
  <c r="I434" i="5"/>
  <c r="I432" i="5"/>
  <c r="I430" i="5"/>
  <c r="I428" i="5"/>
  <c r="I426" i="5"/>
  <c r="I424" i="5"/>
  <c r="I422" i="5"/>
  <c r="I420" i="5"/>
  <c r="I418" i="5"/>
  <c r="I416" i="5"/>
  <c r="I412" i="5"/>
  <c r="I410" i="5"/>
  <c r="I408" i="5"/>
  <c r="I406" i="5"/>
  <c r="I404" i="5"/>
  <c r="I402" i="5"/>
  <c r="I400" i="5"/>
  <c r="I398" i="5"/>
  <c r="I396" i="5"/>
  <c r="I394" i="5"/>
  <c r="I392" i="5"/>
  <c r="I390" i="5"/>
  <c r="I388" i="5"/>
  <c r="I386" i="5"/>
  <c r="I384" i="5"/>
  <c r="I382" i="5"/>
  <c r="I380" i="5"/>
  <c r="I378" i="5"/>
  <c r="I376" i="5"/>
  <c r="I374" i="5"/>
  <c r="I372" i="5"/>
  <c r="I370" i="5"/>
  <c r="I368" i="5"/>
  <c r="I366" i="5"/>
  <c r="I364" i="5"/>
  <c r="I362" i="5"/>
  <c r="I360" i="5"/>
  <c r="I358" i="5"/>
  <c r="I356" i="5"/>
  <c r="I354" i="5"/>
  <c r="I352" i="5"/>
  <c r="I350" i="5"/>
  <c r="I348" i="5"/>
  <c r="I346" i="5"/>
  <c r="I344" i="5"/>
  <c r="I342" i="5"/>
  <c r="I340" i="5"/>
  <c r="I338" i="5"/>
  <c r="I336" i="5"/>
  <c r="I334" i="5"/>
  <c r="I332" i="5"/>
  <c r="I330" i="5"/>
  <c r="I328" i="5"/>
  <c r="I326" i="5"/>
  <c r="I324" i="5"/>
  <c r="I322" i="5"/>
  <c r="I320" i="5"/>
  <c r="I318" i="5"/>
  <c r="I316" i="5"/>
  <c r="I314" i="5"/>
  <c r="I312" i="5"/>
  <c r="I310" i="5"/>
  <c r="I308" i="5"/>
  <c r="I306" i="5"/>
  <c r="I304" i="5"/>
  <c r="I302" i="5"/>
  <c r="I300" i="5"/>
  <c r="I298" i="5"/>
  <c r="I296" i="5"/>
  <c r="I294" i="5"/>
  <c r="I292" i="5"/>
  <c r="I290" i="5"/>
  <c r="I288" i="5"/>
  <c r="I286" i="5"/>
  <c r="I284" i="5"/>
  <c r="I282" i="5"/>
  <c r="I280" i="5"/>
  <c r="I278" i="5"/>
  <c r="I276" i="5"/>
  <c r="I274" i="5"/>
  <c r="I272" i="5"/>
  <c r="I270" i="5"/>
  <c r="I268" i="5"/>
  <c r="I266" i="5"/>
  <c r="I264" i="5"/>
  <c r="I262" i="5"/>
  <c r="I260" i="5"/>
  <c r="I258" i="5"/>
  <c r="I256" i="5"/>
  <c r="I254" i="5"/>
  <c r="I252" i="5"/>
  <c r="I250" i="5"/>
  <c r="I248" i="5"/>
  <c r="I246" i="5"/>
  <c r="I244" i="5"/>
  <c r="I242" i="5"/>
  <c r="I240" i="5"/>
  <c r="I238" i="5"/>
  <c r="I236" i="5"/>
  <c r="I234" i="5"/>
  <c r="I232" i="5"/>
  <c r="I228" i="5"/>
  <c r="I226" i="5"/>
  <c r="I224" i="5"/>
  <c r="I222" i="5"/>
  <c r="I220" i="5"/>
  <c r="I218" i="5"/>
  <c r="I216" i="5"/>
  <c r="I214" i="5"/>
  <c r="I212" i="5"/>
  <c r="I210" i="5"/>
  <c r="I208" i="5"/>
  <c r="I206" i="5"/>
  <c r="I204" i="5"/>
  <c r="I202" i="5"/>
  <c r="I200" i="5"/>
  <c r="I198" i="5"/>
  <c r="I196" i="5"/>
  <c r="I194" i="5"/>
  <c r="I192" i="5"/>
  <c r="I190" i="5"/>
  <c r="I188" i="5"/>
  <c r="I186" i="5"/>
  <c r="I184" i="5"/>
  <c r="I180" i="5"/>
  <c r="I178" i="5"/>
  <c r="I176" i="5"/>
  <c r="I174" i="5"/>
  <c r="I172" i="5"/>
  <c r="I170" i="5"/>
  <c r="I168" i="5"/>
  <c r="I166" i="5"/>
  <c r="I164" i="5"/>
  <c r="I162" i="5"/>
  <c r="I160" i="5"/>
  <c r="I158" i="5"/>
  <c r="I156" i="5"/>
  <c r="I154" i="5"/>
  <c r="I152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4" i="5"/>
  <c r="I52" i="5"/>
  <c r="I50" i="5"/>
  <c r="I48" i="5"/>
  <c r="I46" i="5"/>
  <c r="I44" i="5"/>
  <c r="I42" i="5"/>
  <c r="I40" i="5"/>
  <c r="I38" i="5"/>
  <c r="I36" i="5"/>
  <c r="I34" i="5"/>
  <c r="L26" i="5"/>
  <c r="K26" i="5"/>
  <c r="I26" i="5"/>
  <c r="I32" i="5"/>
  <c r="I30" i="5"/>
  <c r="I28" i="5"/>
  <c r="I24" i="5"/>
  <c r="I22" i="5"/>
  <c r="I20" i="5"/>
  <c r="I18" i="5"/>
  <c r="I16" i="5"/>
  <c r="I14" i="5"/>
  <c r="I12" i="5"/>
  <c r="I10" i="5"/>
  <c r="I8" i="5"/>
  <c r="I6" i="5"/>
  <c r="I4" i="5"/>
  <c r="I2" i="5"/>
  <c r="G48" i="6" l="1"/>
  <c r="G140" i="5"/>
  <c r="G60" i="7"/>
  <c r="G306" i="7"/>
  <c r="G120" i="7"/>
  <c r="G153" i="7"/>
  <c r="G284" i="7"/>
  <c r="G508" i="7"/>
  <c r="G258" i="7"/>
  <c r="G76" i="7"/>
  <c r="G88" i="7"/>
  <c r="G316" i="7"/>
  <c r="G224" i="7"/>
  <c r="G422" i="5"/>
  <c r="G438" i="5"/>
  <c r="G104" i="6"/>
  <c r="G286" i="6"/>
  <c r="G482" i="6"/>
  <c r="G74" i="5"/>
  <c r="G486" i="5"/>
  <c r="G358" i="5"/>
  <c r="G162" i="5"/>
  <c r="G178" i="5"/>
  <c r="G260" i="5"/>
  <c r="G250" i="5"/>
  <c r="G310" i="5"/>
  <c r="G281" i="5"/>
  <c r="G228" i="5"/>
  <c r="G502" i="5"/>
  <c r="G162" i="6"/>
  <c r="G336" i="6"/>
  <c r="G268" i="6"/>
  <c r="G362" i="6"/>
  <c r="G400" i="6"/>
  <c r="G329" i="6"/>
  <c r="G108" i="6"/>
  <c r="G190" i="7"/>
  <c r="G206" i="7"/>
  <c r="G308" i="7"/>
  <c r="G92" i="7"/>
  <c r="G177" i="7"/>
  <c r="G288" i="7"/>
  <c r="G157" i="7"/>
  <c r="G162" i="7"/>
  <c r="G180" i="7"/>
  <c r="G426" i="7"/>
  <c r="G302" i="7"/>
  <c r="G278" i="7"/>
  <c r="G290" i="7"/>
  <c r="G413" i="7"/>
  <c r="G262" i="7"/>
  <c r="G197" i="7"/>
  <c r="G142" i="7"/>
  <c r="G252" i="7"/>
  <c r="G218" i="7"/>
  <c r="G50" i="7"/>
  <c r="G132" i="7"/>
  <c r="G72" i="7"/>
  <c r="G102" i="7"/>
  <c r="G484" i="6"/>
  <c r="G409" i="6"/>
  <c r="G372" i="6"/>
  <c r="G355" i="6"/>
  <c r="G330" i="6"/>
  <c r="G308" i="6"/>
  <c r="G322" i="6"/>
  <c r="G240" i="6"/>
  <c r="G256" i="6"/>
  <c r="G178" i="6"/>
  <c r="G465" i="5"/>
  <c r="G390" i="5"/>
  <c r="G408" i="5"/>
  <c r="G406" i="5"/>
  <c r="G270" i="5"/>
  <c r="G185" i="5"/>
  <c r="G207" i="5"/>
  <c r="G154" i="5"/>
  <c r="G220" i="5"/>
  <c r="G340" i="5"/>
  <c r="G426" i="5"/>
  <c r="G478" i="5"/>
  <c r="G135" i="5"/>
  <c r="G168" i="5"/>
  <c r="G184" i="5"/>
  <c r="G224" i="5"/>
  <c r="G240" i="5"/>
  <c r="G280" i="5"/>
  <c r="G321" i="5"/>
  <c r="G345" i="5"/>
  <c r="G392" i="5"/>
  <c r="G432" i="5"/>
  <c r="G464" i="5"/>
  <c r="G430" i="6"/>
  <c r="G446" i="6"/>
  <c r="G492" i="6"/>
  <c r="G258" i="6"/>
  <c r="G435" i="6"/>
  <c r="G122" i="7"/>
  <c r="G223" i="7"/>
  <c r="G390" i="7"/>
  <c r="G406" i="7"/>
  <c r="G411" i="7"/>
  <c r="G298" i="6"/>
  <c r="G262" i="5"/>
  <c r="G288" i="5"/>
  <c r="G304" i="5"/>
  <c r="G352" i="5"/>
  <c r="G400" i="5"/>
  <c r="G416" i="5"/>
  <c r="G503" i="5"/>
  <c r="G374" i="6"/>
  <c r="G434" i="6"/>
  <c r="G305" i="6"/>
  <c r="G411" i="6"/>
  <c r="G309" i="7"/>
  <c r="G280" i="7"/>
  <c r="G394" i="7"/>
  <c r="G474" i="7"/>
  <c r="G363" i="7"/>
  <c r="G393" i="7"/>
  <c r="G469" i="7"/>
  <c r="G509" i="7"/>
  <c r="G136" i="5"/>
  <c r="G166" i="5"/>
  <c r="G182" i="5"/>
  <c r="G226" i="5"/>
  <c r="G372" i="5"/>
  <c r="G410" i="5"/>
  <c r="G159" i="5"/>
  <c r="G176" i="5"/>
  <c r="G247" i="5"/>
  <c r="G269" i="5"/>
  <c r="G289" i="5"/>
  <c r="G305" i="5"/>
  <c r="G401" i="5"/>
  <c r="G417" i="5"/>
  <c r="G441" i="5"/>
  <c r="G334" i="6"/>
  <c r="G313" i="6"/>
  <c r="G339" i="6"/>
  <c r="G361" i="6"/>
  <c r="G387" i="6"/>
  <c r="G475" i="6"/>
  <c r="G499" i="6"/>
  <c r="G496" i="7"/>
  <c r="G367" i="7"/>
  <c r="G397" i="7"/>
  <c r="G449" i="7"/>
  <c r="G470" i="5"/>
  <c r="G144" i="5"/>
  <c r="G216" i="5"/>
  <c r="G473" i="5"/>
  <c r="G103" i="6"/>
  <c r="G158" i="6"/>
  <c r="G464" i="6"/>
  <c r="G419" i="6"/>
  <c r="G481" i="6"/>
  <c r="G233" i="7"/>
  <c r="G270" i="7"/>
  <c r="G462" i="7"/>
  <c r="G475" i="7"/>
  <c r="G513" i="7"/>
  <c r="G384" i="5"/>
  <c r="G252" i="5"/>
  <c r="G334" i="5"/>
  <c r="G38" i="6"/>
  <c r="G136" i="6"/>
  <c r="G128" i="5"/>
  <c r="G179" i="5"/>
  <c r="G195" i="5"/>
  <c r="G249" i="5"/>
  <c r="G272" i="5"/>
  <c r="G295" i="5"/>
  <c r="G337" i="5"/>
  <c r="G481" i="5"/>
  <c r="G402" i="6"/>
  <c r="G224" i="6"/>
  <c r="G250" i="6"/>
  <c r="G273" i="6"/>
  <c r="G345" i="6"/>
  <c r="G425" i="6"/>
  <c r="G483" i="6"/>
  <c r="G62" i="7"/>
  <c r="G464" i="7"/>
  <c r="G484" i="7"/>
  <c r="G373" i="7"/>
  <c r="G429" i="7"/>
  <c r="G112" i="5"/>
  <c r="G134" i="5"/>
  <c r="G172" i="5"/>
  <c r="G276" i="5"/>
  <c r="G94" i="6"/>
  <c r="G149" i="5"/>
  <c r="G221" i="5"/>
  <c r="G237" i="5"/>
  <c r="G255" i="5"/>
  <c r="G273" i="5"/>
  <c r="G360" i="5"/>
  <c r="G127" i="6"/>
  <c r="G468" i="6"/>
  <c r="G347" i="6"/>
  <c r="G369" i="6"/>
  <c r="G401" i="6"/>
  <c r="G459" i="6"/>
  <c r="G507" i="6"/>
  <c r="G84" i="7"/>
  <c r="G327" i="7"/>
  <c r="G377" i="7"/>
  <c r="G455" i="7"/>
  <c r="G499" i="7"/>
  <c r="G388" i="5"/>
  <c r="G174" i="5"/>
  <c r="G300" i="5"/>
  <c r="G364" i="5"/>
  <c r="G380" i="5"/>
  <c r="G223" i="5"/>
  <c r="G239" i="5"/>
  <c r="G277" i="5"/>
  <c r="G409" i="5"/>
  <c r="G489" i="5"/>
  <c r="G168" i="6"/>
  <c r="G260" i="6"/>
  <c r="G368" i="6"/>
  <c r="G323" i="6"/>
  <c r="G403" i="6"/>
  <c r="G433" i="6"/>
  <c r="G465" i="6"/>
  <c r="G489" i="6"/>
  <c r="G80" i="7"/>
  <c r="G488" i="7"/>
  <c r="G383" i="7"/>
  <c r="G437" i="7"/>
  <c r="G503" i="7"/>
  <c r="G418" i="6"/>
  <c r="G479" i="6"/>
  <c r="G68" i="7"/>
  <c r="G99" i="7"/>
  <c r="G186" i="7"/>
  <c r="G247" i="7"/>
  <c r="G108" i="5"/>
  <c r="G506" i="5"/>
  <c r="G123" i="6"/>
  <c r="G90" i="6"/>
  <c r="G165" i="6"/>
  <c r="G112" i="6"/>
  <c r="G177" i="6"/>
  <c r="G134" i="6"/>
  <c r="G150" i="6"/>
  <c r="G171" i="6"/>
  <c r="G151" i="5"/>
  <c r="G175" i="5"/>
  <c r="G215" i="5"/>
  <c r="G279" i="5"/>
  <c r="G287" i="5"/>
  <c r="G303" i="5"/>
  <c r="G311" i="5"/>
  <c r="G327" i="5"/>
  <c r="G335" i="5"/>
  <c r="G343" i="5"/>
  <c r="G351" i="5"/>
  <c r="G391" i="5"/>
  <c r="G407" i="5"/>
  <c r="G415" i="5"/>
  <c r="G431" i="5"/>
  <c r="G439" i="5"/>
  <c r="G455" i="5"/>
  <c r="G463" i="5"/>
  <c r="G479" i="5"/>
  <c r="G487" i="5"/>
  <c r="G499" i="5"/>
  <c r="G125" i="6"/>
  <c r="G169" i="6"/>
  <c r="G488" i="6"/>
  <c r="G321" i="6"/>
  <c r="G147" i="7"/>
  <c r="G470" i="7"/>
  <c r="G121" i="5"/>
  <c r="G96" i="5"/>
  <c r="G413" i="6"/>
  <c r="G356" i="6"/>
  <c r="G112" i="7"/>
  <c r="G96" i="7"/>
  <c r="G210" i="7"/>
  <c r="G227" i="7"/>
  <c r="G356" i="7"/>
  <c r="G387" i="7"/>
  <c r="G448" i="7"/>
  <c r="G467" i="7"/>
  <c r="G294" i="7"/>
  <c r="G329" i="7"/>
  <c r="G76" i="6"/>
  <c r="G113" i="6"/>
  <c r="G92" i="6"/>
  <c r="G145" i="6"/>
  <c r="G131" i="6"/>
  <c r="G114" i="6"/>
  <c r="G192" i="5"/>
  <c r="G200" i="5"/>
  <c r="G312" i="5"/>
  <c r="G472" i="5"/>
  <c r="G480" i="5"/>
  <c r="G199" i="6"/>
  <c r="G164" i="6"/>
  <c r="G200" i="6"/>
  <c r="G217" i="6"/>
  <c r="G406" i="6"/>
  <c r="G437" i="6"/>
  <c r="G461" i="6"/>
  <c r="G428" i="6"/>
  <c r="G455" i="6"/>
  <c r="G444" i="6"/>
  <c r="G242" i="6"/>
  <c r="G82" i="5"/>
  <c r="G105" i="5"/>
  <c r="G68" i="6"/>
  <c r="G121" i="6"/>
  <c r="G448" i="6"/>
  <c r="G463" i="6"/>
  <c r="G159" i="6"/>
  <c r="G126" i="6"/>
  <c r="G261" i="7"/>
  <c r="G238" i="7"/>
  <c r="G296" i="7"/>
  <c r="G351" i="7"/>
  <c r="G78" i="6"/>
  <c r="G145" i="5"/>
  <c r="G161" i="5"/>
  <c r="G201" i="5"/>
  <c r="G233" i="5"/>
  <c r="G265" i="5"/>
  <c r="G313" i="5"/>
  <c r="G369" i="5"/>
  <c r="G393" i="5"/>
  <c r="G449" i="5"/>
  <c r="G457" i="5"/>
  <c r="G275" i="6"/>
  <c r="G70" i="7"/>
  <c r="G113" i="7"/>
  <c r="G106" i="7"/>
  <c r="G86" i="7"/>
  <c r="G434" i="7"/>
  <c r="G84" i="5"/>
  <c r="G111" i="5"/>
  <c r="G100" i="5"/>
  <c r="G105" i="6"/>
  <c r="G96" i="6"/>
  <c r="G450" i="6"/>
  <c r="G485" i="6"/>
  <c r="G154" i="6"/>
  <c r="G191" i="6"/>
  <c r="G386" i="7"/>
  <c r="G423" i="7"/>
  <c r="G212" i="7"/>
  <c r="G246" i="7"/>
  <c r="G42" i="6"/>
  <c r="G89" i="6"/>
  <c r="G102" i="6"/>
  <c r="G139" i="6"/>
  <c r="G118" i="6"/>
  <c r="G129" i="6"/>
  <c r="G194" i="5"/>
  <c r="G218" i="5"/>
  <c r="G266" i="5"/>
  <c r="G322" i="5"/>
  <c r="G338" i="5"/>
  <c r="G346" i="5"/>
  <c r="G362" i="5"/>
  <c r="G370" i="5"/>
  <c r="G402" i="5"/>
  <c r="G418" i="5"/>
  <c r="G442" i="5"/>
  <c r="G458" i="5"/>
  <c r="G466" i="5"/>
  <c r="G123" i="5"/>
  <c r="G135" i="6"/>
  <c r="G160" i="6"/>
  <c r="G226" i="6"/>
  <c r="G281" i="6"/>
  <c r="G371" i="6"/>
  <c r="G234" i="7"/>
  <c r="G338" i="7"/>
  <c r="G70" i="5"/>
  <c r="G294" i="6"/>
  <c r="G311" i="6"/>
  <c r="G384" i="6"/>
  <c r="G389" i="6"/>
  <c r="G156" i="6"/>
  <c r="G211" i="6"/>
  <c r="G94" i="7"/>
  <c r="G34" i="7"/>
  <c r="G454" i="7"/>
  <c r="G487" i="7"/>
  <c r="G44" i="6"/>
  <c r="G81" i="6"/>
  <c r="G60" i="6"/>
  <c r="G97" i="6"/>
  <c r="G115" i="6"/>
  <c r="G82" i="6"/>
  <c r="G142" i="6"/>
  <c r="G161" i="6"/>
  <c r="G139" i="5"/>
  <c r="G171" i="5"/>
  <c r="G187" i="5"/>
  <c r="G243" i="5"/>
  <c r="G251" i="5"/>
  <c r="G267" i="5"/>
  <c r="G275" i="5"/>
  <c r="G315" i="5"/>
  <c r="G379" i="5"/>
  <c r="G435" i="5"/>
  <c r="G459" i="5"/>
  <c r="G483" i="5"/>
  <c r="G99" i="5"/>
  <c r="G125" i="5"/>
  <c r="G109" i="6"/>
  <c r="G176" i="6"/>
  <c r="G206" i="6"/>
  <c r="G288" i="6"/>
  <c r="G310" i="6"/>
  <c r="G283" i="6"/>
  <c r="G331" i="6"/>
  <c r="G395" i="6"/>
  <c r="G52" i="7"/>
  <c r="G69" i="7"/>
  <c r="G108" i="7"/>
  <c r="G105" i="7"/>
  <c r="G90" i="7"/>
  <c r="G216" i="7"/>
  <c r="G257" i="7"/>
  <c r="G296" i="6"/>
  <c r="G351" i="6"/>
  <c r="G184" i="6"/>
  <c r="G223" i="6"/>
  <c r="G433" i="7"/>
  <c r="G416" i="7"/>
  <c r="G483" i="7"/>
  <c r="G480" i="7"/>
  <c r="G240" i="7"/>
  <c r="G272" i="7"/>
  <c r="G67" i="6"/>
  <c r="G46" i="6"/>
  <c r="G106" i="6"/>
  <c r="G137" i="6"/>
  <c r="G183" i="6"/>
  <c r="G128" i="6"/>
  <c r="G173" i="6"/>
  <c r="G144" i="6"/>
  <c r="G332" i="5"/>
  <c r="G348" i="5"/>
  <c r="G468" i="5"/>
  <c r="G101" i="5"/>
  <c r="G85" i="6"/>
  <c r="G111" i="6"/>
  <c r="G143" i="6"/>
  <c r="G498" i="6"/>
  <c r="G232" i="6"/>
  <c r="G248" i="6"/>
  <c r="G264" i="6"/>
  <c r="G451" i="6"/>
  <c r="G89" i="7"/>
  <c r="G181" i="7"/>
  <c r="G254" i="7"/>
  <c r="G378" i="7"/>
  <c r="G500" i="7"/>
  <c r="G90" i="5"/>
  <c r="G103" i="5"/>
  <c r="G421" i="6"/>
  <c r="G388" i="6"/>
  <c r="G456" i="6"/>
  <c r="G493" i="6"/>
  <c r="G383" i="6"/>
  <c r="G324" i="6"/>
  <c r="G83" i="7"/>
  <c r="G64" i="7"/>
  <c r="G182" i="7"/>
  <c r="G207" i="7"/>
  <c r="G326" i="7"/>
  <c r="G365" i="7"/>
  <c r="G418" i="7"/>
  <c r="G471" i="7"/>
  <c r="G70" i="6"/>
  <c r="G99" i="6"/>
  <c r="G133" i="5"/>
  <c r="G141" i="5"/>
  <c r="G293" i="5"/>
  <c r="G325" i="5"/>
  <c r="G333" i="5"/>
  <c r="G437" i="5"/>
  <c r="G445" i="5"/>
  <c r="G453" i="5"/>
  <c r="G107" i="5"/>
  <c r="G69" i="6"/>
  <c r="G87" i="6"/>
  <c r="G117" i="6"/>
  <c r="G167" i="6"/>
  <c r="G378" i="6"/>
  <c r="G266" i="6"/>
  <c r="G337" i="6"/>
  <c r="G377" i="6"/>
  <c r="G380" i="7"/>
  <c r="G76" i="5"/>
  <c r="G92" i="5"/>
  <c r="G113" i="5"/>
  <c r="G36" i="6"/>
  <c r="G91" i="6"/>
  <c r="G179" i="6"/>
  <c r="G152" i="6"/>
  <c r="G352" i="6"/>
  <c r="G365" i="6"/>
  <c r="G416" i="6"/>
  <c r="G431" i="6"/>
  <c r="G480" i="6"/>
  <c r="G509" i="6"/>
  <c r="G115" i="7"/>
  <c r="G66" i="7"/>
  <c r="G328" i="7"/>
  <c r="G375" i="7"/>
  <c r="G457" i="7"/>
  <c r="G420" i="7"/>
  <c r="G106" i="5"/>
  <c r="G50" i="6"/>
  <c r="G110" i="6"/>
  <c r="G132" i="6"/>
  <c r="G155" i="6"/>
  <c r="G157" i="6"/>
  <c r="G148" i="6"/>
  <c r="G454" i="5"/>
  <c r="G109" i="5"/>
  <c r="G71" i="6"/>
  <c r="G93" i="6"/>
  <c r="G119" i="6"/>
  <c r="G338" i="6"/>
  <c r="G381" i="6"/>
  <c r="G415" i="6"/>
  <c r="G364" i="6"/>
  <c r="G424" i="6"/>
  <c r="G453" i="6"/>
  <c r="G440" i="6"/>
  <c r="G502" i="6"/>
  <c r="G297" i="6"/>
  <c r="G48" i="7"/>
  <c r="G330" i="7"/>
  <c r="G366" i="7"/>
  <c r="G504" i="7"/>
  <c r="G219" i="6"/>
  <c r="G235" i="6"/>
  <c r="G292" i="6"/>
  <c r="G348" i="6"/>
  <c r="G396" i="6"/>
  <c r="G412" i="6"/>
  <c r="G379" i="7"/>
  <c r="G395" i="7"/>
  <c r="G435" i="7"/>
  <c r="G443" i="7"/>
  <c r="G185" i="6"/>
  <c r="G193" i="6"/>
  <c r="G501" i="7"/>
  <c r="G228" i="6"/>
  <c r="G252" i="6"/>
  <c r="G277" i="6"/>
  <c r="G309" i="6"/>
  <c r="G325" i="6"/>
  <c r="G333" i="6"/>
  <c r="G397" i="6"/>
  <c r="G469" i="6"/>
  <c r="G477" i="6"/>
  <c r="G134" i="7"/>
  <c r="G396" i="7"/>
  <c r="G404" i="7"/>
  <c r="G412" i="7"/>
  <c r="G428" i="7"/>
  <c r="G468" i="7"/>
  <c r="G194" i="6"/>
  <c r="G202" i="6"/>
  <c r="G210" i="6"/>
  <c r="G229" i="6"/>
  <c r="G269" i="6"/>
  <c r="G414" i="6"/>
  <c r="G478" i="6"/>
  <c r="G357" i="7"/>
  <c r="G381" i="7"/>
  <c r="G389" i="7"/>
  <c r="G405" i="7"/>
  <c r="G343" i="6"/>
  <c r="G399" i="6"/>
  <c r="G407" i="6"/>
  <c r="G503" i="6"/>
  <c r="G54" i="7"/>
  <c r="G307" i="7"/>
  <c r="G114" i="7"/>
  <c r="G334" i="7"/>
  <c r="G342" i="7"/>
  <c r="G358" i="7"/>
  <c r="G374" i="7"/>
  <c r="G204" i="6"/>
  <c r="G497" i="7"/>
  <c r="G440" i="7"/>
  <c r="G198" i="6"/>
  <c r="G312" i="7"/>
  <c r="G310" i="7"/>
  <c r="G268" i="7"/>
  <c r="G320" i="7"/>
  <c r="G264" i="7"/>
  <c r="G248" i="7"/>
  <c r="G242" i="7"/>
  <c r="G220" i="7"/>
  <c r="G265" i="7"/>
  <c r="G228" i="7"/>
  <c r="G274" i="7"/>
  <c r="G194" i="7"/>
  <c r="G196" i="7"/>
  <c r="G166" i="7"/>
  <c r="G172" i="7"/>
  <c r="G174" i="7"/>
  <c r="G158" i="7"/>
  <c r="G156" i="7"/>
  <c r="G173" i="7"/>
  <c r="G146" i="7"/>
  <c r="G140" i="7"/>
  <c r="G130" i="7"/>
  <c r="G116" i="7"/>
  <c r="G100" i="7"/>
  <c r="G133" i="7"/>
  <c r="G74" i="7"/>
  <c r="G111" i="7"/>
  <c r="G81" i="7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52" i="5"/>
  <c r="J513" i="7"/>
  <c r="J512" i="7" s="1"/>
  <c r="J511" i="7"/>
  <c r="J510" i="7" s="1"/>
  <c r="J509" i="7"/>
  <c r="J508" i="7" s="1"/>
  <c r="J507" i="7"/>
  <c r="J506" i="7" s="1"/>
  <c r="J505" i="7"/>
  <c r="J504" i="7" s="1"/>
  <c r="J503" i="7"/>
  <c r="J502" i="7" s="1"/>
  <c r="J501" i="7"/>
  <c r="J500" i="7" s="1"/>
  <c r="J499" i="7"/>
  <c r="J498" i="7" s="1"/>
  <c r="J497" i="7"/>
  <c r="J496" i="7" s="1"/>
  <c r="J495" i="7"/>
  <c r="J494" i="7" s="1"/>
  <c r="J493" i="7"/>
  <c r="J492" i="7" s="1"/>
  <c r="J491" i="7"/>
  <c r="J490" i="7" s="1"/>
  <c r="J489" i="7"/>
  <c r="J488" i="7" s="1"/>
  <c r="J487" i="7"/>
  <c r="J486" i="7" s="1"/>
  <c r="J485" i="7"/>
  <c r="J484" i="7" s="1"/>
  <c r="J483" i="7"/>
  <c r="J482" i="7" s="1"/>
  <c r="J481" i="7"/>
  <c r="J480" i="7" s="1"/>
  <c r="J479" i="7"/>
  <c r="J478" i="7" s="1"/>
  <c r="J477" i="7"/>
  <c r="J476" i="7" s="1"/>
  <c r="J475" i="7"/>
  <c r="J474" i="7" s="1"/>
  <c r="J473" i="7"/>
  <c r="J472" i="7" s="1"/>
  <c r="J471" i="7"/>
  <c r="J470" i="7" s="1"/>
  <c r="J469" i="7"/>
  <c r="J468" i="7" s="1"/>
  <c r="J467" i="7"/>
  <c r="J466" i="7" s="1"/>
  <c r="J465" i="7"/>
  <c r="J464" i="7" s="1"/>
  <c r="J463" i="7"/>
  <c r="J462" i="7" s="1"/>
  <c r="J461" i="7"/>
  <c r="J460" i="7" s="1"/>
  <c r="J459" i="7"/>
  <c r="J458" i="7" s="1"/>
  <c r="J457" i="7"/>
  <c r="J456" i="7" s="1"/>
  <c r="J455" i="7"/>
  <c r="J454" i="7" s="1"/>
  <c r="J453" i="7"/>
  <c r="J452" i="7" s="1"/>
  <c r="J451" i="7"/>
  <c r="J450" i="7" s="1"/>
  <c r="J449" i="7"/>
  <c r="J448" i="7" s="1"/>
  <c r="J447" i="7"/>
  <c r="J446" i="7" s="1"/>
  <c r="J445" i="7"/>
  <c r="J444" i="7" s="1"/>
  <c r="J443" i="7"/>
  <c r="J442" i="7" s="1"/>
  <c r="J441" i="7"/>
  <c r="J440" i="7" s="1"/>
  <c r="J439" i="7"/>
  <c r="J438" i="7" s="1"/>
  <c r="J437" i="7"/>
  <c r="J436" i="7" s="1"/>
  <c r="J435" i="7"/>
  <c r="J434" i="7" s="1"/>
  <c r="J433" i="7"/>
  <c r="J432" i="7" s="1"/>
  <c r="J431" i="7"/>
  <c r="J430" i="7" s="1"/>
  <c r="J429" i="7"/>
  <c r="J428" i="7" s="1"/>
  <c r="J427" i="7"/>
  <c r="J426" i="7" s="1"/>
  <c r="J425" i="7"/>
  <c r="J424" i="7" s="1"/>
  <c r="J423" i="7"/>
  <c r="J422" i="7" s="1"/>
  <c r="J421" i="7"/>
  <c r="J420" i="7" s="1"/>
  <c r="J419" i="7"/>
  <c r="J418" i="7" s="1"/>
  <c r="J417" i="7"/>
  <c r="J416" i="7" s="1"/>
  <c r="J415" i="7"/>
  <c r="J414" i="7" s="1"/>
  <c r="J413" i="7"/>
  <c r="J412" i="7" s="1"/>
  <c r="J411" i="7"/>
  <c r="J410" i="7" s="1"/>
  <c r="J409" i="7"/>
  <c r="J408" i="7" s="1"/>
  <c r="J407" i="7"/>
  <c r="J406" i="7" s="1"/>
  <c r="J405" i="7"/>
  <c r="J404" i="7" s="1"/>
  <c r="J403" i="7"/>
  <c r="J402" i="7" s="1"/>
  <c r="J401" i="7"/>
  <c r="J400" i="7" s="1"/>
  <c r="J399" i="7"/>
  <c r="J398" i="7" s="1"/>
  <c r="J397" i="7"/>
  <c r="J396" i="7" s="1"/>
  <c r="J395" i="7"/>
  <c r="J394" i="7" s="1"/>
  <c r="J393" i="7"/>
  <c r="J392" i="7" s="1"/>
  <c r="J391" i="7"/>
  <c r="J390" i="7" s="1"/>
  <c r="J389" i="7"/>
  <c r="J388" i="7" s="1"/>
  <c r="J387" i="7"/>
  <c r="J386" i="7" s="1"/>
  <c r="J385" i="7"/>
  <c r="J384" i="7" s="1"/>
  <c r="J383" i="7"/>
  <c r="J382" i="7" s="1"/>
  <c r="J381" i="7"/>
  <c r="J380" i="7" s="1"/>
  <c r="J379" i="7"/>
  <c r="J378" i="7" s="1"/>
  <c r="J377" i="7"/>
  <c r="J376" i="7" s="1"/>
  <c r="J375" i="7"/>
  <c r="J374" i="7" s="1"/>
  <c r="J373" i="7"/>
  <c r="J372" i="7" s="1"/>
  <c r="J371" i="7"/>
  <c r="J370" i="7" s="1"/>
  <c r="J369" i="7"/>
  <c r="J368" i="7" s="1"/>
  <c r="J367" i="7"/>
  <c r="J366" i="7" s="1"/>
  <c r="J365" i="7"/>
  <c r="J364" i="7" s="1"/>
  <c r="J363" i="7"/>
  <c r="J362" i="7" s="1"/>
  <c r="J361" i="7"/>
  <c r="J360" i="7" s="1"/>
  <c r="J359" i="7"/>
  <c r="J358" i="7" s="1"/>
  <c r="J357" i="7"/>
  <c r="J356" i="7" s="1"/>
  <c r="J355" i="7"/>
  <c r="J354" i="7" s="1"/>
  <c r="J353" i="7"/>
  <c r="J352" i="7" s="1"/>
  <c r="J351" i="7"/>
  <c r="J350" i="7" s="1"/>
  <c r="J349" i="7"/>
  <c r="J348" i="7" s="1"/>
  <c r="J347" i="7"/>
  <c r="J346" i="7" s="1"/>
  <c r="J345" i="7"/>
  <c r="J344" i="7" s="1"/>
  <c r="J343" i="7"/>
  <c r="J342" i="7" s="1"/>
  <c r="J341" i="7"/>
  <c r="J340" i="7" s="1"/>
  <c r="J339" i="7"/>
  <c r="J338" i="7" s="1"/>
  <c r="J337" i="7"/>
  <c r="J336" i="7" s="1"/>
  <c r="J335" i="7"/>
  <c r="J334" i="7" s="1"/>
  <c r="J333" i="7"/>
  <c r="J332" i="7" s="1"/>
  <c r="J331" i="7"/>
  <c r="J330" i="7" s="1"/>
  <c r="J329" i="7"/>
  <c r="J328" i="7" s="1"/>
  <c r="J327" i="7"/>
  <c r="J326" i="7" s="1"/>
  <c r="J325" i="7"/>
  <c r="J324" i="7" s="1"/>
  <c r="J321" i="7"/>
  <c r="J320" i="7" s="1"/>
  <c r="J319" i="7"/>
  <c r="J318" i="7" s="1"/>
  <c r="J317" i="7"/>
  <c r="J316" i="7" s="1"/>
  <c r="J315" i="7"/>
  <c r="J314" i="7" s="1"/>
  <c r="J313" i="7"/>
  <c r="J312" i="7" s="1"/>
  <c r="J311" i="7"/>
  <c r="J310" i="7" s="1"/>
  <c r="J309" i="7"/>
  <c r="J308" i="7" s="1"/>
  <c r="J307" i="7"/>
  <c r="J306" i="7" s="1"/>
  <c r="J305" i="7"/>
  <c r="J304" i="7" s="1"/>
  <c r="J303" i="7"/>
  <c r="J302" i="7" s="1"/>
  <c r="J301" i="7"/>
  <c r="J300" i="7" s="1"/>
  <c r="J299" i="7"/>
  <c r="J298" i="7" s="1"/>
  <c r="J297" i="7"/>
  <c r="J296" i="7" s="1"/>
  <c r="J293" i="7"/>
  <c r="J292" i="7" s="1"/>
  <c r="J291" i="7"/>
  <c r="J290" i="7" s="1"/>
  <c r="J289" i="7"/>
  <c r="J288" i="7" s="1"/>
  <c r="J287" i="7"/>
  <c r="J286" i="7" s="1"/>
  <c r="J285" i="7"/>
  <c r="J284" i="7" s="1"/>
  <c r="J283" i="7"/>
  <c r="J282" i="7" s="1"/>
  <c r="J281" i="7"/>
  <c r="J280" i="7" s="1"/>
  <c r="J279" i="7"/>
  <c r="J278" i="7" s="1"/>
  <c r="J277" i="7"/>
  <c r="J276" i="7" s="1"/>
  <c r="J275" i="7"/>
  <c r="J274" i="7" s="1"/>
  <c r="J273" i="7"/>
  <c r="J272" i="7" s="1"/>
  <c r="J271" i="7"/>
  <c r="J270" i="7" s="1"/>
  <c r="J265" i="7"/>
  <c r="J264" i="7" s="1"/>
  <c r="J263" i="7"/>
  <c r="J262" i="7" s="1"/>
  <c r="J261" i="7"/>
  <c r="J260" i="7" s="1"/>
  <c r="J259" i="7"/>
  <c r="J258" i="7" s="1"/>
  <c r="J257" i="7"/>
  <c r="J256" i="7" s="1"/>
  <c r="J255" i="7"/>
  <c r="J254" i="7" s="1"/>
  <c r="J253" i="7"/>
  <c r="J252" i="7" s="1"/>
  <c r="J251" i="7"/>
  <c r="J250" i="7" s="1"/>
  <c r="J249" i="7"/>
  <c r="J248" i="7" s="1"/>
  <c r="J247" i="7"/>
  <c r="J246" i="7" s="1"/>
  <c r="J245" i="7"/>
  <c r="J244" i="7" s="1"/>
  <c r="J239" i="7"/>
  <c r="J238" i="7" s="1"/>
  <c r="J237" i="7"/>
  <c r="J236" i="7" s="1"/>
  <c r="J235" i="7"/>
  <c r="J234" i="7" s="1"/>
  <c r="J233" i="7"/>
  <c r="J232" i="7" s="1"/>
  <c r="J231" i="7"/>
  <c r="J230" i="7" s="1"/>
  <c r="J229" i="7"/>
  <c r="J228" i="7" s="1"/>
  <c r="J227" i="7"/>
  <c r="J226" i="7" s="1"/>
  <c r="J225" i="7"/>
  <c r="J224" i="7" s="1"/>
  <c r="J223" i="7"/>
  <c r="J222" i="7" s="1"/>
  <c r="J221" i="7"/>
  <c r="J220" i="7" s="1"/>
  <c r="J219" i="7"/>
  <c r="J218" i="7" s="1"/>
  <c r="J217" i="7"/>
  <c r="J216" i="7" s="1"/>
  <c r="J215" i="7"/>
  <c r="J214" i="7" s="1"/>
  <c r="J209" i="7"/>
  <c r="J208" i="7" s="1"/>
  <c r="J207" i="7"/>
  <c r="J206" i="7" s="1"/>
  <c r="J205" i="7"/>
  <c r="J204" i="7" s="1"/>
  <c r="J203" i="7"/>
  <c r="J202" i="7" s="1"/>
  <c r="J201" i="7"/>
  <c r="J200" i="7" s="1"/>
  <c r="J199" i="7"/>
  <c r="J198" i="7" s="1"/>
  <c r="J197" i="7"/>
  <c r="J196" i="7" s="1"/>
  <c r="J195" i="7"/>
  <c r="J194" i="7" s="1"/>
  <c r="J193" i="7"/>
  <c r="J192" i="7" s="1"/>
  <c r="J191" i="7"/>
  <c r="J190" i="7" s="1"/>
  <c r="J189" i="7"/>
  <c r="J188" i="7" s="1"/>
  <c r="J187" i="7"/>
  <c r="J186" i="7" s="1"/>
  <c r="J185" i="7"/>
  <c r="J184" i="7" s="1"/>
  <c r="J183" i="7"/>
  <c r="J182" i="7" s="1"/>
  <c r="J181" i="7"/>
  <c r="J180" i="7" s="1"/>
  <c r="J179" i="7"/>
  <c r="J178" i="7" s="1"/>
  <c r="J177" i="7"/>
  <c r="J176" i="7" s="1"/>
  <c r="J175" i="7"/>
  <c r="J174" i="7" s="1"/>
  <c r="J173" i="7"/>
  <c r="J172" i="7" s="1"/>
  <c r="J171" i="7"/>
  <c r="J170" i="7" s="1"/>
  <c r="J169" i="7"/>
  <c r="J168" i="7" s="1"/>
  <c r="J167" i="7"/>
  <c r="J166" i="7" s="1"/>
  <c r="J165" i="7"/>
  <c r="J164" i="7" s="1"/>
  <c r="J163" i="7"/>
  <c r="J162" i="7" s="1"/>
  <c r="J161" i="7"/>
  <c r="J160" i="7" s="1"/>
  <c r="J159" i="7"/>
  <c r="J158" i="7" s="1"/>
  <c r="J153" i="7"/>
  <c r="J152" i="7" s="1"/>
  <c r="J151" i="7"/>
  <c r="J150" i="7" s="1"/>
  <c r="J149" i="7"/>
  <c r="J148" i="7" s="1"/>
  <c r="J147" i="7"/>
  <c r="J146" i="7" s="1"/>
  <c r="J145" i="7"/>
  <c r="J144" i="7" s="1"/>
  <c r="J143" i="7"/>
  <c r="J142" i="7" s="1"/>
  <c r="J141" i="7"/>
  <c r="J140" i="7" s="1"/>
  <c r="J139" i="7"/>
  <c r="J138" i="7" s="1"/>
  <c r="J123" i="7"/>
  <c r="J122" i="7" s="1"/>
  <c r="J121" i="7"/>
  <c r="J120" i="7" s="1"/>
  <c r="J119" i="7"/>
  <c r="J118" i="7" s="1"/>
  <c r="J116" i="7"/>
  <c r="J115" i="7"/>
  <c r="J114" i="7" s="1"/>
  <c r="J113" i="7"/>
  <c r="J112" i="7" s="1"/>
  <c r="J111" i="7"/>
  <c r="J110" i="7" s="1"/>
  <c r="J109" i="7"/>
  <c r="J108" i="7" s="1"/>
  <c r="J107" i="7"/>
  <c r="J106" i="7" s="1"/>
  <c r="J105" i="7"/>
  <c r="J104" i="7" s="1"/>
  <c r="J103" i="7"/>
  <c r="J102" i="7" s="1"/>
  <c r="J101" i="7"/>
  <c r="J100" i="7" s="1"/>
  <c r="J99" i="7"/>
  <c r="J98" i="7" s="1"/>
  <c r="J97" i="7"/>
  <c r="J96" i="7" s="1"/>
  <c r="J95" i="7"/>
  <c r="J94" i="7" s="1"/>
  <c r="J93" i="7"/>
  <c r="J92" i="7" s="1"/>
  <c r="J91" i="7"/>
  <c r="J90" i="7" s="1"/>
  <c r="J88" i="7"/>
  <c r="J87" i="7"/>
  <c r="J86" i="7" s="1"/>
  <c r="J85" i="7"/>
  <c r="J84" i="7" s="1"/>
  <c r="J83" i="7"/>
  <c r="J82" i="7" s="1"/>
  <c r="J81" i="7"/>
  <c r="J80" i="7" s="1"/>
  <c r="J79" i="7"/>
  <c r="J78" i="7" s="1"/>
  <c r="J77" i="7"/>
  <c r="J76" i="7" s="1"/>
  <c r="J75" i="7"/>
  <c r="J74" i="7" s="1"/>
  <c r="J73" i="7"/>
  <c r="J72" i="7" s="1"/>
  <c r="J71" i="7"/>
  <c r="J70" i="7" s="1"/>
  <c r="J69" i="7"/>
  <c r="J68" i="7" s="1"/>
  <c r="J67" i="7"/>
  <c r="J66" i="7" s="1"/>
  <c r="J65" i="7"/>
  <c r="J64" i="7" s="1"/>
  <c r="J63" i="7"/>
  <c r="J62" i="7" s="1"/>
  <c r="J61" i="7"/>
  <c r="J60" i="7" s="1"/>
  <c r="J59" i="7"/>
  <c r="J58" i="7" s="1"/>
  <c r="J57" i="7"/>
  <c r="J56" i="7" s="1"/>
  <c r="J55" i="7"/>
  <c r="J54" i="7" s="1"/>
  <c r="J53" i="7"/>
  <c r="J52" i="7" s="1"/>
  <c r="J51" i="7"/>
  <c r="J50" i="7" s="1"/>
  <c r="J49" i="7"/>
  <c r="J48" i="7" s="1"/>
  <c r="J47" i="7"/>
  <c r="J46" i="7" s="1"/>
  <c r="J45" i="7"/>
  <c r="J44" i="7" s="1"/>
  <c r="J43" i="7"/>
  <c r="J42" i="7" s="1"/>
  <c r="J41" i="7"/>
  <c r="J40" i="7" s="1"/>
  <c r="J39" i="7"/>
  <c r="J38" i="7" s="1"/>
  <c r="J37" i="7"/>
  <c r="J36" i="7" s="1"/>
  <c r="J35" i="7"/>
  <c r="J34" i="7" s="1"/>
  <c r="J33" i="7"/>
  <c r="J32" i="7" s="1"/>
  <c r="J31" i="7"/>
  <c r="J30" i="7" s="1"/>
  <c r="J29" i="7"/>
  <c r="J28" i="7" s="1"/>
  <c r="J27" i="7"/>
  <c r="J26" i="7" s="1"/>
  <c r="J25" i="7"/>
  <c r="J24" i="7" s="1"/>
  <c r="J23" i="7"/>
  <c r="J22" i="7" s="1"/>
  <c r="J21" i="7"/>
  <c r="J20" i="7" s="1"/>
  <c r="J18" i="7"/>
  <c r="J17" i="7"/>
  <c r="J16" i="7" s="1"/>
  <c r="J15" i="7"/>
  <c r="J14" i="7" s="1"/>
  <c r="J13" i="7"/>
  <c r="J12" i="7" s="1"/>
  <c r="J11" i="7"/>
  <c r="J10" i="7" s="1"/>
  <c r="J9" i="7"/>
  <c r="J8" i="7" s="1"/>
  <c r="J7" i="7"/>
  <c r="J6" i="7" s="1"/>
  <c r="J5" i="7"/>
  <c r="J4" i="7" s="1"/>
  <c r="J3" i="7"/>
  <c r="J2" i="7" s="1"/>
  <c r="J513" i="5"/>
  <c r="J512" i="5" s="1"/>
  <c r="J511" i="5"/>
  <c r="J510" i="5" s="1"/>
  <c r="J509" i="5"/>
  <c r="J508" i="5" s="1"/>
  <c r="J507" i="5"/>
  <c r="J506" i="5" s="1"/>
  <c r="J505" i="5"/>
  <c r="J504" i="5" s="1"/>
  <c r="J503" i="5"/>
  <c r="J502" i="5" s="1"/>
  <c r="J501" i="5"/>
  <c r="J500" i="5" s="1"/>
  <c r="J499" i="5"/>
  <c r="J498" i="5" s="1"/>
  <c r="J497" i="5"/>
  <c r="J496" i="5" s="1"/>
  <c r="J495" i="5"/>
  <c r="J494" i="5" s="1"/>
  <c r="J493" i="5"/>
  <c r="J492" i="5" s="1"/>
  <c r="J491" i="5"/>
  <c r="J490" i="5" s="1"/>
  <c r="J489" i="5"/>
  <c r="J488" i="5" s="1"/>
  <c r="J487" i="5"/>
  <c r="J486" i="5" s="1"/>
  <c r="J485" i="5"/>
  <c r="J484" i="5" s="1"/>
  <c r="J483" i="5"/>
  <c r="J482" i="5" s="1"/>
  <c r="J481" i="5"/>
  <c r="J480" i="5" s="1"/>
  <c r="J479" i="5"/>
  <c r="J478" i="5" s="1"/>
  <c r="J477" i="5"/>
  <c r="J476" i="5" s="1"/>
  <c r="J475" i="5"/>
  <c r="J474" i="5" s="1"/>
  <c r="J473" i="5"/>
  <c r="J472" i="5" s="1"/>
  <c r="J471" i="5"/>
  <c r="J470" i="5" s="1"/>
  <c r="J469" i="5"/>
  <c r="J468" i="5" s="1"/>
  <c r="J467" i="5"/>
  <c r="J466" i="5" s="1"/>
  <c r="J465" i="5"/>
  <c r="J464" i="5" s="1"/>
  <c r="J463" i="5"/>
  <c r="J462" i="5" s="1"/>
  <c r="J461" i="5"/>
  <c r="J460" i="5" s="1"/>
  <c r="J459" i="5"/>
  <c r="J458" i="5" s="1"/>
  <c r="J457" i="5"/>
  <c r="J456" i="5" s="1"/>
  <c r="J455" i="5"/>
  <c r="J454" i="5" s="1"/>
  <c r="J453" i="5"/>
  <c r="J452" i="5" s="1"/>
  <c r="J451" i="5"/>
  <c r="J450" i="5" s="1"/>
  <c r="J449" i="5"/>
  <c r="J448" i="5" s="1"/>
  <c r="J447" i="5"/>
  <c r="J446" i="5" s="1"/>
  <c r="J445" i="5"/>
  <c r="J444" i="5" s="1"/>
  <c r="J443" i="5"/>
  <c r="J442" i="5" s="1"/>
  <c r="J441" i="5"/>
  <c r="J440" i="5" s="1"/>
  <c r="J439" i="5"/>
  <c r="J438" i="5" s="1"/>
  <c r="J437" i="5"/>
  <c r="J436" i="5" s="1"/>
  <c r="J435" i="5"/>
  <c r="J434" i="5" s="1"/>
  <c r="J433" i="5"/>
  <c r="J432" i="5" s="1"/>
  <c r="J431" i="5"/>
  <c r="J430" i="5" s="1"/>
  <c r="J429" i="5"/>
  <c r="J428" i="5" s="1"/>
  <c r="J427" i="5"/>
  <c r="J426" i="5" s="1"/>
  <c r="J425" i="5"/>
  <c r="J424" i="5" s="1"/>
  <c r="J423" i="5"/>
  <c r="J422" i="5" s="1"/>
  <c r="J421" i="5"/>
  <c r="J420" i="5" s="1"/>
  <c r="J419" i="5"/>
  <c r="J418" i="5" s="1"/>
  <c r="J417" i="5"/>
  <c r="J416" i="5" s="1"/>
  <c r="J415" i="5"/>
  <c r="J414" i="5" s="1"/>
  <c r="J413" i="5"/>
  <c r="J412" i="5" s="1"/>
  <c r="J411" i="5"/>
  <c r="J410" i="5" s="1"/>
  <c r="J409" i="5"/>
  <c r="J408" i="5" s="1"/>
  <c r="J407" i="5"/>
  <c r="J406" i="5" s="1"/>
  <c r="J405" i="5"/>
  <c r="J404" i="5" s="1"/>
  <c r="J403" i="5"/>
  <c r="J402" i="5" s="1"/>
  <c r="J401" i="5"/>
  <c r="J400" i="5" s="1"/>
  <c r="J399" i="5"/>
  <c r="J398" i="5" s="1"/>
  <c r="J397" i="5"/>
  <c r="J396" i="5" s="1"/>
  <c r="J395" i="5"/>
  <c r="J394" i="5" s="1"/>
  <c r="J393" i="5"/>
  <c r="J392" i="5" s="1"/>
  <c r="J391" i="5"/>
  <c r="J390" i="5" s="1"/>
  <c r="J389" i="5"/>
  <c r="J388" i="5" s="1"/>
  <c r="J387" i="5"/>
  <c r="J386" i="5" s="1"/>
  <c r="J385" i="5"/>
  <c r="J384" i="5" s="1"/>
  <c r="J383" i="5"/>
  <c r="J382" i="5" s="1"/>
  <c r="J381" i="5"/>
  <c r="J380" i="5" s="1"/>
  <c r="J379" i="5"/>
  <c r="J378" i="5" s="1"/>
  <c r="J377" i="5"/>
  <c r="J376" i="5" s="1"/>
  <c r="J375" i="5"/>
  <c r="J374" i="5" s="1"/>
  <c r="J373" i="5"/>
  <c r="J372" i="5" s="1"/>
  <c r="J371" i="5"/>
  <c r="J370" i="5" s="1"/>
  <c r="J369" i="5"/>
  <c r="J368" i="5" s="1"/>
  <c r="J367" i="5"/>
  <c r="J366" i="5" s="1"/>
  <c r="J365" i="5"/>
  <c r="J364" i="5" s="1"/>
  <c r="J363" i="5"/>
  <c r="J362" i="5" s="1"/>
  <c r="J361" i="5"/>
  <c r="J360" i="5" s="1"/>
  <c r="J359" i="5"/>
  <c r="J358" i="5" s="1"/>
  <c r="J357" i="5"/>
  <c r="J356" i="5" s="1"/>
  <c r="J355" i="5"/>
  <c r="J354" i="5" s="1"/>
  <c r="J353" i="5"/>
  <c r="J352" i="5" s="1"/>
  <c r="J351" i="5"/>
  <c r="J350" i="5" s="1"/>
  <c r="J349" i="5"/>
  <c r="J348" i="5" s="1"/>
  <c r="J347" i="5"/>
  <c r="J346" i="5" s="1"/>
  <c r="J345" i="5"/>
  <c r="J344" i="5" s="1"/>
  <c r="J343" i="5"/>
  <c r="J342" i="5" s="1"/>
  <c r="J341" i="5"/>
  <c r="J340" i="5" s="1"/>
  <c r="J339" i="5"/>
  <c r="J338" i="5" s="1"/>
  <c r="J337" i="5"/>
  <c r="J336" i="5" s="1"/>
  <c r="J335" i="5"/>
  <c r="J334" i="5" s="1"/>
  <c r="J333" i="5"/>
  <c r="J332" i="5" s="1"/>
  <c r="J331" i="5"/>
  <c r="J330" i="5" s="1"/>
  <c r="J329" i="5"/>
  <c r="J328" i="5" s="1"/>
  <c r="J327" i="5"/>
  <c r="J326" i="5" s="1"/>
  <c r="J325" i="5"/>
  <c r="J324" i="5" s="1"/>
  <c r="J323" i="5"/>
  <c r="J322" i="5" s="1"/>
  <c r="J321" i="5"/>
  <c r="J320" i="5" s="1"/>
  <c r="J319" i="5"/>
  <c r="J318" i="5" s="1"/>
  <c r="J317" i="5"/>
  <c r="J316" i="5" s="1"/>
  <c r="J315" i="5"/>
  <c r="J314" i="5" s="1"/>
  <c r="J313" i="5"/>
  <c r="J312" i="5" s="1"/>
  <c r="J311" i="5"/>
  <c r="J310" i="5" s="1"/>
  <c r="J309" i="5"/>
  <c r="J308" i="5" s="1"/>
  <c r="J307" i="5"/>
  <c r="J306" i="5" s="1"/>
  <c r="J305" i="5"/>
  <c r="J304" i="5" s="1"/>
  <c r="J303" i="5"/>
  <c r="J302" i="5" s="1"/>
  <c r="J301" i="5"/>
  <c r="J300" i="5" s="1"/>
  <c r="J299" i="5"/>
  <c r="J298" i="5" s="1"/>
  <c r="J297" i="5"/>
  <c r="J296" i="5" s="1"/>
  <c r="J295" i="5"/>
  <c r="J294" i="5" s="1"/>
  <c r="J293" i="5"/>
  <c r="J292" i="5" s="1"/>
  <c r="J291" i="5"/>
  <c r="J290" i="5" s="1"/>
  <c r="J289" i="5"/>
  <c r="J288" i="5" s="1"/>
  <c r="J287" i="5"/>
  <c r="J286" i="5" s="1"/>
  <c r="J285" i="5"/>
  <c r="J284" i="5" s="1"/>
  <c r="J283" i="5"/>
  <c r="J282" i="5" s="1"/>
  <c r="J281" i="5"/>
  <c r="J280" i="5" s="1"/>
  <c r="J279" i="5"/>
  <c r="J278" i="5" s="1"/>
  <c r="J277" i="5"/>
  <c r="J276" i="5" s="1"/>
  <c r="J275" i="5"/>
  <c r="J274" i="5" s="1"/>
  <c r="J273" i="5"/>
  <c r="J272" i="5" s="1"/>
  <c r="J271" i="5"/>
  <c r="J270" i="5" s="1"/>
  <c r="J269" i="5"/>
  <c r="J268" i="5" s="1"/>
  <c r="J267" i="5"/>
  <c r="J266" i="5" s="1"/>
  <c r="J265" i="5"/>
  <c r="J264" i="5" s="1"/>
  <c r="J263" i="5"/>
  <c r="J262" i="5" s="1"/>
  <c r="J261" i="5"/>
  <c r="J260" i="5" s="1"/>
  <c r="J259" i="5"/>
  <c r="J258" i="5" s="1"/>
  <c r="J257" i="5"/>
  <c r="J256" i="5" s="1"/>
  <c r="J255" i="5"/>
  <c r="J254" i="5" s="1"/>
  <c r="J253" i="5"/>
  <c r="J252" i="5" s="1"/>
  <c r="J251" i="5"/>
  <c r="J250" i="5" s="1"/>
  <c r="J249" i="5"/>
  <c r="J248" i="5" s="1"/>
  <c r="J247" i="5"/>
  <c r="J246" i="5" s="1"/>
  <c r="J245" i="5"/>
  <c r="J244" i="5" s="1"/>
  <c r="J243" i="5"/>
  <c r="J242" i="5" s="1"/>
  <c r="J241" i="5"/>
  <c r="J240" i="5" s="1"/>
  <c r="J239" i="5"/>
  <c r="J238" i="5" s="1"/>
  <c r="J237" i="5"/>
  <c r="J236" i="5" s="1"/>
  <c r="J235" i="5"/>
  <c r="J234" i="5" s="1"/>
  <c r="J233" i="5"/>
  <c r="J232" i="5" s="1"/>
  <c r="J230" i="5"/>
  <c r="J229" i="5"/>
  <c r="J228" i="5" s="1"/>
  <c r="J227" i="5"/>
  <c r="J226" i="5" s="1"/>
  <c r="J225" i="5"/>
  <c r="J224" i="5" s="1"/>
  <c r="J223" i="5"/>
  <c r="J222" i="5" s="1"/>
  <c r="J221" i="5"/>
  <c r="J220" i="5" s="1"/>
  <c r="J219" i="5"/>
  <c r="J218" i="5" s="1"/>
  <c r="J217" i="5"/>
  <c r="J216" i="5" s="1"/>
  <c r="J215" i="5"/>
  <c r="J214" i="5" s="1"/>
  <c r="J213" i="5"/>
  <c r="J212" i="5" s="1"/>
  <c r="J211" i="5"/>
  <c r="J210" i="5" s="1"/>
  <c r="J209" i="5"/>
  <c r="J208" i="5" s="1"/>
  <c r="J207" i="5"/>
  <c r="J206" i="5" s="1"/>
  <c r="J205" i="5"/>
  <c r="J204" i="5" s="1"/>
  <c r="J203" i="5"/>
  <c r="J202" i="5" s="1"/>
  <c r="J201" i="5"/>
  <c r="J200" i="5" s="1"/>
  <c r="J199" i="5"/>
  <c r="J198" i="5" s="1"/>
  <c r="J197" i="5"/>
  <c r="J196" i="5" s="1"/>
  <c r="J195" i="5"/>
  <c r="J194" i="5" s="1"/>
  <c r="J193" i="5"/>
  <c r="J192" i="5" s="1"/>
  <c r="J191" i="5"/>
  <c r="J190" i="5" s="1"/>
  <c r="J189" i="5"/>
  <c r="J188" i="5" s="1"/>
  <c r="J186" i="5"/>
  <c r="J185" i="5"/>
  <c r="J184" i="5" s="1"/>
  <c r="J183" i="5"/>
  <c r="J182" i="5" s="1"/>
  <c r="J181" i="5"/>
  <c r="J180" i="5" s="1"/>
  <c r="J179" i="5"/>
  <c r="J178" i="5" s="1"/>
  <c r="J177" i="5"/>
  <c r="J176" i="5" s="1"/>
  <c r="J175" i="5"/>
  <c r="J174" i="5" s="1"/>
  <c r="J173" i="5"/>
  <c r="J172" i="5" s="1"/>
  <c r="J171" i="5"/>
  <c r="J170" i="5" s="1"/>
  <c r="J169" i="5"/>
  <c r="J168" i="5" s="1"/>
  <c r="J167" i="5"/>
  <c r="J166" i="5" s="1"/>
  <c r="J165" i="5"/>
  <c r="J164" i="5" s="1"/>
  <c r="J163" i="5"/>
  <c r="J162" i="5" s="1"/>
  <c r="J161" i="5"/>
  <c r="J160" i="5" s="1"/>
  <c r="J159" i="5"/>
  <c r="J158" i="5" s="1"/>
  <c r="J157" i="5"/>
  <c r="J156" i="5" s="1"/>
  <c r="J155" i="5"/>
  <c r="J154" i="5" s="1"/>
  <c r="J153" i="5"/>
  <c r="J152" i="5" s="1"/>
  <c r="J151" i="5"/>
  <c r="J150" i="5" s="1"/>
  <c r="J149" i="5"/>
  <c r="J148" i="5" s="1"/>
  <c r="J146" i="5"/>
  <c r="J145" i="5"/>
  <c r="J144" i="5" s="1"/>
  <c r="J143" i="5"/>
  <c r="J142" i="5" s="1"/>
  <c r="J141" i="5"/>
  <c r="J140" i="5" s="1"/>
  <c r="J139" i="5"/>
  <c r="J138" i="5" s="1"/>
  <c r="J137" i="5"/>
  <c r="J136" i="5" s="1"/>
  <c r="J135" i="5"/>
  <c r="J134" i="5" s="1"/>
  <c r="J133" i="5"/>
  <c r="J132" i="5" s="1"/>
  <c r="J131" i="5"/>
  <c r="J130" i="5" s="1"/>
  <c r="J129" i="5"/>
  <c r="J128" i="5" s="1"/>
  <c r="J127" i="5"/>
  <c r="J126" i="5" s="1"/>
  <c r="J125" i="5"/>
  <c r="J124" i="5" s="1"/>
  <c r="J123" i="5"/>
  <c r="J122" i="5" s="1"/>
  <c r="J121" i="5"/>
  <c r="J120" i="5" s="1"/>
  <c r="J119" i="5"/>
  <c r="J118" i="5" s="1"/>
  <c r="J117" i="5"/>
  <c r="J116" i="5" s="1"/>
  <c r="J115" i="5"/>
  <c r="J114" i="5" s="1"/>
  <c r="J113" i="5"/>
  <c r="J112" i="5" s="1"/>
  <c r="J111" i="5"/>
  <c r="J110" i="5" s="1"/>
  <c r="J109" i="5"/>
  <c r="J108" i="5" s="1"/>
  <c r="J107" i="5"/>
  <c r="J106" i="5" s="1"/>
  <c r="J105" i="5"/>
  <c r="J104" i="5" s="1"/>
  <c r="J103" i="5"/>
  <c r="J102" i="5" s="1"/>
  <c r="J101" i="5"/>
  <c r="J100" i="5" s="1"/>
  <c r="J99" i="5"/>
  <c r="J98" i="5" s="1"/>
  <c r="J97" i="5"/>
  <c r="J96" i="5" s="1"/>
  <c r="J95" i="5"/>
  <c r="J94" i="5" s="1"/>
  <c r="J93" i="5"/>
  <c r="J92" i="5" s="1"/>
  <c r="J91" i="5"/>
  <c r="J90" i="5" s="1"/>
  <c r="J89" i="5"/>
  <c r="J88" i="5" s="1"/>
  <c r="J87" i="5"/>
  <c r="J86" i="5" s="1"/>
  <c r="J85" i="5"/>
  <c r="J84" i="5" s="1"/>
  <c r="J83" i="5"/>
  <c r="J82" i="5" s="1"/>
  <c r="J81" i="5"/>
  <c r="J80" i="5" s="1"/>
  <c r="J79" i="5"/>
  <c r="J78" i="5" s="1"/>
  <c r="J77" i="5"/>
  <c r="J76" i="5" s="1"/>
  <c r="J75" i="5"/>
  <c r="J74" i="5" s="1"/>
  <c r="J73" i="5"/>
  <c r="J72" i="5" s="1"/>
  <c r="J71" i="5"/>
  <c r="J70" i="5" s="1"/>
  <c r="J69" i="5"/>
  <c r="J68" i="5" s="1"/>
  <c r="J67" i="5"/>
  <c r="J66" i="5" s="1"/>
  <c r="J65" i="5"/>
  <c r="J64" i="5" s="1"/>
  <c r="J63" i="5"/>
  <c r="J62" i="5" s="1"/>
  <c r="J61" i="5"/>
  <c r="J60" i="5" s="1"/>
  <c r="J59" i="5"/>
  <c r="J58" i="5" s="1"/>
  <c r="J57" i="5"/>
  <c r="J56" i="5" s="1"/>
  <c r="J54" i="5"/>
  <c r="J53" i="5"/>
  <c r="J52" i="5" s="1"/>
  <c r="J51" i="5"/>
  <c r="J50" i="5" s="1"/>
  <c r="J49" i="5"/>
  <c r="J48" i="5" s="1"/>
  <c r="J47" i="5"/>
  <c r="J46" i="5" s="1"/>
  <c r="J45" i="5"/>
  <c r="J44" i="5" s="1"/>
  <c r="J43" i="5"/>
  <c r="J42" i="5" s="1"/>
  <c r="J41" i="5"/>
  <c r="J40" i="5" s="1"/>
  <c r="J39" i="5"/>
  <c r="J38" i="5" s="1"/>
  <c r="J37" i="5"/>
  <c r="J36" i="5" s="1"/>
  <c r="J35" i="5"/>
  <c r="J34" i="5" s="1"/>
  <c r="J33" i="5"/>
  <c r="J32" i="5" s="1"/>
  <c r="J31" i="5"/>
  <c r="J30" i="5" s="1"/>
  <c r="J29" i="5"/>
  <c r="J28" i="5" s="1"/>
  <c r="J27" i="5"/>
  <c r="J26" i="5" s="1"/>
  <c r="J25" i="5"/>
  <c r="J24" i="5" s="1"/>
  <c r="J23" i="5"/>
  <c r="J22" i="5" s="1"/>
  <c r="J21" i="5"/>
  <c r="J20" i="5" s="1"/>
  <c r="J19" i="5"/>
  <c r="J18" i="5" s="1"/>
  <c r="J17" i="5"/>
  <c r="J16" i="5" s="1"/>
  <c r="J15" i="5"/>
  <c r="J14" i="5" s="1"/>
  <c r="J13" i="5"/>
  <c r="J12" i="5" s="1"/>
  <c r="J11" i="5"/>
  <c r="J10" i="5" s="1"/>
  <c r="J9" i="5"/>
  <c r="J8" i="5" s="1"/>
  <c r="J7" i="5"/>
  <c r="J6" i="5" s="1"/>
  <c r="J5" i="5"/>
  <c r="J4" i="5" s="1"/>
  <c r="J3" i="5"/>
  <c r="J2" i="5" s="1"/>
  <c r="D513" i="3" l="1"/>
  <c r="Q513" i="3" s="1"/>
  <c r="D512" i="3"/>
  <c r="Q512" i="3" s="1"/>
  <c r="D511" i="3"/>
  <c r="Q511" i="3" s="1"/>
  <c r="D510" i="3"/>
  <c r="Q510" i="3" s="1"/>
  <c r="D509" i="3"/>
  <c r="Q509" i="3" s="1"/>
  <c r="D508" i="3"/>
  <c r="Q508" i="3" s="1"/>
  <c r="D507" i="3"/>
  <c r="Q507" i="3" s="1"/>
  <c r="D506" i="3"/>
  <c r="Q506" i="3" s="1"/>
  <c r="D505" i="3"/>
  <c r="Q505" i="3" s="1"/>
  <c r="D504" i="3"/>
  <c r="Q504" i="3" s="1"/>
  <c r="D503" i="3"/>
  <c r="Q503" i="3" s="1"/>
  <c r="D502" i="3"/>
  <c r="Q502" i="3" s="1"/>
  <c r="D501" i="3"/>
  <c r="Q501" i="3" s="1"/>
  <c r="D500" i="3"/>
  <c r="Q500" i="3" s="1"/>
  <c r="D499" i="3"/>
  <c r="Q499" i="3" s="1"/>
  <c r="D498" i="3"/>
  <c r="Q498" i="3" s="1"/>
  <c r="D497" i="3"/>
  <c r="Q497" i="3" s="1"/>
  <c r="D496" i="3"/>
  <c r="Q496" i="3" s="1"/>
  <c r="D495" i="3"/>
  <c r="Q495" i="3" s="1"/>
  <c r="D494" i="3"/>
  <c r="Q494" i="3" s="1"/>
  <c r="D493" i="3"/>
  <c r="Q493" i="3" s="1"/>
  <c r="D492" i="3"/>
  <c r="Q492" i="3" s="1"/>
  <c r="D491" i="3"/>
  <c r="Q491" i="3" s="1"/>
  <c r="D490" i="3"/>
  <c r="Q490" i="3" s="1"/>
  <c r="D489" i="3"/>
  <c r="Q489" i="3" s="1"/>
  <c r="D488" i="3"/>
  <c r="Q488" i="3" s="1"/>
  <c r="D487" i="3"/>
  <c r="Q487" i="3" s="1"/>
  <c r="D486" i="3"/>
  <c r="Q486" i="3" s="1"/>
  <c r="D485" i="3"/>
  <c r="Q485" i="3" s="1"/>
  <c r="D484" i="3"/>
  <c r="Q484" i="3" s="1"/>
  <c r="D483" i="3"/>
  <c r="Q483" i="3" s="1"/>
  <c r="D482" i="3"/>
  <c r="Q482" i="3" s="1"/>
  <c r="D481" i="3"/>
  <c r="Q481" i="3" s="1"/>
  <c r="D480" i="3"/>
  <c r="Q480" i="3" s="1"/>
  <c r="D479" i="3"/>
  <c r="Q479" i="3" s="1"/>
  <c r="D478" i="3"/>
  <c r="Q478" i="3" s="1"/>
  <c r="D477" i="3"/>
  <c r="Q477" i="3" s="1"/>
  <c r="D476" i="3"/>
  <c r="Q476" i="3" s="1"/>
  <c r="D475" i="3"/>
  <c r="Q475" i="3" s="1"/>
  <c r="D474" i="3"/>
  <c r="Q474" i="3" s="1"/>
  <c r="D473" i="3"/>
  <c r="Q473" i="3" s="1"/>
  <c r="D472" i="3"/>
  <c r="Q472" i="3" s="1"/>
  <c r="D471" i="3"/>
  <c r="Q471" i="3" s="1"/>
  <c r="D470" i="3"/>
  <c r="Q470" i="3" s="1"/>
  <c r="D469" i="3"/>
  <c r="Q469" i="3" s="1"/>
  <c r="D468" i="3"/>
  <c r="Q468" i="3" s="1"/>
  <c r="D467" i="3"/>
  <c r="Q467" i="3" s="1"/>
  <c r="D466" i="3"/>
  <c r="Q466" i="3" s="1"/>
  <c r="D465" i="3"/>
  <c r="Q465" i="3" s="1"/>
  <c r="D464" i="3"/>
  <c r="Q464" i="3" s="1"/>
  <c r="D463" i="3"/>
  <c r="Q463" i="3" s="1"/>
  <c r="D462" i="3"/>
  <c r="Q462" i="3" s="1"/>
  <c r="D461" i="3"/>
  <c r="Q461" i="3" s="1"/>
  <c r="D460" i="3"/>
  <c r="Q460" i="3" s="1"/>
  <c r="D459" i="3"/>
  <c r="Q459" i="3" s="1"/>
  <c r="D458" i="3"/>
  <c r="Q458" i="3" s="1"/>
  <c r="D457" i="3"/>
  <c r="Q457" i="3" s="1"/>
  <c r="D456" i="3"/>
  <c r="Q456" i="3" s="1"/>
  <c r="D455" i="3"/>
  <c r="Q455" i="3" s="1"/>
  <c r="D454" i="3"/>
  <c r="Q454" i="3" s="1"/>
  <c r="D453" i="3"/>
  <c r="Q453" i="3" s="1"/>
  <c r="D452" i="3"/>
  <c r="Q452" i="3" s="1"/>
  <c r="D451" i="3"/>
  <c r="Q451" i="3" s="1"/>
  <c r="D450" i="3"/>
  <c r="Q450" i="3" s="1"/>
  <c r="D449" i="3"/>
  <c r="Q449" i="3" s="1"/>
  <c r="D417" i="3"/>
  <c r="Q417" i="3" s="1"/>
  <c r="D416" i="3"/>
  <c r="Q416" i="3" s="1"/>
  <c r="D415" i="3"/>
  <c r="Q415" i="3" s="1"/>
  <c r="D414" i="3"/>
  <c r="Q414" i="3" s="1"/>
  <c r="D413" i="3"/>
  <c r="Q413" i="3" s="1"/>
  <c r="D412" i="3"/>
  <c r="Q412" i="3" s="1"/>
  <c r="D411" i="3"/>
  <c r="Q411" i="3" s="1"/>
  <c r="D410" i="3"/>
  <c r="Q410" i="3" s="1"/>
  <c r="D409" i="3"/>
  <c r="Q409" i="3" s="1"/>
  <c r="D408" i="3"/>
  <c r="Q408" i="3" s="1"/>
  <c r="D407" i="3"/>
  <c r="Q407" i="3" s="1"/>
  <c r="D406" i="3"/>
  <c r="Q406" i="3" s="1"/>
  <c r="D405" i="3"/>
  <c r="Q405" i="3" s="1"/>
  <c r="D404" i="3"/>
  <c r="Q404" i="3" s="1"/>
  <c r="D403" i="3"/>
  <c r="Q403" i="3" s="1"/>
  <c r="D402" i="3"/>
  <c r="Q402" i="3" s="1"/>
  <c r="D401" i="3"/>
  <c r="Q401" i="3" s="1"/>
  <c r="D400" i="3"/>
  <c r="Q400" i="3" s="1"/>
  <c r="D399" i="3"/>
  <c r="Q399" i="3" s="1"/>
  <c r="D398" i="3"/>
  <c r="Q398" i="3" s="1"/>
  <c r="D397" i="3"/>
  <c r="Q397" i="3" s="1"/>
  <c r="D396" i="3"/>
  <c r="Q396" i="3" s="1"/>
  <c r="D395" i="3"/>
  <c r="Q395" i="3" s="1"/>
  <c r="D394" i="3"/>
  <c r="Q394" i="3" s="1"/>
  <c r="D393" i="3"/>
  <c r="Q393" i="3" s="1"/>
  <c r="D392" i="3"/>
  <c r="Q392" i="3" s="1"/>
  <c r="D391" i="3"/>
  <c r="Q391" i="3" s="1"/>
  <c r="D390" i="3"/>
  <c r="Q390" i="3" s="1"/>
  <c r="D389" i="3"/>
  <c r="Q389" i="3" s="1"/>
  <c r="D388" i="3"/>
  <c r="Q388" i="3" s="1"/>
  <c r="D387" i="3"/>
  <c r="Q387" i="3" s="1"/>
  <c r="D386" i="3"/>
  <c r="Q386" i="3" s="1"/>
  <c r="D385" i="3"/>
  <c r="Q385" i="3" s="1"/>
  <c r="D384" i="3"/>
  <c r="Q384" i="3" s="1"/>
  <c r="D383" i="3"/>
  <c r="Q383" i="3" s="1"/>
  <c r="D382" i="3"/>
  <c r="Q382" i="3" s="1"/>
  <c r="D381" i="3"/>
  <c r="Q381" i="3" s="1"/>
  <c r="D380" i="3"/>
  <c r="Q380" i="3" s="1"/>
  <c r="D379" i="3"/>
  <c r="Q379" i="3" s="1"/>
  <c r="D378" i="3"/>
  <c r="Q378" i="3" s="1"/>
  <c r="D377" i="3"/>
  <c r="Q377" i="3" s="1"/>
  <c r="D376" i="3"/>
  <c r="Q376" i="3" s="1"/>
  <c r="D375" i="3"/>
  <c r="Q375" i="3" s="1"/>
  <c r="D374" i="3"/>
  <c r="Q374" i="3" s="1"/>
  <c r="D373" i="3"/>
  <c r="Q373" i="3" s="1"/>
  <c r="D372" i="3"/>
  <c r="Q372" i="3" s="1"/>
  <c r="D371" i="3"/>
  <c r="Q371" i="3" s="1"/>
  <c r="D370" i="3"/>
  <c r="Q370" i="3" s="1"/>
  <c r="D369" i="3"/>
  <c r="Q369" i="3" s="1"/>
  <c r="D368" i="3"/>
  <c r="Q368" i="3" s="1"/>
  <c r="D367" i="3"/>
  <c r="Q367" i="3" s="1"/>
  <c r="D366" i="3"/>
  <c r="Q366" i="3" s="1"/>
  <c r="D365" i="3"/>
  <c r="Q365" i="3" s="1"/>
  <c r="D364" i="3"/>
  <c r="Q364" i="3" s="1"/>
  <c r="D363" i="3"/>
  <c r="Q363" i="3" s="1"/>
  <c r="D362" i="3"/>
  <c r="Q362" i="3" s="1"/>
  <c r="D361" i="3"/>
  <c r="Q361" i="3" s="1"/>
  <c r="D360" i="3"/>
  <c r="Q360" i="3" s="1"/>
  <c r="D359" i="3"/>
  <c r="Q359" i="3" s="1"/>
  <c r="D358" i="3"/>
  <c r="Q358" i="3" s="1"/>
  <c r="D357" i="3"/>
  <c r="Q357" i="3" s="1"/>
  <c r="D356" i="3"/>
  <c r="Q356" i="3" s="1"/>
  <c r="D355" i="3"/>
  <c r="Q355" i="3" s="1"/>
  <c r="D354" i="3"/>
  <c r="Q354" i="3" s="1"/>
  <c r="D353" i="3"/>
  <c r="Q353" i="3" s="1"/>
  <c r="D352" i="3"/>
  <c r="Q352" i="3" s="1"/>
  <c r="D351" i="3"/>
  <c r="Q351" i="3" s="1"/>
  <c r="D350" i="3"/>
  <c r="Q350" i="3" s="1"/>
  <c r="D349" i="3"/>
  <c r="Q349" i="3" s="1"/>
  <c r="D348" i="3"/>
  <c r="Q348" i="3" s="1"/>
  <c r="D347" i="3"/>
  <c r="Q347" i="3" s="1"/>
  <c r="D346" i="3"/>
  <c r="Q346" i="3" s="1"/>
  <c r="D345" i="3"/>
  <c r="Q345" i="3" s="1"/>
  <c r="D344" i="3"/>
  <c r="Q344" i="3" s="1"/>
  <c r="D343" i="3"/>
  <c r="Q343" i="3" s="1"/>
  <c r="D342" i="3"/>
  <c r="Q342" i="3" s="1"/>
  <c r="D341" i="3"/>
  <c r="Q341" i="3" s="1"/>
  <c r="D340" i="3"/>
  <c r="Q340" i="3" s="1"/>
  <c r="D339" i="3"/>
  <c r="Q339" i="3" s="1"/>
  <c r="D338" i="3"/>
  <c r="Q338" i="3" s="1"/>
  <c r="D337" i="3"/>
  <c r="Q337" i="3" s="1"/>
  <c r="D336" i="3"/>
  <c r="Q336" i="3" s="1"/>
  <c r="D335" i="3"/>
  <c r="Q335" i="3" s="1"/>
  <c r="D334" i="3"/>
  <c r="Q334" i="3" s="1"/>
  <c r="D333" i="3"/>
  <c r="Q333" i="3" s="1"/>
  <c r="D332" i="3"/>
  <c r="Q332" i="3" s="1"/>
  <c r="D331" i="3"/>
  <c r="Q331" i="3" s="1"/>
  <c r="D330" i="3"/>
  <c r="Q330" i="3" s="1"/>
  <c r="D329" i="3"/>
  <c r="Q329" i="3" s="1"/>
  <c r="D328" i="3"/>
  <c r="Q328" i="3" s="1"/>
  <c r="D327" i="3"/>
  <c r="Q327" i="3" s="1"/>
  <c r="D326" i="3"/>
  <c r="Q326" i="3" s="1"/>
  <c r="D325" i="3"/>
  <c r="Q325" i="3" s="1"/>
  <c r="D324" i="3"/>
  <c r="Q324" i="3" s="1"/>
  <c r="D323" i="3"/>
  <c r="Q323" i="3" s="1"/>
  <c r="D322" i="3"/>
  <c r="Q322" i="3" s="1"/>
  <c r="D321" i="3"/>
  <c r="Q321" i="3" s="1"/>
  <c r="D320" i="3"/>
  <c r="Q320" i="3" s="1"/>
  <c r="D319" i="3"/>
  <c r="Q319" i="3" s="1"/>
  <c r="D318" i="3"/>
  <c r="Q318" i="3" s="1"/>
  <c r="D317" i="3"/>
  <c r="Q317" i="3" s="1"/>
  <c r="D316" i="3"/>
  <c r="Q316" i="3" s="1"/>
  <c r="D315" i="3"/>
  <c r="Q315" i="3" s="1"/>
  <c r="D314" i="3"/>
  <c r="Q314" i="3" s="1"/>
  <c r="D313" i="3"/>
  <c r="Q313" i="3" s="1"/>
  <c r="D312" i="3"/>
  <c r="Q312" i="3" s="1"/>
  <c r="D311" i="3"/>
  <c r="Q311" i="3" s="1"/>
  <c r="D310" i="3"/>
  <c r="Q310" i="3" s="1"/>
  <c r="D309" i="3"/>
  <c r="Q309" i="3" s="1"/>
  <c r="D308" i="3"/>
  <c r="Q308" i="3" s="1"/>
  <c r="D307" i="3"/>
  <c r="Q307" i="3" s="1"/>
  <c r="D306" i="3"/>
  <c r="Q306" i="3" s="1"/>
  <c r="D305" i="3"/>
  <c r="Q305" i="3" s="1"/>
  <c r="D304" i="3"/>
  <c r="Q304" i="3" s="1"/>
  <c r="D303" i="3"/>
  <c r="Q303" i="3" s="1"/>
  <c r="D302" i="3"/>
  <c r="Q302" i="3" s="1"/>
  <c r="D301" i="3"/>
  <c r="Q301" i="3" s="1"/>
  <c r="D300" i="3"/>
  <c r="Q300" i="3" s="1"/>
  <c r="D299" i="3"/>
  <c r="Q299" i="3" s="1"/>
  <c r="D298" i="3"/>
  <c r="Q298" i="3" s="1"/>
  <c r="D297" i="3"/>
  <c r="Q297" i="3" s="1"/>
  <c r="D296" i="3"/>
  <c r="Q296" i="3" s="1"/>
  <c r="D295" i="3"/>
  <c r="Q295" i="3" s="1"/>
  <c r="D294" i="3"/>
  <c r="Q294" i="3" s="1"/>
  <c r="D293" i="3"/>
  <c r="Q293" i="3" s="1"/>
  <c r="D292" i="3"/>
  <c r="Q292" i="3" s="1"/>
  <c r="D291" i="3"/>
  <c r="Q291" i="3" s="1"/>
  <c r="D290" i="3"/>
  <c r="Q290" i="3" s="1"/>
  <c r="D289" i="3"/>
  <c r="Q289" i="3" s="1"/>
  <c r="D288" i="3"/>
  <c r="Q288" i="3" s="1"/>
  <c r="D287" i="3"/>
  <c r="Q287" i="3" s="1"/>
  <c r="D286" i="3"/>
  <c r="Q286" i="3" s="1"/>
  <c r="D285" i="3"/>
  <c r="Q285" i="3" s="1"/>
  <c r="D284" i="3"/>
  <c r="Q284" i="3" s="1"/>
  <c r="D283" i="3"/>
  <c r="Q283" i="3" s="1"/>
  <c r="D282" i="3"/>
  <c r="Q282" i="3" s="1"/>
  <c r="D281" i="3"/>
  <c r="Q281" i="3" s="1"/>
  <c r="D280" i="3"/>
  <c r="Q280" i="3" s="1"/>
  <c r="D279" i="3"/>
  <c r="Q279" i="3" s="1"/>
  <c r="D278" i="3"/>
  <c r="Q278" i="3" s="1"/>
  <c r="D277" i="3"/>
  <c r="Q277" i="3" s="1"/>
  <c r="D276" i="3"/>
  <c r="Q276" i="3" s="1"/>
  <c r="D275" i="3"/>
  <c r="Q275" i="3" s="1"/>
  <c r="D274" i="3"/>
  <c r="Q274" i="3" s="1"/>
  <c r="D273" i="3"/>
  <c r="Q273" i="3" s="1"/>
  <c r="D272" i="3"/>
  <c r="Q272" i="3" s="1"/>
  <c r="D271" i="3"/>
  <c r="Q271" i="3" s="1"/>
  <c r="D270" i="3"/>
  <c r="Q270" i="3" s="1"/>
  <c r="D269" i="3"/>
  <c r="Q269" i="3" s="1"/>
  <c r="D268" i="3"/>
  <c r="Q268" i="3" s="1"/>
  <c r="D267" i="3"/>
  <c r="Q267" i="3" s="1"/>
  <c r="D266" i="3"/>
  <c r="Q266" i="3" s="1"/>
  <c r="D265" i="3"/>
  <c r="Q265" i="3" s="1"/>
  <c r="D264" i="3"/>
  <c r="Q264" i="3" s="1"/>
  <c r="D263" i="3"/>
  <c r="Q263" i="3" s="1"/>
  <c r="D262" i="3"/>
  <c r="Q262" i="3" s="1"/>
  <c r="D261" i="3"/>
  <c r="Q261" i="3" s="1"/>
  <c r="D260" i="3"/>
  <c r="Q260" i="3" s="1"/>
  <c r="D259" i="3"/>
  <c r="Q259" i="3" s="1"/>
  <c r="D258" i="3"/>
  <c r="Q258" i="3" s="1"/>
  <c r="D257" i="3"/>
  <c r="Q257" i="3" s="1"/>
  <c r="D256" i="3"/>
  <c r="Q256" i="3" s="1"/>
  <c r="D255" i="3"/>
  <c r="Q255" i="3" s="1"/>
  <c r="D254" i="3"/>
  <c r="Q254" i="3" s="1"/>
  <c r="D253" i="3"/>
  <c r="Q253" i="3" s="1"/>
  <c r="D252" i="3"/>
  <c r="Q252" i="3" s="1"/>
  <c r="D251" i="3"/>
  <c r="Q251" i="3" s="1"/>
  <c r="D250" i="3"/>
  <c r="Q250" i="3" s="1"/>
  <c r="D249" i="3"/>
  <c r="Q249" i="3" s="1"/>
  <c r="D248" i="3"/>
  <c r="Q248" i="3" s="1"/>
  <c r="D247" i="3"/>
  <c r="Q247" i="3" s="1"/>
  <c r="D246" i="3"/>
  <c r="Q246" i="3" s="1"/>
  <c r="D245" i="3"/>
  <c r="Q245" i="3" s="1"/>
  <c r="D244" i="3"/>
  <c r="Q244" i="3" s="1"/>
  <c r="D243" i="3"/>
  <c r="Q243" i="3" s="1"/>
  <c r="D242" i="3"/>
  <c r="Q242" i="3" s="1"/>
  <c r="D241" i="3"/>
  <c r="Q241" i="3" s="1"/>
  <c r="D240" i="3"/>
  <c r="Q240" i="3" s="1"/>
  <c r="D239" i="3"/>
  <c r="Q239" i="3" s="1"/>
  <c r="D238" i="3"/>
  <c r="Q238" i="3" s="1"/>
  <c r="D237" i="3"/>
  <c r="Q237" i="3" s="1"/>
  <c r="D236" i="3"/>
  <c r="Q236" i="3" s="1"/>
  <c r="D235" i="3"/>
  <c r="Q235" i="3" s="1"/>
  <c r="D234" i="3"/>
  <c r="Q234" i="3" s="1"/>
  <c r="D233" i="3"/>
  <c r="Q233" i="3" s="1"/>
  <c r="D232" i="3"/>
  <c r="Q232" i="3" s="1"/>
  <c r="D231" i="3"/>
  <c r="Q231" i="3" s="1"/>
  <c r="D230" i="3"/>
  <c r="Q230" i="3" s="1"/>
  <c r="D229" i="3"/>
  <c r="Q229" i="3" s="1"/>
  <c r="D228" i="3"/>
  <c r="Q228" i="3" s="1"/>
  <c r="D227" i="3"/>
  <c r="Q227" i="3" s="1"/>
  <c r="D226" i="3"/>
  <c r="Q226" i="3" s="1"/>
  <c r="D225" i="3"/>
  <c r="Q225" i="3" s="1"/>
  <c r="D224" i="3"/>
  <c r="Q224" i="3" s="1"/>
  <c r="D223" i="3"/>
  <c r="Q223" i="3" s="1"/>
  <c r="D222" i="3"/>
  <c r="Q222" i="3" s="1"/>
  <c r="D221" i="3"/>
  <c r="Q221" i="3" s="1"/>
  <c r="D220" i="3"/>
  <c r="Q220" i="3" s="1"/>
  <c r="D219" i="3"/>
  <c r="Q219" i="3" s="1"/>
  <c r="D218" i="3"/>
  <c r="Q218" i="3" s="1"/>
  <c r="D217" i="3"/>
  <c r="Q217" i="3" s="1"/>
  <c r="D216" i="3"/>
  <c r="Q216" i="3" s="1"/>
  <c r="D215" i="3"/>
  <c r="Q215" i="3" s="1"/>
  <c r="D214" i="3"/>
  <c r="Q214" i="3" s="1"/>
  <c r="D213" i="3"/>
  <c r="Q213" i="3" s="1"/>
  <c r="D212" i="3"/>
  <c r="Q212" i="3" s="1"/>
  <c r="D211" i="3"/>
  <c r="Q211" i="3" s="1"/>
  <c r="D210" i="3"/>
  <c r="Q210" i="3" s="1"/>
  <c r="D209" i="3"/>
  <c r="Q209" i="3" s="1"/>
  <c r="D208" i="3"/>
  <c r="Q208" i="3" s="1"/>
  <c r="D207" i="3"/>
  <c r="Q207" i="3" s="1"/>
  <c r="D206" i="3"/>
  <c r="Q206" i="3" s="1"/>
  <c r="D205" i="3"/>
  <c r="Q205" i="3" s="1"/>
  <c r="D204" i="3"/>
  <c r="Q204" i="3" s="1"/>
  <c r="D203" i="3"/>
  <c r="Q203" i="3" s="1"/>
  <c r="D202" i="3"/>
  <c r="Q202" i="3" s="1"/>
  <c r="D201" i="3"/>
  <c r="Q201" i="3" s="1"/>
  <c r="D200" i="3"/>
  <c r="Q200" i="3" s="1"/>
  <c r="D199" i="3"/>
  <c r="Q199" i="3" s="1"/>
  <c r="D198" i="3"/>
  <c r="Q198" i="3" s="1"/>
  <c r="D197" i="3"/>
  <c r="Q197" i="3" s="1"/>
  <c r="D196" i="3"/>
  <c r="Q196" i="3" s="1"/>
  <c r="D195" i="3"/>
  <c r="Q195" i="3" s="1"/>
  <c r="D194" i="3"/>
  <c r="Q194" i="3" s="1"/>
  <c r="D193" i="3"/>
  <c r="Q193" i="3" s="1"/>
  <c r="D192" i="3"/>
  <c r="Q192" i="3" s="1"/>
  <c r="D191" i="3"/>
  <c r="Q191" i="3" s="1"/>
  <c r="D190" i="3"/>
  <c r="Q190" i="3" s="1"/>
  <c r="D189" i="3"/>
  <c r="Q189" i="3" s="1"/>
  <c r="D188" i="3"/>
  <c r="Q188" i="3" s="1"/>
  <c r="D187" i="3"/>
  <c r="Q187" i="3" s="1"/>
  <c r="D186" i="3"/>
  <c r="Q186" i="3" s="1"/>
  <c r="D185" i="3"/>
  <c r="Q185" i="3" s="1"/>
  <c r="D184" i="3"/>
  <c r="Q184" i="3" s="1"/>
  <c r="D183" i="3"/>
  <c r="Q183" i="3" s="1"/>
  <c r="D182" i="3"/>
  <c r="Q182" i="3" s="1"/>
  <c r="D181" i="3"/>
  <c r="Q181" i="3" s="1"/>
  <c r="D180" i="3"/>
  <c r="Q180" i="3" s="1"/>
  <c r="D179" i="3"/>
  <c r="Q179" i="3" s="1"/>
  <c r="D178" i="3"/>
  <c r="Q178" i="3" s="1"/>
  <c r="D177" i="3"/>
  <c r="Q177" i="3" s="1"/>
  <c r="D176" i="3"/>
  <c r="Q176" i="3" s="1"/>
  <c r="D175" i="3"/>
  <c r="Q175" i="3" s="1"/>
  <c r="D174" i="3"/>
  <c r="Q174" i="3" s="1"/>
  <c r="D173" i="3"/>
  <c r="Q173" i="3" s="1"/>
  <c r="D172" i="3"/>
  <c r="Q172" i="3" s="1"/>
  <c r="D171" i="3"/>
  <c r="Q171" i="3" s="1"/>
  <c r="D170" i="3"/>
  <c r="Q170" i="3" s="1"/>
  <c r="D169" i="3"/>
  <c r="Q169" i="3" s="1"/>
  <c r="D168" i="3"/>
  <c r="Q168" i="3" s="1"/>
  <c r="D167" i="3"/>
  <c r="Q167" i="3" s="1"/>
  <c r="D166" i="3"/>
  <c r="Q166" i="3" s="1"/>
  <c r="D165" i="3"/>
  <c r="Q165" i="3" s="1"/>
  <c r="D164" i="3"/>
  <c r="Q164" i="3" s="1"/>
  <c r="D163" i="3"/>
  <c r="Q163" i="3" s="1"/>
  <c r="D162" i="3"/>
  <c r="Q162" i="3" s="1"/>
  <c r="D161" i="3"/>
  <c r="Q161" i="3" s="1"/>
  <c r="D160" i="3"/>
  <c r="Q160" i="3" s="1"/>
  <c r="D159" i="3"/>
  <c r="Q159" i="3" s="1"/>
  <c r="D158" i="3"/>
  <c r="Q158" i="3" s="1"/>
  <c r="D157" i="3"/>
  <c r="Q157" i="3" s="1"/>
  <c r="D156" i="3"/>
  <c r="Q156" i="3" s="1"/>
  <c r="D155" i="3"/>
  <c r="Q155" i="3" s="1"/>
  <c r="D154" i="3"/>
  <c r="Q154" i="3" s="1"/>
  <c r="D153" i="3"/>
  <c r="Q153" i="3" s="1"/>
  <c r="D152" i="3"/>
  <c r="Q152" i="3" s="1"/>
  <c r="D151" i="3"/>
  <c r="Q151" i="3" s="1"/>
  <c r="D150" i="3"/>
  <c r="Q150" i="3" s="1"/>
  <c r="D149" i="3"/>
  <c r="Q149" i="3" s="1"/>
  <c r="D148" i="3"/>
  <c r="Q148" i="3" s="1"/>
  <c r="D147" i="3"/>
  <c r="Q147" i="3" s="1"/>
  <c r="D146" i="3"/>
  <c r="Q146" i="3" s="1"/>
  <c r="D145" i="3"/>
  <c r="Q145" i="3" s="1"/>
  <c r="D144" i="3"/>
  <c r="Q144" i="3" s="1"/>
  <c r="D143" i="3"/>
  <c r="Q143" i="3" s="1"/>
  <c r="D142" i="3"/>
  <c r="Q142" i="3" s="1"/>
  <c r="D141" i="3"/>
  <c r="Q141" i="3" s="1"/>
  <c r="D140" i="3"/>
  <c r="Q140" i="3" s="1"/>
  <c r="D139" i="3"/>
  <c r="Q139" i="3" s="1"/>
  <c r="D138" i="3"/>
  <c r="Q138" i="3" s="1"/>
  <c r="D137" i="3"/>
  <c r="Q137" i="3" s="1"/>
  <c r="D136" i="3"/>
  <c r="Q136" i="3" s="1"/>
  <c r="D135" i="3"/>
  <c r="Q135" i="3" s="1"/>
  <c r="D134" i="3"/>
  <c r="Q134" i="3" s="1"/>
  <c r="D133" i="3"/>
  <c r="Q133" i="3" s="1"/>
  <c r="D132" i="3"/>
  <c r="Q132" i="3" s="1"/>
  <c r="D131" i="3"/>
  <c r="Q131" i="3" s="1"/>
  <c r="D130" i="3"/>
  <c r="Q130" i="3" s="1"/>
  <c r="D129" i="3"/>
  <c r="Q129" i="3" s="1"/>
  <c r="D128" i="3"/>
  <c r="Q128" i="3" s="1"/>
  <c r="D127" i="3"/>
  <c r="Q127" i="3" s="1"/>
  <c r="D126" i="3"/>
  <c r="Q126" i="3" s="1"/>
  <c r="D125" i="3"/>
  <c r="Q125" i="3" s="1"/>
  <c r="D124" i="3"/>
  <c r="Q124" i="3" s="1"/>
  <c r="D123" i="3"/>
  <c r="Q123" i="3" s="1"/>
  <c r="D122" i="3"/>
  <c r="Q122" i="3" s="1"/>
  <c r="D121" i="3"/>
  <c r="Q121" i="3" s="1"/>
  <c r="D120" i="3"/>
  <c r="Q120" i="3" s="1"/>
  <c r="D119" i="3"/>
  <c r="Q119" i="3" s="1"/>
  <c r="D118" i="3"/>
  <c r="Q118" i="3" s="1"/>
  <c r="D117" i="3"/>
  <c r="Q117" i="3" s="1"/>
  <c r="D116" i="3"/>
  <c r="Q116" i="3" s="1"/>
  <c r="D115" i="3"/>
  <c r="Q115" i="3" s="1"/>
  <c r="D114" i="3"/>
  <c r="Q114" i="3" s="1"/>
  <c r="D113" i="3"/>
  <c r="Q113" i="3" s="1"/>
  <c r="D112" i="3"/>
  <c r="Q112" i="3" s="1"/>
  <c r="D111" i="3"/>
  <c r="Q111" i="3" s="1"/>
  <c r="D110" i="3"/>
  <c r="Q110" i="3" s="1"/>
  <c r="D109" i="3"/>
  <c r="Q109" i="3" s="1"/>
  <c r="D108" i="3"/>
  <c r="Q108" i="3" s="1"/>
  <c r="D107" i="3"/>
  <c r="Q107" i="3" s="1"/>
  <c r="D106" i="3"/>
  <c r="Q106" i="3" s="1"/>
  <c r="D105" i="3"/>
  <c r="Q105" i="3" s="1"/>
  <c r="D104" i="3"/>
  <c r="Q104" i="3" s="1"/>
  <c r="D103" i="3"/>
  <c r="Q103" i="3" s="1"/>
  <c r="D102" i="3"/>
  <c r="Q102" i="3" s="1"/>
  <c r="D101" i="3"/>
  <c r="Q101" i="3" s="1"/>
  <c r="D100" i="3"/>
  <c r="Q100" i="3" s="1"/>
  <c r="D99" i="3"/>
  <c r="Q99" i="3" s="1"/>
  <c r="D98" i="3"/>
  <c r="Q98" i="3" s="1"/>
  <c r="D97" i="3"/>
  <c r="Q97" i="3" s="1"/>
  <c r="D96" i="3"/>
  <c r="Q96" i="3" s="1"/>
  <c r="D95" i="3"/>
  <c r="Q95" i="3" s="1"/>
  <c r="D94" i="3"/>
  <c r="Q94" i="3" s="1"/>
  <c r="D93" i="3"/>
  <c r="Q93" i="3" s="1"/>
  <c r="D92" i="3"/>
  <c r="Q92" i="3" s="1"/>
  <c r="D91" i="3"/>
  <c r="Q91" i="3" s="1"/>
  <c r="D90" i="3"/>
  <c r="Q90" i="3" s="1"/>
  <c r="D89" i="3"/>
  <c r="Q89" i="3" s="1"/>
  <c r="D88" i="3"/>
  <c r="Q88" i="3" s="1"/>
  <c r="D87" i="3"/>
  <c r="Q87" i="3" s="1"/>
  <c r="D86" i="3"/>
  <c r="Q86" i="3" s="1"/>
  <c r="D85" i="3"/>
  <c r="Q85" i="3" s="1"/>
  <c r="D84" i="3"/>
  <c r="Q84" i="3" s="1"/>
  <c r="D83" i="3"/>
  <c r="Q83" i="3" s="1"/>
  <c r="D82" i="3"/>
  <c r="Q82" i="3" s="1"/>
  <c r="D81" i="3"/>
  <c r="Q81" i="3" s="1"/>
  <c r="D80" i="3"/>
  <c r="Q80" i="3" s="1"/>
  <c r="D79" i="3"/>
  <c r="Q79" i="3" s="1"/>
  <c r="D78" i="3"/>
  <c r="Q78" i="3" s="1"/>
  <c r="D77" i="3"/>
  <c r="Q77" i="3" s="1"/>
  <c r="D76" i="3"/>
  <c r="Q76" i="3" s="1"/>
  <c r="D75" i="3"/>
  <c r="Q75" i="3" s="1"/>
  <c r="D74" i="3"/>
  <c r="Q74" i="3" s="1"/>
  <c r="D73" i="3"/>
  <c r="Q73" i="3" s="1"/>
  <c r="D72" i="3"/>
  <c r="Q72" i="3" s="1"/>
  <c r="D71" i="3"/>
  <c r="Q71" i="3" s="1"/>
  <c r="D70" i="3"/>
  <c r="Q70" i="3" s="1"/>
  <c r="D69" i="3"/>
  <c r="Q69" i="3" s="1"/>
  <c r="D68" i="3"/>
  <c r="Q68" i="3" s="1"/>
  <c r="D67" i="3"/>
  <c r="Q67" i="3" s="1"/>
  <c r="D66" i="3"/>
  <c r="Q66" i="3" s="1"/>
  <c r="D65" i="3"/>
  <c r="Q65" i="3" s="1"/>
  <c r="D64" i="3"/>
  <c r="Q64" i="3" s="1"/>
  <c r="D63" i="3"/>
  <c r="Q63" i="3" s="1"/>
  <c r="D62" i="3"/>
  <c r="Q62" i="3" s="1"/>
  <c r="D61" i="3"/>
  <c r="Q61" i="3" s="1"/>
  <c r="D60" i="3"/>
  <c r="Q60" i="3" s="1"/>
  <c r="D59" i="3"/>
  <c r="Q59" i="3" s="1"/>
  <c r="D58" i="3"/>
  <c r="Q58" i="3" s="1"/>
  <c r="D57" i="3"/>
  <c r="Q57" i="3" s="1"/>
  <c r="D56" i="3"/>
  <c r="Q56" i="3" s="1"/>
  <c r="D55" i="3"/>
  <c r="Q55" i="3" s="1"/>
  <c r="D54" i="3"/>
  <c r="Q54" i="3" s="1"/>
  <c r="D53" i="3"/>
  <c r="Q53" i="3" s="1"/>
  <c r="D52" i="3"/>
  <c r="Q52" i="3" s="1"/>
  <c r="D51" i="3"/>
  <c r="Q51" i="3" s="1"/>
  <c r="D50" i="3"/>
  <c r="Q50" i="3" s="1"/>
  <c r="D49" i="3"/>
  <c r="Q49" i="3" s="1"/>
  <c r="D48" i="3"/>
  <c r="Q48" i="3" s="1"/>
  <c r="D47" i="3"/>
  <c r="Q47" i="3" s="1"/>
  <c r="D46" i="3"/>
  <c r="Q46" i="3" s="1"/>
  <c r="D45" i="3"/>
  <c r="Q45" i="3" s="1"/>
  <c r="D44" i="3"/>
  <c r="Q44" i="3" s="1"/>
  <c r="D43" i="3"/>
  <c r="Q43" i="3" s="1"/>
  <c r="D42" i="3"/>
  <c r="Q42" i="3" s="1"/>
  <c r="D41" i="3"/>
  <c r="Q41" i="3" s="1"/>
  <c r="D40" i="3"/>
  <c r="Q40" i="3" s="1"/>
  <c r="D39" i="3"/>
  <c r="Q39" i="3" s="1"/>
  <c r="D38" i="3"/>
  <c r="Q38" i="3" s="1"/>
  <c r="D37" i="3"/>
  <c r="Q37" i="3" s="1"/>
  <c r="D36" i="3"/>
  <c r="Q36" i="3" s="1"/>
  <c r="D35" i="3"/>
  <c r="Q35" i="3" s="1"/>
  <c r="D34" i="3"/>
  <c r="Q34" i="3" s="1"/>
  <c r="D33" i="3"/>
  <c r="Q33" i="3" s="1"/>
  <c r="D32" i="3"/>
  <c r="Q32" i="3" s="1"/>
  <c r="D31" i="3"/>
  <c r="Q31" i="3" s="1"/>
  <c r="D30" i="3"/>
  <c r="Q30" i="3" s="1"/>
  <c r="D29" i="3"/>
  <c r="Q29" i="3" s="1"/>
  <c r="D28" i="3"/>
  <c r="Q28" i="3" s="1"/>
  <c r="D27" i="3"/>
  <c r="Q27" i="3" s="1"/>
  <c r="D26" i="3"/>
  <c r="Q26" i="3" s="1"/>
  <c r="D25" i="3"/>
  <c r="Q25" i="3" s="1"/>
  <c r="D24" i="3"/>
  <c r="Q24" i="3" s="1"/>
  <c r="D23" i="3"/>
  <c r="Q23" i="3" s="1"/>
  <c r="D22" i="3"/>
  <c r="Q22" i="3" s="1"/>
  <c r="D21" i="3"/>
  <c r="Q21" i="3" s="1"/>
  <c r="D20" i="3"/>
  <c r="Q20" i="3" s="1"/>
  <c r="D19" i="3"/>
  <c r="Q19" i="3" s="1"/>
  <c r="D18" i="3"/>
  <c r="Q18" i="3" s="1"/>
  <c r="D17" i="3"/>
  <c r="Q17" i="3" s="1"/>
  <c r="D16" i="3"/>
  <c r="Q16" i="3" s="1"/>
  <c r="D15" i="3"/>
  <c r="Q15" i="3" s="1"/>
  <c r="D14" i="3"/>
  <c r="Q14" i="3" s="1"/>
  <c r="D13" i="3"/>
  <c r="Q13" i="3" s="1"/>
  <c r="D12" i="3"/>
  <c r="Q12" i="3" s="1"/>
  <c r="D11" i="3"/>
  <c r="Q11" i="3" s="1"/>
  <c r="D10" i="3"/>
  <c r="Q10" i="3" s="1"/>
  <c r="D9" i="3"/>
  <c r="Q9" i="3" s="1"/>
  <c r="D8" i="3"/>
  <c r="Q8" i="3" s="1"/>
  <c r="D7" i="3"/>
  <c r="Q7" i="3" s="1"/>
  <c r="D6" i="3"/>
  <c r="Q6" i="3" s="1"/>
  <c r="D5" i="3"/>
  <c r="Q5" i="3" s="1"/>
  <c r="D4" i="3"/>
  <c r="Q4" i="3" s="1"/>
  <c r="D3" i="3"/>
  <c r="Q3" i="3" s="1"/>
  <c r="D2" i="3"/>
  <c r="Q2" i="3" s="1"/>
  <c r="D513" i="2" l="1"/>
  <c r="Q513" i="2" s="1"/>
  <c r="D512" i="2"/>
  <c r="Q512" i="2" s="1"/>
  <c r="D511" i="2"/>
  <c r="Q511" i="2" s="1"/>
  <c r="D510" i="2"/>
  <c r="Q510" i="2" s="1"/>
  <c r="D509" i="2"/>
  <c r="Q509" i="2" s="1"/>
  <c r="D508" i="2"/>
  <c r="Q508" i="2" s="1"/>
  <c r="D507" i="2"/>
  <c r="Q507" i="2" s="1"/>
  <c r="D506" i="2"/>
  <c r="Q506" i="2" s="1"/>
  <c r="D505" i="2"/>
  <c r="Q505" i="2" s="1"/>
  <c r="D504" i="2"/>
  <c r="Q504" i="2" s="1"/>
  <c r="D503" i="2"/>
  <c r="Q503" i="2" s="1"/>
  <c r="D502" i="2"/>
  <c r="Q502" i="2" s="1"/>
  <c r="D501" i="2"/>
  <c r="Q501" i="2" s="1"/>
  <c r="D500" i="2"/>
  <c r="Q500" i="2" s="1"/>
  <c r="D499" i="2"/>
  <c r="Q499" i="2" s="1"/>
  <c r="D498" i="2"/>
  <c r="Q498" i="2" s="1"/>
  <c r="D497" i="2"/>
  <c r="Q497" i="2" s="1"/>
  <c r="D496" i="2"/>
  <c r="Q496" i="2" s="1"/>
  <c r="D495" i="2"/>
  <c r="Q495" i="2" s="1"/>
  <c r="D494" i="2"/>
  <c r="Q494" i="2" s="1"/>
  <c r="D493" i="2"/>
  <c r="Q493" i="2" s="1"/>
  <c r="D492" i="2"/>
  <c r="Q492" i="2" s="1"/>
  <c r="D491" i="2"/>
  <c r="Q491" i="2" s="1"/>
  <c r="D490" i="2"/>
  <c r="Q490" i="2" s="1"/>
  <c r="D489" i="2"/>
  <c r="Q489" i="2" s="1"/>
  <c r="D488" i="2"/>
  <c r="Q488" i="2" s="1"/>
  <c r="D487" i="2"/>
  <c r="Q487" i="2" s="1"/>
  <c r="D486" i="2"/>
  <c r="Q486" i="2" s="1"/>
  <c r="D485" i="2"/>
  <c r="Q485" i="2" s="1"/>
  <c r="D484" i="2"/>
  <c r="Q484" i="2" s="1"/>
  <c r="D483" i="2"/>
  <c r="Q483" i="2" s="1"/>
  <c r="D482" i="2"/>
  <c r="Q482" i="2" s="1"/>
  <c r="D481" i="2" l="1"/>
  <c r="Q481" i="2" s="1"/>
  <c r="D480" i="2"/>
  <c r="Q480" i="2" s="1"/>
  <c r="D479" i="2"/>
  <c r="Q479" i="2" s="1"/>
  <c r="D478" i="2"/>
  <c r="Q478" i="2" s="1"/>
  <c r="D477" i="2"/>
  <c r="Q477" i="2" s="1"/>
  <c r="D476" i="2"/>
  <c r="Q476" i="2" s="1"/>
  <c r="D475" i="2"/>
  <c r="Q475" i="2" s="1"/>
  <c r="D474" i="2"/>
  <c r="Q474" i="2" s="1"/>
  <c r="D473" i="2"/>
  <c r="D472" i="2"/>
  <c r="D471" i="2"/>
  <c r="Q471" i="2" s="1"/>
  <c r="D470" i="2"/>
  <c r="Q470" i="2" s="1"/>
  <c r="D469" i="2"/>
  <c r="Q469" i="2" s="1"/>
  <c r="D468" i="2"/>
  <c r="Q468" i="2" s="1"/>
  <c r="D467" i="2"/>
  <c r="Q467" i="2" s="1"/>
  <c r="D466" i="2"/>
  <c r="Q466" i="2" s="1"/>
  <c r="D465" i="2"/>
  <c r="Q465" i="2" s="1"/>
  <c r="D464" i="2"/>
  <c r="Q464" i="2" s="1"/>
  <c r="D463" i="2"/>
  <c r="Q463" i="2" s="1"/>
  <c r="D462" i="2"/>
  <c r="Q462" i="2" s="1"/>
  <c r="D461" i="2"/>
  <c r="Q461" i="2" s="1"/>
  <c r="D460" i="2"/>
  <c r="Q460" i="2" s="1"/>
  <c r="D459" i="2"/>
  <c r="Q459" i="2" s="1"/>
  <c r="D458" i="2"/>
  <c r="Q458" i="2" s="1"/>
  <c r="D457" i="2"/>
  <c r="Q457" i="2" s="1"/>
  <c r="D456" i="2"/>
  <c r="Q456" i="2" s="1"/>
  <c r="D455" i="2"/>
  <c r="Q455" i="2" s="1"/>
  <c r="D454" i="2"/>
  <c r="Q454" i="2" s="1"/>
  <c r="D453" i="2"/>
  <c r="Q453" i="2" s="1"/>
  <c r="D452" i="2"/>
  <c r="Q452" i="2" s="1"/>
  <c r="D451" i="2"/>
  <c r="Q451" i="2" s="1"/>
  <c r="D450" i="2"/>
  <c r="Q450" i="2" s="1"/>
  <c r="D449" i="2"/>
  <c r="Q449" i="2" s="1"/>
  <c r="D448" i="2"/>
  <c r="Q448" i="2" s="1"/>
  <c r="D447" i="2"/>
  <c r="Q447" i="2" s="1"/>
  <c r="D446" i="2"/>
  <c r="Q446" i="2" s="1"/>
  <c r="D445" i="2"/>
  <c r="Q445" i="2" s="1"/>
  <c r="D444" i="2"/>
  <c r="Q444" i="2" s="1"/>
  <c r="D443" i="2"/>
  <c r="Q443" i="2" s="1"/>
  <c r="D442" i="2"/>
  <c r="Q442" i="2" s="1"/>
  <c r="D441" i="2"/>
  <c r="Q441" i="2" s="1"/>
  <c r="D440" i="2"/>
  <c r="Q440" i="2" s="1"/>
  <c r="D439" i="2"/>
  <c r="Q439" i="2" s="1"/>
  <c r="D438" i="2"/>
  <c r="Q438" i="2" s="1"/>
  <c r="D437" i="2"/>
  <c r="Q437" i="2" s="1"/>
  <c r="D436" i="2"/>
  <c r="Q436" i="2" s="1"/>
  <c r="D435" i="2"/>
  <c r="Q435" i="2" s="1"/>
  <c r="D434" i="2"/>
  <c r="Q434" i="2" s="1"/>
  <c r="D433" i="2"/>
  <c r="Q433" i="2" s="1"/>
  <c r="D432" i="2"/>
  <c r="Q432" i="2" s="1"/>
  <c r="D431" i="2"/>
  <c r="Q431" i="2" s="1"/>
  <c r="D430" i="2"/>
  <c r="Q430" i="2" s="1"/>
  <c r="D429" i="2"/>
  <c r="Q429" i="2" s="1"/>
  <c r="D428" i="2"/>
  <c r="Q428" i="2" s="1"/>
  <c r="D427" i="2"/>
  <c r="Q427" i="2" s="1"/>
  <c r="D426" i="2"/>
  <c r="Q426" i="2" s="1"/>
  <c r="D425" i="2"/>
  <c r="Q425" i="2" s="1"/>
  <c r="D424" i="2"/>
  <c r="Q424" i="2" s="1"/>
  <c r="D423" i="2"/>
  <c r="Q423" i="2" s="1"/>
  <c r="D422" i="2"/>
  <c r="Q422" i="2" s="1"/>
  <c r="D421" i="2"/>
  <c r="Q421" i="2" s="1"/>
  <c r="D420" i="2"/>
  <c r="Q420" i="2" s="1"/>
  <c r="D419" i="2"/>
  <c r="Q419" i="2" s="1"/>
  <c r="D418" i="2"/>
  <c r="Q418" i="2" s="1"/>
  <c r="D417" i="2"/>
  <c r="Q417" i="2" s="1"/>
  <c r="D416" i="2"/>
  <c r="Q416" i="2" s="1"/>
  <c r="D415" i="2"/>
  <c r="Q415" i="2" s="1"/>
  <c r="D414" i="2"/>
  <c r="Q414" i="2" s="1"/>
  <c r="D413" i="2"/>
  <c r="Q413" i="2" s="1"/>
  <c r="D412" i="2"/>
  <c r="Q412" i="2" s="1"/>
  <c r="D411" i="2"/>
  <c r="Q411" i="2" s="1"/>
  <c r="D410" i="2"/>
  <c r="Q410" i="2" s="1"/>
  <c r="D409" i="2"/>
  <c r="Q409" i="2" s="1"/>
  <c r="D408" i="2"/>
  <c r="Q408" i="2" s="1"/>
  <c r="D407" i="2"/>
  <c r="Q407" i="2" s="1"/>
  <c r="D406" i="2"/>
  <c r="Q406" i="2" s="1"/>
  <c r="D405" i="2"/>
  <c r="Q405" i="2" s="1"/>
  <c r="D404" i="2"/>
  <c r="Q404" i="2" s="1"/>
  <c r="D403" i="2"/>
  <c r="Q403" i="2" s="1"/>
  <c r="D402" i="2"/>
  <c r="Q402" i="2" s="1"/>
  <c r="D401" i="2"/>
  <c r="Q401" i="2" s="1"/>
  <c r="D400" i="2"/>
  <c r="Q400" i="2" s="1"/>
  <c r="D399" i="2"/>
  <c r="Q399" i="2" s="1"/>
  <c r="D398" i="2"/>
  <c r="Q398" i="2" s="1"/>
  <c r="D397" i="2"/>
  <c r="Q397" i="2" s="1"/>
  <c r="D396" i="2"/>
  <c r="Q396" i="2" s="1"/>
  <c r="D395" i="2"/>
  <c r="Q395" i="2" s="1"/>
  <c r="D394" i="2"/>
  <c r="Q394" i="2" s="1"/>
  <c r="D393" i="2"/>
  <c r="Q393" i="2" s="1"/>
  <c r="D392" i="2"/>
  <c r="Q392" i="2" s="1"/>
  <c r="D391" i="2"/>
  <c r="Q391" i="2" s="1"/>
  <c r="D390" i="2"/>
  <c r="Q390" i="2" s="1"/>
  <c r="D389" i="2"/>
  <c r="Q389" i="2" s="1"/>
  <c r="D388" i="2"/>
  <c r="Q388" i="2" s="1"/>
  <c r="D387" i="2"/>
  <c r="Q387" i="2" s="1"/>
  <c r="D386" i="2"/>
  <c r="Q386" i="2" s="1"/>
  <c r="D385" i="2"/>
  <c r="Q385" i="2" s="1"/>
  <c r="D384" i="2"/>
  <c r="Q384" i="2" s="1"/>
  <c r="D383" i="2"/>
  <c r="Q383" i="2" s="1"/>
  <c r="D382" i="2"/>
  <c r="Q382" i="2" s="1"/>
  <c r="D381" i="2"/>
  <c r="Q381" i="2" s="1"/>
  <c r="D380" i="2"/>
  <c r="Q380" i="2" s="1"/>
  <c r="D379" i="2"/>
  <c r="Q379" i="2" s="1"/>
  <c r="D378" i="2"/>
  <c r="Q378" i="2" s="1"/>
  <c r="D377" i="2"/>
  <c r="Q377" i="2" s="1"/>
  <c r="D376" i="2"/>
  <c r="Q376" i="2" s="1"/>
  <c r="D375" i="2"/>
  <c r="Q375" i="2" s="1"/>
  <c r="D374" i="2"/>
  <c r="Q374" i="2" s="1"/>
  <c r="D373" i="2"/>
  <c r="Q373" i="2" s="1"/>
  <c r="D372" i="2"/>
  <c r="Q372" i="2" s="1"/>
  <c r="D371" i="2"/>
  <c r="Q371" i="2" s="1"/>
  <c r="D370" i="2"/>
  <c r="Q370" i="2" s="1"/>
  <c r="D369" i="2"/>
  <c r="Q369" i="2" s="1"/>
  <c r="D368" i="2"/>
  <c r="Q368" i="2" s="1"/>
  <c r="D367" i="2"/>
  <c r="Q367" i="2" s="1"/>
  <c r="D366" i="2"/>
  <c r="Q366" i="2" s="1"/>
  <c r="D365" i="2"/>
  <c r="Q365" i="2" s="1"/>
  <c r="D364" i="2"/>
  <c r="Q364" i="2" s="1"/>
  <c r="D363" i="2"/>
  <c r="Q363" i="2" s="1"/>
  <c r="D362" i="2"/>
  <c r="Q362" i="2" s="1"/>
  <c r="D361" i="2"/>
  <c r="Q361" i="2" s="1"/>
  <c r="D360" i="2"/>
  <c r="Q360" i="2" s="1"/>
  <c r="D359" i="2"/>
  <c r="Q359" i="2" s="1"/>
  <c r="D358" i="2"/>
  <c r="Q358" i="2" s="1"/>
  <c r="D357" i="2"/>
  <c r="Q357" i="2" s="1"/>
  <c r="D356" i="2"/>
  <c r="Q356" i="2" s="1"/>
  <c r="D355" i="2"/>
  <c r="Q355" i="2" s="1"/>
  <c r="D354" i="2"/>
  <c r="Q354" i="2" s="1"/>
  <c r="D353" i="2"/>
  <c r="Q353" i="2" s="1"/>
  <c r="D352" i="2"/>
  <c r="Q352" i="2" s="1"/>
  <c r="D351" i="2"/>
  <c r="Q351" i="2" s="1"/>
  <c r="D350" i="2"/>
  <c r="Q350" i="2" s="1"/>
  <c r="D349" i="2"/>
  <c r="Q349" i="2" s="1"/>
  <c r="D348" i="2"/>
  <c r="Q348" i="2" s="1"/>
  <c r="D347" i="2"/>
  <c r="Q347" i="2" s="1"/>
  <c r="D346" i="2"/>
  <c r="Q346" i="2" s="1"/>
  <c r="D345" i="2"/>
  <c r="Q345" i="2" s="1"/>
  <c r="D344" i="2"/>
  <c r="Q344" i="2" s="1"/>
  <c r="D343" i="2"/>
  <c r="Q343" i="2" s="1"/>
  <c r="D342" i="2"/>
  <c r="Q342" i="2" s="1"/>
  <c r="D341" i="2"/>
  <c r="Q341" i="2" s="1"/>
  <c r="D340" i="2"/>
  <c r="Q340" i="2" s="1"/>
  <c r="D339" i="2"/>
  <c r="Q339" i="2" s="1"/>
  <c r="D338" i="2"/>
  <c r="Q338" i="2" s="1"/>
  <c r="D337" i="2"/>
  <c r="Q337" i="2" s="1"/>
  <c r="D336" i="2"/>
  <c r="Q336" i="2" s="1"/>
  <c r="D335" i="2"/>
  <c r="Q335" i="2" s="1"/>
  <c r="D334" i="2"/>
  <c r="Q334" i="2" s="1"/>
  <c r="D333" i="2"/>
  <c r="Q333" i="2" s="1"/>
  <c r="D332" i="2"/>
  <c r="Q332" i="2" s="1"/>
  <c r="D331" i="2"/>
  <c r="Q331" i="2" s="1"/>
  <c r="D330" i="2"/>
  <c r="Q330" i="2" s="1"/>
  <c r="D329" i="2"/>
  <c r="Q329" i="2" s="1"/>
  <c r="D328" i="2"/>
  <c r="Q328" i="2" s="1"/>
  <c r="D327" i="2"/>
  <c r="Q327" i="2" s="1"/>
  <c r="D326" i="2"/>
  <c r="Q326" i="2" s="1"/>
  <c r="D325" i="2"/>
  <c r="Q325" i="2" s="1"/>
  <c r="D324" i="2"/>
  <c r="Q324" i="2" s="1"/>
  <c r="D323" i="2"/>
  <c r="Q323" i="2" s="1"/>
  <c r="D322" i="2"/>
  <c r="Q322" i="2" s="1"/>
  <c r="D321" i="2"/>
  <c r="Q321" i="2" s="1"/>
  <c r="D320" i="2"/>
  <c r="Q320" i="2" s="1"/>
  <c r="D319" i="2"/>
  <c r="Q319" i="2" s="1"/>
  <c r="D318" i="2"/>
  <c r="Q318" i="2" s="1"/>
  <c r="D317" i="2"/>
  <c r="Q317" i="2" s="1"/>
  <c r="D316" i="2"/>
  <c r="Q316" i="2" s="1"/>
  <c r="D315" i="2"/>
  <c r="Q315" i="2" s="1"/>
  <c r="D314" i="2"/>
  <c r="Q314" i="2" s="1"/>
  <c r="D313" i="2"/>
  <c r="Q313" i="2" s="1"/>
  <c r="D312" i="2"/>
  <c r="Q312" i="2" s="1"/>
  <c r="D311" i="2"/>
  <c r="Q311" i="2" s="1"/>
  <c r="D310" i="2"/>
  <c r="Q310" i="2" s="1"/>
  <c r="D309" i="2"/>
  <c r="Q309" i="2" s="1"/>
  <c r="D308" i="2"/>
  <c r="Q308" i="2" s="1"/>
  <c r="D307" i="2"/>
  <c r="Q307" i="2" s="1"/>
  <c r="D306" i="2"/>
  <c r="Q306" i="2" s="1"/>
  <c r="D305" i="2"/>
  <c r="Q305" i="2" s="1"/>
  <c r="D304" i="2"/>
  <c r="Q304" i="2" s="1"/>
  <c r="D303" i="2"/>
  <c r="Q303" i="2" s="1"/>
  <c r="D302" i="2"/>
  <c r="Q302" i="2" s="1"/>
  <c r="D301" i="2"/>
  <c r="Q301" i="2" s="1"/>
  <c r="D300" i="2"/>
  <c r="Q300" i="2" s="1"/>
  <c r="D299" i="2"/>
  <c r="Q299" i="2" s="1"/>
  <c r="D298" i="2"/>
  <c r="Q298" i="2" s="1"/>
  <c r="D297" i="2"/>
  <c r="Q297" i="2" s="1"/>
  <c r="D296" i="2"/>
  <c r="Q296" i="2" s="1"/>
  <c r="D295" i="2"/>
  <c r="Q295" i="2" s="1"/>
  <c r="D294" i="2"/>
  <c r="Q294" i="2" s="1"/>
  <c r="D293" i="2"/>
  <c r="Q293" i="2" s="1"/>
  <c r="D292" i="2"/>
  <c r="Q292" i="2" s="1"/>
  <c r="D291" i="2"/>
  <c r="Q291" i="2" s="1"/>
  <c r="D290" i="2"/>
  <c r="Q290" i="2" s="1"/>
  <c r="D289" i="2"/>
  <c r="Q289" i="2" s="1"/>
  <c r="D288" i="2"/>
  <c r="Q288" i="2" s="1"/>
  <c r="D287" i="2"/>
  <c r="Q287" i="2" s="1"/>
  <c r="D286" i="2"/>
  <c r="Q286" i="2" s="1"/>
  <c r="D285" i="2"/>
  <c r="Q285" i="2" s="1"/>
  <c r="D284" i="2"/>
  <c r="Q284" i="2" s="1"/>
  <c r="D283" i="2"/>
  <c r="Q283" i="2" s="1"/>
  <c r="D282" i="2"/>
  <c r="Q282" i="2" s="1"/>
  <c r="D281" i="2"/>
  <c r="Q281" i="2" s="1"/>
  <c r="D280" i="2"/>
  <c r="Q280" i="2" s="1"/>
  <c r="D279" i="2"/>
  <c r="Q279" i="2" s="1"/>
  <c r="D278" i="2"/>
  <c r="Q278" i="2" s="1"/>
  <c r="D277" i="2"/>
  <c r="Q277" i="2" s="1"/>
  <c r="D276" i="2"/>
  <c r="Q276" i="2" s="1"/>
  <c r="D275" i="2"/>
  <c r="Q275" i="2" s="1"/>
  <c r="D274" i="2"/>
  <c r="Q274" i="2" s="1"/>
  <c r="D273" i="2"/>
  <c r="Q273" i="2" s="1"/>
  <c r="D272" i="2"/>
  <c r="Q272" i="2" s="1"/>
  <c r="D271" i="2"/>
  <c r="Q271" i="2" s="1"/>
  <c r="D270" i="2"/>
  <c r="Q270" i="2" s="1"/>
  <c r="D269" i="2"/>
  <c r="Q269" i="2" s="1"/>
  <c r="D268" i="2"/>
  <c r="Q268" i="2" s="1"/>
  <c r="D267" i="2"/>
  <c r="Q267" i="2" s="1"/>
  <c r="D266" i="2"/>
  <c r="Q266" i="2" s="1"/>
  <c r="D265" i="2"/>
  <c r="Q265" i="2" s="1"/>
  <c r="D264" i="2"/>
  <c r="Q264" i="2" s="1"/>
  <c r="D263" i="2"/>
  <c r="Q263" i="2" s="1"/>
  <c r="D262" i="2"/>
  <c r="Q262" i="2" s="1"/>
  <c r="D261" i="2"/>
  <c r="Q261" i="2" s="1"/>
  <c r="D260" i="2"/>
  <c r="Q260" i="2" s="1"/>
  <c r="D259" i="2"/>
  <c r="Q259" i="2" s="1"/>
  <c r="D258" i="2"/>
  <c r="Q258" i="2" s="1"/>
  <c r="D257" i="2"/>
  <c r="Q257" i="2" s="1"/>
  <c r="D256" i="2"/>
  <c r="Q256" i="2" s="1"/>
  <c r="D255" i="2"/>
  <c r="Q255" i="2" s="1"/>
  <c r="D254" i="2"/>
  <c r="Q254" i="2" s="1"/>
  <c r="D253" i="2"/>
  <c r="Q253" i="2" s="1"/>
  <c r="D252" i="2"/>
  <c r="Q252" i="2" s="1"/>
  <c r="D251" i="2"/>
  <c r="Q251" i="2" s="1"/>
  <c r="D250" i="2"/>
  <c r="Q250" i="2" s="1"/>
  <c r="D249" i="2"/>
  <c r="Q249" i="2" s="1"/>
  <c r="D248" i="2"/>
  <c r="Q248" i="2" s="1"/>
  <c r="D247" i="2"/>
  <c r="Q247" i="2" s="1"/>
  <c r="D246" i="2"/>
  <c r="Q246" i="2" s="1"/>
  <c r="D245" i="2"/>
  <c r="Q245" i="2" s="1"/>
  <c r="D244" i="2"/>
  <c r="Q244" i="2" s="1"/>
  <c r="D243" i="2"/>
  <c r="Q243" i="2" s="1"/>
  <c r="D242" i="2"/>
  <c r="Q242" i="2" s="1"/>
  <c r="D241" i="2"/>
  <c r="Q241" i="2" s="1"/>
  <c r="D240" i="2"/>
  <c r="Q240" i="2" s="1"/>
  <c r="D239" i="2"/>
  <c r="Q239" i="2" s="1"/>
  <c r="D238" i="2"/>
  <c r="Q238" i="2" s="1"/>
  <c r="D237" i="2"/>
  <c r="Q237" i="2" s="1"/>
  <c r="D236" i="2"/>
  <c r="Q236" i="2" s="1"/>
  <c r="D235" i="2"/>
  <c r="Q235" i="2" s="1"/>
  <c r="D234" i="2"/>
  <c r="Q234" i="2" s="1"/>
  <c r="D233" i="2"/>
  <c r="Q233" i="2" s="1"/>
  <c r="D232" i="2"/>
  <c r="Q232" i="2" s="1"/>
  <c r="D231" i="2"/>
  <c r="Q231" i="2" s="1"/>
  <c r="D230" i="2"/>
  <c r="Q230" i="2" s="1"/>
  <c r="D229" i="2"/>
  <c r="Q229" i="2" s="1"/>
  <c r="D228" i="2"/>
  <c r="Q228" i="2" s="1"/>
  <c r="D227" i="2"/>
  <c r="Q227" i="2" s="1"/>
  <c r="D226" i="2"/>
  <c r="Q226" i="2" s="1"/>
  <c r="D225" i="2"/>
  <c r="Q225" i="2" s="1"/>
  <c r="D224" i="2"/>
  <c r="Q224" i="2" s="1"/>
  <c r="D223" i="2"/>
  <c r="Q223" i="2" s="1"/>
  <c r="D222" i="2"/>
  <c r="Q222" i="2" s="1"/>
  <c r="D221" i="2"/>
  <c r="Q221" i="2" s="1"/>
  <c r="D220" i="2"/>
  <c r="Q220" i="2" s="1"/>
  <c r="D219" i="2"/>
  <c r="Q219" i="2" s="1"/>
  <c r="D218" i="2"/>
  <c r="Q218" i="2" s="1"/>
  <c r="D217" i="2"/>
  <c r="Q217" i="2" s="1"/>
  <c r="D216" i="2"/>
  <c r="Q216" i="2" s="1"/>
  <c r="D215" i="2"/>
  <c r="Q215" i="2" s="1"/>
  <c r="D214" i="2"/>
  <c r="Q214" i="2" s="1"/>
  <c r="D213" i="2"/>
  <c r="Q213" i="2" s="1"/>
  <c r="D212" i="2"/>
  <c r="Q212" i="2" s="1"/>
  <c r="D211" i="2"/>
  <c r="Q211" i="2" s="1"/>
  <c r="D210" i="2"/>
  <c r="Q210" i="2" s="1"/>
  <c r="D209" i="2"/>
  <c r="Q209" i="2" s="1"/>
  <c r="D208" i="2"/>
  <c r="Q208" i="2" s="1"/>
  <c r="D207" i="2"/>
  <c r="Q207" i="2" s="1"/>
  <c r="D206" i="2"/>
  <c r="Q206" i="2" s="1"/>
  <c r="D205" i="2"/>
  <c r="Q205" i="2" s="1"/>
  <c r="D204" i="2"/>
  <c r="Q204" i="2" s="1"/>
  <c r="D203" i="2"/>
  <c r="Q203" i="2" s="1"/>
  <c r="D202" i="2"/>
  <c r="Q202" i="2" s="1"/>
  <c r="D201" i="2"/>
  <c r="Q201" i="2" s="1"/>
  <c r="D200" i="2"/>
  <c r="Q200" i="2" s="1"/>
  <c r="D199" i="2"/>
  <c r="Q199" i="2" s="1"/>
  <c r="D198" i="2"/>
  <c r="Q198" i="2" s="1"/>
  <c r="D197" i="2"/>
  <c r="Q197" i="2" s="1"/>
  <c r="D196" i="2"/>
  <c r="Q196" i="2" s="1"/>
  <c r="D195" i="2"/>
  <c r="Q195" i="2" s="1"/>
  <c r="D194" i="2"/>
  <c r="Q194" i="2" s="1"/>
  <c r="D193" i="2"/>
  <c r="Q193" i="2" s="1"/>
  <c r="D192" i="2"/>
  <c r="Q192" i="2" s="1"/>
  <c r="D191" i="2"/>
  <c r="Q191" i="2" s="1"/>
  <c r="D190" i="2"/>
  <c r="Q190" i="2" s="1"/>
  <c r="D189" i="2"/>
  <c r="Q189" i="2" s="1"/>
  <c r="D188" i="2"/>
  <c r="Q188" i="2" s="1"/>
  <c r="D187" i="2"/>
  <c r="Q187" i="2" s="1"/>
  <c r="D186" i="2"/>
  <c r="Q186" i="2" s="1"/>
  <c r="D185" i="2"/>
  <c r="Q185" i="2" s="1"/>
  <c r="D184" i="2"/>
  <c r="Q184" i="2" s="1"/>
  <c r="D183" i="2"/>
  <c r="Q183" i="2" s="1"/>
  <c r="D182" i="2"/>
  <c r="Q182" i="2" s="1"/>
  <c r="D181" i="2"/>
  <c r="Q181" i="2" s="1"/>
  <c r="D180" i="2"/>
  <c r="Q180" i="2" s="1"/>
  <c r="D179" i="2"/>
  <c r="Q179" i="2" s="1"/>
  <c r="D178" i="2"/>
  <c r="Q178" i="2" s="1"/>
  <c r="D177" i="2"/>
  <c r="Q177" i="2" s="1"/>
  <c r="D176" i="2"/>
  <c r="Q176" i="2" s="1"/>
  <c r="D175" i="2"/>
  <c r="Q175" i="2" s="1"/>
  <c r="D174" i="2"/>
  <c r="Q174" i="2" s="1"/>
  <c r="D173" i="2"/>
  <c r="Q173" i="2" s="1"/>
  <c r="D172" i="2"/>
  <c r="Q172" i="2" s="1"/>
  <c r="D171" i="2"/>
  <c r="Q171" i="2" s="1"/>
  <c r="D170" i="2"/>
  <c r="Q170" i="2" s="1"/>
  <c r="D169" i="2"/>
  <c r="Q169" i="2" s="1"/>
  <c r="D168" i="2"/>
  <c r="Q168" i="2" s="1"/>
  <c r="D167" i="2"/>
  <c r="Q167" i="2" s="1"/>
  <c r="D166" i="2"/>
  <c r="Q166" i="2" s="1"/>
  <c r="D165" i="2"/>
  <c r="Q165" i="2" s="1"/>
  <c r="D164" i="2"/>
  <c r="Q164" i="2" s="1"/>
  <c r="D163" i="2"/>
  <c r="Q163" i="2" s="1"/>
  <c r="D162" i="2"/>
  <c r="Q162" i="2" s="1"/>
  <c r="D161" i="2"/>
  <c r="Q161" i="2" s="1"/>
  <c r="D160" i="2"/>
  <c r="Q160" i="2" s="1"/>
  <c r="D159" i="2"/>
  <c r="Q159" i="2" s="1"/>
  <c r="D158" i="2"/>
  <c r="Q158" i="2" s="1"/>
  <c r="D157" i="2"/>
  <c r="Q157" i="2" s="1"/>
  <c r="D156" i="2"/>
  <c r="Q156" i="2" s="1"/>
  <c r="D153" i="2"/>
  <c r="Q153" i="2" s="1"/>
  <c r="D152" i="2"/>
  <c r="Q152" i="2" s="1"/>
  <c r="D151" i="2"/>
  <c r="Q151" i="2" s="1"/>
  <c r="D150" i="2"/>
  <c r="Q150" i="2" s="1"/>
  <c r="D149" i="2"/>
  <c r="Q149" i="2" s="1"/>
  <c r="D148" i="2"/>
  <c r="Q148" i="2" s="1"/>
  <c r="D147" i="2"/>
  <c r="Q147" i="2" s="1"/>
  <c r="D146" i="2"/>
  <c r="Q146" i="2" s="1"/>
  <c r="D145" i="2"/>
  <c r="Q145" i="2" s="1"/>
  <c r="D144" i="2"/>
  <c r="Q144" i="2" s="1"/>
  <c r="D143" i="2"/>
  <c r="Q143" i="2" s="1"/>
  <c r="D142" i="2"/>
  <c r="Q142" i="2" s="1"/>
  <c r="D141" i="2"/>
  <c r="Q141" i="2" s="1"/>
  <c r="D140" i="2"/>
  <c r="Q140" i="2" s="1"/>
  <c r="D139" i="2"/>
  <c r="Q139" i="2" s="1"/>
  <c r="D138" i="2"/>
  <c r="Q138" i="2" s="1"/>
  <c r="D137" i="2"/>
  <c r="Q137" i="2" s="1"/>
  <c r="D136" i="2"/>
  <c r="Q136" i="2" s="1"/>
  <c r="D135" i="2"/>
  <c r="Q135" i="2" s="1"/>
  <c r="D134" i="2"/>
  <c r="Q134" i="2" s="1"/>
  <c r="D133" i="2"/>
  <c r="Q133" i="2" s="1"/>
  <c r="D132" i="2"/>
  <c r="Q132" i="2" s="1"/>
  <c r="D131" i="2"/>
  <c r="Q131" i="2" s="1"/>
  <c r="D130" i="2"/>
  <c r="Q130" i="2" s="1"/>
  <c r="D129" i="2"/>
  <c r="Q129" i="2" s="1"/>
  <c r="D128" i="2"/>
  <c r="Q128" i="2" s="1"/>
  <c r="D127" i="2"/>
  <c r="Q127" i="2" s="1"/>
  <c r="D126" i="2"/>
  <c r="Q126" i="2" s="1"/>
  <c r="D125" i="2"/>
  <c r="Q125" i="2" s="1"/>
  <c r="D124" i="2"/>
  <c r="Q124" i="2" s="1"/>
  <c r="D123" i="2"/>
  <c r="Q123" i="2" s="1"/>
  <c r="D122" i="2"/>
  <c r="Q122" i="2" s="1"/>
  <c r="D121" i="2"/>
  <c r="Q121" i="2" s="1"/>
  <c r="D120" i="2"/>
  <c r="Q120" i="2" s="1"/>
  <c r="D119" i="2"/>
  <c r="Q119" i="2" s="1"/>
  <c r="D118" i="2"/>
  <c r="Q118" i="2" s="1"/>
  <c r="D117" i="2"/>
  <c r="Q117" i="2" s="1"/>
  <c r="D116" i="2"/>
  <c r="Q116" i="2" s="1"/>
  <c r="D115" i="2"/>
  <c r="Q115" i="2" s="1"/>
  <c r="D114" i="2"/>
  <c r="Q114" i="2" s="1"/>
  <c r="D113" i="2"/>
  <c r="Q113" i="2" s="1"/>
  <c r="D112" i="2"/>
  <c r="Q112" i="2" s="1"/>
  <c r="D111" i="2"/>
  <c r="Q111" i="2" s="1"/>
  <c r="D110" i="2"/>
  <c r="Q110" i="2" s="1"/>
  <c r="D109" i="2"/>
  <c r="Q109" i="2" s="1"/>
  <c r="D108" i="2"/>
  <c r="Q108" i="2" s="1"/>
  <c r="D107" i="2"/>
  <c r="Q107" i="2" s="1"/>
  <c r="D106" i="2"/>
  <c r="Q106" i="2" s="1"/>
  <c r="D105" i="2"/>
  <c r="Q105" i="2" s="1"/>
  <c r="D104" i="2"/>
  <c r="Q104" i="2" s="1"/>
  <c r="D103" i="2"/>
  <c r="Q103" i="2" s="1"/>
  <c r="D102" i="2"/>
  <c r="Q102" i="2" s="1"/>
  <c r="D101" i="2"/>
  <c r="Q101" i="2" s="1"/>
  <c r="D100" i="2"/>
  <c r="Q100" i="2" s="1"/>
  <c r="D99" i="2"/>
  <c r="Q99" i="2" s="1"/>
  <c r="D98" i="2"/>
  <c r="Q98" i="2" s="1"/>
  <c r="D97" i="2"/>
  <c r="Q97" i="2" s="1"/>
  <c r="D96" i="2"/>
  <c r="Q96" i="2" s="1"/>
  <c r="D95" i="2"/>
  <c r="Q95" i="2" s="1"/>
  <c r="D94" i="2"/>
  <c r="Q94" i="2" s="1"/>
  <c r="D93" i="2"/>
  <c r="Q93" i="2" s="1"/>
  <c r="D92" i="2"/>
  <c r="Q92" i="2" s="1"/>
  <c r="D91" i="2"/>
  <c r="Q91" i="2" s="1"/>
  <c r="D90" i="2"/>
  <c r="Q90" i="2" s="1"/>
  <c r="D89" i="2"/>
  <c r="Q89" i="2" s="1"/>
  <c r="D88" i="2"/>
  <c r="Q88" i="2" s="1"/>
  <c r="D87" i="2"/>
  <c r="Q87" i="2" s="1"/>
  <c r="D86" i="2"/>
  <c r="Q86" i="2" s="1"/>
  <c r="D85" i="2"/>
  <c r="Q85" i="2" s="1"/>
  <c r="D84" i="2"/>
  <c r="Q84" i="2" s="1"/>
  <c r="D83" i="2"/>
  <c r="Q83" i="2" s="1"/>
  <c r="D82" i="2"/>
  <c r="Q82" i="2" s="1"/>
  <c r="D81" i="2"/>
  <c r="Q81" i="2" s="1"/>
  <c r="D80" i="2"/>
  <c r="Q80" i="2" s="1"/>
  <c r="D79" i="2"/>
  <c r="Q79" i="2" s="1"/>
  <c r="D78" i="2"/>
  <c r="Q78" i="2" s="1"/>
  <c r="D77" i="2"/>
  <c r="Q77" i="2" s="1"/>
  <c r="D76" i="2"/>
  <c r="Q76" i="2" s="1"/>
  <c r="D75" i="2"/>
  <c r="Q75" i="2" s="1"/>
  <c r="D74" i="2"/>
  <c r="Q74" i="2" s="1"/>
  <c r="D73" i="2"/>
  <c r="Q73" i="2" s="1"/>
  <c r="D72" i="2"/>
  <c r="Q72" i="2" s="1"/>
  <c r="D71" i="2"/>
  <c r="Q71" i="2" s="1"/>
  <c r="D70" i="2"/>
  <c r="Q70" i="2" s="1"/>
  <c r="D69" i="2"/>
  <c r="Q69" i="2" s="1"/>
  <c r="D68" i="2"/>
  <c r="Q68" i="2" s="1"/>
  <c r="D67" i="2"/>
  <c r="Q67" i="2" s="1"/>
  <c r="D66" i="2"/>
  <c r="Q66" i="2" s="1"/>
  <c r="D65" i="2"/>
  <c r="Q65" i="2" s="1"/>
  <c r="D64" i="2"/>
  <c r="Q64" i="2" s="1"/>
  <c r="D63" i="2"/>
  <c r="Q63" i="2" s="1"/>
  <c r="D62" i="2"/>
  <c r="Q62" i="2" s="1"/>
  <c r="D61" i="2"/>
  <c r="Q61" i="2" s="1"/>
  <c r="D60" i="2"/>
  <c r="Q60" i="2" s="1"/>
  <c r="D59" i="2"/>
  <c r="Q59" i="2" s="1"/>
  <c r="D58" i="2"/>
  <c r="Q58" i="2" s="1"/>
  <c r="D57" i="2"/>
  <c r="Q57" i="2" s="1"/>
  <c r="D56" i="2"/>
  <c r="Q56" i="2" s="1"/>
  <c r="D55" i="2"/>
  <c r="Q55" i="2" s="1"/>
  <c r="D54" i="2"/>
  <c r="Q54" i="2" s="1"/>
  <c r="D53" i="2"/>
  <c r="Q53" i="2" s="1"/>
  <c r="D52" i="2"/>
  <c r="Q52" i="2" s="1"/>
  <c r="D51" i="2"/>
  <c r="Q51" i="2" s="1"/>
  <c r="D50" i="2"/>
  <c r="Q50" i="2" s="1"/>
  <c r="D49" i="2"/>
  <c r="Q49" i="2" s="1"/>
  <c r="D48" i="2"/>
  <c r="Q48" i="2" s="1"/>
  <c r="D47" i="2"/>
  <c r="Q47" i="2" s="1"/>
  <c r="D46" i="2"/>
  <c r="Q46" i="2" s="1"/>
  <c r="D45" i="2"/>
  <c r="Q45" i="2" s="1"/>
  <c r="D44" i="2"/>
  <c r="Q44" i="2" s="1"/>
  <c r="D43" i="2"/>
  <c r="Q43" i="2" s="1"/>
  <c r="D42" i="2"/>
  <c r="Q42" i="2" s="1"/>
  <c r="D41" i="2"/>
  <c r="Q41" i="2" s="1"/>
  <c r="D40" i="2"/>
  <c r="Q40" i="2" s="1"/>
  <c r="D39" i="2"/>
  <c r="Q39" i="2" s="1"/>
  <c r="D38" i="2"/>
  <c r="Q38" i="2" s="1"/>
  <c r="D37" i="2"/>
  <c r="Q37" i="2" s="1"/>
  <c r="D36" i="2"/>
  <c r="Q36" i="2" s="1"/>
  <c r="D35" i="2"/>
  <c r="Q35" i="2" s="1"/>
  <c r="D34" i="2"/>
  <c r="Q34" i="2" s="1"/>
  <c r="D33" i="2"/>
  <c r="Q33" i="2" s="1"/>
  <c r="D32" i="2"/>
  <c r="Q32" i="2" s="1"/>
  <c r="D31" i="2"/>
  <c r="Q31" i="2" s="1"/>
  <c r="D30" i="2"/>
  <c r="Q30" i="2" s="1"/>
  <c r="D29" i="2"/>
  <c r="Q29" i="2" s="1"/>
  <c r="D28" i="2"/>
  <c r="Q28" i="2" s="1"/>
  <c r="D27" i="2"/>
  <c r="Q27" i="2" s="1"/>
  <c r="D26" i="2"/>
  <c r="Q26" i="2" s="1"/>
  <c r="D25" i="2"/>
  <c r="Q25" i="2" s="1"/>
  <c r="D24" i="2"/>
  <c r="Q24" i="2" s="1"/>
  <c r="D23" i="2"/>
  <c r="Q23" i="2" s="1"/>
  <c r="D22" i="2"/>
  <c r="Q22" i="2" s="1"/>
  <c r="D21" i="2"/>
  <c r="Q21" i="2" s="1"/>
  <c r="D20" i="2"/>
  <c r="Q20" i="2" s="1"/>
  <c r="D19" i="2"/>
  <c r="Q19" i="2" s="1"/>
  <c r="D18" i="2"/>
  <c r="Q18" i="2" s="1"/>
  <c r="D17" i="2"/>
  <c r="Q17" i="2" s="1"/>
  <c r="D16" i="2"/>
  <c r="Q16" i="2" s="1"/>
  <c r="D15" i="2"/>
  <c r="Q15" i="2" s="1"/>
  <c r="D14" i="2"/>
  <c r="Q14" i="2" s="1"/>
  <c r="D13" i="2"/>
  <c r="Q13" i="2" s="1"/>
  <c r="D12" i="2"/>
  <c r="Q12" i="2" s="1"/>
  <c r="D11" i="2"/>
  <c r="Q11" i="2" s="1"/>
  <c r="D10" i="2"/>
  <c r="Q10" i="2" s="1"/>
  <c r="D9" i="2"/>
  <c r="Q9" i="2" s="1"/>
  <c r="D8" i="2"/>
  <c r="Q8" i="2" s="1"/>
  <c r="D7" i="2"/>
  <c r="Q7" i="2" s="1"/>
  <c r="D6" i="2"/>
  <c r="Q6" i="2" s="1"/>
  <c r="D5" i="2"/>
  <c r="Q5" i="2" s="1"/>
  <c r="D4" i="2"/>
  <c r="Q4" i="2" s="1"/>
  <c r="D3" i="2"/>
  <c r="Q3" i="2" s="1"/>
  <c r="D2" i="2"/>
  <c r="Q2" i="2" s="1"/>
  <c r="D513" i="1"/>
  <c r="Q513" i="1" s="1"/>
  <c r="D512" i="1"/>
  <c r="Q512" i="1" s="1"/>
  <c r="D511" i="1"/>
  <c r="Q511" i="1" s="1"/>
  <c r="D510" i="1"/>
  <c r="Q510" i="1" s="1"/>
  <c r="D509" i="1"/>
  <c r="Q509" i="1" s="1"/>
  <c r="D508" i="1"/>
  <c r="Q508" i="1" s="1"/>
  <c r="D507" i="1"/>
  <c r="Q507" i="1" s="1"/>
  <c r="D506" i="1"/>
  <c r="Q506" i="1" s="1"/>
  <c r="D505" i="1"/>
  <c r="Q505" i="1" s="1"/>
  <c r="D504" i="1"/>
  <c r="Q504" i="1" s="1"/>
  <c r="D503" i="1"/>
  <c r="Q503" i="1" s="1"/>
  <c r="D502" i="1"/>
  <c r="Q502" i="1" s="1"/>
  <c r="D501" i="1"/>
  <c r="Q501" i="1" s="1"/>
  <c r="D500" i="1"/>
  <c r="Q500" i="1" s="1"/>
  <c r="D499" i="1"/>
  <c r="Q499" i="1" s="1"/>
  <c r="D498" i="1"/>
  <c r="Q498" i="1" s="1"/>
  <c r="D497" i="1"/>
  <c r="Q497" i="1" s="1"/>
  <c r="D496" i="1"/>
  <c r="Q496" i="1" s="1"/>
  <c r="D495" i="1"/>
  <c r="Q495" i="1" s="1"/>
  <c r="D494" i="1"/>
  <c r="Q494" i="1" s="1"/>
  <c r="D493" i="1"/>
  <c r="Q493" i="1" s="1"/>
  <c r="D492" i="1"/>
  <c r="Q492" i="1" s="1"/>
  <c r="D491" i="1"/>
  <c r="Q491" i="1" s="1"/>
  <c r="D490" i="1"/>
  <c r="Q490" i="1" s="1"/>
  <c r="D489" i="1"/>
  <c r="Q489" i="1" s="1"/>
  <c r="D488" i="1"/>
  <c r="Q488" i="1" s="1"/>
  <c r="D487" i="1"/>
  <c r="Q487" i="1" s="1"/>
  <c r="D486" i="1"/>
  <c r="Q486" i="1" s="1"/>
  <c r="D485" i="1"/>
  <c r="Q485" i="1" s="1"/>
  <c r="D484" i="1"/>
  <c r="Q484" i="1" s="1"/>
  <c r="D483" i="1"/>
  <c r="Q483" i="1" s="1"/>
  <c r="D482" i="1"/>
  <c r="Q482" i="1" s="1"/>
  <c r="D481" i="1"/>
  <c r="Q481" i="1" s="1"/>
  <c r="D480" i="1"/>
  <c r="Q480" i="1" s="1"/>
  <c r="D479" i="1"/>
  <c r="Q479" i="1" s="1"/>
  <c r="D478" i="1"/>
  <c r="Q478" i="1" s="1"/>
  <c r="D477" i="1"/>
  <c r="Q477" i="1" s="1"/>
  <c r="D476" i="1"/>
  <c r="Q476" i="1" s="1"/>
  <c r="D475" i="1"/>
  <c r="Q475" i="1" s="1"/>
  <c r="D474" i="1"/>
  <c r="Q474" i="1" s="1"/>
  <c r="D473" i="1"/>
  <c r="Q473" i="1" s="1"/>
  <c r="D472" i="1"/>
  <c r="Q472" i="1" s="1"/>
  <c r="D471" i="1"/>
  <c r="Q471" i="1" s="1"/>
  <c r="D470" i="1"/>
  <c r="Q470" i="1" s="1"/>
  <c r="D469" i="1"/>
  <c r="Q469" i="1" s="1"/>
  <c r="D468" i="1"/>
  <c r="Q468" i="1" s="1"/>
  <c r="D467" i="1"/>
  <c r="Q467" i="1" s="1"/>
  <c r="D466" i="1"/>
  <c r="Q466" i="1" s="1"/>
  <c r="D465" i="1"/>
  <c r="Q465" i="1" s="1"/>
  <c r="D464" i="1"/>
  <c r="Q464" i="1" s="1"/>
  <c r="D463" i="1"/>
  <c r="Q463" i="1" s="1"/>
  <c r="D462" i="1"/>
  <c r="Q462" i="1" s="1"/>
  <c r="D461" i="1"/>
  <c r="Q461" i="1" s="1"/>
  <c r="D460" i="1"/>
  <c r="Q460" i="1" s="1"/>
  <c r="D459" i="1"/>
  <c r="Q459" i="1" s="1"/>
  <c r="D458" i="1"/>
  <c r="Q458" i="1" s="1"/>
  <c r="D457" i="1"/>
  <c r="Q457" i="1" s="1"/>
  <c r="D456" i="1"/>
  <c r="Q456" i="1" s="1"/>
  <c r="D455" i="1"/>
  <c r="Q455" i="1" s="1"/>
  <c r="D454" i="1"/>
  <c r="Q454" i="1" s="1"/>
  <c r="D453" i="1"/>
  <c r="Q453" i="1" s="1"/>
  <c r="D452" i="1"/>
  <c r="Q452" i="1" s="1"/>
  <c r="D451" i="1"/>
  <c r="Q451" i="1" s="1"/>
  <c r="D450" i="1"/>
  <c r="Q450" i="1" s="1"/>
  <c r="D449" i="1"/>
  <c r="Q449" i="1" s="1"/>
  <c r="D448" i="1"/>
  <c r="Q448" i="1" s="1"/>
  <c r="D447" i="1"/>
  <c r="Q447" i="1" s="1"/>
  <c r="D446" i="1"/>
  <c r="Q446" i="1" s="1"/>
  <c r="D445" i="1"/>
  <c r="Q445" i="1" s="1"/>
  <c r="D444" i="1"/>
  <c r="Q444" i="1" s="1"/>
  <c r="D443" i="1"/>
  <c r="Q443" i="1" s="1"/>
  <c r="D442" i="1"/>
  <c r="Q442" i="1" s="1"/>
  <c r="D441" i="1"/>
  <c r="Q441" i="1" s="1"/>
  <c r="D440" i="1"/>
  <c r="Q440" i="1" s="1"/>
  <c r="D439" i="1"/>
  <c r="Q439" i="1" s="1"/>
  <c r="D438" i="1"/>
  <c r="Q438" i="1" s="1"/>
  <c r="D437" i="1"/>
  <c r="Q437" i="1" s="1"/>
  <c r="D436" i="1"/>
  <c r="Q436" i="1" s="1"/>
  <c r="D435" i="1"/>
  <c r="Q435" i="1" s="1"/>
  <c r="D434" i="1"/>
  <c r="Q434" i="1" s="1"/>
  <c r="D433" i="1"/>
  <c r="Q433" i="1" s="1"/>
  <c r="D432" i="1"/>
  <c r="Q432" i="1" s="1"/>
  <c r="D431" i="1"/>
  <c r="Q431" i="1" s="1"/>
  <c r="D430" i="1"/>
  <c r="Q430" i="1" s="1"/>
  <c r="D429" i="1"/>
  <c r="Q429" i="1" s="1"/>
  <c r="D428" i="1"/>
  <c r="Q428" i="1" s="1"/>
  <c r="D427" i="1"/>
  <c r="Q427" i="1" s="1"/>
  <c r="D426" i="1"/>
  <c r="Q426" i="1" s="1"/>
  <c r="D425" i="1"/>
  <c r="Q425" i="1" s="1"/>
  <c r="D424" i="1"/>
  <c r="Q424" i="1" s="1"/>
  <c r="D423" i="1"/>
  <c r="Q423" i="1" s="1"/>
  <c r="D422" i="1"/>
  <c r="Q422" i="1" s="1"/>
  <c r="D421" i="1"/>
  <c r="Q421" i="1" s="1"/>
  <c r="D420" i="1"/>
  <c r="Q420" i="1" s="1"/>
  <c r="D419" i="1"/>
  <c r="Q419" i="1" s="1"/>
  <c r="D418" i="1"/>
  <c r="Q418" i="1" s="1"/>
  <c r="D417" i="1"/>
  <c r="Q417" i="1" s="1"/>
  <c r="D416" i="1"/>
  <c r="Q416" i="1" s="1"/>
  <c r="D415" i="1"/>
  <c r="Q415" i="1" s="1"/>
  <c r="D414" i="1"/>
  <c r="Q414" i="1" s="1"/>
  <c r="D413" i="1"/>
  <c r="Q413" i="1" s="1"/>
  <c r="D412" i="1"/>
  <c r="Q412" i="1" s="1"/>
  <c r="D411" i="1"/>
  <c r="Q411" i="1" s="1"/>
  <c r="D410" i="1"/>
  <c r="Q410" i="1" s="1"/>
  <c r="D409" i="1"/>
  <c r="Q409" i="1" s="1"/>
  <c r="D408" i="1"/>
  <c r="Q408" i="1" s="1"/>
  <c r="D407" i="1"/>
  <c r="Q407" i="1" s="1"/>
  <c r="D406" i="1"/>
  <c r="Q406" i="1" s="1"/>
  <c r="D405" i="1"/>
  <c r="Q405" i="1" s="1"/>
  <c r="D404" i="1"/>
  <c r="Q404" i="1" s="1"/>
  <c r="D403" i="1"/>
  <c r="Q403" i="1" s="1"/>
  <c r="D402" i="1"/>
  <c r="Q402" i="1" s="1"/>
  <c r="D401" i="1"/>
  <c r="Q401" i="1" s="1"/>
  <c r="D400" i="1"/>
  <c r="Q400" i="1" s="1"/>
  <c r="D399" i="1"/>
  <c r="Q399" i="1" s="1"/>
  <c r="D398" i="1"/>
  <c r="Q398" i="1" s="1"/>
  <c r="D397" i="1"/>
  <c r="Q397" i="1" s="1"/>
  <c r="D396" i="1"/>
  <c r="Q396" i="1" s="1"/>
  <c r="D395" i="1"/>
  <c r="Q395" i="1" s="1"/>
  <c r="D394" i="1"/>
  <c r="Q394" i="1" s="1"/>
  <c r="D393" i="1"/>
  <c r="Q393" i="1" s="1"/>
  <c r="D392" i="1"/>
  <c r="Q392" i="1" s="1"/>
  <c r="D391" i="1"/>
  <c r="Q391" i="1" s="1"/>
  <c r="D390" i="1"/>
  <c r="Q390" i="1" s="1"/>
  <c r="D389" i="1"/>
  <c r="Q389" i="1" s="1"/>
  <c r="D388" i="1"/>
  <c r="Q388" i="1" s="1"/>
  <c r="D387" i="1"/>
  <c r="Q387" i="1" s="1"/>
  <c r="D386" i="1"/>
  <c r="Q386" i="1" s="1"/>
  <c r="D385" i="1"/>
  <c r="Q385" i="1" s="1"/>
  <c r="D384" i="1"/>
  <c r="Q384" i="1" s="1"/>
  <c r="D383" i="1"/>
  <c r="Q383" i="1" s="1"/>
  <c r="D382" i="1"/>
  <c r="Q382" i="1" s="1"/>
  <c r="D381" i="1"/>
  <c r="Q381" i="1" s="1"/>
  <c r="D380" i="1"/>
  <c r="Q380" i="1" s="1"/>
  <c r="D379" i="1"/>
  <c r="Q379" i="1" s="1"/>
  <c r="D378" i="1"/>
  <c r="Q378" i="1" s="1"/>
  <c r="D377" i="1"/>
  <c r="Q377" i="1" s="1"/>
  <c r="D376" i="1"/>
  <c r="Q376" i="1" s="1"/>
  <c r="D375" i="1"/>
  <c r="Q375" i="1" s="1"/>
  <c r="D374" i="1"/>
  <c r="Q374" i="1" s="1"/>
  <c r="D373" i="1"/>
  <c r="Q373" i="1" s="1"/>
  <c r="D372" i="1"/>
  <c r="Q372" i="1" s="1"/>
  <c r="D371" i="1"/>
  <c r="Q371" i="1" s="1"/>
  <c r="D370" i="1"/>
  <c r="Q370" i="1" s="1"/>
  <c r="D369" i="1"/>
  <c r="Q369" i="1" s="1"/>
  <c r="D368" i="1"/>
  <c r="Q368" i="1" s="1"/>
  <c r="D367" i="1"/>
  <c r="Q367" i="1" s="1"/>
  <c r="D366" i="1"/>
  <c r="Q366" i="1" s="1"/>
  <c r="D365" i="1"/>
  <c r="Q365" i="1" s="1"/>
  <c r="D364" i="1"/>
  <c r="Q364" i="1" s="1"/>
  <c r="D363" i="1"/>
  <c r="Q363" i="1" s="1"/>
  <c r="D362" i="1"/>
  <c r="Q362" i="1" s="1"/>
  <c r="D361" i="1"/>
  <c r="Q361" i="1" s="1"/>
  <c r="D360" i="1"/>
  <c r="Q360" i="1" s="1"/>
  <c r="D359" i="1"/>
  <c r="Q359" i="1" s="1"/>
  <c r="D358" i="1"/>
  <c r="Q358" i="1" s="1"/>
  <c r="D357" i="1"/>
  <c r="Q357" i="1" s="1"/>
  <c r="D356" i="1"/>
  <c r="Q356" i="1" s="1"/>
  <c r="D355" i="1"/>
  <c r="Q355" i="1" s="1"/>
  <c r="D354" i="1"/>
  <c r="Q354" i="1" s="1"/>
  <c r="D353" i="1"/>
  <c r="Q353" i="1" s="1"/>
  <c r="D352" i="1"/>
  <c r="Q352" i="1" s="1"/>
  <c r="D351" i="1"/>
  <c r="Q351" i="1" s="1"/>
  <c r="D350" i="1"/>
  <c r="Q350" i="1" s="1"/>
  <c r="D349" i="1"/>
  <c r="Q349" i="1" s="1"/>
  <c r="D348" i="1"/>
  <c r="Q348" i="1" s="1"/>
  <c r="D347" i="1"/>
  <c r="Q347" i="1" s="1"/>
  <c r="D346" i="1"/>
  <c r="Q346" i="1" s="1"/>
  <c r="D345" i="1"/>
  <c r="Q345" i="1" s="1"/>
  <c r="D344" i="1"/>
  <c r="Q344" i="1" s="1"/>
  <c r="D343" i="1"/>
  <c r="Q343" i="1" s="1"/>
  <c r="D342" i="1"/>
  <c r="Q342" i="1" s="1"/>
  <c r="D341" i="1"/>
  <c r="Q341" i="1" s="1"/>
  <c r="D340" i="1"/>
  <c r="Q340" i="1" s="1"/>
  <c r="D339" i="1"/>
  <c r="Q339" i="1" s="1"/>
  <c r="D338" i="1"/>
  <c r="Q338" i="1" s="1"/>
  <c r="D337" i="1"/>
  <c r="Q337" i="1" s="1"/>
  <c r="D336" i="1"/>
  <c r="Q336" i="1" s="1"/>
  <c r="D335" i="1"/>
  <c r="Q335" i="1" s="1"/>
  <c r="D334" i="1"/>
  <c r="Q334" i="1" s="1"/>
  <c r="D333" i="1"/>
  <c r="Q333" i="1" s="1"/>
  <c r="D332" i="1"/>
  <c r="Q332" i="1" s="1"/>
  <c r="D331" i="1"/>
  <c r="Q331" i="1" s="1"/>
  <c r="D330" i="1"/>
  <c r="Q330" i="1" s="1"/>
  <c r="D329" i="1"/>
  <c r="Q329" i="1" s="1"/>
  <c r="D328" i="1"/>
  <c r="Q328" i="1" s="1"/>
  <c r="D327" i="1"/>
  <c r="Q327" i="1" s="1"/>
  <c r="D326" i="1"/>
  <c r="Q326" i="1" s="1"/>
  <c r="D325" i="1"/>
  <c r="Q325" i="1" s="1"/>
  <c r="D324" i="1"/>
  <c r="Q324" i="1" s="1"/>
  <c r="D323" i="1"/>
  <c r="Q323" i="1" s="1"/>
  <c r="D322" i="1"/>
  <c r="Q322" i="1" s="1"/>
  <c r="D321" i="1"/>
  <c r="Q321" i="1" s="1"/>
  <c r="D320" i="1"/>
  <c r="Q320" i="1" s="1"/>
  <c r="D319" i="1"/>
  <c r="Q319" i="1" s="1"/>
  <c r="D318" i="1"/>
  <c r="Q318" i="1" s="1"/>
  <c r="D317" i="1"/>
  <c r="Q317" i="1" s="1"/>
  <c r="D316" i="1"/>
  <c r="Q316" i="1" s="1"/>
  <c r="D315" i="1"/>
  <c r="Q315" i="1" s="1"/>
  <c r="D314" i="1"/>
  <c r="Q314" i="1" s="1"/>
  <c r="D313" i="1"/>
  <c r="Q313" i="1" s="1"/>
  <c r="D312" i="1"/>
  <c r="Q312" i="1" s="1"/>
  <c r="D311" i="1"/>
  <c r="Q311" i="1" s="1"/>
  <c r="D310" i="1"/>
  <c r="Q310" i="1" s="1"/>
  <c r="D309" i="1"/>
  <c r="Q309" i="1" s="1"/>
  <c r="D308" i="1"/>
  <c r="Q308" i="1" s="1"/>
  <c r="D307" i="1"/>
  <c r="Q307" i="1" s="1"/>
  <c r="D306" i="1"/>
  <c r="Q306" i="1" s="1"/>
  <c r="D305" i="1"/>
  <c r="Q305" i="1" s="1"/>
  <c r="D304" i="1"/>
  <c r="Q304" i="1" s="1"/>
  <c r="D303" i="1"/>
  <c r="Q303" i="1" s="1"/>
  <c r="D302" i="1"/>
  <c r="Q302" i="1" s="1"/>
  <c r="D301" i="1"/>
  <c r="Q301" i="1" s="1"/>
  <c r="D300" i="1"/>
  <c r="Q300" i="1" s="1"/>
  <c r="D299" i="1"/>
  <c r="Q299" i="1" s="1"/>
  <c r="D298" i="1"/>
  <c r="Q298" i="1" s="1"/>
  <c r="D297" i="1"/>
  <c r="Q297" i="1" s="1"/>
  <c r="D296" i="1"/>
  <c r="Q296" i="1" s="1"/>
  <c r="D295" i="1"/>
  <c r="Q295" i="1" s="1"/>
  <c r="D294" i="1"/>
  <c r="Q294" i="1" s="1"/>
  <c r="D293" i="1"/>
  <c r="Q293" i="1" s="1"/>
  <c r="D292" i="1"/>
  <c r="Q292" i="1" s="1"/>
  <c r="D291" i="1"/>
  <c r="Q291" i="1" s="1"/>
  <c r="D290" i="1"/>
  <c r="Q290" i="1" s="1"/>
  <c r="D289" i="1"/>
  <c r="Q289" i="1" s="1"/>
  <c r="D288" i="1"/>
  <c r="Q288" i="1" s="1"/>
  <c r="D287" i="1"/>
  <c r="Q287" i="1" s="1"/>
  <c r="D286" i="1"/>
  <c r="Q286" i="1" s="1"/>
  <c r="D285" i="1"/>
  <c r="Q285" i="1" s="1"/>
  <c r="D284" i="1"/>
  <c r="Q284" i="1" s="1"/>
  <c r="D283" i="1"/>
  <c r="Q283" i="1" s="1"/>
  <c r="D282" i="1"/>
  <c r="Q282" i="1" s="1"/>
  <c r="D281" i="1"/>
  <c r="Q281" i="1" s="1"/>
  <c r="D280" i="1"/>
  <c r="Q280" i="1" s="1"/>
  <c r="D279" i="1"/>
  <c r="Q279" i="1" s="1"/>
  <c r="D278" i="1"/>
  <c r="Q278" i="1" s="1"/>
  <c r="D277" i="1"/>
  <c r="Q277" i="1" s="1"/>
  <c r="D276" i="1"/>
  <c r="Q276" i="1" s="1"/>
  <c r="D275" i="1"/>
  <c r="Q275" i="1" s="1"/>
  <c r="D274" i="1"/>
  <c r="Q274" i="1" s="1"/>
  <c r="D273" i="1"/>
  <c r="Q273" i="1" s="1"/>
  <c r="D272" i="1"/>
  <c r="Q272" i="1" s="1"/>
  <c r="D271" i="1"/>
  <c r="Q271" i="1" s="1"/>
  <c r="D270" i="1"/>
  <c r="Q270" i="1" s="1"/>
  <c r="D269" i="1"/>
  <c r="Q269" i="1" s="1"/>
  <c r="D268" i="1"/>
  <c r="Q268" i="1" s="1"/>
  <c r="D267" i="1"/>
  <c r="Q267" i="1" s="1"/>
  <c r="D266" i="1"/>
  <c r="Q266" i="1" s="1"/>
  <c r="D265" i="1"/>
  <c r="Q265" i="1" s="1"/>
  <c r="D264" i="1"/>
  <c r="Q264" i="1" s="1"/>
  <c r="D263" i="1"/>
  <c r="Q263" i="1" s="1"/>
  <c r="D262" i="1"/>
  <c r="Q262" i="1" s="1"/>
  <c r="D261" i="1"/>
  <c r="Q261" i="1" s="1"/>
  <c r="D260" i="1"/>
  <c r="Q260" i="1" s="1"/>
  <c r="D259" i="1"/>
  <c r="Q259" i="1" s="1"/>
  <c r="D258" i="1"/>
  <c r="Q258" i="1" s="1"/>
  <c r="D257" i="1"/>
  <c r="Q257" i="1" s="1"/>
  <c r="D256" i="1"/>
  <c r="Q256" i="1" s="1"/>
  <c r="D255" i="1"/>
  <c r="Q255" i="1" s="1"/>
  <c r="D254" i="1"/>
  <c r="Q254" i="1" s="1"/>
  <c r="D253" i="1"/>
  <c r="Q253" i="1" s="1"/>
  <c r="D252" i="1"/>
  <c r="Q252" i="1" s="1"/>
  <c r="D251" i="1"/>
  <c r="Q251" i="1" s="1"/>
  <c r="D250" i="1"/>
  <c r="Q250" i="1" s="1"/>
  <c r="D249" i="1"/>
  <c r="Q249" i="1" s="1"/>
  <c r="D248" i="1"/>
  <c r="Q248" i="1" s="1"/>
  <c r="D247" i="1"/>
  <c r="Q247" i="1" s="1"/>
  <c r="D246" i="1"/>
  <c r="Q246" i="1" s="1"/>
  <c r="D245" i="1"/>
  <c r="Q245" i="1" s="1"/>
  <c r="D244" i="1"/>
  <c r="Q244" i="1" s="1"/>
  <c r="D243" i="1"/>
  <c r="Q243" i="1" s="1"/>
  <c r="D242" i="1"/>
  <c r="Q242" i="1" s="1"/>
  <c r="D241" i="1"/>
  <c r="Q241" i="1" s="1"/>
  <c r="D240" i="1"/>
  <c r="Q240" i="1" s="1"/>
  <c r="D239" i="1"/>
  <c r="Q239" i="1" s="1"/>
  <c r="D238" i="1"/>
  <c r="Q238" i="1" s="1"/>
  <c r="D237" i="1"/>
  <c r="Q237" i="1" s="1"/>
  <c r="D236" i="1"/>
  <c r="Q236" i="1" s="1"/>
  <c r="D235" i="1"/>
  <c r="Q235" i="1" s="1"/>
  <c r="D234" i="1"/>
  <c r="Q234" i="1" s="1"/>
  <c r="D233" i="1"/>
  <c r="Q233" i="1" s="1"/>
  <c r="D232" i="1"/>
  <c r="Q232" i="1" s="1"/>
  <c r="D231" i="1"/>
  <c r="Q231" i="1" s="1"/>
  <c r="D230" i="1"/>
  <c r="Q230" i="1" s="1"/>
  <c r="D229" i="1"/>
  <c r="Q229" i="1" s="1"/>
  <c r="D228" i="1"/>
  <c r="Q228" i="1" s="1"/>
  <c r="D227" i="1"/>
  <c r="Q227" i="1" s="1"/>
  <c r="D226" i="1"/>
  <c r="Q226" i="1" s="1"/>
  <c r="D225" i="1"/>
  <c r="Q225" i="1" s="1"/>
  <c r="D224" i="1"/>
  <c r="Q224" i="1" s="1"/>
  <c r="D223" i="1"/>
  <c r="Q223" i="1" s="1"/>
  <c r="D222" i="1"/>
  <c r="Q222" i="1" s="1"/>
  <c r="D221" i="1"/>
  <c r="Q221" i="1" s="1"/>
  <c r="D220" i="1"/>
  <c r="Q220" i="1" s="1"/>
  <c r="D219" i="1"/>
  <c r="Q219" i="1" s="1"/>
  <c r="D218" i="1"/>
  <c r="Q218" i="1" s="1"/>
  <c r="D217" i="1"/>
  <c r="Q217" i="1" s="1"/>
  <c r="D216" i="1"/>
  <c r="Q216" i="1" s="1"/>
  <c r="D215" i="1"/>
  <c r="Q215" i="1" s="1"/>
  <c r="D214" i="1"/>
  <c r="Q214" i="1" s="1"/>
  <c r="D213" i="1"/>
  <c r="Q213" i="1" s="1"/>
  <c r="D212" i="1"/>
  <c r="Q212" i="1" s="1"/>
  <c r="D211" i="1"/>
  <c r="Q211" i="1" s="1"/>
  <c r="D210" i="1"/>
  <c r="Q210" i="1" s="1"/>
  <c r="D209" i="1"/>
  <c r="Q209" i="1" s="1"/>
  <c r="D208" i="1"/>
  <c r="Q208" i="1" s="1"/>
  <c r="D207" i="1"/>
  <c r="Q207" i="1" s="1"/>
  <c r="D206" i="1"/>
  <c r="Q206" i="1" s="1"/>
  <c r="D205" i="1"/>
  <c r="Q205" i="1" s="1"/>
  <c r="D204" i="1"/>
  <c r="Q204" i="1" s="1"/>
  <c r="D203" i="1"/>
  <c r="Q203" i="1" s="1"/>
  <c r="D202" i="1"/>
  <c r="Q202" i="1" s="1"/>
  <c r="D201" i="1"/>
  <c r="Q201" i="1" s="1"/>
  <c r="D200" i="1"/>
  <c r="Q200" i="1" s="1"/>
  <c r="D199" i="1"/>
  <c r="Q199" i="1" s="1"/>
  <c r="D198" i="1"/>
  <c r="Q198" i="1" s="1"/>
  <c r="D197" i="1"/>
  <c r="Q197" i="1" s="1"/>
  <c r="D196" i="1"/>
  <c r="Q196" i="1" s="1"/>
  <c r="D195" i="1"/>
  <c r="Q195" i="1" s="1"/>
  <c r="D194" i="1"/>
  <c r="Q194" i="1" s="1"/>
  <c r="D193" i="1"/>
  <c r="Q193" i="1" s="1"/>
  <c r="D192" i="1"/>
  <c r="Q192" i="1" s="1"/>
  <c r="D191" i="1"/>
  <c r="Q191" i="1" s="1"/>
  <c r="D190" i="1"/>
  <c r="Q190" i="1" s="1"/>
  <c r="D189" i="1"/>
  <c r="Q189" i="1" s="1"/>
  <c r="D188" i="1"/>
  <c r="Q188" i="1" s="1"/>
  <c r="D187" i="1"/>
  <c r="Q187" i="1" s="1"/>
  <c r="D186" i="1"/>
  <c r="Q186" i="1" s="1"/>
  <c r="D185" i="1"/>
  <c r="Q185" i="1" s="1"/>
  <c r="D184" i="1"/>
  <c r="Q184" i="1" s="1"/>
  <c r="D183" i="1"/>
  <c r="Q183" i="1" s="1"/>
  <c r="D182" i="1"/>
  <c r="Q182" i="1" s="1"/>
  <c r="D181" i="1"/>
  <c r="Q181" i="1" s="1"/>
  <c r="D180" i="1"/>
  <c r="Q180" i="1" s="1"/>
  <c r="D179" i="1"/>
  <c r="Q179" i="1" s="1"/>
  <c r="D178" i="1"/>
  <c r="Q178" i="1" s="1"/>
  <c r="D177" i="1"/>
  <c r="Q177" i="1" s="1"/>
  <c r="D176" i="1"/>
  <c r="Q176" i="1" s="1"/>
  <c r="D175" i="1"/>
  <c r="Q175" i="1" s="1"/>
  <c r="D174" i="1"/>
  <c r="Q174" i="1" s="1"/>
  <c r="D173" i="1"/>
  <c r="Q173" i="1" s="1"/>
  <c r="D172" i="1"/>
  <c r="Q172" i="1" s="1"/>
  <c r="D171" i="1"/>
  <c r="Q171" i="1" s="1"/>
  <c r="D170" i="1"/>
  <c r="Q170" i="1" s="1"/>
  <c r="D169" i="1"/>
  <c r="Q169" i="1" s="1"/>
  <c r="D168" i="1"/>
  <c r="Q168" i="1" s="1"/>
  <c r="D167" i="1"/>
  <c r="Q167" i="1" s="1"/>
  <c r="D166" i="1"/>
  <c r="Q166" i="1" s="1"/>
  <c r="D165" i="1"/>
  <c r="Q165" i="1" s="1"/>
  <c r="D164" i="1"/>
  <c r="Q164" i="1" s="1"/>
  <c r="D163" i="1"/>
  <c r="Q163" i="1" s="1"/>
  <c r="D162" i="1"/>
  <c r="Q162" i="1" s="1"/>
  <c r="D161" i="1"/>
  <c r="Q161" i="1" s="1"/>
  <c r="D160" i="1"/>
  <c r="Q160" i="1" s="1"/>
  <c r="D159" i="1"/>
  <c r="Q159" i="1" s="1"/>
  <c r="D158" i="1"/>
  <c r="Q158" i="1" s="1"/>
  <c r="D157" i="1"/>
  <c r="Q157" i="1" s="1"/>
  <c r="D156" i="1"/>
  <c r="Q156" i="1" s="1"/>
  <c r="D155" i="1"/>
  <c r="Q155" i="1" s="1"/>
  <c r="D154" i="1"/>
  <c r="Q154" i="1" s="1"/>
  <c r="D153" i="1"/>
  <c r="Q153" i="1" s="1"/>
  <c r="D152" i="1"/>
  <c r="Q152" i="1" s="1"/>
  <c r="D151" i="1"/>
  <c r="Q151" i="1" s="1"/>
  <c r="D150" i="1"/>
  <c r="Q150" i="1" s="1"/>
  <c r="D149" i="1"/>
  <c r="Q149" i="1" s="1"/>
  <c r="D148" i="1"/>
  <c r="Q148" i="1" s="1"/>
  <c r="D147" i="1"/>
  <c r="Q147" i="1" s="1"/>
  <c r="D146" i="1"/>
  <c r="Q146" i="1" s="1"/>
  <c r="D145" i="1"/>
  <c r="Q145" i="1" s="1"/>
  <c r="D144" i="1"/>
  <c r="Q144" i="1" s="1"/>
  <c r="D143" i="1"/>
  <c r="Q143" i="1" s="1"/>
  <c r="D142" i="1"/>
  <c r="Q142" i="1" s="1"/>
  <c r="D141" i="1"/>
  <c r="Q141" i="1" s="1"/>
  <c r="D140" i="1"/>
  <c r="Q140" i="1" s="1"/>
  <c r="D139" i="1"/>
  <c r="Q139" i="1" s="1"/>
  <c r="D138" i="1"/>
  <c r="Q138" i="1" s="1"/>
  <c r="D137" i="1"/>
  <c r="Q137" i="1" s="1"/>
  <c r="D136" i="1"/>
  <c r="Q136" i="1" s="1"/>
  <c r="D135" i="1"/>
  <c r="Q135" i="1" s="1"/>
  <c r="D134" i="1"/>
  <c r="Q134" i="1" s="1"/>
  <c r="D133" i="1"/>
  <c r="Q133" i="1" s="1"/>
  <c r="D132" i="1"/>
  <c r="Q132" i="1" s="1"/>
  <c r="D131" i="1"/>
  <c r="Q131" i="1" s="1"/>
  <c r="D130" i="1"/>
  <c r="Q130" i="1" s="1"/>
  <c r="D129" i="1"/>
  <c r="Q129" i="1" s="1"/>
  <c r="D128" i="1"/>
  <c r="Q128" i="1" s="1"/>
  <c r="D127" i="1"/>
  <c r="Q127" i="1" s="1"/>
  <c r="D126" i="1"/>
  <c r="Q126" i="1" s="1"/>
  <c r="D125" i="1"/>
  <c r="Q125" i="1" s="1"/>
  <c r="D124" i="1"/>
  <c r="Q124" i="1" s="1"/>
  <c r="D123" i="1"/>
  <c r="Q123" i="1" s="1"/>
  <c r="D122" i="1"/>
  <c r="Q122" i="1" s="1"/>
  <c r="D121" i="1"/>
  <c r="Q121" i="1" s="1"/>
  <c r="D120" i="1"/>
  <c r="Q120" i="1" s="1"/>
  <c r="D119" i="1"/>
  <c r="Q119" i="1" s="1"/>
  <c r="D118" i="1"/>
  <c r="Q118" i="1" s="1"/>
  <c r="D117" i="1"/>
  <c r="Q117" i="1" s="1"/>
  <c r="D116" i="1"/>
  <c r="Q116" i="1" s="1"/>
  <c r="D115" i="1"/>
  <c r="Q115" i="1" s="1"/>
  <c r="D114" i="1"/>
  <c r="Q114" i="1" s="1"/>
  <c r="D113" i="1"/>
  <c r="Q113" i="1" s="1"/>
  <c r="D112" i="1"/>
  <c r="Q112" i="1" s="1"/>
  <c r="D111" i="1"/>
  <c r="Q111" i="1" s="1"/>
  <c r="D110" i="1"/>
  <c r="Q110" i="1" s="1"/>
  <c r="D109" i="1"/>
  <c r="Q109" i="1" s="1"/>
  <c r="D108" i="1"/>
  <c r="Q108" i="1" s="1"/>
  <c r="D107" i="1"/>
  <c r="Q107" i="1" s="1"/>
  <c r="D106" i="1"/>
  <c r="Q106" i="1" s="1"/>
  <c r="D105" i="1"/>
  <c r="Q105" i="1" s="1"/>
  <c r="D104" i="1"/>
  <c r="Q104" i="1" s="1"/>
  <c r="D103" i="1"/>
  <c r="Q103" i="1" s="1"/>
  <c r="D102" i="1"/>
  <c r="Q102" i="1" s="1"/>
  <c r="D101" i="1"/>
  <c r="Q101" i="1" s="1"/>
  <c r="D100" i="1"/>
  <c r="Q100" i="1" s="1"/>
  <c r="D99" i="1"/>
  <c r="Q99" i="1" s="1"/>
  <c r="D98" i="1"/>
  <c r="Q98" i="1" s="1"/>
  <c r="D97" i="1"/>
  <c r="Q97" i="1" s="1"/>
  <c r="D96" i="1"/>
  <c r="Q96" i="1" s="1"/>
  <c r="D95" i="1"/>
  <c r="Q95" i="1" s="1"/>
  <c r="D94" i="1"/>
  <c r="Q94" i="1" s="1"/>
  <c r="D93" i="1"/>
  <c r="Q93" i="1" s="1"/>
  <c r="D92" i="1"/>
  <c r="Q92" i="1" s="1"/>
  <c r="D91" i="1"/>
  <c r="Q91" i="1" s="1"/>
  <c r="D90" i="1"/>
  <c r="Q90" i="1" s="1"/>
  <c r="D89" i="1"/>
  <c r="Q89" i="1" s="1"/>
  <c r="D88" i="1"/>
  <c r="Q88" i="1" s="1"/>
  <c r="D87" i="1"/>
  <c r="Q87" i="1" s="1"/>
  <c r="D86" i="1"/>
  <c r="Q86" i="1" s="1"/>
  <c r="D85" i="1"/>
  <c r="Q85" i="1" s="1"/>
  <c r="D84" i="1"/>
  <c r="Q84" i="1" s="1"/>
  <c r="D83" i="1"/>
  <c r="Q83" i="1" s="1"/>
  <c r="D82" i="1"/>
  <c r="Q82" i="1" s="1"/>
  <c r="D81" i="1"/>
  <c r="Q81" i="1" s="1"/>
  <c r="D80" i="1"/>
  <c r="Q80" i="1" s="1"/>
  <c r="D79" i="1"/>
  <c r="Q79" i="1" s="1"/>
  <c r="D78" i="1"/>
  <c r="Q78" i="1" s="1"/>
  <c r="D77" i="1"/>
  <c r="Q77" i="1" s="1"/>
  <c r="D76" i="1"/>
  <c r="Q76" i="1" s="1"/>
  <c r="D75" i="1"/>
  <c r="Q75" i="1" s="1"/>
  <c r="D74" i="1"/>
  <c r="Q74" i="1" s="1"/>
  <c r="D73" i="1"/>
  <c r="Q73" i="1" s="1"/>
  <c r="D72" i="1"/>
  <c r="Q72" i="1" s="1"/>
  <c r="D71" i="1"/>
  <c r="Q71" i="1" s="1"/>
  <c r="D70" i="1"/>
  <c r="Q70" i="1" s="1"/>
  <c r="D69" i="1"/>
  <c r="Q69" i="1" s="1"/>
  <c r="D68" i="1"/>
  <c r="Q68" i="1" s="1"/>
  <c r="D67" i="1"/>
  <c r="Q67" i="1" s="1"/>
  <c r="D66" i="1"/>
  <c r="Q66" i="1" s="1"/>
  <c r="D65" i="1"/>
  <c r="Q65" i="1" s="1"/>
  <c r="D64" i="1"/>
  <c r="Q64" i="1" s="1"/>
  <c r="D63" i="1"/>
  <c r="Q63" i="1" s="1"/>
  <c r="D62" i="1"/>
  <c r="Q62" i="1" s="1"/>
  <c r="D61" i="1"/>
  <c r="Q61" i="1" s="1"/>
  <c r="D60" i="1"/>
  <c r="Q60" i="1" s="1"/>
  <c r="D59" i="1"/>
  <c r="Q59" i="1" s="1"/>
  <c r="D58" i="1"/>
  <c r="Q58" i="1" s="1"/>
  <c r="D57" i="1"/>
  <c r="Q57" i="1" s="1"/>
  <c r="D56" i="1"/>
  <c r="Q56" i="1" s="1"/>
  <c r="D55" i="1"/>
  <c r="Q55" i="1" s="1"/>
  <c r="D54" i="1"/>
  <c r="Q54" i="1" s="1"/>
  <c r="D53" i="1"/>
  <c r="Q53" i="1" s="1"/>
  <c r="D52" i="1"/>
  <c r="Q52" i="1" s="1"/>
  <c r="D51" i="1"/>
  <c r="Q51" i="1" s="1"/>
  <c r="D50" i="1"/>
  <c r="Q50" i="1" s="1"/>
  <c r="D49" i="1"/>
  <c r="Q49" i="1" s="1"/>
  <c r="D48" i="1"/>
  <c r="Q48" i="1" s="1"/>
  <c r="D47" i="1"/>
  <c r="Q47" i="1" s="1"/>
  <c r="D46" i="1"/>
  <c r="Q46" i="1" s="1"/>
  <c r="D45" i="1"/>
  <c r="Q45" i="1" s="1"/>
  <c r="D44" i="1"/>
  <c r="Q44" i="1" s="1"/>
  <c r="D43" i="1"/>
  <c r="Q43" i="1" s="1"/>
  <c r="D42" i="1"/>
  <c r="Q42" i="1" s="1"/>
  <c r="D41" i="1"/>
  <c r="Q41" i="1" s="1"/>
  <c r="D40" i="1"/>
  <c r="Q40" i="1" s="1"/>
  <c r="D39" i="1"/>
  <c r="Q39" i="1" s="1"/>
  <c r="D38" i="1"/>
  <c r="Q38" i="1" s="1"/>
  <c r="D37" i="1"/>
  <c r="Q37" i="1" s="1"/>
  <c r="D36" i="1"/>
  <c r="Q36" i="1" s="1"/>
  <c r="D35" i="1"/>
  <c r="Q35" i="1" s="1"/>
  <c r="D34" i="1"/>
  <c r="Q34" i="1" s="1"/>
  <c r="D33" i="1"/>
  <c r="Q33" i="1" s="1"/>
  <c r="D32" i="1"/>
  <c r="Q32" i="1" s="1"/>
  <c r="D31" i="1"/>
  <c r="Q31" i="1" s="1"/>
  <c r="D30" i="1"/>
  <c r="Q30" i="1" s="1"/>
  <c r="D29" i="1"/>
  <c r="Q29" i="1" s="1"/>
  <c r="D28" i="1"/>
  <c r="Q28" i="1" s="1"/>
  <c r="D27" i="1"/>
  <c r="Q27" i="1" s="1"/>
  <c r="D26" i="1"/>
  <c r="Q26" i="1" s="1"/>
  <c r="D25" i="1"/>
  <c r="Q25" i="1" s="1"/>
  <c r="D24" i="1"/>
  <c r="Q24" i="1" s="1"/>
  <c r="D23" i="1"/>
  <c r="Q23" i="1" s="1"/>
  <c r="D21" i="1"/>
  <c r="Q21" i="1" s="1"/>
  <c r="D20" i="1"/>
  <c r="Q20" i="1" s="1"/>
  <c r="D19" i="1"/>
  <c r="Q19" i="1" s="1"/>
  <c r="D18" i="1"/>
  <c r="Q18" i="1" s="1"/>
  <c r="D17" i="1"/>
  <c r="Q17" i="1" s="1"/>
  <c r="D16" i="1"/>
  <c r="Q16" i="1" s="1"/>
  <c r="D15" i="1"/>
  <c r="Q15" i="1" s="1"/>
  <c r="D14" i="1"/>
  <c r="Q14" i="1" s="1"/>
  <c r="D13" i="1"/>
  <c r="Q13" i="1" s="1"/>
  <c r="D12" i="1"/>
  <c r="Q12" i="1" s="1"/>
  <c r="D11" i="1"/>
  <c r="Q11" i="1" s="1"/>
  <c r="D10" i="1"/>
  <c r="Q10" i="1" s="1"/>
  <c r="D9" i="1"/>
  <c r="Q9" i="1" s="1"/>
  <c r="D8" i="1"/>
  <c r="Q8" i="1" s="1"/>
  <c r="D7" i="1"/>
  <c r="Q7" i="1" s="1"/>
  <c r="D6" i="1"/>
  <c r="Q6" i="1" s="1"/>
  <c r="D5" i="1"/>
  <c r="Q5" i="1" s="1"/>
  <c r="D4" i="1"/>
  <c r="Q4" i="1" s="1"/>
  <c r="D3" i="1"/>
  <c r="Q3" i="1" s="1"/>
  <c r="D2" i="1"/>
  <c r="Q2" i="1" s="1"/>
  <c r="Q473" i="2"/>
  <c r="P472" i="2"/>
  <c r="Q472" i="2" l="1"/>
</calcChain>
</file>

<file path=xl/sharedStrings.xml><?xml version="1.0" encoding="utf-8"?>
<sst xmlns="http://schemas.openxmlformats.org/spreadsheetml/2006/main" count="19208" uniqueCount="224">
  <si>
    <t>Minnesota Vikings</t>
  </si>
  <si>
    <t>Final</t>
  </si>
  <si>
    <t>New Orleans Saints</t>
  </si>
  <si>
    <t>Atlanta Falcons</t>
  </si>
  <si>
    <t>Pittsburgh Steelers</t>
  </si>
  <si>
    <t>OT</t>
  </si>
  <si>
    <t>Cincinnati Bengals</t>
  </si>
  <si>
    <t>New England Patriots</t>
  </si>
  <si>
    <t>Cleveland Browns</t>
  </si>
  <si>
    <t>Tampa Bay Buccaneers</t>
  </si>
  <si>
    <t>Miami Dolphins</t>
  </si>
  <si>
    <t>Buffalo Bills</t>
  </si>
  <si>
    <t>Oakland Raiders</t>
  </si>
  <si>
    <t>Tennessee Titans</t>
  </si>
  <si>
    <t>Indianapolis Colts</t>
  </si>
  <si>
    <t>Houston Texans</t>
  </si>
  <si>
    <t>Detroit Lions</t>
  </si>
  <si>
    <t>Chicago Bears</t>
  </si>
  <si>
    <t>Denver Broncos</t>
  </si>
  <si>
    <t>Jacksonville Jaguars</t>
  </si>
  <si>
    <t>Carolina Panthers</t>
  </si>
  <si>
    <t>New York Giants</t>
  </si>
  <si>
    <t>Arizona Cardinals</t>
  </si>
  <si>
    <t>St. Louis Rams</t>
  </si>
  <si>
    <t>San Francisco 49ers</t>
  </si>
  <si>
    <t>Seattle Seahawks</t>
  </si>
  <si>
    <t>Green Bay Packers</t>
  </si>
  <si>
    <t>Philadelphia Eagles</t>
  </si>
  <si>
    <t>Dallas Cowboys</t>
  </si>
  <si>
    <t>Washington Redskins</t>
  </si>
  <si>
    <t>Baltimore Ravens</t>
  </si>
  <si>
    <t>New York Jets</t>
  </si>
  <si>
    <t>San Diego Chargers</t>
  </si>
  <si>
    <t>Kansas City Chiefs</t>
  </si>
  <si>
    <t>A</t>
  </si>
  <si>
    <t>H</t>
  </si>
  <si>
    <t>H*</t>
  </si>
  <si>
    <t>A*</t>
  </si>
  <si>
    <t>Central</t>
  </si>
  <si>
    <t>Louisiana Superdome</t>
  </si>
  <si>
    <t>Mountain</t>
  </si>
  <si>
    <t>NDST</t>
  </si>
  <si>
    <t>Mall of America Field</t>
  </si>
  <si>
    <t>Eastern</t>
  </si>
  <si>
    <t>DST</t>
  </si>
  <si>
    <t>New Meadowlands Stadium</t>
  </si>
  <si>
    <t>Lambeau Field</t>
  </si>
  <si>
    <t>Gillette Stadium</t>
  </si>
  <si>
    <t>Soldier Field</t>
  </si>
  <si>
    <t>FedExField</t>
  </si>
  <si>
    <t>Lincoln Financial Field</t>
  </si>
  <si>
    <t>Ford Field</t>
  </si>
  <si>
    <t>Team</t>
  </si>
  <si>
    <t>Score</t>
  </si>
  <si>
    <t>Ending</t>
  </si>
  <si>
    <t>Outcome</t>
  </si>
  <si>
    <t>A/H</t>
  </si>
  <si>
    <t>Time</t>
  </si>
  <si>
    <t>Timezone</t>
  </si>
  <si>
    <t>Days rest</t>
  </si>
  <si>
    <t>Weather</t>
  </si>
  <si>
    <t>Dome</t>
  </si>
  <si>
    <t>Partly Cloudy</t>
  </si>
  <si>
    <t>W+</t>
  </si>
  <si>
    <t>Cloudy</t>
  </si>
  <si>
    <t>Sunny</t>
  </si>
  <si>
    <t>Snow</t>
  </si>
  <si>
    <t>Pacific</t>
  </si>
  <si>
    <t>Arrowhead Stadium</t>
  </si>
  <si>
    <t>Clear</t>
  </si>
  <si>
    <t>Bank of America Stadium</t>
  </si>
  <si>
    <t>Georgia Dome</t>
  </si>
  <si>
    <t>Candlestick Park</t>
  </si>
  <si>
    <t>Rain</t>
  </si>
  <si>
    <t>Mostly Cloudy</t>
  </si>
  <si>
    <t>Overcast</t>
  </si>
  <si>
    <t>Qualcom Stadium</t>
  </si>
  <si>
    <t>Edward Jones Dome</t>
  </si>
  <si>
    <t>Paul Brown Stadium</t>
  </si>
  <si>
    <t>Light Rain</t>
  </si>
  <si>
    <t>Roof Open</t>
  </si>
  <si>
    <t>Roof open</t>
  </si>
  <si>
    <t>Fair</t>
  </si>
  <si>
    <t>Ralph Wilson Stadium</t>
  </si>
  <si>
    <t>M&amp;T Bank Stadium</t>
  </si>
  <si>
    <t>Wind</t>
  </si>
  <si>
    <t>Showers</t>
  </si>
  <si>
    <t>Partly Sunny</t>
  </si>
  <si>
    <t>Mostly Cloudy/Rain</t>
  </si>
  <si>
    <t>Sun Life Stadium</t>
  </si>
  <si>
    <t>Cowboys Stadium</t>
  </si>
  <si>
    <t>Oakland-Alameda County Coliseum</t>
  </si>
  <si>
    <t>Sunny, Windy</t>
  </si>
  <si>
    <t>Cloudy, Rain</t>
  </si>
  <si>
    <t>Cleveland Browns Stadium</t>
  </si>
  <si>
    <t>Sunny, cold</t>
  </si>
  <si>
    <t>INVESCO Field at Mile High</t>
  </si>
  <si>
    <t>Cloudy, cold, windy, snow flurries</t>
  </si>
  <si>
    <t>Cloudy, flurries, steady temp</t>
  </si>
  <si>
    <t>Sunny, warm</t>
  </si>
  <si>
    <t>Qwest Field</t>
  </si>
  <si>
    <t>University of Phoenix Stadium</t>
  </si>
  <si>
    <t>Heinz Field</t>
  </si>
  <si>
    <t>Sunny, Cold</t>
  </si>
  <si>
    <t>Cloudy, Cold</t>
  </si>
  <si>
    <t>Sunny, Cool</t>
  </si>
  <si>
    <t>Clear, Cold</t>
  </si>
  <si>
    <t>Mostly Sunny</t>
  </si>
  <si>
    <t>Reliant Stadium</t>
  </si>
  <si>
    <t>Lucas Oil Stadium</t>
  </si>
  <si>
    <t>EverBank Field</t>
  </si>
  <si>
    <t>LP Field</t>
  </si>
  <si>
    <t>Rain Clouds</t>
  </si>
  <si>
    <t>Chance of Rain</t>
  </si>
  <si>
    <t>Raymond Jones Stadium</t>
  </si>
  <si>
    <t>Scattered Showers</t>
  </si>
  <si>
    <t>Snow, Windy 53 mph</t>
  </si>
  <si>
    <t>Mostly Clear</t>
  </si>
  <si>
    <t>Rain, Wind</t>
  </si>
  <si>
    <t>Cloudy, Sun</t>
  </si>
  <si>
    <t>Cloudy, Flurries</t>
  </si>
  <si>
    <t>Clear, Windy, Wind Chill 13</t>
  </si>
  <si>
    <t>Sunny, Wind Chill 13</t>
  </si>
  <si>
    <t>Light Snow</t>
  </si>
  <si>
    <t>Cloudy, Rainy</t>
  </si>
  <si>
    <t>Sunny, Roof open</t>
  </si>
  <si>
    <t>Scattered Clouds</t>
  </si>
  <si>
    <t>Rain Showers</t>
  </si>
  <si>
    <t>L</t>
  </si>
  <si>
    <t>W</t>
  </si>
  <si>
    <t>Clear, Winds 20 mph</t>
  </si>
  <si>
    <t>Cloudy, Winds 20 mph</t>
  </si>
  <si>
    <t>Cloudy, Winds 26 mph</t>
  </si>
  <si>
    <t>Dry, Wind Gale Force</t>
  </si>
  <si>
    <t>Cloudy, Windy</t>
  </si>
  <si>
    <t>Cloudy, Wind 15 mph</t>
  </si>
  <si>
    <t>Los Angeles Rams</t>
  </si>
  <si>
    <t>Rainy, warm</t>
  </si>
  <si>
    <t>Clear, Cool</t>
  </si>
  <si>
    <t>Cold, Rain</t>
  </si>
  <si>
    <t>Partly Cloudy, Cold, Wind Chill 16</t>
  </si>
  <si>
    <t>Cloudy, Wind 25 mph</t>
  </si>
  <si>
    <t>Clear, Crisp</t>
  </si>
  <si>
    <t>Wind 17mph</t>
  </si>
  <si>
    <t>Windy</t>
  </si>
  <si>
    <t>Broken Clouds</t>
  </si>
  <si>
    <t>Date</t>
  </si>
  <si>
    <t>Sunny, Breezy</t>
  </si>
  <si>
    <t>Cloudy, Thunderstorms, Wind 34 mph</t>
  </si>
  <si>
    <t>Flurries</t>
  </si>
  <si>
    <t>Rain/Snow mix</t>
  </si>
  <si>
    <t>Cloudy, Mist</t>
  </si>
  <si>
    <t>Cloudy, Chance of Snow</t>
  </si>
  <si>
    <t>Sunny, Haze</t>
  </si>
  <si>
    <t>Cloudy, Warm, Humid</t>
  </si>
  <si>
    <t>Partly Cloudy, Windy</t>
  </si>
  <si>
    <t>Partly Cloudy, Cool, Windy</t>
  </si>
  <si>
    <t>Clear, Windy, Cold</t>
  </si>
  <si>
    <t>Cloudy, Showers</t>
  </si>
  <si>
    <t>Cold, Snow</t>
  </si>
  <si>
    <t>Cloudy, Overcast</t>
  </si>
  <si>
    <t>Mostly Cloudy, Light Rain</t>
  </si>
  <si>
    <t>Sunny, Clear</t>
  </si>
  <si>
    <t>Thunderstorms</t>
  </si>
  <si>
    <t>Rain, Wind 17 mph</t>
  </si>
  <si>
    <t>Sunny, Wind 14 mph</t>
  </si>
  <si>
    <t>Cloudy, Wind 13 mph, Windchill 17</t>
  </si>
  <si>
    <t>Clear, Wind 15 mph</t>
  </si>
  <si>
    <t>Rain showers</t>
  </si>
  <si>
    <t>Mostly Cloudy, Chilly</t>
  </si>
  <si>
    <t>Cloudy, Humid</t>
  </si>
  <si>
    <t>Rain, Cool</t>
  </si>
  <si>
    <t>Cloudy, Light Snow</t>
  </si>
  <si>
    <t>Light Showers</t>
  </si>
  <si>
    <t>Sunny, Clouds</t>
  </si>
  <si>
    <t>Sunny Intervals</t>
  </si>
  <si>
    <t>Odds</t>
  </si>
  <si>
    <t>Upset</t>
  </si>
  <si>
    <t>Mostly Cloudy; Chance of Light Rain</t>
  </si>
  <si>
    <t>Cloudy, Wind 20 mph</t>
  </si>
  <si>
    <t>Grass</t>
  </si>
  <si>
    <t>Artificial Turf</t>
  </si>
  <si>
    <t>Week 3 2015 - Articifial Turf</t>
  </si>
  <si>
    <t>Hybrid</t>
  </si>
  <si>
    <t>2016 - Grass</t>
  </si>
  <si>
    <t>Partly Cloudy, Windy 29 mph</t>
  </si>
  <si>
    <t>QB</t>
  </si>
  <si>
    <t>RB</t>
  </si>
  <si>
    <t>WR</t>
  </si>
  <si>
    <t>TE</t>
  </si>
  <si>
    <t>LT</t>
  </si>
  <si>
    <t>LG</t>
  </si>
  <si>
    <t>C</t>
  </si>
  <si>
    <t>RG</t>
  </si>
  <si>
    <t>RT</t>
  </si>
  <si>
    <t>LDT</t>
  </si>
  <si>
    <t>NT</t>
  </si>
  <si>
    <t>RDT</t>
  </si>
  <si>
    <t>MLB</t>
  </si>
  <si>
    <t>LB</t>
  </si>
  <si>
    <t>LCB</t>
  </si>
  <si>
    <t>RCB</t>
  </si>
  <si>
    <t>FS</t>
  </si>
  <si>
    <t>P</t>
  </si>
  <si>
    <t>O</t>
  </si>
  <si>
    <t>Other 1</t>
  </si>
  <si>
    <t>Other 2</t>
  </si>
  <si>
    <t>DE</t>
  </si>
  <si>
    <t>DT</t>
  </si>
  <si>
    <t>Other LB 1</t>
  </si>
  <si>
    <t>SS</t>
  </si>
  <si>
    <t>Offense</t>
  </si>
  <si>
    <t>Defense</t>
  </si>
  <si>
    <t>Other 3</t>
  </si>
  <si>
    <t>DaysRest</t>
  </si>
  <si>
    <t>AorH</t>
  </si>
  <si>
    <t>PST</t>
  </si>
  <si>
    <t>Wind Chill 42</t>
  </si>
  <si>
    <t>Wind Chill 46</t>
  </si>
  <si>
    <t>CLear</t>
  </si>
  <si>
    <t>GameNum</t>
  </si>
  <si>
    <t>AvgPF</t>
  </si>
  <si>
    <t>AvgPA</t>
  </si>
  <si>
    <t>OppScore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</si>
</sst>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165" fontId="0" fillId="0" borderId="0" xfId="0" applyNumberFormat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C34" sqref="C34"/>
    </sheetView>
  </sheetViews>
  <sheetFormatPr defaultRowHeight="14.5" x14ac:dyDescent="0.35"/>
  <cols>
    <col min="1" max="1" width="21.1796875" bestFit="1" customWidth="1"/>
    <col min="2" max="2" width="33" bestFit="1" customWidth="1"/>
    <col min="3" max="3" width="9.54296875" bestFit="1" customWidth="1"/>
    <col min="5" max="5" width="12.54296875" bestFit="1" customWidth="1"/>
    <col min="6" max="6" width="25.7265625" bestFit="1" customWidth="1"/>
  </cols>
  <sheetData>
    <row r="1" spans="1:6" x14ac:dyDescent="0.35">
      <c r="A1" t="s">
        <v>22</v>
      </c>
      <c r="B1" t="s">
        <v>101</v>
      </c>
      <c r="C1" t="s">
        <v>40</v>
      </c>
      <c r="D1" t="s">
        <v>41</v>
      </c>
      <c r="E1" t="s">
        <v>180</v>
      </c>
    </row>
    <row r="2" spans="1:6" x14ac:dyDescent="0.35">
      <c r="A2" t="s">
        <v>3</v>
      </c>
      <c r="B2" t="s">
        <v>71</v>
      </c>
      <c r="C2" t="s">
        <v>43</v>
      </c>
      <c r="D2" t="s">
        <v>44</v>
      </c>
      <c r="E2" t="s">
        <v>181</v>
      </c>
    </row>
    <row r="3" spans="1:6" x14ac:dyDescent="0.35">
      <c r="A3" t="s">
        <v>30</v>
      </c>
      <c r="B3" t="s">
        <v>84</v>
      </c>
      <c r="C3" t="s">
        <v>43</v>
      </c>
      <c r="D3" t="s">
        <v>44</v>
      </c>
      <c r="E3" t="s">
        <v>181</v>
      </c>
      <c r="F3" t="s">
        <v>184</v>
      </c>
    </row>
    <row r="4" spans="1:6" x14ac:dyDescent="0.35">
      <c r="A4" t="s">
        <v>11</v>
      </c>
      <c r="B4" t="s">
        <v>83</v>
      </c>
      <c r="C4" t="s">
        <v>43</v>
      </c>
      <c r="D4" t="s">
        <v>44</v>
      </c>
      <c r="E4" t="s">
        <v>181</v>
      </c>
    </row>
    <row r="5" spans="1:6" x14ac:dyDescent="0.35">
      <c r="A5" t="s">
        <v>20</v>
      </c>
      <c r="B5" t="s">
        <v>70</v>
      </c>
      <c r="C5" t="s">
        <v>43</v>
      </c>
      <c r="D5" t="s">
        <v>44</v>
      </c>
      <c r="E5" t="s">
        <v>180</v>
      </c>
    </row>
    <row r="6" spans="1:6" x14ac:dyDescent="0.35">
      <c r="A6" t="s">
        <v>17</v>
      </c>
      <c r="B6" t="s">
        <v>48</v>
      </c>
      <c r="C6" t="s">
        <v>38</v>
      </c>
      <c r="D6" t="s">
        <v>44</v>
      </c>
      <c r="E6" t="s">
        <v>180</v>
      </c>
    </row>
    <row r="7" spans="1:6" x14ac:dyDescent="0.35">
      <c r="A7" t="s">
        <v>6</v>
      </c>
      <c r="B7" t="s">
        <v>78</v>
      </c>
      <c r="C7" t="s">
        <v>43</v>
      </c>
      <c r="D7" t="s">
        <v>44</v>
      </c>
      <c r="E7" t="s">
        <v>181</v>
      </c>
    </row>
    <row r="8" spans="1:6" x14ac:dyDescent="0.35">
      <c r="A8" t="s">
        <v>8</v>
      </c>
      <c r="B8" t="s">
        <v>94</v>
      </c>
      <c r="C8" t="s">
        <v>43</v>
      </c>
      <c r="D8" t="s">
        <v>44</v>
      </c>
      <c r="E8" t="s">
        <v>180</v>
      </c>
    </row>
    <row r="9" spans="1:6" x14ac:dyDescent="0.35">
      <c r="A9" t="s">
        <v>28</v>
      </c>
      <c r="B9" t="s">
        <v>90</v>
      </c>
      <c r="C9" t="s">
        <v>38</v>
      </c>
      <c r="D9" t="s">
        <v>44</v>
      </c>
      <c r="E9" t="s">
        <v>181</v>
      </c>
    </row>
    <row r="10" spans="1:6" x14ac:dyDescent="0.35">
      <c r="A10" t="s">
        <v>18</v>
      </c>
      <c r="B10" t="s">
        <v>96</v>
      </c>
      <c r="C10" t="s">
        <v>40</v>
      </c>
      <c r="D10" t="s">
        <v>44</v>
      </c>
      <c r="E10" t="s">
        <v>180</v>
      </c>
    </row>
    <row r="11" spans="1:6" x14ac:dyDescent="0.35">
      <c r="A11" t="s">
        <v>16</v>
      </c>
      <c r="B11" t="s">
        <v>51</v>
      </c>
      <c r="C11" t="s">
        <v>43</v>
      </c>
      <c r="D11" t="s">
        <v>44</v>
      </c>
      <c r="E11" t="s">
        <v>181</v>
      </c>
    </row>
    <row r="12" spans="1:6" x14ac:dyDescent="0.35">
      <c r="A12" t="s">
        <v>26</v>
      </c>
      <c r="B12" t="s">
        <v>46</v>
      </c>
      <c r="C12" t="s">
        <v>38</v>
      </c>
      <c r="D12" t="s">
        <v>44</v>
      </c>
      <c r="E12" t="s">
        <v>183</v>
      </c>
    </row>
    <row r="13" spans="1:6" x14ac:dyDescent="0.35">
      <c r="A13" t="s">
        <v>15</v>
      </c>
      <c r="B13" t="s">
        <v>108</v>
      </c>
      <c r="C13" t="s">
        <v>38</v>
      </c>
      <c r="D13" t="s">
        <v>44</v>
      </c>
      <c r="E13" t="s">
        <v>180</v>
      </c>
      <c r="F13" t="s">
        <v>182</v>
      </c>
    </row>
    <row r="14" spans="1:6" x14ac:dyDescent="0.35">
      <c r="A14" t="s">
        <v>14</v>
      </c>
      <c r="B14" t="s">
        <v>109</v>
      </c>
      <c r="C14" t="s">
        <v>43</v>
      </c>
      <c r="D14" t="s">
        <v>44</v>
      </c>
      <c r="E14" t="s">
        <v>181</v>
      </c>
    </row>
    <row r="15" spans="1:6" x14ac:dyDescent="0.35">
      <c r="A15" t="s">
        <v>19</v>
      </c>
      <c r="B15" t="s">
        <v>110</v>
      </c>
      <c r="C15" t="s">
        <v>43</v>
      </c>
      <c r="D15" t="s">
        <v>44</v>
      </c>
      <c r="E15" t="s">
        <v>180</v>
      </c>
    </row>
    <row r="16" spans="1:6" x14ac:dyDescent="0.35">
      <c r="A16" t="s">
        <v>33</v>
      </c>
      <c r="B16" t="s">
        <v>68</v>
      </c>
      <c r="C16" t="s">
        <v>38</v>
      </c>
      <c r="D16" t="s">
        <v>44</v>
      </c>
      <c r="E16" t="s">
        <v>180</v>
      </c>
    </row>
    <row r="17" spans="1:5" x14ac:dyDescent="0.35">
      <c r="A17" t="s">
        <v>10</v>
      </c>
      <c r="B17" t="s">
        <v>89</v>
      </c>
      <c r="C17" t="s">
        <v>43</v>
      </c>
      <c r="D17" t="s">
        <v>44</v>
      </c>
      <c r="E17" t="s">
        <v>180</v>
      </c>
    </row>
    <row r="18" spans="1:5" x14ac:dyDescent="0.35">
      <c r="A18" t="s">
        <v>0</v>
      </c>
      <c r="B18" t="s">
        <v>42</v>
      </c>
      <c r="C18" t="s">
        <v>38</v>
      </c>
      <c r="D18" t="s">
        <v>44</v>
      </c>
      <c r="E18" t="s">
        <v>181</v>
      </c>
    </row>
    <row r="19" spans="1:5" x14ac:dyDescent="0.35">
      <c r="A19" t="s">
        <v>7</v>
      </c>
      <c r="B19" t="s">
        <v>47</v>
      </c>
      <c r="C19" t="s">
        <v>43</v>
      </c>
      <c r="D19" t="s">
        <v>44</v>
      </c>
      <c r="E19" t="s">
        <v>181</v>
      </c>
    </row>
    <row r="20" spans="1:5" x14ac:dyDescent="0.35">
      <c r="A20" t="s">
        <v>2</v>
      </c>
      <c r="B20" t="s">
        <v>39</v>
      </c>
      <c r="C20" t="s">
        <v>38</v>
      </c>
      <c r="D20" t="s">
        <v>44</v>
      </c>
      <c r="E20" t="s">
        <v>181</v>
      </c>
    </row>
    <row r="21" spans="1:5" x14ac:dyDescent="0.35">
      <c r="A21" t="s">
        <v>21</v>
      </c>
      <c r="B21" t="s">
        <v>45</v>
      </c>
      <c r="C21" t="s">
        <v>43</v>
      </c>
      <c r="D21" t="s">
        <v>44</v>
      </c>
      <c r="E21" t="s">
        <v>181</v>
      </c>
    </row>
    <row r="22" spans="1:5" x14ac:dyDescent="0.35">
      <c r="A22" t="s">
        <v>31</v>
      </c>
      <c r="B22" t="s">
        <v>45</v>
      </c>
      <c r="C22" t="s">
        <v>43</v>
      </c>
      <c r="D22" t="s">
        <v>44</v>
      </c>
      <c r="E22" t="s">
        <v>181</v>
      </c>
    </row>
    <row r="23" spans="1:5" x14ac:dyDescent="0.35">
      <c r="A23" t="s">
        <v>12</v>
      </c>
      <c r="B23" t="s">
        <v>91</v>
      </c>
      <c r="C23" t="s">
        <v>67</v>
      </c>
      <c r="D23" t="s">
        <v>44</v>
      </c>
      <c r="E23" t="s">
        <v>180</v>
      </c>
    </row>
    <row r="24" spans="1:5" x14ac:dyDescent="0.35">
      <c r="A24" t="s">
        <v>27</v>
      </c>
      <c r="B24" t="s">
        <v>50</v>
      </c>
      <c r="C24" t="s">
        <v>43</v>
      </c>
      <c r="D24" t="s">
        <v>44</v>
      </c>
      <c r="E24" t="s">
        <v>183</v>
      </c>
    </row>
    <row r="25" spans="1:5" x14ac:dyDescent="0.35">
      <c r="A25" t="s">
        <v>4</v>
      </c>
      <c r="B25" t="s">
        <v>102</v>
      </c>
      <c r="C25" t="s">
        <v>43</v>
      </c>
      <c r="D25" t="s">
        <v>44</v>
      </c>
      <c r="E25" t="s">
        <v>180</v>
      </c>
    </row>
    <row r="26" spans="1:5" x14ac:dyDescent="0.35">
      <c r="A26" t="s">
        <v>23</v>
      </c>
      <c r="B26" t="s">
        <v>77</v>
      </c>
      <c r="C26" t="s">
        <v>38</v>
      </c>
      <c r="D26" t="s">
        <v>44</v>
      </c>
      <c r="E26" t="s">
        <v>181</v>
      </c>
    </row>
    <row r="27" spans="1:5" x14ac:dyDescent="0.35">
      <c r="A27" t="s">
        <v>32</v>
      </c>
      <c r="B27" t="s">
        <v>76</v>
      </c>
      <c r="C27" t="s">
        <v>67</v>
      </c>
      <c r="D27" t="s">
        <v>44</v>
      </c>
      <c r="E27" t="s">
        <v>180</v>
      </c>
    </row>
    <row r="28" spans="1:5" x14ac:dyDescent="0.35">
      <c r="A28" t="s">
        <v>24</v>
      </c>
      <c r="B28" t="s">
        <v>72</v>
      </c>
      <c r="C28" t="s">
        <v>67</v>
      </c>
      <c r="D28" t="s">
        <v>44</v>
      </c>
      <c r="E28" t="s">
        <v>180</v>
      </c>
    </row>
    <row r="29" spans="1:5" x14ac:dyDescent="0.35">
      <c r="A29" t="s">
        <v>25</v>
      </c>
      <c r="B29" t="s">
        <v>100</v>
      </c>
      <c r="C29" t="s">
        <v>67</v>
      </c>
      <c r="D29" t="s">
        <v>44</v>
      </c>
      <c r="E29" t="s">
        <v>181</v>
      </c>
    </row>
    <row r="30" spans="1:5" x14ac:dyDescent="0.35">
      <c r="A30" t="s">
        <v>9</v>
      </c>
      <c r="B30" t="s">
        <v>114</v>
      </c>
      <c r="C30" t="s">
        <v>43</v>
      </c>
      <c r="D30" t="s">
        <v>44</v>
      </c>
      <c r="E30" t="s">
        <v>180</v>
      </c>
    </row>
    <row r="31" spans="1:5" x14ac:dyDescent="0.35">
      <c r="A31" t="s">
        <v>13</v>
      </c>
      <c r="B31" t="s">
        <v>111</v>
      </c>
      <c r="C31" t="s">
        <v>38</v>
      </c>
      <c r="D31" t="s">
        <v>44</v>
      </c>
      <c r="E31" t="s">
        <v>180</v>
      </c>
    </row>
    <row r="32" spans="1:5" x14ac:dyDescent="0.35">
      <c r="A32" t="s">
        <v>29</v>
      </c>
      <c r="B32" t="s">
        <v>49</v>
      </c>
      <c r="C32" t="s">
        <v>43</v>
      </c>
      <c r="D32" t="s">
        <v>44</v>
      </c>
      <c r="E32" t="s">
        <v>180</v>
      </c>
    </row>
    <row r="33" spans="1:4" x14ac:dyDescent="0.35">
      <c r="A33" t="s">
        <v>136</v>
      </c>
      <c r="C33" t="s">
        <v>67</v>
      </c>
      <c r="D33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4"/>
  <sheetViews>
    <sheetView tabSelected="1" zoomScaleNormal="100" workbookViewId="0">
      <selection activeCell="N166" sqref="N166"/>
    </sheetView>
  </sheetViews>
  <sheetFormatPr defaultRowHeight="14.5" x14ac:dyDescent="0.35"/>
  <cols>
    <col min="1" max="1" width="21.1796875" bestFit="1" customWidth="1"/>
    <col min="2" max="2" width="5.81640625" customWidth="1"/>
    <col min="3" max="4" width="9.1796875" customWidth="1"/>
    <col min="6" max="6" width="9.7265625" style="4" bestFit="1" customWidth="1"/>
    <col min="8" max="9" width="8.7265625" customWidth="1"/>
    <col min="10" max="10" width="9.7265625" customWidth="1"/>
    <col min="11" max="11" width="8.7265625" customWidth="1"/>
    <col min="12" max="12" width="14.1796875" customWidth="1"/>
    <col min="13" max="13" width="8.90625" hidden="1" customWidth="1"/>
    <col min="14" max="14" width="5.7265625" style="10" bestFit="1" customWidth="1"/>
    <col min="15" max="15" width="6" style="10" bestFit="1" customWidth="1"/>
    <col min="17" max="17" width="9.1796875" customWidth="1"/>
    <col min="18" max="42" width="9.1796875" hidden="1" customWidth="1"/>
  </cols>
  <sheetData>
    <row r="1" spans="1:42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189</v>
      </c>
      <c r="V1" t="s">
        <v>192</v>
      </c>
      <c r="W1" t="s">
        <v>190</v>
      </c>
      <c r="X1" t="s">
        <v>191</v>
      </c>
      <c r="Y1" t="s">
        <v>193</v>
      </c>
      <c r="Z1" t="s">
        <v>194</v>
      </c>
      <c r="AA1" t="s">
        <v>205</v>
      </c>
      <c r="AB1" t="s">
        <v>206</v>
      </c>
      <c r="AC1" t="s">
        <v>211</v>
      </c>
      <c r="AD1" t="s">
        <v>207</v>
      </c>
      <c r="AE1" t="s">
        <v>208</v>
      </c>
      <c r="AF1" t="s">
        <v>196</v>
      </c>
      <c r="AG1" t="s">
        <v>197</v>
      </c>
      <c r="AH1" t="s">
        <v>199</v>
      </c>
      <c r="AI1" t="s">
        <v>209</v>
      </c>
      <c r="AJ1" t="s">
        <v>206</v>
      </c>
      <c r="AK1" t="s">
        <v>213</v>
      </c>
      <c r="AL1" t="s">
        <v>200</v>
      </c>
      <c r="AM1" t="s">
        <v>201</v>
      </c>
      <c r="AN1" t="s">
        <v>202</v>
      </c>
      <c r="AO1" t="s">
        <v>210</v>
      </c>
      <c r="AP1" t="s">
        <v>212</v>
      </c>
    </row>
    <row r="2" spans="1:42" x14ac:dyDescent="0.35">
      <c r="A2" t="s">
        <v>20</v>
      </c>
      <c r="B2">
        <v>20</v>
      </c>
      <c r="C2" t="s">
        <v>1</v>
      </c>
      <c r="D2" t="str">
        <f>IF($B3=$B2,"T",IF($B3&lt;$B2,"W","L"))</f>
        <v>L</v>
      </c>
      <c r="E2" s="5">
        <f>$E3</f>
        <v>42621</v>
      </c>
      <c r="F2" s="4">
        <v>1</v>
      </c>
      <c r="H2" t="s">
        <v>34</v>
      </c>
      <c r="I2">
        <f>I3</f>
        <v>1840</v>
      </c>
      <c r="J2" t="str">
        <f>J3</f>
        <v>Mountain</v>
      </c>
      <c r="K2">
        <f>K3</f>
        <v>85</v>
      </c>
      <c r="L2" t="str">
        <f>L3</f>
        <v>Sunny, Clear</v>
      </c>
      <c r="M2">
        <f>$B3</f>
        <v>21</v>
      </c>
      <c r="P2">
        <f>(P3*-1)</f>
        <v>3</v>
      </c>
      <c r="Q2" t="str">
        <f>IF(AND(($P2 &lt;  0), ($D2="L")), "N", IF(AND(($P2 &gt; 0), ($D2="W")),"N","Y"))</f>
        <v>Y</v>
      </c>
    </row>
    <row r="3" spans="1:42" x14ac:dyDescent="0.35">
      <c r="A3" t="s">
        <v>18</v>
      </c>
      <c r="B3">
        <v>21</v>
      </c>
      <c r="C3" t="s">
        <v>1</v>
      </c>
      <c r="D3" t="str">
        <f>IF($B2=$B3,"T",IF($B2&lt;$B3,"W","L"))</f>
        <v>W</v>
      </c>
      <c r="E3" s="5">
        <v>42621</v>
      </c>
      <c r="F3" s="4">
        <v>1</v>
      </c>
      <c r="H3" t="s">
        <v>35</v>
      </c>
      <c r="I3">
        <v>1840</v>
      </c>
      <c r="J3" t="str">
        <f>VLOOKUP(A3,Sheet1!$A:$D,3, FALSE)</f>
        <v>Mountain</v>
      </c>
      <c r="K3">
        <v>85</v>
      </c>
      <c r="L3" t="s">
        <v>162</v>
      </c>
      <c r="M3">
        <f>$B2</f>
        <v>20</v>
      </c>
      <c r="P3">
        <v>-3</v>
      </c>
      <c r="Q3" t="str">
        <f t="shared" ref="Q3:Q33" si="0">IF(AND(($P3 &lt;  0), ($D3="L")), "N", IF(AND(($P3 &gt; 0), ($D3="W")),"N","Y"))</f>
        <v>Y</v>
      </c>
    </row>
    <row r="4" spans="1:42" x14ac:dyDescent="0.35">
      <c r="A4" t="s">
        <v>26</v>
      </c>
      <c r="B4">
        <v>27</v>
      </c>
      <c r="C4" t="s">
        <v>1</v>
      </c>
      <c r="D4" t="str">
        <f t="shared" ref="D4" si="1">IF($B5=$B4,"T",IF($B5&lt;$B4,"W","L"))</f>
        <v>W</v>
      </c>
      <c r="E4" s="5">
        <f t="shared" ref="E4" si="2">$E5</f>
        <v>42624</v>
      </c>
      <c r="F4" s="4">
        <v>1</v>
      </c>
      <c r="H4" t="s">
        <v>34</v>
      </c>
      <c r="I4">
        <f t="shared" ref="I4" si="3">I5</f>
        <v>1300</v>
      </c>
      <c r="J4" t="str">
        <f t="shared" ref="J4" si="4">J5</f>
        <v>Eastern</v>
      </c>
      <c r="K4">
        <f t="shared" ref="K4" si="5">K5</f>
        <v>90</v>
      </c>
      <c r="L4">
        <f t="shared" ref="L4" si="6">L5</f>
        <v>0</v>
      </c>
      <c r="M4">
        <f t="shared" ref="M4:M67" si="7">$B5</f>
        <v>23</v>
      </c>
      <c r="P4">
        <f t="shared" ref="P4" si="8">(P5*-1)</f>
        <v>3.5</v>
      </c>
      <c r="Q4" t="str">
        <f t="shared" si="0"/>
        <v>N</v>
      </c>
    </row>
    <row r="5" spans="1:42" x14ac:dyDescent="0.35">
      <c r="A5" t="s">
        <v>19</v>
      </c>
      <c r="B5">
        <v>23</v>
      </c>
      <c r="C5" t="s">
        <v>1</v>
      </c>
      <c r="D5" t="str">
        <f t="shared" ref="D5" si="9">IF($B4=$B5,"T",IF($B4&lt;$B5,"W","L"))</f>
        <v>L</v>
      </c>
      <c r="E5" s="5">
        <v>42624</v>
      </c>
      <c r="F5" s="4">
        <v>1</v>
      </c>
      <c r="H5" t="s">
        <v>35</v>
      </c>
      <c r="I5">
        <v>1300</v>
      </c>
      <c r="J5" t="str">
        <f>VLOOKUP(A5,Sheet1!$A:$D,3, FALSE)</f>
        <v>Eastern</v>
      </c>
      <c r="K5">
        <v>90</v>
      </c>
      <c r="M5">
        <f t="shared" ref="M5:M68" si="10">$B4</f>
        <v>27</v>
      </c>
      <c r="P5">
        <v>-3.5</v>
      </c>
      <c r="Q5" t="str">
        <f t="shared" si="0"/>
        <v>N</v>
      </c>
    </row>
    <row r="6" spans="1:42" x14ac:dyDescent="0.35">
      <c r="A6" t="s">
        <v>0</v>
      </c>
      <c r="B6">
        <v>25</v>
      </c>
      <c r="C6" t="s">
        <v>1</v>
      </c>
      <c r="D6" t="str">
        <f t="shared" ref="D6" si="11">IF($B7=$B6,"T",IF($B7&lt;$B6,"W","L"))</f>
        <v>W</v>
      </c>
      <c r="E6" s="5">
        <f t="shared" ref="E6" si="12">$E7</f>
        <v>42624</v>
      </c>
      <c r="F6" s="4">
        <v>1</v>
      </c>
      <c r="H6" t="s">
        <v>34</v>
      </c>
      <c r="I6">
        <f t="shared" ref="I6" si="13">I7</f>
        <v>1200</v>
      </c>
      <c r="J6" t="str">
        <f t="shared" ref="J6" si="14">J7</f>
        <v>Central</v>
      </c>
      <c r="K6">
        <f t="shared" ref="K6" si="15">K7</f>
        <v>76</v>
      </c>
      <c r="L6" t="str">
        <f t="shared" ref="L6" si="16">L7</f>
        <v>Sunny</v>
      </c>
      <c r="M6">
        <f t="shared" ref="M6:M69" si="17">$B7</f>
        <v>16</v>
      </c>
      <c r="P6">
        <f t="shared" ref="P6" si="18">(P7*-1)</f>
        <v>2.5</v>
      </c>
      <c r="Q6" t="str">
        <f t="shared" si="0"/>
        <v>N</v>
      </c>
    </row>
    <row r="7" spans="1:42" x14ac:dyDescent="0.35">
      <c r="A7" t="s">
        <v>13</v>
      </c>
      <c r="B7">
        <v>16</v>
      </c>
      <c r="C7" t="s">
        <v>1</v>
      </c>
      <c r="D7" t="str">
        <f t="shared" ref="D7" si="19">IF($B6=$B7,"T",IF($B6&lt;$B7,"W","L"))</f>
        <v>L</v>
      </c>
      <c r="E7" s="5">
        <v>42624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>
        <v>76</v>
      </c>
      <c r="L7" t="s">
        <v>65</v>
      </c>
      <c r="M7">
        <f t="shared" ref="M7:M70" si="20">$B6</f>
        <v>25</v>
      </c>
      <c r="P7">
        <v>-2.5</v>
      </c>
      <c r="Q7" t="str">
        <f t="shared" si="0"/>
        <v>N</v>
      </c>
    </row>
    <row r="8" spans="1:42" x14ac:dyDescent="0.35">
      <c r="A8" t="s">
        <v>32</v>
      </c>
      <c r="B8">
        <v>27</v>
      </c>
      <c r="C8" t="s">
        <v>1</v>
      </c>
      <c r="D8" t="str">
        <f t="shared" ref="D8" si="21">IF($B9=$B8,"T",IF($B9&lt;$B8,"W","L"))</f>
        <v>L</v>
      </c>
      <c r="E8" s="5">
        <f t="shared" ref="E8" si="22">$E9</f>
        <v>42624</v>
      </c>
      <c r="F8" s="4">
        <v>1</v>
      </c>
      <c r="H8" t="s">
        <v>34</v>
      </c>
      <c r="I8">
        <f t="shared" ref="I8" si="23">I9</f>
        <v>1205</v>
      </c>
      <c r="J8" t="str">
        <f t="shared" ref="J8" si="24">J9</f>
        <v>Central</v>
      </c>
      <c r="K8">
        <f t="shared" ref="K8" si="25">K9</f>
        <v>74</v>
      </c>
      <c r="L8" t="str">
        <f t="shared" ref="L8" si="26">L9</f>
        <v>Sunny</v>
      </c>
      <c r="M8">
        <f t="shared" ref="M8:M71" si="27">$B9</f>
        <v>33</v>
      </c>
      <c r="P8">
        <f t="shared" ref="P8" si="28">(P9*-1)</f>
        <v>-6.5</v>
      </c>
      <c r="Q8" t="str">
        <f t="shared" si="0"/>
        <v>N</v>
      </c>
    </row>
    <row r="9" spans="1:42" x14ac:dyDescent="0.35">
      <c r="A9" t="s">
        <v>33</v>
      </c>
      <c r="B9">
        <v>33</v>
      </c>
      <c r="C9" t="s">
        <v>1</v>
      </c>
      <c r="D9" t="str">
        <f t="shared" ref="D9" si="29">IF($B8=$B9,"T",IF($B8&lt;$B9,"W","L"))</f>
        <v>W</v>
      </c>
      <c r="E9" s="5">
        <v>42624</v>
      </c>
      <c r="F9" s="4">
        <v>1</v>
      </c>
      <c r="H9" t="s">
        <v>35</v>
      </c>
      <c r="I9">
        <v>1205</v>
      </c>
      <c r="J9" t="str">
        <f>VLOOKUP(A9,Sheet1!$A:$D,3, FALSE)</f>
        <v>Central</v>
      </c>
      <c r="K9">
        <v>74</v>
      </c>
      <c r="L9" t="s">
        <v>65</v>
      </c>
      <c r="M9">
        <f t="shared" ref="M9:M72" si="30">$B8</f>
        <v>27</v>
      </c>
      <c r="P9">
        <v>6.5</v>
      </c>
      <c r="Q9" t="str">
        <f t="shared" si="0"/>
        <v>N</v>
      </c>
    </row>
    <row r="10" spans="1:42" x14ac:dyDescent="0.35">
      <c r="A10" t="s">
        <v>12</v>
      </c>
      <c r="B10">
        <v>35</v>
      </c>
      <c r="C10" t="s">
        <v>1</v>
      </c>
      <c r="D10" t="str">
        <f t="shared" ref="D10" si="31">IF($B11=$B10,"T",IF($B11&lt;$B10,"W","L"))</f>
        <v>W</v>
      </c>
      <c r="E10" s="5">
        <f t="shared" ref="E10" si="32">$E11</f>
        <v>42624</v>
      </c>
      <c r="F10" s="4">
        <v>1</v>
      </c>
      <c r="H10" t="s">
        <v>34</v>
      </c>
      <c r="I10">
        <f t="shared" ref="I10" si="33">I11</f>
        <v>1200</v>
      </c>
      <c r="J10" t="str">
        <f t="shared" ref="J10" si="34">J11</f>
        <v>Central</v>
      </c>
      <c r="K10">
        <f t="shared" ref="K10" si="35">K11</f>
        <v>87</v>
      </c>
      <c r="L10" t="str">
        <f t="shared" ref="L10" si="36">L11</f>
        <v>Partly Cloudy</v>
      </c>
      <c r="M10">
        <f t="shared" ref="M10:M73" si="37">$B11</f>
        <v>34</v>
      </c>
      <c r="P10">
        <f t="shared" ref="P10" si="38">(P11*-1)</f>
        <v>-3</v>
      </c>
      <c r="Q10" t="str">
        <f t="shared" si="0"/>
        <v>Y</v>
      </c>
    </row>
    <row r="11" spans="1:42" x14ac:dyDescent="0.35">
      <c r="A11" t="s">
        <v>2</v>
      </c>
      <c r="B11">
        <v>34</v>
      </c>
      <c r="C11" t="s">
        <v>1</v>
      </c>
      <c r="D11" t="str">
        <f t="shared" ref="D11" si="39">IF($B10=$B11,"T",IF($B10&lt;$B11,"W","L"))</f>
        <v>L</v>
      </c>
      <c r="E11" s="5">
        <v>42624</v>
      </c>
      <c r="F11" s="4">
        <v>1</v>
      </c>
      <c r="H11" t="s">
        <v>35</v>
      </c>
      <c r="I11">
        <v>1200</v>
      </c>
      <c r="J11" t="str">
        <f>VLOOKUP(A11,Sheet1!$A:$D,3, FALSE)</f>
        <v>Central</v>
      </c>
      <c r="K11">
        <v>87</v>
      </c>
      <c r="L11" t="s">
        <v>62</v>
      </c>
      <c r="M11">
        <f t="shared" ref="M11:M74" si="40">$B10</f>
        <v>35</v>
      </c>
      <c r="P11">
        <v>3</v>
      </c>
      <c r="Q11" t="str">
        <f t="shared" si="0"/>
        <v>Y</v>
      </c>
    </row>
    <row r="12" spans="1:42" x14ac:dyDescent="0.35">
      <c r="A12" t="s">
        <v>11</v>
      </c>
      <c r="B12">
        <v>7</v>
      </c>
      <c r="C12" t="s">
        <v>1</v>
      </c>
      <c r="D12" t="str">
        <f t="shared" ref="D12" si="41">IF($B13=$B12,"T",IF($B13&lt;$B12,"W","L"))</f>
        <v>L</v>
      </c>
      <c r="E12" s="5">
        <f t="shared" ref="E12" si="42">$E13</f>
        <v>42624</v>
      </c>
      <c r="F12" s="4">
        <v>1</v>
      </c>
      <c r="H12" t="s">
        <v>34</v>
      </c>
      <c r="I12">
        <f t="shared" ref="I12" si="43">I13</f>
        <v>1300</v>
      </c>
      <c r="J12" t="str">
        <f t="shared" ref="J12" si="44">J13</f>
        <v>Eastern</v>
      </c>
      <c r="K12">
        <f t="shared" ref="K12" si="45">K13</f>
        <v>84</v>
      </c>
      <c r="L12" t="str">
        <f t="shared" ref="L12" si="46">L13</f>
        <v>Partly Cloudy</v>
      </c>
      <c r="M12">
        <f t="shared" ref="M12:M75" si="47">$B13</f>
        <v>13</v>
      </c>
      <c r="P12">
        <f t="shared" ref="P12" si="48">(P13*-1)</f>
        <v>-3</v>
      </c>
      <c r="Q12" t="str">
        <f t="shared" si="0"/>
        <v>N</v>
      </c>
    </row>
    <row r="13" spans="1:42" x14ac:dyDescent="0.35">
      <c r="A13" t="s">
        <v>30</v>
      </c>
      <c r="B13">
        <v>13</v>
      </c>
      <c r="C13" t="s">
        <v>1</v>
      </c>
      <c r="D13" t="str">
        <f t="shared" ref="D13" si="49">IF($B12=$B13,"T",IF($B12&lt;$B13,"W","L"))</f>
        <v>W</v>
      </c>
      <c r="E13" s="5">
        <v>42624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>
        <v>84</v>
      </c>
      <c r="L13" t="s">
        <v>62</v>
      </c>
      <c r="M13">
        <f t="shared" ref="M13:M76" si="50">$B12</f>
        <v>7</v>
      </c>
      <c r="P13">
        <v>3</v>
      </c>
      <c r="Q13" t="str">
        <f t="shared" si="0"/>
        <v>N</v>
      </c>
    </row>
    <row r="14" spans="1:42" x14ac:dyDescent="0.35">
      <c r="A14" t="s">
        <v>6</v>
      </c>
      <c r="B14">
        <v>23</v>
      </c>
      <c r="C14" t="s">
        <v>1</v>
      </c>
      <c r="D14" t="str">
        <f t="shared" ref="D14" si="51">IF($B15=$B14,"T",IF($B15&lt;$B14,"W","L"))</f>
        <v>W</v>
      </c>
      <c r="E14" s="5">
        <f t="shared" ref="E14" si="52">$E15</f>
        <v>42624</v>
      </c>
      <c r="F14" s="4">
        <v>1</v>
      </c>
      <c r="H14" t="s">
        <v>34</v>
      </c>
      <c r="I14">
        <f t="shared" ref="I14" si="53">I15</f>
        <v>1305</v>
      </c>
      <c r="J14" t="str">
        <f t="shared" ref="J14" si="54">J15</f>
        <v>Eastern</v>
      </c>
      <c r="K14">
        <f t="shared" ref="K14" si="55">K15</f>
        <v>79</v>
      </c>
      <c r="L14" t="str">
        <f t="shared" ref="L14" si="56">L15</f>
        <v>Clear</v>
      </c>
      <c r="M14">
        <f t="shared" ref="M14:M77" si="57">$B15</f>
        <v>22</v>
      </c>
      <c r="P14">
        <f t="shared" ref="P14" si="58">(P15*-1)</f>
        <v>1</v>
      </c>
      <c r="Q14" t="str">
        <f t="shared" si="0"/>
        <v>N</v>
      </c>
    </row>
    <row r="15" spans="1:42" x14ac:dyDescent="0.35">
      <c r="A15" t="s">
        <v>31</v>
      </c>
      <c r="B15">
        <v>22</v>
      </c>
      <c r="C15" t="s">
        <v>1</v>
      </c>
      <c r="D15" t="str">
        <f t="shared" ref="D15" si="59">IF($B14=$B15,"T",IF($B14&lt;$B15,"W","L"))</f>
        <v>L</v>
      </c>
      <c r="E15" s="5">
        <v>42624</v>
      </c>
      <c r="F15" s="4">
        <v>1</v>
      </c>
      <c r="H15" t="s">
        <v>35</v>
      </c>
      <c r="I15">
        <v>1305</v>
      </c>
      <c r="J15" t="str">
        <f>VLOOKUP(A15,Sheet1!$A:$D,3, FALSE)</f>
        <v>Eastern</v>
      </c>
      <c r="K15">
        <v>79</v>
      </c>
      <c r="L15" t="s">
        <v>69</v>
      </c>
      <c r="M15">
        <f t="shared" ref="M15:M78" si="60">$B14</f>
        <v>23</v>
      </c>
      <c r="P15">
        <v>-1</v>
      </c>
      <c r="Q15" t="str">
        <f t="shared" si="0"/>
        <v>N</v>
      </c>
    </row>
    <row r="16" spans="1:42" x14ac:dyDescent="0.35">
      <c r="A16" t="s">
        <v>9</v>
      </c>
      <c r="B16">
        <v>31</v>
      </c>
      <c r="C16" t="s">
        <v>1</v>
      </c>
      <c r="D16" t="str">
        <f t="shared" ref="D16" si="61">IF($B17=$B16,"T",IF($B17&lt;$B16,"W","L"))</f>
        <v>W</v>
      </c>
      <c r="E16" s="5">
        <f t="shared" ref="E16" si="62">$E17</f>
        <v>42624</v>
      </c>
      <c r="F16" s="4">
        <v>1</v>
      </c>
      <c r="H16" t="s">
        <v>34</v>
      </c>
      <c r="I16">
        <f t="shared" ref="I16" si="63">I17</f>
        <v>1300</v>
      </c>
      <c r="J16" t="str">
        <f t="shared" ref="J16" si="64">J17</f>
        <v>Eastern</v>
      </c>
      <c r="K16" t="str">
        <f t="shared" ref="K16" si="65">K17</f>
        <v>Dome</v>
      </c>
      <c r="L16">
        <f t="shared" ref="L16" si="66">L17</f>
        <v>0</v>
      </c>
      <c r="M16">
        <f t="shared" ref="M16:M79" si="67">$B17</f>
        <v>24</v>
      </c>
      <c r="P16">
        <f t="shared" ref="P16" si="68">(P17*-1)</f>
        <v>-2.5</v>
      </c>
      <c r="Q16" t="str">
        <f t="shared" si="0"/>
        <v>Y</v>
      </c>
    </row>
    <row r="17" spans="1:17" x14ac:dyDescent="0.35">
      <c r="A17" t="s">
        <v>3</v>
      </c>
      <c r="B17">
        <v>24</v>
      </c>
      <c r="C17" t="s">
        <v>1</v>
      </c>
      <c r="D17" t="str">
        <f t="shared" ref="D17" si="69">IF($B16=$B17,"T",IF($B16&lt;$B17,"W","L"))</f>
        <v>L</v>
      </c>
      <c r="E17" s="5">
        <v>42624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 s="1" t="s">
        <v>61</v>
      </c>
      <c r="M17">
        <f t="shared" ref="M17:M80" si="70">$B16</f>
        <v>31</v>
      </c>
      <c r="P17">
        <v>2.5</v>
      </c>
      <c r="Q17" t="str">
        <f t="shared" si="0"/>
        <v>Y</v>
      </c>
    </row>
    <row r="18" spans="1:17" x14ac:dyDescent="0.35">
      <c r="A18" t="s">
        <v>17</v>
      </c>
      <c r="B18">
        <v>14</v>
      </c>
      <c r="C18" t="s">
        <v>1</v>
      </c>
      <c r="D18" t="str">
        <f t="shared" ref="D18" si="71">IF($B19=$B18,"T",IF($B19&lt;$B18,"W","L"))</f>
        <v>L</v>
      </c>
      <c r="E18" s="5">
        <f t="shared" ref="E18" si="72">$E19</f>
        <v>42624</v>
      </c>
      <c r="F18" s="4">
        <v>1</v>
      </c>
      <c r="H18" t="s">
        <v>34</v>
      </c>
      <c r="I18">
        <f t="shared" ref="I18" si="73">I19</f>
        <v>1205</v>
      </c>
      <c r="J18" t="str">
        <f t="shared" ref="J18" si="74">J19</f>
        <v>Central</v>
      </c>
      <c r="K18">
        <f t="shared" ref="K18" si="75">K19</f>
        <v>84</v>
      </c>
      <c r="L18" t="str">
        <f t="shared" ref="L18" si="76">L19</f>
        <v>Sunny</v>
      </c>
      <c r="M18">
        <f t="shared" ref="M18:M81" si="77">$B19</f>
        <v>23</v>
      </c>
      <c r="P18">
        <f t="shared" ref="P18" si="78">(P19*-1)</f>
        <v>-5.5</v>
      </c>
      <c r="Q18" t="str">
        <f t="shared" si="0"/>
        <v>N</v>
      </c>
    </row>
    <row r="19" spans="1:17" x14ac:dyDescent="0.35">
      <c r="A19" t="s">
        <v>15</v>
      </c>
      <c r="B19">
        <v>23</v>
      </c>
      <c r="C19" t="s">
        <v>1</v>
      </c>
      <c r="D19" t="str">
        <f t="shared" ref="D19" si="79">IF($B18=$B19,"T",IF($B18&lt;$B19,"W","L"))</f>
        <v>W</v>
      </c>
      <c r="E19" s="5">
        <v>42624</v>
      </c>
      <c r="F19" s="4">
        <v>1</v>
      </c>
      <c r="H19" t="s">
        <v>35</v>
      </c>
      <c r="I19">
        <v>1205</v>
      </c>
      <c r="J19" t="str">
        <f>VLOOKUP(A19,Sheet1!$A:$D,3, FALSE)</f>
        <v>Central</v>
      </c>
      <c r="K19">
        <v>84</v>
      </c>
      <c r="L19" t="s">
        <v>65</v>
      </c>
      <c r="M19">
        <f t="shared" ref="M19:M82" si="80">$B18</f>
        <v>14</v>
      </c>
      <c r="P19">
        <v>5.5</v>
      </c>
      <c r="Q19" t="str">
        <f t="shared" si="0"/>
        <v>N</v>
      </c>
    </row>
    <row r="20" spans="1:17" x14ac:dyDescent="0.35">
      <c r="A20" t="s">
        <v>8</v>
      </c>
      <c r="B20">
        <v>10</v>
      </c>
      <c r="C20" t="s">
        <v>1</v>
      </c>
      <c r="D20" t="str">
        <f t="shared" ref="D20" si="81">IF($B21=$B20,"T",IF($B21&lt;$B20,"W","L"))</f>
        <v>L</v>
      </c>
      <c r="E20" s="5">
        <f t="shared" ref="E20" si="82">$E21</f>
        <v>42624</v>
      </c>
      <c r="F20" s="4">
        <v>1</v>
      </c>
      <c r="H20" t="s">
        <v>34</v>
      </c>
      <c r="I20">
        <f t="shared" ref="I20" si="83">I21</f>
        <v>1305</v>
      </c>
      <c r="J20" t="str">
        <f t="shared" ref="J20" si="84">J21</f>
        <v>Eastern</v>
      </c>
      <c r="K20">
        <f t="shared" ref="K20" si="85">K21</f>
        <v>85</v>
      </c>
      <c r="L20" t="str">
        <f t="shared" ref="L20" si="86">L21</f>
        <v>Partly Cloudy</v>
      </c>
      <c r="M20">
        <f t="shared" ref="M20:M83" si="87">$B21</f>
        <v>29</v>
      </c>
      <c r="P20">
        <f t="shared" ref="P20" si="88">(P21*-1)</f>
        <v>-3.5</v>
      </c>
      <c r="Q20" t="str">
        <f t="shared" si="0"/>
        <v>N</v>
      </c>
    </row>
    <row r="21" spans="1:17" x14ac:dyDescent="0.35">
      <c r="A21" t="s">
        <v>27</v>
      </c>
      <c r="B21">
        <v>29</v>
      </c>
      <c r="C21" t="s">
        <v>1</v>
      </c>
      <c r="D21" t="str">
        <f t="shared" ref="D21" si="89">IF($B20=$B21,"T",IF($B20&lt;$B21,"W","L"))</f>
        <v>W</v>
      </c>
      <c r="E21" s="5">
        <v>42624</v>
      </c>
      <c r="F21" s="4">
        <v>1</v>
      </c>
      <c r="H21" t="s">
        <v>35</v>
      </c>
      <c r="I21">
        <v>1305</v>
      </c>
      <c r="J21" t="str">
        <f>VLOOKUP(A21,Sheet1!$A:$D,3, FALSE)</f>
        <v>Eastern</v>
      </c>
      <c r="K21">
        <v>85</v>
      </c>
      <c r="L21" t="s">
        <v>62</v>
      </c>
      <c r="M21">
        <f t="shared" ref="M21:M84" si="90">$B20</f>
        <v>10</v>
      </c>
      <c r="P21">
        <v>3.5</v>
      </c>
      <c r="Q21" t="str">
        <f t="shared" si="0"/>
        <v>N</v>
      </c>
    </row>
    <row r="22" spans="1:17" x14ac:dyDescent="0.35">
      <c r="A22" t="s">
        <v>10</v>
      </c>
      <c r="B22">
        <v>10</v>
      </c>
      <c r="C22" t="s">
        <v>1</v>
      </c>
      <c r="D22" t="str">
        <f t="shared" ref="D22" si="91">IF($B23=$B22,"T",IF($B23&lt;$B22,"W","L"))</f>
        <v>L</v>
      </c>
      <c r="E22" s="5">
        <f t="shared" ref="E22" si="92">$E23</f>
        <v>42624</v>
      </c>
      <c r="F22" s="4">
        <v>1</v>
      </c>
      <c r="H22" t="s">
        <v>34</v>
      </c>
      <c r="I22">
        <f t="shared" ref="I22" si="93">I23</f>
        <v>1305</v>
      </c>
      <c r="J22" t="str">
        <f t="shared" ref="J22" si="94">J23</f>
        <v>Pacific</v>
      </c>
      <c r="K22">
        <f t="shared" ref="K22" si="95">K23</f>
        <v>61</v>
      </c>
      <c r="L22" t="str">
        <f t="shared" ref="L22" si="96">L23</f>
        <v>Sunny</v>
      </c>
      <c r="M22">
        <f t="shared" ref="M22:M85" si="97">$B23</f>
        <v>12</v>
      </c>
      <c r="P22">
        <f t="shared" ref="P22" si="98">(P23*-1)</f>
        <v>-10.5</v>
      </c>
      <c r="Q22" t="str">
        <f t="shared" si="0"/>
        <v>N</v>
      </c>
    </row>
    <row r="23" spans="1:17" x14ac:dyDescent="0.35">
      <c r="A23" t="s">
        <v>25</v>
      </c>
      <c r="B23">
        <v>12</v>
      </c>
      <c r="C23" t="s">
        <v>1</v>
      </c>
      <c r="D23" t="str">
        <f t="shared" ref="D23" si="99">IF($B22=$B23,"T",IF($B22&lt;$B23,"W","L"))</f>
        <v>W</v>
      </c>
      <c r="E23" s="5">
        <v>42624</v>
      </c>
      <c r="F23" s="4">
        <v>1</v>
      </c>
      <c r="H23" t="s">
        <v>35</v>
      </c>
      <c r="I23">
        <v>1305</v>
      </c>
      <c r="J23" t="str">
        <f>VLOOKUP(A23,Sheet1!$A:$D,3, FALSE)</f>
        <v>Pacific</v>
      </c>
      <c r="K23">
        <v>61</v>
      </c>
      <c r="L23" t="s">
        <v>65</v>
      </c>
      <c r="M23">
        <f t="shared" ref="M23:M86" si="100">$B22</f>
        <v>10</v>
      </c>
      <c r="P23">
        <v>10.5</v>
      </c>
      <c r="Q23" t="str">
        <f t="shared" si="0"/>
        <v>N</v>
      </c>
    </row>
    <row r="24" spans="1:17" x14ac:dyDescent="0.35">
      <c r="A24" t="s">
        <v>16</v>
      </c>
      <c r="B24">
        <v>39</v>
      </c>
      <c r="C24" t="s">
        <v>1</v>
      </c>
      <c r="D24" t="str">
        <f t="shared" ref="D24" si="101">IF($B25=$B24,"T",IF($B25&lt;$B24,"W","L"))</f>
        <v>W</v>
      </c>
      <c r="E24" s="5">
        <f t="shared" ref="E24" si="102">$E25</f>
        <v>42624</v>
      </c>
      <c r="F24" s="4">
        <v>1</v>
      </c>
      <c r="H24" t="s">
        <v>34</v>
      </c>
      <c r="I24">
        <f t="shared" ref="I24" si="103">I25</f>
        <v>1625</v>
      </c>
      <c r="J24" t="str">
        <f t="shared" ref="J24" si="104">J25</f>
        <v>Eastern</v>
      </c>
      <c r="K24">
        <f t="shared" ref="K24" si="105">K25</f>
        <v>76</v>
      </c>
      <c r="L24" t="str">
        <f t="shared" ref="L24" si="106">L25</f>
        <v>Partly Sunny</v>
      </c>
      <c r="M24">
        <f t="shared" ref="M24:M87" si="107">$B25</f>
        <v>35</v>
      </c>
      <c r="P24">
        <f t="shared" ref="P24" si="108">(P25*-1)</f>
        <v>-2.5</v>
      </c>
      <c r="Q24" t="str">
        <f t="shared" si="0"/>
        <v>Y</v>
      </c>
    </row>
    <row r="25" spans="1:17" x14ac:dyDescent="0.35">
      <c r="A25" t="s">
        <v>14</v>
      </c>
      <c r="B25">
        <v>35</v>
      </c>
      <c r="C25" t="s">
        <v>1</v>
      </c>
      <c r="D25" t="str">
        <f t="shared" ref="D25" si="109">IF($B24=$B25,"T",IF($B24&lt;$B25,"W","L"))</f>
        <v>L</v>
      </c>
      <c r="E25" s="5">
        <v>42624</v>
      </c>
      <c r="F25" s="4">
        <v>1</v>
      </c>
      <c r="H25" t="s">
        <v>35</v>
      </c>
      <c r="I25">
        <v>1625</v>
      </c>
      <c r="J25" t="str">
        <f>VLOOKUP(A25,Sheet1!$A:$D,3, FALSE)</f>
        <v>Eastern</v>
      </c>
      <c r="K25">
        <v>76</v>
      </c>
      <c r="L25" t="s">
        <v>87</v>
      </c>
      <c r="M25">
        <f t="shared" ref="M25:M88" si="110">$B24</f>
        <v>39</v>
      </c>
      <c r="P25">
        <v>2.5</v>
      </c>
      <c r="Q25" t="str">
        <f t="shared" si="0"/>
        <v>Y</v>
      </c>
    </row>
    <row r="26" spans="1:17" x14ac:dyDescent="0.35">
      <c r="A26" t="s">
        <v>21</v>
      </c>
      <c r="B26">
        <v>20</v>
      </c>
      <c r="C26" t="s">
        <v>1</v>
      </c>
      <c r="D26" t="str">
        <f t="shared" ref="D26" si="111">IF($B27=$B26,"T",IF($B27&lt;$B26,"W","L"))</f>
        <v>W</v>
      </c>
      <c r="E26" s="5">
        <f t="shared" ref="E26" si="112">$E27</f>
        <v>42624</v>
      </c>
      <c r="F26" s="4">
        <v>1</v>
      </c>
      <c r="H26" t="s">
        <v>34</v>
      </c>
      <c r="I26">
        <f t="shared" ref="I26" si="113">I27</f>
        <v>1325</v>
      </c>
      <c r="J26" t="str">
        <f t="shared" ref="J26" si="114">J27</f>
        <v>Central</v>
      </c>
      <c r="K26" t="str">
        <f t="shared" ref="K26" si="115">K27</f>
        <v>Dome</v>
      </c>
      <c r="L26">
        <f t="shared" ref="L26" si="116">L27</f>
        <v>0</v>
      </c>
      <c r="M26">
        <f t="shared" ref="M26:M89" si="117">$B27</f>
        <v>19</v>
      </c>
      <c r="P26">
        <f t="shared" ref="P26" si="118">(P27*-1)</f>
        <v>1</v>
      </c>
      <c r="Q26" t="str">
        <f t="shared" si="0"/>
        <v>N</v>
      </c>
    </row>
    <row r="27" spans="1:17" x14ac:dyDescent="0.35">
      <c r="A27" t="s">
        <v>28</v>
      </c>
      <c r="B27">
        <v>19</v>
      </c>
      <c r="C27" t="s">
        <v>1</v>
      </c>
      <c r="D27" t="str">
        <f t="shared" ref="D27" si="119">IF($B26=$B27,"T",IF($B26&lt;$B27,"W","L"))</f>
        <v>L</v>
      </c>
      <c r="E27" s="5">
        <v>42624</v>
      </c>
      <c r="F27" s="4">
        <v>1</v>
      </c>
      <c r="H27" t="s">
        <v>35</v>
      </c>
      <c r="I27">
        <v>1325</v>
      </c>
      <c r="J27" t="str">
        <f>VLOOKUP(A27,Sheet1!$A:$D,3, FALSE)</f>
        <v>Central</v>
      </c>
      <c r="K27" t="s">
        <v>61</v>
      </c>
      <c r="M27">
        <f t="shared" ref="M27:M90" si="120">$B26</f>
        <v>20</v>
      </c>
      <c r="P27">
        <v>-1</v>
      </c>
      <c r="Q27" t="str">
        <f t="shared" si="0"/>
        <v>N</v>
      </c>
    </row>
    <row r="28" spans="1:17" x14ac:dyDescent="0.35">
      <c r="A28" t="s">
        <v>7</v>
      </c>
      <c r="B28">
        <v>23</v>
      </c>
      <c r="C28" t="s">
        <v>1</v>
      </c>
      <c r="D28" t="str">
        <f t="shared" ref="D28" si="121">IF($B29=$B28,"T",IF($B29&lt;$B28,"W","L"))</f>
        <v>W</v>
      </c>
      <c r="E28" s="5">
        <f t="shared" ref="E28" si="122">$E29</f>
        <v>42624</v>
      </c>
      <c r="F28" s="4">
        <v>1</v>
      </c>
      <c r="H28" t="s">
        <v>34</v>
      </c>
      <c r="I28">
        <f t="shared" ref="I28" si="123">I29</f>
        <v>1730</v>
      </c>
      <c r="J28" t="str">
        <f t="shared" ref="J28" si="124">J29</f>
        <v>Mountain</v>
      </c>
      <c r="K28" t="str">
        <f t="shared" ref="K28" si="125">K29</f>
        <v>Dome</v>
      </c>
      <c r="L28">
        <f t="shared" ref="L28" si="126">L29</f>
        <v>0</v>
      </c>
      <c r="M28">
        <f t="shared" ref="M28:M91" si="127">$B29</f>
        <v>21</v>
      </c>
      <c r="P28">
        <f t="shared" ref="P28" si="128">(P29*-1)</f>
        <v>-8.5</v>
      </c>
      <c r="Q28" t="str">
        <f t="shared" si="0"/>
        <v>Y</v>
      </c>
    </row>
    <row r="29" spans="1:17" x14ac:dyDescent="0.35">
      <c r="A29" t="s">
        <v>22</v>
      </c>
      <c r="B29">
        <v>21</v>
      </c>
      <c r="C29" t="s">
        <v>1</v>
      </c>
      <c r="D29" t="str">
        <f t="shared" ref="D29" si="129">IF($B28=$B29,"T",IF($B28&lt;$B29,"W","L"))</f>
        <v>L</v>
      </c>
      <c r="E29" s="5">
        <v>42624</v>
      </c>
      <c r="F29" s="4">
        <v>1</v>
      </c>
      <c r="H29" t="s">
        <v>35</v>
      </c>
      <c r="I29">
        <v>1730</v>
      </c>
      <c r="J29" t="str">
        <f>VLOOKUP(A29,Sheet1!$A:$D,3, FALSE)</f>
        <v>Mountain</v>
      </c>
      <c r="K29" t="s">
        <v>61</v>
      </c>
      <c r="M29">
        <f t="shared" ref="M29:M92" si="130">$B28</f>
        <v>23</v>
      </c>
      <c r="P29">
        <v>8.5</v>
      </c>
      <c r="Q29" t="str">
        <f t="shared" si="0"/>
        <v>Y</v>
      </c>
    </row>
    <row r="30" spans="1:17" x14ac:dyDescent="0.35">
      <c r="A30" t="s">
        <v>4</v>
      </c>
      <c r="B30">
        <v>38</v>
      </c>
      <c r="C30" t="s">
        <v>1</v>
      </c>
      <c r="D30" t="str">
        <f t="shared" ref="D30" si="131">IF($B31=$B30,"T",IF($B31&lt;$B30,"W","L"))</f>
        <v>W</v>
      </c>
      <c r="E30" s="5">
        <f t="shared" ref="E30" si="132">$E31</f>
        <v>42625</v>
      </c>
      <c r="F30" s="4">
        <v>1</v>
      </c>
      <c r="H30" t="s">
        <v>34</v>
      </c>
      <c r="I30">
        <f t="shared" ref="I30" si="133">I31</f>
        <v>1900</v>
      </c>
      <c r="J30" t="str">
        <f t="shared" ref="J30" si="134">J31</f>
        <v>Eastern</v>
      </c>
      <c r="K30">
        <f t="shared" ref="K30" si="135">K31</f>
        <v>79</v>
      </c>
      <c r="L30" t="str">
        <f t="shared" ref="L30" si="136">L31</f>
        <v>Sunny</v>
      </c>
      <c r="M30">
        <f t="shared" ref="M30:M93" si="137">$B31</f>
        <v>16</v>
      </c>
      <c r="P30">
        <f t="shared" ref="P30" si="138">(P31*-1)</f>
        <v>2.5</v>
      </c>
      <c r="Q30" t="str">
        <f t="shared" si="0"/>
        <v>N</v>
      </c>
    </row>
    <row r="31" spans="1:17" x14ac:dyDescent="0.35">
      <c r="A31" t="s">
        <v>29</v>
      </c>
      <c r="B31">
        <v>16</v>
      </c>
      <c r="C31" t="s">
        <v>1</v>
      </c>
      <c r="D31" t="str">
        <f t="shared" ref="D31" si="139">IF($B30=$B31,"T",IF($B30&lt;$B31,"W","L"))</f>
        <v>L</v>
      </c>
      <c r="E31" s="5">
        <v>42625</v>
      </c>
      <c r="F31" s="4">
        <v>1</v>
      </c>
      <c r="H31" t="s">
        <v>35</v>
      </c>
      <c r="I31">
        <v>1900</v>
      </c>
      <c r="J31" t="str">
        <f>VLOOKUP(A31,Sheet1!$A:$D,3, FALSE)</f>
        <v>Eastern</v>
      </c>
      <c r="K31">
        <v>79</v>
      </c>
      <c r="L31" t="s">
        <v>65</v>
      </c>
      <c r="M31">
        <f t="shared" ref="M31:M94" si="140">$B30</f>
        <v>38</v>
      </c>
      <c r="P31">
        <v>-2.5</v>
      </c>
      <c r="Q31" t="str">
        <f t="shared" si="0"/>
        <v>N</v>
      </c>
    </row>
    <row r="32" spans="1:17" x14ac:dyDescent="0.35">
      <c r="A32" t="s">
        <v>136</v>
      </c>
      <c r="B32">
        <v>0</v>
      </c>
      <c r="C32" t="s">
        <v>1</v>
      </c>
      <c r="D32" t="str">
        <f t="shared" ref="D32" si="141">IF($B33=$B32,"T",IF($B33&lt;$B32,"W","L"))</f>
        <v>L</v>
      </c>
      <c r="E32" s="5">
        <f t="shared" ref="E32" si="142">$E33</f>
        <v>42625</v>
      </c>
      <c r="F32" s="4">
        <v>1</v>
      </c>
      <c r="H32" t="s">
        <v>34</v>
      </c>
      <c r="I32">
        <f t="shared" ref="I32" si="143">I33</f>
        <v>1920</v>
      </c>
      <c r="J32" t="str">
        <f t="shared" ref="J32" si="144">J33</f>
        <v>Pacific</v>
      </c>
      <c r="K32">
        <f t="shared" ref="K32" si="145">K33</f>
        <v>66</v>
      </c>
      <c r="L32" t="str">
        <f t="shared" ref="L32" si="146">L33</f>
        <v>Clear</v>
      </c>
      <c r="M32">
        <f t="shared" ref="M32:M95" si="147">$B33</f>
        <v>28</v>
      </c>
      <c r="P32">
        <f t="shared" ref="P32" si="148">(P33*-1)</f>
        <v>2.5</v>
      </c>
      <c r="Q32" t="str">
        <f t="shared" si="0"/>
        <v>Y</v>
      </c>
    </row>
    <row r="33" spans="1:17" x14ac:dyDescent="0.35">
      <c r="A33" t="s">
        <v>24</v>
      </c>
      <c r="B33">
        <v>28</v>
      </c>
      <c r="C33" t="s">
        <v>1</v>
      </c>
      <c r="D33" t="str">
        <f t="shared" ref="D33" si="149">IF($B32=$B33,"T",IF($B32&lt;$B33,"W","L"))</f>
        <v>W</v>
      </c>
      <c r="E33" s="5">
        <v>42625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66</v>
      </c>
      <c r="L33" t="s">
        <v>69</v>
      </c>
      <c r="M33">
        <f t="shared" ref="M33:M96" si="150">$B32</f>
        <v>0</v>
      </c>
      <c r="P33">
        <v>-2.5</v>
      </c>
      <c r="Q33" t="str">
        <f t="shared" si="0"/>
        <v>Y</v>
      </c>
    </row>
    <row r="34" spans="1:17" x14ac:dyDescent="0.35">
      <c r="A34" t="s">
        <v>31</v>
      </c>
      <c r="B34">
        <v>37</v>
      </c>
      <c r="C34" t="s">
        <v>1</v>
      </c>
      <c r="D34" t="str">
        <f>IF($B35=$B34,"T",IF($B35&lt;$B34,"W","L"))</f>
        <v>W</v>
      </c>
      <c r="E34" s="5">
        <f>$E35</f>
        <v>42628</v>
      </c>
      <c r="F34" s="4">
        <f>VLOOKUP($A34,$A$2:$F$33,6,FALSE)+1</f>
        <v>2</v>
      </c>
      <c r="G34">
        <f>VLOOKUP($A34,$A34:$E34,5,FALSE)-VLOOKUP($A34,$A$2:$E$33,5,FALSE)</f>
        <v>4</v>
      </c>
      <c r="H34" t="s">
        <v>34</v>
      </c>
      <c r="I34">
        <f>I35</f>
        <v>2025</v>
      </c>
      <c r="J34" t="str">
        <f>J35</f>
        <v>Eastern</v>
      </c>
      <c r="K34">
        <f>K35</f>
        <v>60</v>
      </c>
      <c r="L34" t="str">
        <f>L35</f>
        <v>Partly Cloudy</v>
      </c>
      <c r="M34">
        <f t="shared" ref="M34:M97" si="151">$B35</f>
        <v>31</v>
      </c>
      <c r="N34" s="10">
        <f>VLOOKUP($A34,$A$2:$M$33,2,FALSE)</f>
        <v>22</v>
      </c>
      <c r="O34" s="10">
        <f>VLOOKUP($A34,$A$2:$M$33,13,FALSE)</f>
        <v>23</v>
      </c>
      <c r="P34">
        <f>(P35*-1)</f>
        <v>0</v>
      </c>
      <c r="Q34" t="str">
        <f>IF(AND(($P34 &lt;  0), ($D34="L")), "N", IF(AND(($P34 &gt; 0), ($D34="W")),"N","Y"))</f>
        <v>Y</v>
      </c>
    </row>
    <row r="35" spans="1:17" x14ac:dyDescent="0.35">
      <c r="A35" t="s">
        <v>11</v>
      </c>
      <c r="B35">
        <v>31</v>
      </c>
      <c r="C35" t="s">
        <v>1</v>
      </c>
      <c r="D35" t="str">
        <f>IF($B34=$B35,"T",IF($B34&lt;$B35,"W","L"))</f>
        <v>L</v>
      </c>
      <c r="E35" s="5">
        <v>42628</v>
      </c>
      <c r="F35" s="4">
        <f>VLOOKUP($A35,$A$2:$F$33,6,FALSE)+1</f>
        <v>2</v>
      </c>
      <c r="G35">
        <f>VLOOKUP($A35,$A35:$E35,5,FALSE)-VLOOKUP($A35,$A$2:$E$33,5,FALSE)</f>
        <v>4</v>
      </c>
      <c r="H35" t="s">
        <v>35</v>
      </c>
      <c r="I35">
        <v>2025</v>
      </c>
      <c r="J35" t="str">
        <f>VLOOKUP(A35,Sheet1!$A:$D,3, FALSE)</f>
        <v>Eastern</v>
      </c>
      <c r="K35">
        <v>60</v>
      </c>
      <c r="L35" t="s">
        <v>62</v>
      </c>
      <c r="M35">
        <f t="shared" ref="M35:M98" si="152">$B34</f>
        <v>37</v>
      </c>
      <c r="N35" s="10">
        <f t="shared" ref="N35:N65" si="153">VLOOKUP($A35,$A$2:$M$33,2,FALSE)</f>
        <v>7</v>
      </c>
      <c r="O35" s="10">
        <f t="shared" ref="O35:O65" si="154">VLOOKUP($A35,$A$2:$M$33,13,FALSE)</f>
        <v>13</v>
      </c>
      <c r="P35">
        <v>0</v>
      </c>
      <c r="Q35" t="str">
        <f t="shared" ref="Q35:Q65" si="155">IF(AND(($P35 &lt;  0), ($D35="L")), "N", IF(AND(($P35 &gt; 0), ($D35="W")),"N","Y"))</f>
        <v>Y</v>
      </c>
    </row>
    <row r="36" spans="1:17" x14ac:dyDescent="0.35">
      <c r="A36" t="s">
        <v>33</v>
      </c>
      <c r="B36">
        <v>12</v>
      </c>
      <c r="C36" t="s">
        <v>1</v>
      </c>
      <c r="D36" t="str">
        <f t="shared" ref="D36" si="156">IF($B37=$B36,"T",IF($B37&lt;$B36,"W","L"))</f>
        <v>L</v>
      </c>
      <c r="E36" s="5">
        <f t="shared" ref="E36" si="157">$E37</f>
        <v>42631</v>
      </c>
      <c r="F36" s="4">
        <f>VLOOKUP($A36,$A$2:$F$33,6,FALSE)+1</f>
        <v>2</v>
      </c>
      <c r="G36">
        <f>VLOOKUP($A36,$A36:$E36,5,FALSE)-VLOOKUP($A36,$A$2:$E$33,5,FALSE)</f>
        <v>7</v>
      </c>
      <c r="H36" t="s">
        <v>34</v>
      </c>
      <c r="I36">
        <f t="shared" ref="I36" si="158">I37</f>
        <v>1200</v>
      </c>
      <c r="J36" t="str">
        <f t="shared" ref="J36" si="159">J37</f>
        <v>Central</v>
      </c>
      <c r="K36">
        <f t="shared" ref="K36" si="160">K37</f>
        <v>91</v>
      </c>
      <c r="L36" t="str">
        <f t="shared" ref="L36" si="161">L37</f>
        <v>Partly Cloudy</v>
      </c>
      <c r="M36">
        <f t="shared" ref="M36:M99" si="162">$B37</f>
        <v>19</v>
      </c>
      <c r="N36" s="10">
        <f t="shared" si="153"/>
        <v>33</v>
      </c>
      <c r="O36" s="10">
        <f t="shared" si="154"/>
        <v>27</v>
      </c>
      <c r="P36">
        <f t="shared" ref="P36" si="163">(P37*-1)</f>
        <v>-1</v>
      </c>
      <c r="Q36" t="str">
        <f t="shared" si="155"/>
        <v>N</v>
      </c>
    </row>
    <row r="37" spans="1:17" x14ac:dyDescent="0.35">
      <c r="A37" t="s">
        <v>15</v>
      </c>
      <c r="B37">
        <v>19</v>
      </c>
      <c r="C37" t="s">
        <v>1</v>
      </c>
      <c r="D37" t="str">
        <f t="shared" ref="D37" si="164">IF($B36=$B37,"T",IF($B36&lt;$B37,"W","L"))</f>
        <v>W</v>
      </c>
      <c r="E37" s="5">
        <v>42631</v>
      </c>
      <c r="F37" s="4">
        <f>VLOOKUP($A37,$A$2:$F$33,6,FALSE)+1</f>
        <v>2</v>
      </c>
      <c r="G37">
        <f>VLOOKUP($A37,$A37:$E37,5,FALSE)-VLOOKUP($A37,$A$2:$E$33,5,FALSE)</f>
        <v>7</v>
      </c>
      <c r="H37" t="s">
        <v>35</v>
      </c>
      <c r="I37">
        <v>1200</v>
      </c>
      <c r="J37" t="str">
        <f>VLOOKUP(A37,Sheet1!$A:$D,3, FALSE)</f>
        <v>Central</v>
      </c>
      <c r="K37">
        <v>91</v>
      </c>
      <c r="L37" t="s">
        <v>62</v>
      </c>
      <c r="M37">
        <f t="shared" ref="M37:M100" si="165">$B36</f>
        <v>12</v>
      </c>
      <c r="N37" s="10">
        <f t="shared" si="153"/>
        <v>23</v>
      </c>
      <c r="O37" s="10">
        <f t="shared" si="154"/>
        <v>14</v>
      </c>
      <c r="P37">
        <v>1</v>
      </c>
      <c r="Q37" t="str">
        <f t="shared" si="155"/>
        <v>N</v>
      </c>
    </row>
    <row r="38" spans="1:17" x14ac:dyDescent="0.35">
      <c r="A38" t="s">
        <v>13</v>
      </c>
      <c r="B38">
        <v>16</v>
      </c>
      <c r="C38" t="s">
        <v>1</v>
      </c>
      <c r="D38" t="str">
        <f t="shared" ref="D38" si="166">IF($B39=$B38,"T",IF($B39&lt;$B38,"W","L"))</f>
        <v>W</v>
      </c>
      <c r="E38" s="5">
        <f t="shared" ref="E38" si="167">$E39</f>
        <v>42631</v>
      </c>
      <c r="F38" s="4">
        <f>VLOOKUP($A38,$A$2:$F$33,6,FALSE)+1</f>
        <v>2</v>
      </c>
      <c r="G38">
        <f>VLOOKUP($A38,$A38:$E38,5,FALSE)-VLOOKUP($A38,$A$2:$E$33,5,FALSE)</f>
        <v>7</v>
      </c>
      <c r="H38" t="s">
        <v>34</v>
      </c>
      <c r="I38">
        <f t="shared" ref="I38" si="168">I39</f>
        <v>1300</v>
      </c>
      <c r="J38" t="str">
        <f t="shared" ref="J38" si="169">J39</f>
        <v>Eastern</v>
      </c>
      <c r="K38">
        <f t="shared" ref="K38" si="170">K39</f>
        <v>68</v>
      </c>
      <c r="L38" t="str">
        <f t="shared" ref="L38" si="171">L39</f>
        <v>Dome</v>
      </c>
      <c r="M38">
        <f t="shared" ref="M38:M101" si="172">$B39</f>
        <v>15</v>
      </c>
      <c r="N38" s="10">
        <f t="shared" si="153"/>
        <v>16</v>
      </c>
      <c r="O38" s="10">
        <f t="shared" si="154"/>
        <v>25</v>
      </c>
      <c r="P38">
        <f t="shared" ref="P38" si="173">(P39*-1)</f>
        <v>-6</v>
      </c>
      <c r="Q38" t="str">
        <f t="shared" si="155"/>
        <v>Y</v>
      </c>
    </row>
    <row r="39" spans="1:17" x14ac:dyDescent="0.35">
      <c r="A39" t="s">
        <v>16</v>
      </c>
      <c r="B39">
        <v>15</v>
      </c>
      <c r="C39" t="s">
        <v>1</v>
      </c>
      <c r="D39" t="str">
        <f t="shared" ref="D39" si="174">IF($B38=$B39,"T",IF($B38&lt;$B39,"W","L"))</f>
        <v>L</v>
      </c>
      <c r="E39" s="5">
        <v>42631</v>
      </c>
      <c r="F39" s="4">
        <f>VLOOKUP($A39,$A$2:$F$33,6,FALSE)+1</f>
        <v>2</v>
      </c>
      <c r="G39">
        <f>VLOOKUP($A39,$A39:$E39,5,FALSE)-VLOOKUP($A39,$A$2:$E$33,5,FALSE)</f>
        <v>7</v>
      </c>
      <c r="H39" t="s">
        <v>35</v>
      </c>
      <c r="I39">
        <v>1300</v>
      </c>
      <c r="J39" t="str">
        <f>VLOOKUP(A39,Sheet1!$A:$D,3, FALSE)</f>
        <v>Eastern</v>
      </c>
      <c r="K39">
        <v>68</v>
      </c>
      <c r="L39" t="s">
        <v>61</v>
      </c>
      <c r="M39">
        <f t="shared" ref="M39:M102" si="175">$B38</f>
        <v>16</v>
      </c>
      <c r="N39" s="10">
        <f t="shared" si="153"/>
        <v>39</v>
      </c>
      <c r="O39" s="10">
        <f t="shared" si="154"/>
        <v>35</v>
      </c>
      <c r="P39">
        <v>6</v>
      </c>
      <c r="Q39" t="str">
        <f t="shared" si="155"/>
        <v>Y</v>
      </c>
    </row>
    <row r="40" spans="1:17" x14ac:dyDescent="0.35">
      <c r="A40" t="s">
        <v>30</v>
      </c>
      <c r="B40">
        <v>25</v>
      </c>
      <c r="C40" t="s">
        <v>1</v>
      </c>
      <c r="D40" t="str">
        <f t="shared" ref="D40" si="176">IF($B41=$B40,"T",IF($B41&lt;$B40,"W","L"))</f>
        <v>W</v>
      </c>
      <c r="E40" s="5">
        <f t="shared" ref="E40" si="177">$E41</f>
        <v>42631</v>
      </c>
      <c r="F40" s="4">
        <f>VLOOKUP($A40,$A$2:$F$33,6,FALSE)+1</f>
        <v>2</v>
      </c>
      <c r="G40">
        <f>VLOOKUP($A40,$A40:$E40,5,FALSE)-VLOOKUP($A40,$A$2:$E$33,5,FALSE)</f>
        <v>7</v>
      </c>
      <c r="H40" t="s">
        <v>34</v>
      </c>
      <c r="I40">
        <f t="shared" ref="I40" si="178">I41</f>
        <v>1300</v>
      </c>
      <c r="J40" t="str">
        <f t="shared" ref="J40" si="179">J41</f>
        <v>Eastern</v>
      </c>
      <c r="K40">
        <f t="shared" ref="K40" si="180">K41</f>
        <v>74</v>
      </c>
      <c r="L40" t="str">
        <f t="shared" ref="L40" si="181">L41</f>
        <v>Sunny</v>
      </c>
      <c r="M40">
        <f t="shared" ref="M40:M103" si="182">$B41</f>
        <v>20</v>
      </c>
      <c r="N40" s="10">
        <f t="shared" si="153"/>
        <v>13</v>
      </c>
      <c r="O40" s="10">
        <f t="shared" si="154"/>
        <v>7</v>
      </c>
      <c r="P40">
        <f t="shared" ref="P40" si="183">(P41*-1)</f>
        <v>4.5</v>
      </c>
      <c r="Q40" t="str">
        <f t="shared" si="155"/>
        <v>N</v>
      </c>
    </row>
    <row r="41" spans="1:17" x14ac:dyDescent="0.35">
      <c r="A41" t="s">
        <v>8</v>
      </c>
      <c r="B41">
        <v>20</v>
      </c>
      <c r="C41" t="s">
        <v>1</v>
      </c>
      <c r="D41" t="str">
        <f t="shared" ref="D41" si="184">IF($B40=$B41,"T",IF($B40&lt;$B41,"W","L"))</f>
        <v>L</v>
      </c>
      <c r="E41" s="5">
        <v>42631</v>
      </c>
      <c r="F41" s="4">
        <f>VLOOKUP($A41,$A$2:$F$33,6,FALSE)+1</f>
        <v>2</v>
      </c>
      <c r="G41">
        <f>VLOOKUP($A41,$A41:$E41,5,FALSE)-VLOOKUP($A41,$A$2:$E$33,5,FALSE)</f>
        <v>7</v>
      </c>
      <c r="H41" t="s">
        <v>35</v>
      </c>
      <c r="I41">
        <v>1300</v>
      </c>
      <c r="J41" t="str">
        <f>VLOOKUP(A41,Sheet1!$A:$D,3, FALSE)</f>
        <v>Eastern</v>
      </c>
      <c r="K41">
        <v>74</v>
      </c>
      <c r="L41" t="s">
        <v>65</v>
      </c>
      <c r="M41">
        <f t="shared" ref="M41:M104" si="185">$B40</f>
        <v>25</v>
      </c>
      <c r="N41" s="10">
        <f t="shared" si="153"/>
        <v>10</v>
      </c>
      <c r="O41" s="10">
        <f t="shared" si="154"/>
        <v>29</v>
      </c>
      <c r="P41">
        <v>-4.5</v>
      </c>
      <c r="Q41" t="str">
        <f t="shared" si="155"/>
        <v>N</v>
      </c>
    </row>
    <row r="42" spans="1:17" x14ac:dyDescent="0.35">
      <c r="A42" t="s">
        <v>10</v>
      </c>
      <c r="B42">
        <v>24</v>
      </c>
      <c r="C42" t="s">
        <v>1</v>
      </c>
      <c r="D42" t="str">
        <f t="shared" ref="D42" si="186">IF($B43=$B42,"T",IF($B43&lt;$B42,"W","L"))</f>
        <v>L</v>
      </c>
      <c r="E42" s="5">
        <f t="shared" ref="E42" si="187">$E43</f>
        <v>42631</v>
      </c>
      <c r="F42" s="4">
        <f>VLOOKUP($A42,$A$2:$F$33,6,FALSE)+1</f>
        <v>2</v>
      </c>
      <c r="G42">
        <f>VLOOKUP($A42,$A42:$E42,5,FALSE)-VLOOKUP($A42,$A$2:$E$33,5,FALSE)</f>
        <v>7</v>
      </c>
      <c r="H42" t="s">
        <v>34</v>
      </c>
      <c r="I42">
        <f t="shared" ref="I42" si="188">I43</f>
        <v>1300</v>
      </c>
      <c r="J42" t="str">
        <f t="shared" ref="J42" si="189">J43</f>
        <v>Eastern</v>
      </c>
      <c r="K42">
        <f t="shared" ref="K42" si="190">K43</f>
        <v>79</v>
      </c>
      <c r="L42" t="str">
        <f t="shared" ref="L42" si="191">L43</f>
        <v>Cloudy, Humid</v>
      </c>
      <c r="M42">
        <f t="shared" ref="M42:M73" si="192">$B43</f>
        <v>31</v>
      </c>
      <c r="N42" s="10">
        <f t="shared" si="153"/>
        <v>10</v>
      </c>
      <c r="O42" s="10">
        <f t="shared" si="154"/>
        <v>12</v>
      </c>
      <c r="P42">
        <f t="shared" ref="P42" si="193">(P43*-1)</f>
        <v>-5.5</v>
      </c>
      <c r="Q42" t="str">
        <f t="shared" si="155"/>
        <v>N</v>
      </c>
    </row>
    <row r="43" spans="1:17" x14ac:dyDescent="0.35">
      <c r="A43" t="s">
        <v>7</v>
      </c>
      <c r="B43">
        <v>31</v>
      </c>
      <c r="C43" t="s">
        <v>1</v>
      </c>
      <c r="D43" t="str">
        <f t="shared" ref="D43" si="194">IF($B42=$B43,"T",IF($B42&lt;$B43,"W","L"))</f>
        <v>W</v>
      </c>
      <c r="E43" s="5">
        <v>42631</v>
      </c>
      <c r="F43" s="4">
        <f>VLOOKUP($A43,$A$2:$F$33,6,FALSE)+1</f>
        <v>2</v>
      </c>
      <c r="G43">
        <f>VLOOKUP($A43,$A43:$E43,5,FALSE)-VLOOKUP($A43,$A$2:$E$33,5,FALSE)</f>
        <v>7</v>
      </c>
      <c r="H43" t="s">
        <v>35</v>
      </c>
      <c r="I43">
        <v>1300</v>
      </c>
      <c r="J43" t="str">
        <f>VLOOKUP(A43,Sheet1!$A:$D,3, FALSE)</f>
        <v>Eastern</v>
      </c>
      <c r="K43">
        <v>79</v>
      </c>
      <c r="L43" t="s">
        <v>170</v>
      </c>
      <c r="M43">
        <f t="shared" ref="M43:M74" si="195">$B42</f>
        <v>24</v>
      </c>
      <c r="N43" s="10">
        <f t="shared" si="153"/>
        <v>23</v>
      </c>
      <c r="O43" s="10">
        <f t="shared" si="154"/>
        <v>21</v>
      </c>
      <c r="P43">
        <v>5.5</v>
      </c>
      <c r="Q43" t="str">
        <f t="shared" si="155"/>
        <v>N</v>
      </c>
    </row>
    <row r="44" spans="1:17" x14ac:dyDescent="0.35">
      <c r="A44" t="s">
        <v>6</v>
      </c>
      <c r="B44">
        <v>16</v>
      </c>
      <c r="C44" t="s">
        <v>1</v>
      </c>
      <c r="D44" t="str">
        <f t="shared" ref="D44" si="196">IF($B45=$B44,"T",IF($B45&lt;$B44,"W","L"))</f>
        <v>L</v>
      </c>
      <c r="E44" s="5">
        <f t="shared" ref="E44" si="197">$E45</f>
        <v>42631</v>
      </c>
      <c r="F44" s="4">
        <f>VLOOKUP($A44,$A$2:$F$33,6,FALSE)+1</f>
        <v>2</v>
      </c>
      <c r="G44">
        <f>VLOOKUP($A44,$A44:$E44,5,FALSE)-VLOOKUP($A44,$A$2:$E$33,5,FALSE)</f>
        <v>7</v>
      </c>
      <c r="H44" t="s">
        <v>34</v>
      </c>
      <c r="I44">
        <f t="shared" ref="I44" si="198">I45</f>
        <v>1300</v>
      </c>
      <c r="J44" t="str">
        <f t="shared" ref="J44" si="199">J45</f>
        <v>Eastern</v>
      </c>
      <c r="K44">
        <f t="shared" ref="K44" si="200">K45</f>
        <v>72</v>
      </c>
      <c r="L44" t="str">
        <f t="shared" ref="L44" si="201">L45</f>
        <v>Cloudy</v>
      </c>
      <c r="M44">
        <f t="shared" ref="M44:M75" si="202">$B45</f>
        <v>24</v>
      </c>
      <c r="N44" s="10">
        <f t="shared" si="153"/>
        <v>23</v>
      </c>
      <c r="O44" s="10">
        <f t="shared" si="154"/>
        <v>22</v>
      </c>
      <c r="P44">
        <f t="shared" ref="P44" si="203">(P45*-1)</f>
        <v>-3</v>
      </c>
      <c r="Q44" t="str">
        <f t="shared" si="155"/>
        <v>N</v>
      </c>
    </row>
    <row r="45" spans="1:17" x14ac:dyDescent="0.35">
      <c r="A45" t="s">
        <v>4</v>
      </c>
      <c r="B45">
        <v>24</v>
      </c>
      <c r="C45" t="s">
        <v>1</v>
      </c>
      <c r="D45" t="str">
        <f t="shared" ref="D45" si="204">IF($B44=$B45,"T",IF($B44&lt;$B45,"W","L"))</f>
        <v>W</v>
      </c>
      <c r="E45" s="5">
        <v>42631</v>
      </c>
      <c r="F45" s="4">
        <f>VLOOKUP($A45,$A$2:$F$33,6,FALSE)+1</f>
        <v>2</v>
      </c>
      <c r="G45">
        <f>VLOOKUP($A45,$A45:$E45,5,FALSE)-VLOOKUP($A45,$A$2:$E$33,5,FALSE)</f>
        <v>6</v>
      </c>
      <c r="H45" t="s">
        <v>35</v>
      </c>
      <c r="I45">
        <v>1300</v>
      </c>
      <c r="J45" t="str">
        <f>VLOOKUP(A45,Sheet1!$A:$D,3, FALSE)</f>
        <v>Eastern</v>
      </c>
      <c r="K45">
        <v>72</v>
      </c>
      <c r="L45" t="s">
        <v>64</v>
      </c>
      <c r="M45">
        <f t="shared" ref="M45:M76" si="205">$B44</f>
        <v>16</v>
      </c>
      <c r="N45" s="10">
        <f t="shared" si="153"/>
        <v>38</v>
      </c>
      <c r="O45" s="10">
        <f t="shared" si="154"/>
        <v>16</v>
      </c>
      <c r="P45">
        <v>3</v>
      </c>
      <c r="Q45" t="str">
        <f t="shared" si="155"/>
        <v>N</v>
      </c>
    </row>
    <row r="46" spans="1:17" x14ac:dyDescent="0.35">
      <c r="A46" t="s">
        <v>2</v>
      </c>
      <c r="B46">
        <v>13</v>
      </c>
      <c r="C46" t="s">
        <v>1</v>
      </c>
      <c r="D46" t="str">
        <f t="shared" ref="D46" si="206">IF($B47=$B46,"T",IF($B47&lt;$B46,"W","L"))</f>
        <v>L</v>
      </c>
      <c r="E46" s="5">
        <f t="shared" ref="E46" si="207">$E47</f>
        <v>42631</v>
      </c>
      <c r="F46" s="4">
        <f>VLOOKUP($A46,$A$2:$F$33,6,FALSE)+1</f>
        <v>2</v>
      </c>
      <c r="G46">
        <f>VLOOKUP($A46,$A46:$E46,5,FALSE)-VLOOKUP($A46,$A$2:$E$33,5,FALSE)</f>
        <v>7</v>
      </c>
      <c r="H46" t="s">
        <v>34</v>
      </c>
      <c r="I46">
        <f t="shared" ref="I46" si="208">I47</f>
        <v>1300</v>
      </c>
      <c r="J46" t="str">
        <f t="shared" ref="J46" si="209">J47</f>
        <v>Eastern</v>
      </c>
      <c r="K46">
        <f t="shared" ref="K46" si="210">K47</f>
        <v>80</v>
      </c>
      <c r="L46" t="str">
        <f t="shared" ref="L46" si="211">L47</f>
        <v>Mostly Cloudy</v>
      </c>
      <c r="M46">
        <f t="shared" ref="M46:M77" si="212">$B47</f>
        <v>16</v>
      </c>
      <c r="N46" s="10">
        <f t="shared" si="153"/>
        <v>34</v>
      </c>
      <c r="O46" s="10">
        <f t="shared" si="154"/>
        <v>35</v>
      </c>
      <c r="P46">
        <f t="shared" ref="P46" si="213">(P47*-1)</f>
        <v>-4</v>
      </c>
      <c r="Q46" t="str">
        <f t="shared" si="155"/>
        <v>N</v>
      </c>
    </row>
    <row r="47" spans="1:17" x14ac:dyDescent="0.35">
      <c r="A47" t="s">
        <v>21</v>
      </c>
      <c r="B47">
        <v>16</v>
      </c>
      <c r="C47" t="s">
        <v>1</v>
      </c>
      <c r="D47" t="str">
        <f t="shared" ref="D47" si="214">IF($B46=$B47,"T",IF($B46&lt;$B47,"W","L"))</f>
        <v>W</v>
      </c>
      <c r="E47" s="5">
        <v>42631</v>
      </c>
      <c r="F47" s="4">
        <f>VLOOKUP($A47,$A$2:$F$33,6,FALSE)+1</f>
        <v>2</v>
      </c>
      <c r="G47">
        <f>VLOOKUP($A47,$A47:$E47,5,FALSE)-VLOOKUP($A47,$A$2:$E$33,5,FALSE)</f>
        <v>7</v>
      </c>
      <c r="H47" t="s">
        <v>35</v>
      </c>
      <c r="I47">
        <v>1300</v>
      </c>
      <c r="J47" t="str">
        <f>VLOOKUP(A47,Sheet1!$A:$D,3, FALSE)</f>
        <v>Eastern</v>
      </c>
      <c r="K47">
        <v>80</v>
      </c>
      <c r="L47" t="s">
        <v>74</v>
      </c>
      <c r="M47">
        <f t="shared" ref="M47:M78" si="215">$B46</f>
        <v>13</v>
      </c>
      <c r="N47" s="10">
        <f t="shared" si="153"/>
        <v>20</v>
      </c>
      <c r="O47" s="10">
        <f t="shared" si="154"/>
        <v>19</v>
      </c>
      <c r="P47">
        <v>4</v>
      </c>
      <c r="Q47" t="str">
        <f t="shared" si="155"/>
        <v>N</v>
      </c>
    </row>
    <row r="48" spans="1:17" x14ac:dyDescent="0.35">
      <c r="A48" t="s">
        <v>24</v>
      </c>
      <c r="B48">
        <v>27</v>
      </c>
      <c r="C48" t="s">
        <v>1</v>
      </c>
      <c r="D48" t="str">
        <f t="shared" ref="D48" si="216">IF($B49=$B48,"T",IF($B49&lt;$B48,"W","L"))</f>
        <v>L</v>
      </c>
      <c r="E48" s="5">
        <f t="shared" ref="E48" si="217">$E49</f>
        <v>42631</v>
      </c>
      <c r="F48" s="4">
        <f>VLOOKUP($A48,$A$2:$F$33,6,FALSE)+1</f>
        <v>2</v>
      </c>
      <c r="G48">
        <f>VLOOKUP($A48,$A48:$E48,5,FALSE)-VLOOKUP($A48,$A$2:$E$33,5,FALSE)</f>
        <v>6</v>
      </c>
      <c r="H48" t="s">
        <v>34</v>
      </c>
      <c r="I48">
        <f t="shared" ref="I48" si="218">I49</f>
        <v>1300</v>
      </c>
      <c r="J48" t="str">
        <f t="shared" ref="J48" si="219">J49</f>
        <v>Eastern</v>
      </c>
      <c r="K48">
        <f t="shared" ref="K48" si="220">K49</f>
        <v>82</v>
      </c>
      <c r="L48" t="str">
        <f t="shared" ref="L48" si="221">L49</f>
        <v>Sunny</v>
      </c>
      <c r="M48">
        <f t="shared" ref="M48:M79" si="222">$B49</f>
        <v>46</v>
      </c>
      <c r="N48" s="10">
        <f t="shared" si="153"/>
        <v>28</v>
      </c>
      <c r="O48" s="10">
        <f t="shared" si="154"/>
        <v>0</v>
      </c>
      <c r="P48">
        <f t="shared" ref="P48" si="223">(P49*-1)</f>
        <v>-12.5</v>
      </c>
      <c r="Q48" t="str">
        <f t="shared" si="155"/>
        <v>N</v>
      </c>
    </row>
    <row r="49" spans="1:17" x14ac:dyDescent="0.35">
      <c r="A49" t="s">
        <v>20</v>
      </c>
      <c r="B49">
        <v>46</v>
      </c>
      <c r="C49" t="s">
        <v>1</v>
      </c>
      <c r="D49" t="str">
        <f t="shared" ref="D49" si="224">IF($B48=$B49,"T",IF($B48&lt;$B49,"W","L"))</f>
        <v>W</v>
      </c>
      <c r="E49" s="5">
        <v>42631</v>
      </c>
      <c r="F49" s="4">
        <f>VLOOKUP($A49,$A$2:$F$33,6,FALSE)+1</f>
        <v>2</v>
      </c>
      <c r="G49">
        <f>VLOOKUP($A49,$A49:$E49,5,FALSE)-VLOOKUP($A49,$A$2:$E$33,5,FALSE)</f>
        <v>10</v>
      </c>
      <c r="H49" t="s">
        <v>35</v>
      </c>
      <c r="I49">
        <v>1300</v>
      </c>
      <c r="J49" t="str">
        <f>VLOOKUP(A49,Sheet1!$A:$D,3, FALSE)</f>
        <v>Eastern</v>
      </c>
      <c r="K49">
        <v>82</v>
      </c>
      <c r="L49" t="s">
        <v>65</v>
      </c>
      <c r="M49">
        <f t="shared" ref="M49:M80" si="225">$B48</f>
        <v>27</v>
      </c>
      <c r="N49" s="10">
        <f t="shared" si="153"/>
        <v>20</v>
      </c>
      <c r="O49" s="10">
        <f t="shared" si="154"/>
        <v>21</v>
      </c>
      <c r="P49">
        <v>12.5</v>
      </c>
      <c r="Q49" t="str">
        <f t="shared" si="155"/>
        <v>N</v>
      </c>
    </row>
    <row r="50" spans="1:17" x14ac:dyDescent="0.35">
      <c r="A50" t="s">
        <v>28</v>
      </c>
      <c r="B50">
        <v>27</v>
      </c>
      <c r="C50" t="s">
        <v>1</v>
      </c>
      <c r="D50" t="str">
        <f t="shared" ref="D50" si="226">IF($B51=$B50,"T",IF($B51&lt;$B50,"W","L"))</f>
        <v>W</v>
      </c>
      <c r="E50" s="5">
        <f t="shared" ref="E50" si="227">$E51</f>
        <v>42631</v>
      </c>
      <c r="F50" s="4">
        <f>VLOOKUP($A50,$A$2:$F$33,6,FALSE)+1</f>
        <v>2</v>
      </c>
      <c r="G50">
        <f>VLOOKUP($A50,$A50:$E50,5,FALSE)-VLOOKUP($A50,$A$2:$E$33,5,FALSE)</f>
        <v>7</v>
      </c>
      <c r="H50" t="s">
        <v>34</v>
      </c>
      <c r="I50">
        <f t="shared" ref="I50" si="228">I51</f>
        <v>1300</v>
      </c>
      <c r="J50" t="str">
        <f t="shared" ref="J50" si="229">J51</f>
        <v>Eastern</v>
      </c>
      <c r="K50">
        <f t="shared" ref="K50" si="230">K51</f>
        <v>81</v>
      </c>
      <c r="L50" t="str">
        <f t="shared" ref="L50" si="231">L51</f>
        <v>Sunny</v>
      </c>
      <c r="M50">
        <f t="shared" ref="M50:M81" si="232">$B51</f>
        <v>23</v>
      </c>
      <c r="N50" s="10">
        <f t="shared" si="153"/>
        <v>19</v>
      </c>
      <c r="O50" s="10">
        <f t="shared" si="154"/>
        <v>20</v>
      </c>
      <c r="P50">
        <f t="shared" ref="P50" si="233">(P51*-1)</f>
        <v>-3</v>
      </c>
      <c r="Q50" t="str">
        <f t="shared" si="155"/>
        <v>Y</v>
      </c>
    </row>
    <row r="51" spans="1:17" x14ac:dyDescent="0.35">
      <c r="A51" t="s">
        <v>29</v>
      </c>
      <c r="B51">
        <v>23</v>
      </c>
      <c r="C51" t="s">
        <v>1</v>
      </c>
      <c r="D51" t="str">
        <f t="shared" ref="D51" si="234">IF($B50=$B51,"T",IF($B50&lt;$B51,"W","L"))</f>
        <v>L</v>
      </c>
      <c r="E51" s="5">
        <v>42631</v>
      </c>
      <c r="F51" s="4">
        <f>VLOOKUP($A51,$A$2:$F$33,6,FALSE)+1</f>
        <v>2</v>
      </c>
      <c r="G51">
        <f>VLOOKUP($A51,$A51:$E51,5,FALSE)-VLOOKUP($A51,$A$2:$E$33,5,FALSE)</f>
        <v>6</v>
      </c>
      <c r="H51" t="s">
        <v>35</v>
      </c>
      <c r="I51">
        <v>1300</v>
      </c>
      <c r="J51" t="str">
        <f>VLOOKUP(A51,Sheet1!$A:$D,3, FALSE)</f>
        <v>Eastern</v>
      </c>
      <c r="K51">
        <v>81</v>
      </c>
      <c r="L51" t="s">
        <v>65</v>
      </c>
      <c r="M51">
        <f t="shared" ref="M51:M82" si="235">$B50</f>
        <v>27</v>
      </c>
      <c r="N51" s="10">
        <f t="shared" si="153"/>
        <v>16</v>
      </c>
      <c r="O51" s="10">
        <f t="shared" si="154"/>
        <v>38</v>
      </c>
      <c r="P51">
        <v>3</v>
      </c>
      <c r="Q51" t="str">
        <f t="shared" si="155"/>
        <v>Y</v>
      </c>
    </row>
    <row r="52" spans="1:17" x14ac:dyDescent="0.35">
      <c r="A52" t="s">
        <v>9</v>
      </c>
      <c r="B52">
        <v>7</v>
      </c>
      <c r="C52" t="s">
        <v>1</v>
      </c>
      <c r="D52" t="str">
        <f t="shared" ref="D52" si="236">IF($B53=$B52,"T",IF($B53&lt;$B52,"W","L"))</f>
        <v>L</v>
      </c>
      <c r="E52" s="5">
        <f t="shared" ref="E52" si="237">$E53</f>
        <v>42631</v>
      </c>
      <c r="F52" s="4">
        <f>VLOOKUP($A52,$A$2:$F$33,6,FALSE)+1</f>
        <v>2</v>
      </c>
      <c r="G52">
        <f>VLOOKUP($A52,$A52:$E52,5,FALSE)-VLOOKUP($A52,$A$2:$E$33,5,FALSE)</f>
        <v>7</v>
      </c>
      <c r="H52" t="s">
        <v>34</v>
      </c>
      <c r="I52">
        <f t="shared" ref="I52" si="238">I53</f>
        <v>1305</v>
      </c>
      <c r="J52" t="str">
        <f t="shared" ref="J52" si="239">J53</f>
        <v>Mountain</v>
      </c>
      <c r="K52" t="str">
        <f t="shared" ref="K52" si="240">K53</f>
        <v>Dome</v>
      </c>
      <c r="L52">
        <f t="shared" ref="L52" si="241">L53</f>
        <v>0</v>
      </c>
      <c r="M52">
        <f t="shared" ref="M52:M83" si="242">$B53</f>
        <v>40</v>
      </c>
      <c r="N52" s="10">
        <f t="shared" si="153"/>
        <v>31</v>
      </c>
      <c r="O52" s="10">
        <f t="shared" si="154"/>
        <v>24</v>
      </c>
      <c r="P52">
        <f t="shared" ref="P52" si="243">(P53*-1)</f>
        <v>-7</v>
      </c>
      <c r="Q52" t="str">
        <f t="shared" si="155"/>
        <v>N</v>
      </c>
    </row>
    <row r="53" spans="1:17" x14ac:dyDescent="0.35">
      <c r="A53" t="s">
        <v>22</v>
      </c>
      <c r="B53">
        <v>40</v>
      </c>
      <c r="C53" t="s">
        <v>1</v>
      </c>
      <c r="D53" t="str">
        <f t="shared" ref="D53" si="244">IF($B52=$B53,"T",IF($B52&lt;$B53,"W","L"))</f>
        <v>W</v>
      </c>
      <c r="E53" s="5">
        <v>42631</v>
      </c>
      <c r="F53" s="4">
        <f>VLOOKUP($A53,$A$2:$F$33,6,FALSE)+1</f>
        <v>2</v>
      </c>
      <c r="G53">
        <f>VLOOKUP($A53,$A53:$E53,5,FALSE)-VLOOKUP($A53,$A$2:$E$33,5,FALSE)</f>
        <v>7</v>
      </c>
      <c r="H53" t="s">
        <v>35</v>
      </c>
      <c r="I53">
        <v>1305</v>
      </c>
      <c r="J53" t="str">
        <f>VLOOKUP(A53,Sheet1!$A:$D,3, FALSE)</f>
        <v>Mountain</v>
      </c>
      <c r="K53" t="s">
        <v>61</v>
      </c>
      <c r="M53">
        <f t="shared" ref="M53:M84" si="245">$B52</f>
        <v>7</v>
      </c>
      <c r="N53" s="10">
        <f t="shared" si="153"/>
        <v>21</v>
      </c>
      <c r="O53" s="10">
        <f t="shared" si="154"/>
        <v>23</v>
      </c>
      <c r="P53">
        <v>7</v>
      </c>
      <c r="Q53" t="str">
        <f t="shared" si="155"/>
        <v>N</v>
      </c>
    </row>
    <row r="54" spans="1:17" x14ac:dyDescent="0.35">
      <c r="A54" t="s">
        <v>25</v>
      </c>
      <c r="B54">
        <v>3</v>
      </c>
      <c r="C54" t="s">
        <v>1</v>
      </c>
      <c r="D54" t="str">
        <f t="shared" ref="D54" si="246">IF($B55=$B54,"T",IF($B55&lt;$B54,"W","L"))</f>
        <v>L</v>
      </c>
      <c r="E54" s="5">
        <f t="shared" ref="E54" si="247">$E55</f>
        <v>42631</v>
      </c>
      <c r="F54" s="4">
        <f>VLOOKUP($A54,$A$2:$F$33,6,FALSE)+1</f>
        <v>2</v>
      </c>
      <c r="G54">
        <f>VLOOKUP($A54,$A54:$E54,5,FALSE)-VLOOKUP($A54,$A$2:$E$33,5,FALSE)</f>
        <v>7</v>
      </c>
      <c r="H54" t="s">
        <v>34</v>
      </c>
      <c r="I54">
        <f t="shared" ref="I54" si="248">I55</f>
        <v>1305</v>
      </c>
      <c r="J54" t="str">
        <f t="shared" ref="J54" si="249">J55</f>
        <v>Pacific</v>
      </c>
      <c r="K54">
        <f t="shared" ref="K54" si="250">K55</f>
        <v>88</v>
      </c>
      <c r="L54" t="str">
        <f t="shared" ref="L54" si="251">L55</f>
        <v>Sunny</v>
      </c>
      <c r="M54">
        <f t="shared" ref="M54:M85" si="252">$B55</f>
        <v>9</v>
      </c>
      <c r="N54" s="10">
        <f t="shared" si="153"/>
        <v>12</v>
      </c>
      <c r="O54" s="10">
        <f t="shared" si="154"/>
        <v>10</v>
      </c>
      <c r="P54">
        <f t="shared" ref="P54" si="253">(P55*-1)</f>
        <v>5.5</v>
      </c>
      <c r="Q54" t="str">
        <f t="shared" si="155"/>
        <v>Y</v>
      </c>
    </row>
    <row r="55" spans="1:17" x14ac:dyDescent="0.35">
      <c r="A55" t="s">
        <v>136</v>
      </c>
      <c r="B55">
        <v>9</v>
      </c>
      <c r="C55" t="s">
        <v>1</v>
      </c>
      <c r="D55" t="str">
        <f t="shared" ref="D55" si="254">IF($B54=$B55,"T",IF($B54&lt;$B55,"W","L"))</f>
        <v>W</v>
      </c>
      <c r="E55" s="5">
        <v>42631</v>
      </c>
      <c r="F55" s="4">
        <f>VLOOKUP($A55,$A$2:$F$33,6,FALSE)+1</f>
        <v>2</v>
      </c>
      <c r="G55">
        <f>VLOOKUP($A55,$A55:$E55,5,FALSE)-VLOOKUP($A55,$A$2:$E$33,5,FALSE)</f>
        <v>6</v>
      </c>
      <c r="H55" t="s">
        <v>35</v>
      </c>
      <c r="I55">
        <v>1305</v>
      </c>
      <c r="J55" t="str">
        <f>VLOOKUP(A55,Sheet1!$A:$D,3, FALSE)</f>
        <v>Pacific</v>
      </c>
      <c r="K55">
        <v>88</v>
      </c>
      <c r="L55" t="s">
        <v>65</v>
      </c>
      <c r="M55">
        <f t="shared" ref="M55:M86" si="255">$B54</f>
        <v>3</v>
      </c>
      <c r="N55" s="10">
        <f t="shared" si="153"/>
        <v>0</v>
      </c>
      <c r="O55" s="10">
        <f t="shared" si="154"/>
        <v>28</v>
      </c>
      <c r="P55">
        <v>-5.5</v>
      </c>
      <c r="Q55" t="str">
        <f t="shared" si="155"/>
        <v>Y</v>
      </c>
    </row>
    <row r="56" spans="1:17" x14ac:dyDescent="0.35">
      <c r="A56" t="s">
        <v>3</v>
      </c>
      <c r="B56">
        <v>35</v>
      </c>
      <c r="C56" t="s">
        <v>1</v>
      </c>
      <c r="D56" t="str">
        <f t="shared" ref="D56" si="256">IF($B57=$B56,"T",IF($B57&lt;$B56,"W","L"))</f>
        <v>W</v>
      </c>
      <c r="E56" s="5">
        <f t="shared" ref="E56" si="257">$E57</f>
        <v>42631</v>
      </c>
      <c r="F56" s="4">
        <f>VLOOKUP($A56,$A$2:$F$33,6,FALSE)+1</f>
        <v>2</v>
      </c>
      <c r="G56">
        <f>VLOOKUP($A56,$A56:$E56,5,FALSE)-VLOOKUP($A56,$A$2:$E$33,5,FALSE)</f>
        <v>7</v>
      </c>
      <c r="H56" t="s">
        <v>34</v>
      </c>
      <c r="I56">
        <f t="shared" ref="I56" si="258">I57</f>
        <v>1325</v>
      </c>
      <c r="J56" t="str">
        <f t="shared" ref="J56" si="259">J57</f>
        <v>Pacific</v>
      </c>
      <c r="K56">
        <f t="shared" ref="K56" si="260">K57</f>
        <v>79</v>
      </c>
      <c r="L56" t="str">
        <f t="shared" ref="L56" si="261">L57</f>
        <v>Sunny</v>
      </c>
      <c r="M56">
        <f t="shared" ref="M56:M87" si="262">$B57</f>
        <v>28</v>
      </c>
      <c r="N56" s="10">
        <f t="shared" si="153"/>
        <v>24</v>
      </c>
      <c r="O56" s="10">
        <f t="shared" si="154"/>
        <v>31</v>
      </c>
      <c r="P56">
        <f t="shared" ref="P56" si="263">(P57*-1)</f>
        <v>-4</v>
      </c>
      <c r="Q56" t="str">
        <f t="shared" si="155"/>
        <v>Y</v>
      </c>
    </row>
    <row r="57" spans="1:17" x14ac:dyDescent="0.35">
      <c r="A57" t="s">
        <v>12</v>
      </c>
      <c r="B57">
        <v>28</v>
      </c>
      <c r="C57" t="s">
        <v>1</v>
      </c>
      <c r="D57" t="str">
        <f t="shared" ref="D57" si="264">IF($B56=$B57,"T",IF($B56&lt;$B57,"W","L"))</f>
        <v>L</v>
      </c>
      <c r="E57" s="5">
        <v>42631</v>
      </c>
      <c r="F57" s="4">
        <f>VLOOKUP($A57,$A$2:$F$33,6,FALSE)+1</f>
        <v>2</v>
      </c>
      <c r="G57">
        <f>VLOOKUP($A57,$A57:$E57,5,FALSE)-VLOOKUP($A57,$A$2:$E$33,5,FALSE)</f>
        <v>7</v>
      </c>
      <c r="H57" t="s">
        <v>35</v>
      </c>
      <c r="I57">
        <v>1325</v>
      </c>
      <c r="J57" t="str">
        <f>VLOOKUP(A57,Sheet1!$A:$D,3, FALSE)</f>
        <v>Pacific</v>
      </c>
      <c r="K57">
        <v>79</v>
      </c>
      <c r="L57" t="s">
        <v>65</v>
      </c>
      <c r="M57">
        <f t="shared" ref="M57:M88" si="265">$B56</f>
        <v>35</v>
      </c>
      <c r="N57" s="10">
        <f t="shared" si="153"/>
        <v>35</v>
      </c>
      <c r="O57" s="10">
        <f t="shared" si="154"/>
        <v>34</v>
      </c>
      <c r="P57">
        <v>4</v>
      </c>
      <c r="Q57" t="str">
        <f t="shared" si="155"/>
        <v>Y</v>
      </c>
    </row>
    <row r="58" spans="1:17" x14ac:dyDescent="0.35">
      <c r="A58" t="s">
        <v>14</v>
      </c>
      <c r="B58">
        <v>20</v>
      </c>
      <c r="C58" t="s">
        <v>1</v>
      </c>
      <c r="D58" t="str">
        <f t="shared" ref="D58" si="266">IF($B59=$B58,"T",IF($B59&lt;$B58,"W","L"))</f>
        <v>L</v>
      </c>
      <c r="E58" s="5">
        <f t="shared" ref="E58" si="267">$E59</f>
        <v>42631</v>
      </c>
      <c r="F58" s="4">
        <f>VLOOKUP($A58,$A$2:$F$33,6,FALSE)+1</f>
        <v>2</v>
      </c>
      <c r="G58">
        <f>VLOOKUP($A58,$A58:$E58,5,FALSE)-VLOOKUP($A58,$A$2:$E$33,5,FALSE)</f>
        <v>7</v>
      </c>
      <c r="H58" t="s">
        <v>34</v>
      </c>
      <c r="I58">
        <f t="shared" ref="I58" si="268">I59</f>
        <v>1425</v>
      </c>
      <c r="J58" t="str">
        <f t="shared" ref="J58" si="269">J59</f>
        <v>Mountain</v>
      </c>
      <c r="K58">
        <f t="shared" ref="K58" si="270">K59</f>
        <v>85</v>
      </c>
      <c r="L58" t="str">
        <f t="shared" ref="L58" si="271">L59</f>
        <v>Sunny</v>
      </c>
      <c r="M58">
        <f t="shared" ref="M58:M89" si="272">$B59</f>
        <v>34</v>
      </c>
      <c r="N58" s="10">
        <f t="shared" si="153"/>
        <v>35</v>
      </c>
      <c r="O58" s="10">
        <f t="shared" si="154"/>
        <v>39</v>
      </c>
      <c r="P58">
        <f t="shared" ref="P58" si="273">(P59*-1)</f>
        <v>-6</v>
      </c>
      <c r="Q58" t="str">
        <f t="shared" si="155"/>
        <v>N</v>
      </c>
    </row>
    <row r="59" spans="1:17" x14ac:dyDescent="0.35">
      <c r="A59" t="s">
        <v>18</v>
      </c>
      <c r="B59">
        <v>34</v>
      </c>
      <c r="C59" t="s">
        <v>1</v>
      </c>
      <c r="D59" t="str">
        <f t="shared" ref="D59" si="274">IF($B58=$B59,"T",IF($B58&lt;$B59,"W","L"))</f>
        <v>W</v>
      </c>
      <c r="E59" s="5">
        <v>42631</v>
      </c>
      <c r="F59" s="4">
        <f>VLOOKUP($A59,$A$2:$F$33,6,FALSE)+1</f>
        <v>2</v>
      </c>
      <c r="G59">
        <f>VLOOKUP($A59,$A59:$E59,5,FALSE)-VLOOKUP($A59,$A$2:$E$33,5,FALSE)</f>
        <v>10</v>
      </c>
      <c r="H59" t="s">
        <v>35</v>
      </c>
      <c r="I59">
        <v>1425</v>
      </c>
      <c r="J59" t="str">
        <f>VLOOKUP(A59,Sheet1!$A:$D,3, FALSE)</f>
        <v>Mountain</v>
      </c>
      <c r="K59">
        <v>85</v>
      </c>
      <c r="L59" t="s">
        <v>65</v>
      </c>
      <c r="M59">
        <f t="shared" ref="M59:M90" si="275">$B58</f>
        <v>20</v>
      </c>
      <c r="N59" s="10">
        <f t="shared" si="153"/>
        <v>21</v>
      </c>
      <c r="O59" s="10">
        <f t="shared" si="154"/>
        <v>20</v>
      </c>
      <c r="P59">
        <v>6</v>
      </c>
      <c r="Q59" t="str">
        <f t="shared" si="155"/>
        <v>N</v>
      </c>
    </row>
    <row r="60" spans="1:17" x14ac:dyDescent="0.35">
      <c r="A60" t="s">
        <v>19</v>
      </c>
      <c r="B60">
        <v>14</v>
      </c>
      <c r="C60" t="s">
        <v>1</v>
      </c>
      <c r="D60" t="str">
        <f t="shared" ref="D60" si="276">IF($B61=$B60,"T",IF($B61&lt;$B60,"W","L"))</f>
        <v>L</v>
      </c>
      <c r="E60" s="5">
        <f t="shared" ref="E60" si="277">$E61</f>
        <v>42631</v>
      </c>
      <c r="F60" s="4">
        <f>VLOOKUP($A60,$A$2:$F$33,6,FALSE)+1</f>
        <v>2</v>
      </c>
      <c r="G60">
        <f>VLOOKUP($A60,$A60:$E60,5,FALSE)-VLOOKUP($A60,$A$2:$E$33,5,FALSE)</f>
        <v>7</v>
      </c>
      <c r="H60" t="s">
        <v>34</v>
      </c>
      <c r="I60">
        <f t="shared" ref="I60" si="278">I61</f>
        <v>1325</v>
      </c>
      <c r="J60" t="str">
        <f t="shared" ref="J60" si="279">J61</f>
        <v>Pacific</v>
      </c>
      <c r="K60">
        <f t="shared" ref="K60" si="280">K61</f>
        <v>82</v>
      </c>
      <c r="L60" t="str">
        <f t="shared" ref="L60" si="281">L61</f>
        <v>Sunny</v>
      </c>
      <c r="M60">
        <f t="shared" ref="M60:M91" si="282">$B61</f>
        <v>38</v>
      </c>
      <c r="N60" s="10">
        <f t="shared" si="153"/>
        <v>23</v>
      </c>
      <c r="O60" s="10">
        <f t="shared" si="154"/>
        <v>27</v>
      </c>
      <c r="P60">
        <f t="shared" ref="P60" si="283">(P61*-1)</f>
        <v>-3</v>
      </c>
      <c r="Q60" t="str">
        <f t="shared" si="155"/>
        <v>N</v>
      </c>
    </row>
    <row r="61" spans="1:17" x14ac:dyDescent="0.35">
      <c r="A61" t="s">
        <v>32</v>
      </c>
      <c r="B61">
        <v>38</v>
      </c>
      <c r="C61" t="s">
        <v>1</v>
      </c>
      <c r="D61" t="str">
        <f t="shared" ref="D61" si="284">IF($B60=$B61,"T",IF($B60&lt;$B61,"W","L"))</f>
        <v>W</v>
      </c>
      <c r="E61" s="5">
        <v>42631</v>
      </c>
      <c r="F61" s="4">
        <f>VLOOKUP($A61,$A$2:$F$33,6,FALSE)+1</f>
        <v>2</v>
      </c>
      <c r="G61">
        <f>VLOOKUP($A61,$A61:$E61,5,FALSE)-VLOOKUP($A61,$A$2:$E$33,5,FALSE)</f>
        <v>7</v>
      </c>
      <c r="H61" t="s">
        <v>35</v>
      </c>
      <c r="I61">
        <v>1325</v>
      </c>
      <c r="J61" t="str">
        <f>VLOOKUP(A61,Sheet1!$A:$D,3, FALSE)</f>
        <v>Pacific</v>
      </c>
      <c r="K61">
        <v>82</v>
      </c>
      <c r="L61" t="s">
        <v>65</v>
      </c>
      <c r="M61">
        <f t="shared" ref="M61:M92" si="285">$B60</f>
        <v>14</v>
      </c>
      <c r="N61" s="10">
        <f t="shared" si="153"/>
        <v>27</v>
      </c>
      <c r="O61" s="10">
        <f t="shared" si="154"/>
        <v>33</v>
      </c>
      <c r="P61">
        <v>3</v>
      </c>
      <c r="Q61" t="str">
        <f t="shared" si="155"/>
        <v>N</v>
      </c>
    </row>
    <row r="62" spans="1:17" x14ac:dyDescent="0.35">
      <c r="A62" t="s">
        <v>26</v>
      </c>
      <c r="B62">
        <v>14</v>
      </c>
      <c r="C62" t="s">
        <v>1</v>
      </c>
      <c r="D62" t="str">
        <f t="shared" ref="D62" si="286">IF($B63=$B62,"T",IF($B63&lt;$B62,"W","L"))</f>
        <v>L</v>
      </c>
      <c r="E62" s="5">
        <f t="shared" ref="E62" si="287">$E63</f>
        <v>42631</v>
      </c>
      <c r="F62" s="4">
        <f>VLOOKUP($A62,$A$2:$F$33,6,FALSE)+1</f>
        <v>2</v>
      </c>
      <c r="G62">
        <f>VLOOKUP($A62,$A62:$E62,5,FALSE)-VLOOKUP($A62,$A$2:$E$33,5,FALSE)</f>
        <v>7</v>
      </c>
      <c r="H62" t="s">
        <v>34</v>
      </c>
      <c r="I62">
        <f t="shared" ref="I62" si="288">I63</f>
        <v>1930</v>
      </c>
      <c r="J62" t="str">
        <f t="shared" ref="J62" si="289">J63</f>
        <v>Central</v>
      </c>
      <c r="K62" t="str">
        <f t="shared" ref="K62" si="290">K63</f>
        <v>Dome</v>
      </c>
      <c r="L62">
        <f t="shared" ref="L62" si="291">L63</f>
        <v>0</v>
      </c>
      <c r="M62">
        <f t="shared" ref="M62:M93" si="292">$B63</f>
        <v>17</v>
      </c>
      <c r="N62" s="10">
        <f t="shared" si="153"/>
        <v>27</v>
      </c>
      <c r="O62" s="10">
        <f t="shared" si="154"/>
        <v>23</v>
      </c>
      <c r="P62">
        <f t="shared" ref="P62" si="293">(P63*-1)</f>
        <v>2</v>
      </c>
      <c r="Q62" t="str">
        <f t="shared" si="155"/>
        <v>Y</v>
      </c>
    </row>
    <row r="63" spans="1:17" x14ac:dyDescent="0.35">
      <c r="A63" t="s">
        <v>0</v>
      </c>
      <c r="B63">
        <v>17</v>
      </c>
      <c r="C63" t="s">
        <v>1</v>
      </c>
      <c r="D63" t="str">
        <f t="shared" ref="D63" si="294">IF($B62=$B63,"T",IF($B62&lt;$B63,"W","L"))</f>
        <v>W</v>
      </c>
      <c r="E63" s="5">
        <v>42631</v>
      </c>
      <c r="F63" s="4">
        <f>VLOOKUP($A63,$A$2:$F$33,6,FALSE)+1</f>
        <v>2</v>
      </c>
      <c r="G63">
        <f>VLOOKUP($A63,$A63:$E63,5,FALSE)-VLOOKUP($A63,$A$2:$E$33,5,FALSE)</f>
        <v>7</v>
      </c>
      <c r="H63" t="s">
        <v>35</v>
      </c>
      <c r="I63">
        <v>1930</v>
      </c>
      <c r="J63" t="str">
        <f>VLOOKUP(A63,Sheet1!$A:$D,3, FALSE)</f>
        <v>Central</v>
      </c>
      <c r="K63" t="s">
        <v>61</v>
      </c>
      <c r="M63">
        <f t="shared" ref="M63:M94" si="295">$B62</f>
        <v>14</v>
      </c>
      <c r="N63" s="10">
        <f t="shared" si="153"/>
        <v>25</v>
      </c>
      <c r="O63" s="10">
        <f t="shared" si="154"/>
        <v>16</v>
      </c>
      <c r="P63">
        <v>-2</v>
      </c>
      <c r="Q63" t="str">
        <f t="shared" si="155"/>
        <v>Y</v>
      </c>
    </row>
    <row r="64" spans="1:17" x14ac:dyDescent="0.35">
      <c r="A64" t="s">
        <v>27</v>
      </c>
      <c r="B64">
        <v>29</v>
      </c>
      <c r="C64" t="s">
        <v>1</v>
      </c>
      <c r="D64" t="str">
        <f t="shared" ref="D64" si="296">IF($B65=$B64,"T",IF($B65&lt;$B64,"W","L"))</f>
        <v>W</v>
      </c>
      <c r="E64" s="5">
        <f t="shared" ref="E64" si="297">$E65</f>
        <v>42632</v>
      </c>
      <c r="F64" s="4">
        <f>VLOOKUP($A64,$A$2:$F$33,6,FALSE)+1</f>
        <v>2</v>
      </c>
      <c r="G64">
        <f>VLOOKUP($A64,$A64:$E64,5,FALSE)-VLOOKUP($A64,$A$2:$E$33,5,FALSE)</f>
        <v>8</v>
      </c>
      <c r="H64" t="s">
        <v>34</v>
      </c>
      <c r="I64">
        <f t="shared" ref="I64" si="298">I65</f>
        <v>1930</v>
      </c>
      <c r="J64" t="str">
        <f t="shared" ref="J64" si="299">J65</f>
        <v>Central</v>
      </c>
      <c r="K64">
        <f t="shared" ref="K64" si="300">K65</f>
        <v>84</v>
      </c>
      <c r="L64" t="str">
        <f t="shared" ref="L64" si="301">L65</f>
        <v>Mostly Cloudy</v>
      </c>
      <c r="M64">
        <f t="shared" ref="M64:M95" si="302">$B65</f>
        <v>14</v>
      </c>
      <c r="N64" s="10">
        <f t="shared" si="153"/>
        <v>29</v>
      </c>
      <c r="O64" s="10">
        <f t="shared" si="154"/>
        <v>10</v>
      </c>
      <c r="P64">
        <f t="shared" ref="P64" si="303">(P65*-1)</f>
        <v>-3</v>
      </c>
      <c r="Q64" t="str">
        <f t="shared" si="155"/>
        <v>Y</v>
      </c>
    </row>
    <row r="65" spans="1:43" x14ac:dyDescent="0.35">
      <c r="A65" t="s">
        <v>17</v>
      </c>
      <c r="B65">
        <v>14</v>
      </c>
      <c r="C65" t="s">
        <v>1</v>
      </c>
      <c r="D65" t="str">
        <f t="shared" ref="D65" si="304">IF($B64=$B65,"T",IF($B64&lt;$B65,"W","L"))</f>
        <v>L</v>
      </c>
      <c r="E65" s="5">
        <v>42632</v>
      </c>
      <c r="F65" s="4">
        <f>VLOOKUP($A65,$A$2:$F$33,6,FALSE)+1</f>
        <v>2</v>
      </c>
      <c r="G65">
        <f>VLOOKUP($A65,$A65:$E65,5,FALSE)-VLOOKUP($A65,$A$2:$E$33,5,FALSE)</f>
        <v>8</v>
      </c>
      <c r="H65" t="s">
        <v>35</v>
      </c>
      <c r="I65">
        <v>1930</v>
      </c>
      <c r="J65" t="str">
        <f>VLOOKUP(A65,Sheet1!$A:$D,3, FALSE)</f>
        <v>Central</v>
      </c>
      <c r="K65">
        <v>84</v>
      </c>
      <c r="L65" t="s">
        <v>74</v>
      </c>
      <c r="M65">
        <f t="shared" ref="M65:M96" si="305">$B64</f>
        <v>29</v>
      </c>
      <c r="N65" s="10">
        <f t="shared" si="153"/>
        <v>14</v>
      </c>
      <c r="O65" s="10">
        <f t="shared" si="154"/>
        <v>23</v>
      </c>
      <c r="P65">
        <v>3</v>
      </c>
      <c r="Q65" t="str">
        <f t="shared" si="155"/>
        <v>Y</v>
      </c>
    </row>
    <row r="66" spans="1:43" x14ac:dyDescent="0.35">
      <c r="A66" t="s">
        <v>15</v>
      </c>
      <c r="B66">
        <v>0</v>
      </c>
      <c r="C66" t="s">
        <v>1</v>
      </c>
      <c r="D66" t="str">
        <f>IF($B67=$B66,"T",IF($B67&lt;$B66,"W","L"))</f>
        <v>L</v>
      </c>
      <c r="E66" s="5">
        <f>$E67</f>
        <v>42635</v>
      </c>
      <c r="F66" s="4">
        <f>1+IF(ISNA(VLOOKUP($A66,$A$34:$F$65,6,FALSE)),VLOOKUP($A66,$A$2:$F$33,6,FALSE),VLOOKUP($A66,$A$34:$F$65,6,FALSE))</f>
        <v>3</v>
      </c>
      <c r="G66" s="4">
        <f>VLOOKUP($A66,$A66:$E66,5,FALSE)-IF(ISNA(VLOOKUP($A66,$A$34:$E$65,5,FALSE)),VLOOKUP($A66,$A$2:$E$33,5,FALSE),VLOOKUP($A66,$A$34:$E$65,5,FALSE))</f>
        <v>4</v>
      </c>
      <c r="H66" t="s">
        <v>34</v>
      </c>
      <c r="I66">
        <f>I67</f>
        <v>2025</v>
      </c>
      <c r="J66" t="str">
        <f>J67</f>
        <v>Eastern</v>
      </c>
      <c r="K66">
        <f>K67</f>
        <v>68</v>
      </c>
      <c r="L66" t="str">
        <f>L67</f>
        <v>Clear</v>
      </c>
      <c r="M66">
        <f t="shared" ref="M66:M97" si="306">$B67</f>
        <v>27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21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13</v>
      </c>
      <c r="P66">
        <f>(P67*-1)</f>
        <v>-1</v>
      </c>
      <c r="Q66" t="str">
        <f>IF(AND(($P66 &lt;  0), ($D66="L")), "N", IF(AND(($P66 &gt; 0), ($D66="W")),"N","Y"))</f>
        <v>N</v>
      </c>
      <c r="AQ66" s="10"/>
    </row>
    <row r="67" spans="1:43" x14ac:dyDescent="0.35">
      <c r="A67" t="s">
        <v>7</v>
      </c>
      <c r="B67">
        <v>27</v>
      </c>
      <c r="C67" t="s">
        <v>1</v>
      </c>
      <c r="D67" t="str">
        <f>IF($B66=$B67,"T",IF($B66&lt;$B67,"W","L"))</f>
        <v>W</v>
      </c>
      <c r="E67" s="5">
        <v>42635</v>
      </c>
      <c r="F67" s="4">
        <f>1+IF(ISNA(VLOOKUP($A67,$A$34:$F$65,6,FALSE)),VLOOKUP($A67,$A$2:$F$33,6,FALSE),VLOOKUP($A67,$A$34:$F$65,6,FALSE))</f>
        <v>3</v>
      </c>
      <c r="G67" s="4">
        <f>VLOOKUP($A67,$A67:$E67,5,FALSE)-IF(ISNA(VLOOKUP($A67,$A$34:$E$65,5,FALSE)),VLOOKUP($A67,$A$2:$E$33,5,FALSE),VLOOKUP($A67,$A$34:$E$65,5,FALSE))</f>
        <v>4</v>
      </c>
      <c r="H67" t="s">
        <v>35</v>
      </c>
      <c r="I67">
        <v>2025</v>
      </c>
      <c r="J67" t="str">
        <f>VLOOKUP(A67,Sheet1!$A:$D,3, FALSE)</f>
        <v>Eastern</v>
      </c>
      <c r="K67">
        <v>68</v>
      </c>
      <c r="L67" t="s">
        <v>69</v>
      </c>
      <c r="M67">
        <f t="shared" ref="M67:M98" si="307">$B66</f>
        <v>0</v>
      </c>
      <c r="N67" s="10">
        <f t="shared" ref="N67:N97" si="308">(IF(ISNA(VLOOKUP($A67,$A$34:$N$65,2,FALSE)),((VLOOKUP($A67,$A$2:$N$33,14,FALSE)*($F67-2))+VLOOKUP($A67,$A$2:$N$33,2,FALSE))/($F67-1),((VLOOKUP($A67,$A$34:$N$65,14,FALSE)*($F67-2))+VLOOKUP($A67,$A$34:$N$65,2,FALSE))/($F67-1)))</f>
        <v>27</v>
      </c>
      <c r="O67" s="10">
        <f t="shared" ref="O67:O97" si="309">(IF(ISNA(VLOOKUP($A67,$A$34:$O$65,13,FALSE)),((VLOOKUP($A67,$A$2:$O$33,15,FALSE)*($F67-2))+VLOOKUP($A67,$A$2:$O$33,13,FALSE))/($F67-1),((VLOOKUP($A67,$A$34:$O$65,15,FALSE)*($F67-2))+VLOOKUP($A67,$A$34:$O$65,13,FALSE))/($F67-1)))</f>
        <v>22.5</v>
      </c>
      <c r="P67">
        <v>1</v>
      </c>
      <c r="Q67" t="str">
        <f t="shared" ref="Q67:Q97" si="310">IF(AND(($P67 &lt;  0), ($D67="L")), "N", IF(AND(($P67 &gt; 0), ($D67="W")),"N","Y"))</f>
        <v>N</v>
      </c>
    </row>
    <row r="68" spans="1:43" x14ac:dyDescent="0.35">
      <c r="A68" t="s">
        <v>30</v>
      </c>
      <c r="B68">
        <v>19</v>
      </c>
      <c r="C68" t="s">
        <v>1</v>
      </c>
      <c r="D68" t="str">
        <f t="shared" ref="D68" si="311">IF($B69=$B68,"T",IF($B69&lt;$B68,"W","L"))</f>
        <v>W</v>
      </c>
      <c r="E68" s="5">
        <f t="shared" ref="E68" si="312">$E69</f>
        <v>42638</v>
      </c>
      <c r="F68" s="4">
        <f>1+IF(ISNA(VLOOKUP($A68,$A$34:$F$65,6,FALSE)),VLOOKUP($A68,$A$2:$F$33,6,FALSE),VLOOKUP($A68,$A$34:$F$65,6,FALSE))</f>
        <v>3</v>
      </c>
      <c r="G68" s="4">
        <f>VLOOKUP($A68,$A68:$E68,5,FALSE)-IF(ISNA(VLOOKUP($A68,$A$34:$E$65,5,FALSE)),VLOOKUP($A68,$A$2:$E$33,5,FALSE),VLOOKUP($A68,$A$34:$E$65,5,FALSE))</f>
        <v>7</v>
      </c>
      <c r="H68" t="s">
        <v>34</v>
      </c>
      <c r="I68">
        <f t="shared" ref="I68" si="313">I69</f>
        <v>1300</v>
      </c>
      <c r="J68" t="str">
        <f t="shared" ref="J68" si="314">J69</f>
        <v>Eastern</v>
      </c>
      <c r="K68">
        <f t="shared" ref="K68" si="315">K69</f>
        <v>88</v>
      </c>
      <c r="L68">
        <f t="shared" ref="L68" si="316">L69</f>
        <v>0</v>
      </c>
      <c r="M68">
        <f t="shared" ref="M68:M99" si="317">$B69</f>
        <v>17</v>
      </c>
      <c r="N68" s="10">
        <f t="shared" si="308"/>
        <v>19</v>
      </c>
      <c r="O68" s="10">
        <f t="shared" si="309"/>
        <v>13.5</v>
      </c>
      <c r="P68">
        <f t="shared" ref="P68" si="318">(P69*-1)</f>
        <v>2</v>
      </c>
      <c r="Q68" t="str">
        <f t="shared" si="310"/>
        <v>N</v>
      </c>
    </row>
    <row r="69" spans="1:43" x14ac:dyDescent="0.35">
      <c r="A69" t="s">
        <v>19</v>
      </c>
      <c r="B69">
        <v>17</v>
      </c>
      <c r="C69" t="s">
        <v>1</v>
      </c>
      <c r="D69" t="str">
        <f t="shared" ref="D69" si="319">IF($B68=$B69,"T",IF($B68&lt;$B69,"W","L"))</f>
        <v>L</v>
      </c>
      <c r="E69" s="5">
        <v>42638</v>
      </c>
      <c r="F69" s="4">
        <f>1+IF(ISNA(VLOOKUP($A69,$A$34:$F$65,6,FALSE)),VLOOKUP($A69,$A$2:$F$33,6,FALSE),VLOOKUP($A69,$A$34:$F$65,6,FALSE))</f>
        <v>3</v>
      </c>
      <c r="G69" s="4">
        <f>VLOOKUP($A69,$A69:$E69,5,FALSE)-IF(ISNA(VLOOKUP($A69,$A$34:$E$65,5,FALSE)),VLOOKUP($A69,$A$2:$E$33,5,FALSE),VLOOKUP($A69,$A$34:$E$65,5,FALSE))</f>
        <v>7</v>
      </c>
      <c r="H69" t="s">
        <v>35</v>
      </c>
      <c r="I69">
        <v>1300</v>
      </c>
      <c r="J69" t="str">
        <f>VLOOKUP(A69,Sheet1!$A:$D,3, FALSE)</f>
        <v>Eastern</v>
      </c>
      <c r="K69">
        <v>88</v>
      </c>
      <c r="M69">
        <f t="shared" ref="M69:M100" si="320">$B68</f>
        <v>19</v>
      </c>
      <c r="N69" s="10">
        <f t="shared" si="308"/>
        <v>18.5</v>
      </c>
      <c r="O69" s="10">
        <f t="shared" si="309"/>
        <v>32.5</v>
      </c>
      <c r="P69">
        <v>-2</v>
      </c>
      <c r="Q69" t="str">
        <f t="shared" si="310"/>
        <v>N</v>
      </c>
    </row>
    <row r="70" spans="1:43" x14ac:dyDescent="0.35">
      <c r="A70" t="s">
        <v>29</v>
      </c>
      <c r="B70">
        <v>29</v>
      </c>
      <c r="C70" t="s">
        <v>1</v>
      </c>
      <c r="D70" t="str">
        <f t="shared" ref="D70" si="321">IF($B71=$B70,"T",IF($B71&lt;$B70,"W","L"))</f>
        <v>W</v>
      </c>
      <c r="E70" s="5">
        <f t="shared" ref="E70" si="322">$E71</f>
        <v>42638</v>
      </c>
      <c r="F70" s="4">
        <f>1+IF(ISNA(VLOOKUP($A70,$A$34:$F$65,6,FALSE)),VLOOKUP($A70,$A$2:$F$33,6,FALSE),VLOOKUP($A70,$A$34:$F$65,6,FALSE))</f>
        <v>3</v>
      </c>
      <c r="G70" s="4">
        <f>VLOOKUP($A70,$A70:$E70,5,FALSE)-IF(ISNA(VLOOKUP($A70,$A$34:$E$65,5,FALSE)),VLOOKUP($A70,$A$2:$E$33,5,FALSE),VLOOKUP($A70,$A$34:$E$65,5,FALSE))</f>
        <v>7</v>
      </c>
      <c r="H70" t="s">
        <v>34</v>
      </c>
      <c r="I70">
        <f t="shared" ref="I70" si="323">I71</f>
        <v>1300</v>
      </c>
      <c r="J70" t="str">
        <f t="shared" ref="J70" si="324">J71</f>
        <v>Eastern</v>
      </c>
      <c r="K70">
        <f t="shared" ref="K70" si="325">K71</f>
        <v>67</v>
      </c>
      <c r="L70" t="str">
        <f t="shared" ref="L70" si="326">L71</f>
        <v>Sunny</v>
      </c>
      <c r="M70">
        <f t="shared" ref="M70:M101" si="327">$B71</f>
        <v>27</v>
      </c>
      <c r="N70" s="10">
        <f t="shared" si="308"/>
        <v>19.5</v>
      </c>
      <c r="O70" s="10">
        <f t="shared" si="309"/>
        <v>32.5</v>
      </c>
      <c r="P70">
        <f t="shared" ref="P70" si="328">(P71*-1)</f>
        <v>-3.5</v>
      </c>
      <c r="Q70" t="str">
        <f t="shared" si="310"/>
        <v>Y</v>
      </c>
    </row>
    <row r="71" spans="1:43" x14ac:dyDescent="0.35">
      <c r="A71" t="s">
        <v>21</v>
      </c>
      <c r="B71">
        <v>27</v>
      </c>
      <c r="C71" t="s">
        <v>1</v>
      </c>
      <c r="D71" t="str">
        <f t="shared" ref="D71" si="329">IF($B70=$B71,"T",IF($B70&lt;$B71,"W","L"))</f>
        <v>L</v>
      </c>
      <c r="E71" s="5">
        <v>42638</v>
      </c>
      <c r="F71" s="4">
        <f>1+IF(ISNA(VLOOKUP($A71,$A$34:$F$65,6,FALSE)),VLOOKUP($A71,$A$2:$F$33,6,FALSE),VLOOKUP($A71,$A$34:$F$65,6,FALSE))</f>
        <v>3</v>
      </c>
      <c r="G71" s="4">
        <f>VLOOKUP($A71,$A71:$E71,5,FALSE)-IF(ISNA(VLOOKUP($A71,$A$34:$E$65,5,FALSE)),VLOOKUP($A71,$A$2:$E$33,5,FALSE),VLOOKUP($A71,$A$34:$E$65,5,FALSE))</f>
        <v>7</v>
      </c>
      <c r="H71" t="s">
        <v>35</v>
      </c>
      <c r="I71">
        <v>1300</v>
      </c>
      <c r="J71" t="str">
        <f>VLOOKUP(A71,Sheet1!$A:$D,3, FALSE)</f>
        <v>Eastern</v>
      </c>
      <c r="K71">
        <v>67</v>
      </c>
      <c r="L71" t="s">
        <v>65</v>
      </c>
      <c r="M71">
        <f t="shared" ref="M71:M102" si="330">$B70</f>
        <v>29</v>
      </c>
      <c r="N71" s="10">
        <f t="shared" si="308"/>
        <v>18</v>
      </c>
      <c r="O71" s="10">
        <f t="shared" si="309"/>
        <v>16</v>
      </c>
      <c r="P71">
        <v>3.5</v>
      </c>
      <c r="Q71" t="str">
        <f t="shared" si="310"/>
        <v>Y</v>
      </c>
    </row>
    <row r="72" spans="1:43" x14ac:dyDescent="0.35">
      <c r="A72" t="s">
        <v>8</v>
      </c>
      <c r="B72">
        <v>24</v>
      </c>
      <c r="C72" t="s">
        <v>5</v>
      </c>
      <c r="D72" t="str">
        <f t="shared" ref="D72" si="331">IF($B73=$B72,"T",IF($B73&lt;$B72,"W","L"))</f>
        <v>L</v>
      </c>
      <c r="E72" s="5">
        <f t="shared" ref="E72" si="332">$E73</f>
        <v>42638</v>
      </c>
      <c r="F72" s="4">
        <f>1+IF(ISNA(VLOOKUP($A72,$A$34:$F$65,6,FALSE)),VLOOKUP($A72,$A$2:$F$33,6,FALSE),VLOOKUP($A72,$A$34:$F$65,6,FALSE))</f>
        <v>3</v>
      </c>
      <c r="G72" s="4">
        <f>VLOOKUP($A72,$A72:$E72,5,FALSE)-IF(ISNA(VLOOKUP($A72,$A$34:$E$65,5,FALSE)),VLOOKUP($A72,$A$2:$E$33,5,FALSE),VLOOKUP($A72,$A$34:$E$65,5,FALSE))</f>
        <v>7</v>
      </c>
      <c r="H72" t="s">
        <v>34</v>
      </c>
      <c r="I72">
        <f t="shared" ref="I72" si="333">I73</f>
        <v>1300</v>
      </c>
      <c r="J72" t="str">
        <f t="shared" ref="J72" si="334">J73</f>
        <v>Eastern</v>
      </c>
      <c r="K72">
        <f t="shared" ref="K72" si="335">K73</f>
        <v>86</v>
      </c>
      <c r="L72" t="str">
        <f t="shared" ref="L72" si="336">L73</f>
        <v>Partly Cloudy</v>
      </c>
      <c r="M72">
        <f t="shared" ref="M72:M103" si="337">$B73</f>
        <v>30</v>
      </c>
      <c r="N72" s="10">
        <f t="shared" si="308"/>
        <v>15</v>
      </c>
      <c r="O72" s="10">
        <f t="shared" si="309"/>
        <v>27</v>
      </c>
      <c r="P72">
        <f t="shared" ref="P72" si="338">(P73*-1)</f>
        <v>-10</v>
      </c>
      <c r="Q72" t="str">
        <f t="shared" si="310"/>
        <v>N</v>
      </c>
    </row>
    <row r="73" spans="1:43" x14ac:dyDescent="0.35">
      <c r="A73" t="s">
        <v>10</v>
      </c>
      <c r="B73">
        <v>30</v>
      </c>
      <c r="C73" t="s">
        <v>5</v>
      </c>
      <c r="D73" t="str">
        <f t="shared" ref="D73" si="339">IF($B72=$B73,"T",IF($B72&lt;$B73,"W","L"))</f>
        <v>W</v>
      </c>
      <c r="E73" s="5">
        <v>42638</v>
      </c>
      <c r="F73" s="4">
        <f>1+IF(ISNA(VLOOKUP($A73,$A$34:$F$65,6,FALSE)),VLOOKUP($A73,$A$2:$F$33,6,FALSE),VLOOKUP($A73,$A$34:$F$65,6,FALSE))</f>
        <v>3</v>
      </c>
      <c r="G73" s="4">
        <f>VLOOKUP($A73,$A73:$E73,5,FALSE)-IF(ISNA(VLOOKUP($A73,$A$34:$E$65,5,FALSE)),VLOOKUP($A73,$A$2:$E$33,5,FALSE),VLOOKUP($A73,$A$34:$E$65,5,FALSE))</f>
        <v>7</v>
      </c>
      <c r="H73" t="s">
        <v>35</v>
      </c>
      <c r="I73">
        <v>1300</v>
      </c>
      <c r="J73" t="str">
        <f>VLOOKUP(A73,Sheet1!$A:$D,3, FALSE)</f>
        <v>Eastern</v>
      </c>
      <c r="K73">
        <v>86</v>
      </c>
      <c r="L73" t="s">
        <v>62</v>
      </c>
      <c r="M73">
        <f t="shared" ref="M73:M104" si="340">$B72</f>
        <v>24</v>
      </c>
      <c r="N73" s="10">
        <f t="shared" si="308"/>
        <v>17</v>
      </c>
      <c r="O73" s="10">
        <f t="shared" si="309"/>
        <v>21.5</v>
      </c>
      <c r="P73">
        <v>10</v>
      </c>
      <c r="Q73" t="str">
        <f t="shared" si="310"/>
        <v>N</v>
      </c>
    </row>
    <row r="74" spans="1:43" x14ac:dyDescent="0.35">
      <c r="A74" t="s">
        <v>18</v>
      </c>
      <c r="B74">
        <v>29</v>
      </c>
      <c r="C74" t="s">
        <v>1</v>
      </c>
      <c r="D74" t="str">
        <f t="shared" ref="D74" si="341">IF($B75=$B74,"T",IF($B75&lt;$B74,"W","L"))</f>
        <v>W</v>
      </c>
      <c r="E74" s="5">
        <f t="shared" ref="E74" si="342">$E75</f>
        <v>42638</v>
      </c>
      <c r="F74" s="4">
        <f>1+IF(ISNA(VLOOKUP($A74,$A$34:$F$65,6,FALSE)),VLOOKUP($A74,$A$2:$F$33,6,FALSE),VLOOKUP($A74,$A$34:$F$65,6,FALSE))</f>
        <v>3</v>
      </c>
      <c r="G74" s="4">
        <f>VLOOKUP($A74,$A74:$E74,5,FALSE)-IF(ISNA(VLOOKUP($A74,$A$34:$E$65,5,FALSE)),VLOOKUP($A74,$A$2:$E$33,5,FALSE),VLOOKUP($A74,$A$34:$E$65,5,FALSE))</f>
        <v>7</v>
      </c>
      <c r="H74" t="s">
        <v>34</v>
      </c>
      <c r="I74">
        <f t="shared" ref="I74" si="343">I75</f>
        <v>1300</v>
      </c>
      <c r="J74" t="str">
        <f t="shared" ref="J74" si="344">J75</f>
        <v>Eastern</v>
      </c>
      <c r="K74">
        <f t="shared" ref="K74" si="345">K75</f>
        <v>81</v>
      </c>
      <c r="L74" t="str">
        <f t="shared" ref="L74" si="346">L75</f>
        <v>Sunny</v>
      </c>
      <c r="M74">
        <f t="shared" ref="M74:M105" si="347">$B75</f>
        <v>17</v>
      </c>
      <c r="N74" s="10">
        <f t="shared" si="308"/>
        <v>27.5</v>
      </c>
      <c r="O74" s="10">
        <f t="shared" si="309"/>
        <v>20</v>
      </c>
      <c r="P74">
        <f t="shared" ref="P74" si="348">(P75*-1)</f>
        <v>-3.5</v>
      </c>
      <c r="Q74" t="str">
        <f t="shared" si="310"/>
        <v>Y</v>
      </c>
    </row>
    <row r="75" spans="1:43" x14ac:dyDescent="0.35">
      <c r="A75" t="s">
        <v>6</v>
      </c>
      <c r="B75">
        <v>17</v>
      </c>
      <c r="C75" t="s">
        <v>1</v>
      </c>
      <c r="D75" t="str">
        <f t="shared" ref="D75" si="349">IF($B74=$B75,"T",IF($B74&lt;$B75,"W","L"))</f>
        <v>L</v>
      </c>
      <c r="E75" s="5">
        <v>42638</v>
      </c>
      <c r="F75" s="4">
        <f>1+IF(ISNA(VLOOKUP($A75,$A$34:$F$65,6,FALSE)),VLOOKUP($A75,$A$2:$F$33,6,FALSE),VLOOKUP($A75,$A$34:$F$65,6,FALSE))</f>
        <v>3</v>
      </c>
      <c r="G75" s="4">
        <f>VLOOKUP($A75,$A75:$E75,5,FALSE)-IF(ISNA(VLOOKUP($A75,$A$34:$E$65,5,FALSE)),VLOOKUP($A75,$A$2:$E$33,5,FALSE),VLOOKUP($A75,$A$34:$E$65,5,FALSE))</f>
        <v>7</v>
      </c>
      <c r="H75" t="s">
        <v>35</v>
      </c>
      <c r="I75">
        <v>1300</v>
      </c>
      <c r="J75" t="str">
        <f>VLOOKUP(A75,Sheet1!$A:$D,3, FALSE)</f>
        <v>Eastern</v>
      </c>
      <c r="K75">
        <v>81</v>
      </c>
      <c r="L75" t="s">
        <v>65</v>
      </c>
      <c r="M75">
        <f t="shared" ref="M75:M106" si="350">$B74</f>
        <v>29</v>
      </c>
      <c r="N75" s="10">
        <f t="shared" si="308"/>
        <v>19.5</v>
      </c>
      <c r="O75" s="10">
        <f t="shared" si="309"/>
        <v>23</v>
      </c>
      <c r="P75">
        <v>3.5</v>
      </c>
      <c r="Q75" t="str">
        <f t="shared" si="310"/>
        <v>Y</v>
      </c>
    </row>
    <row r="76" spans="1:43" x14ac:dyDescent="0.35">
      <c r="A76" t="s">
        <v>12</v>
      </c>
      <c r="B76">
        <v>17</v>
      </c>
      <c r="C76" t="s">
        <v>1</v>
      </c>
      <c r="D76" t="str">
        <f t="shared" ref="D76" si="351">IF($B77=$B76,"T",IF($B77&lt;$B76,"W","L"))</f>
        <v>W</v>
      </c>
      <c r="E76" s="5">
        <f t="shared" ref="E76" si="352">$E77</f>
        <v>42638</v>
      </c>
      <c r="F76" s="4">
        <f>1+IF(ISNA(VLOOKUP($A76,$A$34:$F$65,6,FALSE)),VLOOKUP($A76,$A$2:$F$33,6,FALSE),VLOOKUP($A76,$A$34:$F$65,6,FALSE))</f>
        <v>3</v>
      </c>
      <c r="G76" s="4">
        <f>VLOOKUP($A76,$A76:$E76,5,FALSE)-IF(ISNA(VLOOKUP($A76,$A$34:$E$65,5,FALSE)),VLOOKUP($A76,$A$2:$E$33,5,FALSE),VLOOKUP($A76,$A$34:$E$65,5,FALSE))</f>
        <v>7</v>
      </c>
      <c r="H76" t="s">
        <v>34</v>
      </c>
      <c r="I76">
        <f t="shared" ref="I76" si="353">I77</f>
        <v>1200</v>
      </c>
      <c r="J76" t="str">
        <f t="shared" ref="J76" si="354">J77</f>
        <v>Central</v>
      </c>
      <c r="K76">
        <f t="shared" ref="K76" si="355">K77</f>
        <v>89</v>
      </c>
      <c r="L76" t="str">
        <f t="shared" ref="L76" si="356">L77</f>
        <v>Sunny</v>
      </c>
      <c r="M76">
        <f t="shared" ref="M76:M107" si="357">$B77</f>
        <v>10</v>
      </c>
      <c r="N76" s="10">
        <f t="shared" si="308"/>
        <v>31.5</v>
      </c>
      <c r="O76" s="10">
        <f t="shared" si="309"/>
        <v>34.5</v>
      </c>
      <c r="P76">
        <f t="shared" ref="P76" si="358">(P77*-1)</f>
        <v>1.5</v>
      </c>
      <c r="Q76" t="str">
        <f t="shared" si="310"/>
        <v>N</v>
      </c>
    </row>
    <row r="77" spans="1:43" x14ac:dyDescent="0.35">
      <c r="A77" t="s">
        <v>13</v>
      </c>
      <c r="B77">
        <v>10</v>
      </c>
      <c r="C77" t="s">
        <v>1</v>
      </c>
      <c r="D77" t="str">
        <f t="shared" ref="D77" si="359">IF($B76=$B77,"T",IF($B76&lt;$B77,"W","L"))</f>
        <v>L</v>
      </c>
      <c r="E77" s="5">
        <v>42638</v>
      </c>
      <c r="F77" s="4">
        <f>1+IF(ISNA(VLOOKUP($A77,$A$34:$F$65,6,FALSE)),VLOOKUP($A77,$A$2:$F$33,6,FALSE),VLOOKUP($A77,$A$34:$F$65,6,FALSE))</f>
        <v>3</v>
      </c>
      <c r="G77" s="4">
        <f>VLOOKUP($A77,$A77:$E77,5,FALSE)-IF(ISNA(VLOOKUP($A77,$A$34:$E$65,5,FALSE)),VLOOKUP($A77,$A$2:$E$33,5,FALSE),VLOOKUP($A77,$A$34:$E$65,5,FALSE))</f>
        <v>7</v>
      </c>
      <c r="H77" t="s">
        <v>35</v>
      </c>
      <c r="I77">
        <v>1200</v>
      </c>
      <c r="J77" t="str">
        <f>VLOOKUP(A77,Sheet1!$A:$D,3, FALSE)</f>
        <v>Central</v>
      </c>
      <c r="K77">
        <v>89</v>
      </c>
      <c r="L77" t="s">
        <v>65</v>
      </c>
      <c r="M77">
        <f t="shared" ref="M77:M108" si="360">$B76</f>
        <v>17</v>
      </c>
      <c r="N77" s="10">
        <f t="shared" si="308"/>
        <v>16</v>
      </c>
      <c r="O77" s="10">
        <f t="shared" si="309"/>
        <v>20</v>
      </c>
      <c r="P77">
        <v>-1.5</v>
      </c>
      <c r="Q77" t="str">
        <f t="shared" si="310"/>
        <v>N</v>
      </c>
    </row>
    <row r="78" spans="1:43" x14ac:dyDescent="0.35">
      <c r="A78" t="s">
        <v>16</v>
      </c>
      <c r="B78">
        <v>27</v>
      </c>
      <c r="C78" t="s">
        <v>1</v>
      </c>
      <c r="D78" t="str">
        <f t="shared" ref="D78" si="361">IF($B79=$B78,"T",IF($B79&lt;$B78,"W","L"))</f>
        <v>L</v>
      </c>
      <c r="E78" s="5">
        <f t="shared" ref="E78" si="362">$E79</f>
        <v>42638</v>
      </c>
      <c r="F78" s="4">
        <f>1+IF(ISNA(VLOOKUP($A78,$A$34:$F$65,6,FALSE)),VLOOKUP($A78,$A$2:$F$33,6,FALSE),VLOOKUP($A78,$A$34:$F$65,6,FALSE))</f>
        <v>3</v>
      </c>
      <c r="G78" s="4">
        <f>VLOOKUP($A78,$A78:$E78,5,FALSE)-IF(ISNA(VLOOKUP($A78,$A$34:$E$65,5,FALSE)),VLOOKUP($A78,$A$2:$E$33,5,FALSE),VLOOKUP($A78,$A$34:$E$65,5,FALSE))</f>
        <v>7</v>
      </c>
      <c r="H78" t="s">
        <v>34</v>
      </c>
      <c r="I78">
        <f t="shared" ref="I78" si="363">I79</f>
        <v>1200</v>
      </c>
      <c r="J78" t="str">
        <f t="shared" ref="J78" si="364">J79</f>
        <v>Central</v>
      </c>
      <c r="K78">
        <f t="shared" ref="K78" si="365">K79</f>
        <v>72</v>
      </c>
      <c r="L78">
        <f t="shared" ref="L78" si="366">L79</f>
        <v>0</v>
      </c>
      <c r="M78">
        <f t="shared" ref="M78:M109" si="367">$B79</f>
        <v>34</v>
      </c>
      <c r="N78" s="10">
        <f t="shared" si="308"/>
        <v>27</v>
      </c>
      <c r="O78" s="10">
        <f t="shared" si="309"/>
        <v>25.5</v>
      </c>
      <c r="P78">
        <f t="shared" ref="P78" si="368">(P79*-1)</f>
        <v>-6.5</v>
      </c>
      <c r="Q78" t="str">
        <f t="shared" si="310"/>
        <v>N</v>
      </c>
    </row>
    <row r="79" spans="1:43" x14ac:dyDescent="0.35">
      <c r="A79" t="s">
        <v>26</v>
      </c>
      <c r="B79">
        <v>34</v>
      </c>
      <c r="C79" t="s">
        <v>1</v>
      </c>
      <c r="D79" t="str">
        <f t="shared" ref="D79" si="369">IF($B78=$B79,"T",IF($B78&lt;$B79,"W","L"))</f>
        <v>W</v>
      </c>
      <c r="E79" s="5">
        <v>42638</v>
      </c>
      <c r="F79" s="4">
        <f>1+IF(ISNA(VLOOKUP($A79,$A$34:$F$65,6,FALSE)),VLOOKUP($A79,$A$2:$F$33,6,FALSE),VLOOKUP($A79,$A$34:$F$65,6,FALSE))</f>
        <v>3</v>
      </c>
      <c r="G79" s="4">
        <f>VLOOKUP($A79,$A79:$E79,5,FALSE)-IF(ISNA(VLOOKUP($A79,$A$34:$E$65,5,FALSE)),VLOOKUP($A79,$A$2:$E$33,5,FALSE),VLOOKUP($A79,$A$34:$E$65,5,FALSE))</f>
        <v>7</v>
      </c>
      <c r="H79" t="s">
        <v>35</v>
      </c>
      <c r="I79">
        <v>1200</v>
      </c>
      <c r="J79" t="str">
        <f>VLOOKUP(A79,Sheet1!$A:$D,3, FALSE)</f>
        <v>Central</v>
      </c>
      <c r="K79">
        <v>72</v>
      </c>
      <c r="M79">
        <f t="shared" ref="M79:M110" si="370">$B78</f>
        <v>27</v>
      </c>
      <c r="N79" s="10">
        <f t="shared" si="308"/>
        <v>20.5</v>
      </c>
      <c r="O79" s="10">
        <f t="shared" si="309"/>
        <v>20</v>
      </c>
      <c r="P79">
        <v>6.5</v>
      </c>
      <c r="Q79" t="str">
        <f t="shared" si="310"/>
        <v>N</v>
      </c>
    </row>
    <row r="80" spans="1:43" x14ac:dyDescent="0.35">
      <c r="A80" t="s">
        <v>0</v>
      </c>
      <c r="B80">
        <v>22</v>
      </c>
      <c r="C80" t="s">
        <v>1</v>
      </c>
      <c r="D80" t="str">
        <f t="shared" ref="D80" si="371">IF($B81=$B80,"T",IF($B81&lt;$B80,"W","L"))</f>
        <v>W</v>
      </c>
      <c r="E80" s="5">
        <f t="shared" ref="E80" si="372">$E81</f>
        <v>42638</v>
      </c>
      <c r="F80" s="4">
        <f>1+IF(ISNA(VLOOKUP($A80,$A$34:$F$65,6,FALSE)),VLOOKUP($A80,$A$2:$F$33,6,FALSE),VLOOKUP($A80,$A$34:$F$65,6,FALSE))</f>
        <v>3</v>
      </c>
      <c r="G80" s="4">
        <f>VLOOKUP($A80,$A80:$E80,5,FALSE)-IF(ISNA(VLOOKUP($A80,$A$34:$E$65,5,FALSE)),VLOOKUP($A80,$A$2:$E$33,5,FALSE),VLOOKUP($A80,$A$34:$E$65,5,FALSE))</f>
        <v>7</v>
      </c>
      <c r="H80" t="s">
        <v>34</v>
      </c>
      <c r="I80">
        <f t="shared" ref="I80" si="373">I81</f>
        <v>1300</v>
      </c>
      <c r="J80" t="str">
        <f t="shared" ref="J80" si="374">J81</f>
        <v>Eastern</v>
      </c>
      <c r="K80">
        <f t="shared" ref="K80" si="375">K81</f>
        <v>80</v>
      </c>
      <c r="L80" t="str">
        <f t="shared" ref="L80" si="376">L81</f>
        <v>Partly Cloudy</v>
      </c>
      <c r="M80">
        <f t="shared" ref="M80:M111" si="377">$B81</f>
        <v>10</v>
      </c>
      <c r="N80" s="10">
        <f t="shared" si="308"/>
        <v>21</v>
      </c>
      <c r="O80" s="10">
        <f t="shared" si="309"/>
        <v>15</v>
      </c>
      <c r="P80">
        <f t="shared" ref="P80" si="378">(P81*-1)</f>
        <v>-6.5</v>
      </c>
      <c r="Q80" t="str">
        <f t="shared" si="310"/>
        <v>Y</v>
      </c>
    </row>
    <row r="81" spans="1:17" x14ac:dyDescent="0.35">
      <c r="A81" t="s">
        <v>20</v>
      </c>
      <c r="B81">
        <v>10</v>
      </c>
      <c r="C81" t="s">
        <v>1</v>
      </c>
      <c r="D81" t="str">
        <f t="shared" ref="D81" si="379">IF($B80=$B81,"T",IF($B80&lt;$B81,"W","L"))</f>
        <v>L</v>
      </c>
      <c r="E81" s="5">
        <v>42638</v>
      </c>
      <c r="F81" s="4">
        <f>1+IF(ISNA(VLOOKUP($A81,$A$34:$F$65,6,FALSE)),VLOOKUP($A81,$A$2:$F$33,6,FALSE),VLOOKUP($A81,$A$34:$F$65,6,FALSE))</f>
        <v>3</v>
      </c>
      <c r="G81" s="4">
        <f>VLOOKUP($A81,$A81:$E81,5,FALSE)-IF(ISNA(VLOOKUP($A81,$A$34:$E$65,5,FALSE)),VLOOKUP($A81,$A$2:$E$33,5,FALSE),VLOOKUP($A81,$A$34:$E$65,5,FALSE))</f>
        <v>7</v>
      </c>
      <c r="H81" t="s">
        <v>35</v>
      </c>
      <c r="I81">
        <v>1300</v>
      </c>
      <c r="J81" t="str">
        <f>VLOOKUP(A81,Sheet1!$A:$D,3, FALSE)</f>
        <v>Eastern</v>
      </c>
      <c r="K81">
        <v>80</v>
      </c>
      <c r="L81" t="s">
        <v>62</v>
      </c>
      <c r="M81">
        <f t="shared" ref="M81:M112" si="380">$B80</f>
        <v>22</v>
      </c>
      <c r="N81" s="10">
        <f t="shared" si="308"/>
        <v>33</v>
      </c>
      <c r="O81" s="10">
        <f t="shared" si="309"/>
        <v>24</v>
      </c>
      <c r="P81">
        <v>6.5</v>
      </c>
      <c r="Q81" t="str">
        <f t="shared" si="310"/>
        <v>Y</v>
      </c>
    </row>
    <row r="82" spans="1:17" x14ac:dyDescent="0.35">
      <c r="A82" t="s">
        <v>22</v>
      </c>
      <c r="B82">
        <v>18</v>
      </c>
      <c r="C82" t="s">
        <v>1</v>
      </c>
      <c r="D82" t="str">
        <f t="shared" ref="D82" si="381">IF($B83=$B82,"T",IF($B83&lt;$B82,"W","L"))</f>
        <v>L</v>
      </c>
      <c r="E82" s="5">
        <f t="shared" ref="E82" si="382">$E83</f>
        <v>42638</v>
      </c>
      <c r="F82" s="4">
        <f>1+IF(ISNA(VLOOKUP($A82,$A$34:$F$65,6,FALSE)),VLOOKUP($A82,$A$2:$F$33,6,FALSE),VLOOKUP($A82,$A$34:$F$65,6,FALSE))</f>
        <v>3</v>
      </c>
      <c r="G82" s="4">
        <f>VLOOKUP($A82,$A82:$E82,5,FALSE)-IF(ISNA(VLOOKUP($A82,$A$34:$E$65,5,FALSE)),VLOOKUP($A82,$A$2:$E$33,5,FALSE),VLOOKUP($A82,$A$34:$E$65,5,FALSE))</f>
        <v>7</v>
      </c>
      <c r="H82" t="s">
        <v>34</v>
      </c>
      <c r="I82">
        <f t="shared" ref="I82" si="383">I83</f>
        <v>1300</v>
      </c>
      <c r="J82" t="str">
        <f t="shared" ref="J82" si="384">J83</f>
        <v>Eastern</v>
      </c>
      <c r="K82">
        <f t="shared" ref="K82" si="385">K83</f>
        <v>64</v>
      </c>
      <c r="L82" t="str">
        <f t="shared" ref="L82" si="386">L83</f>
        <v>Sunny</v>
      </c>
      <c r="M82">
        <f t="shared" ref="M82:M113" si="387">$B83</f>
        <v>33</v>
      </c>
      <c r="N82" s="10">
        <f t="shared" si="308"/>
        <v>30.5</v>
      </c>
      <c r="O82" s="10">
        <f t="shared" si="309"/>
        <v>15</v>
      </c>
      <c r="P82">
        <f t="shared" ref="P82" si="388">(P83*-1)</f>
        <v>5</v>
      </c>
      <c r="Q82" t="str">
        <f t="shared" si="310"/>
        <v>Y</v>
      </c>
    </row>
    <row r="83" spans="1:17" x14ac:dyDescent="0.35">
      <c r="A83" t="s">
        <v>11</v>
      </c>
      <c r="B83">
        <v>33</v>
      </c>
      <c r="C83" t="s">
        <v>1</v>
      </c>
      <c r="D83" t="str">
        <f t="shared" ref="D83" si="389">IF($B82=$B83,"T",IF($B82&lt;$B83,"W","L"))</f>
        <v>W</v>
      </c>
      <c r="E83" s="5">
        <v>42638</v>
      </c>
      <c r="F83" s="4">
        <f>1+IF(ISNA(VLOOKUP($A83,$A$34:$F$65,6,FALSE)),VLOOKUP($A83,$A$2:$F$33,6,FALSE),VLOOKUP($A83,$A$34:$F$65,6,FALSE))</f>
        <v>3</v>
      </c>
      <c r="G83" s="4">
        <f>VLOOKUP($A83,$A83:$E83,5,FALSE)-IF(ISNA(VLOOKUP($A83,$A$34:$E$65,5,FALSE)),VLOOKUP($A83,$A$2:$E$33,5,FALSE),VLOOKUP($A83,$A$34:$E$65,5,FALSE))</f>
        <v>10</v>
      </c>
      <c r="H83" t="s">
        <v>35</v>
      </c>
      <c r="I83">
        <v>1300</v>
      </c>
      <c r="J83" t="str">
        <f>VLOOKUP(A83,Sheet1!$A:$D,3, FALSE)</f>
        <v>Eastern</v>
      </c>
      <c r="K83">
        <v>64</v>
      </c>
      <c r="L83" t="s">
        <v>65</v>
      </c>
      <c r="M83">
        <f t="shared" ref="M83:M114" si="390">$B82</f>
        <v>18</v>
      </c>
      <c r="N83" s="10">
        <f t="shared" si="308"/>
        <v>19</v>
      </c>
      <c r="O83" s="10">
        <f t="shared" si="309"/>
        <v>25</v>
      </c>
      <c r="P83">
        <v>-5</v>
      </c>
      <c r="Q83" t="str">
        <f t="shared" si="310"/>
        <v>Y</v>
      </c>
    </row>
    <row r="84" spans="1:17" x14ac:dyDescent="0.35">
      <c r="A84" t="s">
        <v>136</v>
      </c>
      <c r="B84">
        <v>37</v>
      </c>
      <c r="C84" t="s">
        <v>1</v>
      </c>
      <c r="D84" t="str">
        <f t="shared" ref="D84" si="391">IF($B85=$B84,"T",IF($B85&lt;$B84,"W","L"))</f>
        <v>W</v>
      </c>
      <c r="E84" s="5">
        <f t="shared" ref="E84" si="392">$E85</f>
        <v>42638</v>
      </c>
      <c r="F84" s="4">
        <f>1+IF(ISNA(VLOOKUP($A84,$A$34:$F$65,6,FALSE)),VLOOKUP($A84,$A$2:$F$33,6,FALSE),VLOOKUP($A84,$A$34:$F$65,6,FALSE))</f>
        <v>3</v>
      </c>
      <c r="G84" s="4">
        <f>VLOOKUP($A84,$A84:$E84,5,FALSE)-IF(ISNA(VLOOKUP($A84,$A$34:$E$65,5,FALSE)),VLOOKUP($A84,$A$2:$E$33,5,FALSE),VLOOKUP($A84,$A$34:$E$65,5,FALSE))</f>
        <v>7</v>
      </c>
      <c r="H84" t="s">
        <v>34</v>
      </c>
      <c r="I84">
        <f t="shared" ref="I84" si="393">I85</f>
        <v>1600</v>
      </c>
      <c r="J84" t="str">
        <f t="shared" ref="J84" si="394">J85</f>
        <v>Eastern</v>
      </c>
      <c r="K84">
        <f t="shared" ref="K84" si="395">K85</f>
        <v>91</v>
      </c>
      <c r="L84" t="str">
        <f t="shared" ref="L84" si="396">L85</f>
        <v>Cloudy</v>
      </c>
      <c r="M84">
        <f t="shared" ref="M84:M115" si="397">$B85</f>
        <v>32</v>
      </c>
      <c r="N84" s="10">
        <f t="shared" si="308"/>
        <v>4.5</v>
      </c>
      <c r="O84" s="10">
        <f t="shared" si="309"/>
        <v>15.5</v>
      </c>
      <c r="P84">
        <f t="shared" ref="P84" si="398">(P85*-1)</f>
        <v>-3.5</v>
      </c>
      <c r="Q84" t="str">
        <f t="shared" si="310"/>
        <v>Y</v>
      </c>
    </row>
    <row r="85" spans="1:17" x14ac:dyDescent="0.35">
      <c r="A85" t="s">
        <v>9</v>
      </c>
      <c r="B85">
        <v>32</v>
      </c>
      <c r="C85" t="s">
        <v>1</v>
      </c>
      <c r="D85" t="str">
        <f t="shared" ref="D85" si="399">IF($B84=$B85,"T",IF($B84&lt;$B85,"W","L"))</f>
        <v>L</v>
      </c>
      <c r="E85" s="5">
        <v>42638</v>
      </c>
      <c r="F85" s="4">
        <f>1+IF(ISNA(VLOOKUP($A85,$A$34:$F$65,6,FALSE)),VLOOKUP($A85,$A$2:$F$33,6,FALSE),VLOOKUP($A85,$A$34:$F$65,6,FALSE))</f>
        <v>3</v>
      </c>
      <c r="G85" s="4">
        <f>VLOOKUP($A85,$A85:$E85,5,FALSE)-IF(ISNA(VLOOKUP($A85,$A$34:$E$65,5,FALSE)),VLOOKUP($A85,$A$2:$E$33,5,FALSE),VLOOKUP($A85,$A$34:$E$65,5,FALSE))</f>
        <v>7</v>
      </c>
      <c r="H85" t="s">
        <v>35</v>
      </c>
      <c r="I85">
        <v>1600</v>
      </c>
      <c r="J85" t="str">
        <f>VLOOKUP(A85,Sheet1!$A:$D,3, FALSE)</f>
        <v>Eastern</v>
      </c>
      <c r="K85">
        <v>91</v>
      </c>
      <c r="L85" t="s">
        <v>64</v>
      </c>
      <c r="M85">
        <f t="shared" ref="M85:M116" si="400">$B84</f>
        <v>37</v>
      </c>
      <c r="N85" s="10">
        <f t="shared" si="308"/>
        <v>19</v>
      </c>
      <c r="O85" s="10">
        <f t="shared" si="309"/>
        <v>32</v>
      </c>
      <c r="P85">
        <v>3.5</v>
      </c>
      <c r="Q85" t="str">
        <f t="shared" si="310"/>
        <v>Y</v>
      </c>
    </row>
    <row r="86" spans="1:17" x14ac:dyDescent="0.35">
      <c r="A86" t="s">
        <v>24</v>
      </c>
      <c r="B86">
        <v>18</v>
      </c>
      <c r="C86" t="s">
        <v>1</v>
      </c>
      <c r="D86" t="str">
        <f t="shared" ref="D86" si="401">IF($B87=$B86,"T",IF($B87&lt;$B86,"W","L"))</f>
        <v>L</v>
      </c>
      <c r="E86" s="5">
        <f t="shared" ref="E86" si="402">$E87</f>
        <v>42638</v>
      </c>
      <c r="F86" s="4">
        <f>1+IF(ISNA(VLOOKUP($A86,$A$34:$F$65,6,FALSE)),VLOOKUP($A86,$A$2:$F$33,6,FALSE),VLOOKUP($A86,$A$34:$F$65,6,FALSE))</f>
        <v>3</v>
      </c>
      <c r="G86" s="4">
        <f>VLOOKUP($A86,$A86:$E86,5,FALSE)-IF(ISNA(VLOOKUP($A86,$A$34:$E$65,5,FALSE)),VLOOKUP($A86,$A$2:$E$33,5,FALSE),VLOOKUP($A86,$A$34:$E$65,5,FALSE))</f>
        <v>7</v>
      </c>
      <c r="H86" t="s">
        <v>34</v>
      </c>
      <c r="I86">
        <f t="shared" ref="I86" si="403">I87</f>
        <v>1305</v>
      </c>
      <c r="J86" t="str">
        <f t="shared" ref="J86" si="404">J87</f>
        <v>Pacific</v>
      </c>
      <c r="K86">
        <f t="shared" ref="K86" si="405">K87</f>
        <v>66</v>
      </c>
      <c r="L86" t="str">
        <f t="shared" ref="L86" si="406">L87</f>
        <v>Sunny</v>
      </c>
      <c r="M86">
        <f t="shared" ref="M86:M117" si="407">$B87</f>
        <v>37</v>
      </c>
      <c r="N86" s="10">
        <f t="shared" si="308"/>
        <v>27.5</v>
      </c>
      <c r="O86" s="10">
        <f t="shared" si="309"/>
        <v>23</v>
      </c>
      <c r="P86">
        <f t="shared" ref="P86" si="408">(P87*-1)</f>
        <v>-10.5</v>
      </c>
      <c r="Q86" t="str">
        <f t="shared" si="310"/>
        <v>N</v>
      </c>
    </row>
    <row r="87" spans="1:17" x14ac:dyDescent="0.35">
      <c r="A87" t="s">
        <v>25</v>
      </c>
      <c r="B87">
        <v>37</v>
      </c>
      <c r="C87" t="s">
        <v>1</v>
      </c>
      <c r="D87" t="str">
        <f t="shared" ref="D87" si="409">IF($B86=$B87,"T",IF($B86&lt;$B87,"W","L"))</f>
        <v>W</v>
      </c>
      <c r="E87" s="5">
        <v>42638</v>
      </c>
      <c r="F87" s="4">
        <f>1+IF(ISNA(VLOOKUP($A87,$A$34:$F$65,6,FALSE)),VLOOKUP($A87,$A$2:$F$33,6,FALSE),VLOOKUP($A87,$A$34:$F$65,6,FALSE))</f>
        <v>3</v>
      </c>
      <c r="G87" s="4">
        <f>VLOOKUP($A87,$A87:$E87,5,FALSE)-IF(ISNA(VLOOKUP($A87,$A$34:$E$65,5,FALSE)),VLOOKUP($A87,$A$2:$E$33,5,FALSE),VLOOKUP($A87,$A$34:$E$65,5,FALSE))</f>
        <v>7</v>
      </c>
      <c r="H87" t="s">
        <v>35</v>
      </c>
      <c r="I87">
        <v>1305</v>
      </c>
      <c r="J87" t="str">
        <f>VLOOKUP(A87,Sheet1!$A:$D,3, FALSE)</f>
        <v>Pacific</v>
      </c>
      <c r="K87">
        <v>66</v>
      </c>
      <c r="L87" t="s">
        <v>65</v>
      </c>
      <c r="M87">
        <f t="shared" ref="M87:M118" si="410">$B86</f>
        <v>18</v>
      </c>
      <c r="N87" s="10">
        <f t="shared" si="308"/>
        <v>7.5</v>
      </c>
      <c r="O87" s="10">
        <f t="shared" si="309"/>
        <v>9.5</v>
      </c>
      <c r="P87">
        <v>10.5</v>
      </c>
      <c r="Q87" t="str">
        <f t="shared" si="310"/>
        <v>N</v>
      </c>
    </row>
    <row r="88" spans="1:17" x14ac:dyDescent="0.35">
      <c r="A88" t="s">
        <v>31</v>
      </c>
      <c r="B88">
        <v>3</v>
      </c>
      <c r="C88" t="s">
        <v>1</v>
      </c>
      <c r="D88" t="str">
        <f t="shared" ref="D88" si="411">IF($B89=$B88,"T",IF($B89&lt;$B88,"W","L"))</f>
        <v>L</v>
      </c>
      <c r="E88" s="5">
        <f t="shared" ref="E88" si="412">$E89</f>
        <v>42638</v>
      </c>
      <c r="F88" s="4">
        <f>1+IF(ISNA(VLOOKUP($A88,$A$34:$F$65,6,FALSE)),VLOOKUP($A88,$A$2:$F$33,6,FALSE),VLOOKUP($A88,$A$34:$F$65,6,FALSE))</f>
        <v>3</v>
      </c>
      <c r="G88" s="4">
        <f>VLOOKUP($A88,$A88:$E88,5,FALSE)-IF(ISNA(VLOOKUP($A88,$A$34:$E$65,5,FALSE)),VLOOKUP($A88,$A$2:$E$33,5,FALSE),VLOOKUP($A88,$A$34:$E$65,5,FALSE))</f>
        <v>10</v>
      </c>
      <c r="H88" t="s">
        <v>34</v>
      </c>
      <c r="I88">
        <f t="shared" ref="I88" si="413">I89</f>
        <v>1525</v>
      </c>
      <c r="J88" t="str">
        <f t="shared" ref="J88" si="414">J89</f>
        <v>Central</v>
      </c>
      <c r="K88">
        <f t="shared" ref="K88" si="415">K89</f>
        <v>65</v>
      </c>
      <c r="L88">
        <f t="shared" ref="L88" si="416">L89</f>
        <v>0</v>
      </c>
      <c r="M88">
        <f t="shared" ref="M88:M119" si="417">$B89</f>
        <v>24</v>
      </c>
      <c r="N88" s="10">
        <f t="shared" si="308"/>
        <v>29.5</v>
      </c>
      <c r="O88" s="10">
        <f t="shared" si="309"/>
        <v>27</v>
      </c>
      <c r="P88">
        <f t="shared" ref="P88" si="418">(P89*-1)</f>
        <v>-3</v>
      </c>
      <c r="Q88" t="str">
        <f t="shared" si="310"/>
        <v>N</v>
      </c>
    </row>
    <row r="89" spans="1:17" x14ac:dyDescent="0.35">
      <c r="A89" t="s">
        <v>33</v>
      </c>
      <c r="B89">
        <v>24</v>
      </c>
      <c r="C89" t="s">
        <v>1</v>
      </c>
      <c r="D89" t="str">
        <f t="shared" ref="D89" si="419">IF($B88=$B89,"T",IF($B88&lt;$B89,"W","L"))</f>
        <v>W</v>
      </c>
      <c r="E89" s="5">
        <v>42638</v>
      </c>
      <c r="F89" s="4">
        <f>1+IF(ISNA(VLOOKUP($A89,$A$34:$F$65,6,FALSE)),VLOOKUP($A89,$A$2:$F$33,6,FALSE),VLOOKUP($A89,$A$34:$F$65,6,FALSE))</f>
        <v>3</v>
      </c>
      <c r="G89" s="4">
        <f>VLOOKUP($A89,$A89:$E89,5,FALSE)-IF(ISNA(VLOOKUP($A89,$A$34:$E$65,5,FALSE)),VLOOKUP($A89,$A$2:$E$33,5,FALSE),VLOOKUP($A89,$A$34:$E$65,5,FALSE))</f>
        <v>7</v>
      </c>
      <c r="H89" t="s">
        <v>35</v>
      </c>
      <c r="I89">
        <v>1525</v>
      </c>
      <c r="J89" t="str">
        <f>VLOOKUP(A89,Sheet1!$A:$D,3, FALSE)</f>
        <v>Central</v>
      </c>
      <c r="K89">
        <v>65</v>
      </c>
      <c r="M89">
        <f t="shared" ref="M89:M120" si="420">$B88</f>
        <v>3</v>
      </c>
      <c r="N89" s="10">
        <f t="shared" si="308"/>
        <v>22.5</v>
      </c>
      <c r="O89" s="10">
        <f t="shared" si="309"/>
        <v>23</v>
      </c>
      <c r="P89">
        <v>3</v>
      </c>
      <c r="Q89" t="str">
        <f t="shared" si="310"/>
        <v>N</v>
      </c>
    </row>
    <row r="90" spans="1:17" x14ac:dyDescent="0.35">
      <c r="A90" t="s">
        <v>32</v>
      </c>
      <c r="B90">
        <v>22</v>
      </c>
      <c r="C90" t="s">
        <v>1</v>
      </c>
      <c r="D90" t="str">
        <f t="shared" ref="D90" si="421">IF($B91=$B90,"T",IF($B91&lt;$B90,"W","L"))</f>
        <v>L</v>
      </c>
      <c r="E90" s="5">
        <f t="shared" ref="E90" si="422">$E91</f>
        <v>42638</v>
      </c>
      <c r="F90" s="4">
        <f>1+IF(ISNA(VLOOKUP($A90,$A$34:$F$65,6,FALSE)),VLOOKUP($A90,$A$2:$F$33,6,FALSE),VLOOKUP($A90,$A$34:$F$65,6,FALSE))</f>
        <v>3</v>
      </c>
      <c r="G90" s="4">
        <f>VLOOKUP($A90,$A90:$E90,5,FALSE)-IF(ISNA(VLOOKUP($A90,$A$34:$E$65,5,FALSE)),VLOOKUP($A90,$A$2:$E$33,5,FALSE),VLOOKUP($A90,$A$34:$E$65,5,FALSE))</f>
        <v>7</v>
      </c>
      <c r="H90" t="s">
        <v>34</v>
      </c>
      <c r="I90">
        <f t="shared" ref="I90" si="423">I91</f>
        <v>1625</v>
      </c>
      <c r="J90" t="str">
        <f t="shared" ref="J90" si="424">J91</f>
        <v>Eastern</v>
      </c>
      <c r="K90">
        <f t="shared" ref="K90" si="425">K91</f>
        <v>85</v>
      </c>
      <c r="L90" t="str">
        <f t="shared" ref="L90" si="426">L91</f>
        <v>Cloudy</v>
      </c>
      <c r="M90">
        <f t="shared" ref="M90:M121" si="427">$B91</f>
        <v>26</v>
      </c>
      <c r="N90" s="10">
        <f t="shared" si="308"/>
        <v>32.5</v>
      </c>
      <c r="O90" s="10">
        <f t="shared" si="309"/>
        <v>23.5</v>
      </c>
      <c r="P90">
        <f t="shared" ref="P90" si="428">(P91*-1)</f>
        <v>-1.5</v>
      </c>
      <c r="Q90" t="str">
        <f t="shared" si="310"/>
        <v>N</v>
      </c>
    </row>
    <row r="91" spans="1:17" x14ac:dyDescent="0.35">
      <c r="A91" t="s">
        <v>14</v>
      </c>
      <c r="B91">
        <v>26</v>
      </c>
      <c r="C91" t="s">
        <v>1</v>
      </c>
      <c r="D91" t="str">
        <f t="shared" ref="D91" si="429">IF($B90=$B91,"T",IF($B90&lt;$B91,"W","L"))</f>
        <v>W</v>
      </c>
      <c r="E91" s="5">
        <v>42638</v>
      </c>
      <c r="F91" s="4">
        <f>1+IF(ISNA(VLOOKUP($A91,$A$34:$F$65,6,FALSE)),VLOOKUP($A91,$A$2:$F$33,6,FALSE),VLOOKUP($A91,$A$34:$F$65,6,FALSE))</f>
        <v>3</v>
      </c>
      <c r="G91" s="4">
        <f>VLOOKUP($A91,$A91:$E91,5,FALSE)-IF(ISNA(VLOOKUP($A91,$A$34:$E$65,5,FALSE)),VLOOKUP($A91,$A$2:$E$33,5,FALSE),VLOOKUP($A91,$A$34:$E$65,5,FALSE))</f>
        <v>7</v>
      </c>
      <c r="H91" t="s">
        <v>35</v>
      </c>
      <c r="I91">
        <v>1625</v>
      </c>
      <c r="J91" t="str">
        <f>VLOOKUP(A91,Sheet1!$A:$D,3, FALSE)</f>
        <v>Eastern</v>
      </c>
      <c r="K91">
        <v>85</v>
      </c>
      <c r="L91" t="s">
        <v>64</v>
      </c>
      <c r="M91">
        <f t="shared" ref="M91:M122" si="430">$B90</f>
        <v>22</v>
      </c>
      <c r="N91" s="10">
        <f t="shared" si="308"/>
        <v>27.5</v>
      </c>
      <c r="O91" s="10">
        <f t="shared" si="309"/>
        <v>36.5</v>
      </c>
      <c r="P91">
        <v>1.5</v>
      </c>
      <c r="Q91" t="str">
        <f t="shared" si="310"/>
        <v>N</v>
      </c>
    </row>
    <row r="92" spans="1:17" x14ac:dyDescent="0.35">
      <c r="A92" t="s">
        <v>4</v>
      </c>
      <c r="B92">
        <v>3</v>
      </c>
      <c r="C92" t="s">
        <v>1</v>
      </c>
      <c r="D92" t="str">
        <f t="shared" ref="D92" si="431">IF($B93=$B92,"T",IF($B93&lt;$B92,"W","L"))</f>
        <v>L</v>
      </c>
      <c r="E92" s="5">
        <f t="shared" ref="E92" si="432">$E93</f>
        <v>42638</v>
      </c>
      <c r="F92" s="4">
        <f>1+IF(ISNA(VLOOKUP($A92,$A$34:$F$65,6,FALSE)),VLOOKUP($A92,$A$2:$F$33,6,FALSE),VLOOKUP($A92,$A$34:$F$65,6,FALSE))</f>
        <v>3</v>
      </c>
      <c r="G92" s="4">
        <f>VLOOKUP($A92,$A92:$E92,5,FALSE)-IF(ISNA(VLOOKUP($A92,$A$34:$E$65,5,FALSE)),VLOOKUP($A92,$A$2:$E$33,5,FALSE),VLOOKUP($A92,$A$34:$E$65,5,FALSE))</f>
        <v>7</v>
      </c>
      <c r="H92" t="s">
        <v>34</v>
      </c>
      <c r="I92">
        <f t="shared" ref="I92" si="433">I93</f>
        <v>1625</v>
      </c>
      <c r="J92" t="str">
        <f t="shared" ref="J92" si="434">J93</f>
        <v>Eastern</v>
      </c>
      <c r="K92">
        <f t="shared" ref="K92" si="435">K93</f>
        <v>73</v>
      </c>
      <c r="L92" t="str">
        <f t="shared" ref="L92" si="436">L93</f>
        <v>Sunny</v>
      </c>
      <c r="M92">
        <f t="shared" ref="M92:M123" si="437">$B93</f>
        <v>34</v>
      </c>
      <c r="N92" s="10">
        <f t="shared" si="308"/>
        <v>31</v>
      </c>
      <c r="O92" s="10">
        <f t="shared" si="309"/>
        <v>16</v>
      </c>
      <c r="P92">
        <f t="shared" ref="P92" si="438">(P93*-1)</f>
        <v>4</v>
      </c>
      <c r="Q92" t="str">
        <f t="shared" si="310"/>
        <v>Y</v>
      </c>
    </row>
    <row r="93" spans="1:17" x14ac:dyDescent="0.35">
      <c r="A93" t="s">
        <v>27</v>
      </c>
      <c r="B93">
        <v>34</v>
      </c>
      <c r="C93" t="s">
        <v>1</v>
      </c>
      <c r="D93" t="str">
        <f t="shared" ref="D93" si="439">IF($B92=$B93,"T",IF($B92&lt;$B93,"W","L"))</f>
        <v>W</v>
      </c>
      <c r="E93" s="5">
        <v>42638</v>
      </c>
      <c r="F93" s="4">
        <f>1+IF(ISNA(VLOOKUP($A93,$A$34:$F$65,6,FALSE)),VLOOKUP($A93,$A$2:$F$33,6,FALSE),VLOOKUP($A93,$A$34:$F$65,6,FALSE))</f>
        <v>3</v>
      </c>
      <c r="G93" s="4">
        <f>VLOOKUP($A93,$A93:$E93,5,FALSE)-IF(ISNA(VLOOKUP($A93,$A$34:$E$65,5,FALSE)),VLOOKUP($A93,$A$2:$E$33,5,FALSE),VLOOKUP($A93,$A$34:$E$65,5,FALSE))</f>
        <v>6</v>
      </c>
      <c r="H93" t="s">
        <v>35</v>
      </c>
      <c r="I93">
        <v>1625</v>
      </c>
      <c r="J93" t="str">
        <f>VLOOKUP(A93,Sheet1!$A:$D,3, FALSE)</f>
        <v>Eastern</v>
      </c>
      <c r="K93">
        <v>73</v>
      </c>
      <c r="L93" t="s">
        <v>65</v>
      </c>
      <c r="M93">
        <f t="shared" ref="M93:M124" si="440">$B92</f>
        <v>3</v>
      </c>
      <c r="N93" s="10">
        <f t="shared" si="308"/>
        <v>29</v>
      </c>
      <c r="O93" s="10">
        <f t="shared" si="309"/>
        <v>12</v>
      </c>
      <c r="P93">
        <v>-4</v>
      </c>
      <c r="Q93" t="str">
        <f t="shared" si="310"/>
        <v>Y</v>
      </c>
    </row>
    <row r="94" spans="1:17" x14ac:dyDescent="0.35">
      <c r="A94" t="s">
        <v>17</v>
      </c>
      <c r="B94">
        <v>17</v>
      </c>
      <c r="C94" t="s">
        <v>1</v>
      </c>
      <c r="D94" t="str">
        <f t="shared" ref="D94" si="441">IF($B95=$B94,"T",IF($B95&lt;$B94,"W","L"))</f>
        <v>L</v>
      </c>
      <c r="E94" s="5">
        <f t="shared" ref="E94" si="442">$E95</f>
        <v>42638</v>
      </c>
      <c r="F94" s="4">
        <f>1+IF(ISNA(VLOOKUP($A94,$A$34:$F$65,6,FALSE)),VLOOKUP($A94,$A$2:$F$33,6,FALSE),VLOOKUP($A94,$A$34:$F$65,6,FALSE))</f>
        <v>3</v>
      </c>
      <c r="G94" s="4">
        <f>VLOOKUP($A94,$A94:$E94,5,FALSE)-IF(ISNA(VLOOKUP($A94,$A$34:$E$65,5,FALSE)),VLOOKUP($A94,$A$2:$E$33,5,FALSE),VLOOKUP($A94,$A$34:$E$65,5,FALSE))</f>
        <v>6</v>
      </c>
      <c r="H94" t="s">
        <v>34</v>
      </c>
      <c r="I94">
        <f t="shared" ref="I94" si="443">I95</f>
        <v>1930</v>
      </c>
      <c r="J94" t="str">
        <f t="shared" ref="J94" si="444">J95</f>
        <v>Central</v>
      </c>
      <c r="K94" t="str">
        <f t="shared" ref="K94" si="445">K95</f>
        <v>Dome</v>
      </c>
      <c r="L94">
        <f t="shared" ref="L94" si="446">L95</f>
        <v>0</v>
      </c>
      <c r="M94">
        <f t="shared" ref="M94:M125" si="447">$B95</f>
        <v>31</v>
      </c>
      <c r="N94" s="10">
        <f t="shared" si="308"/>
        <v>14</v>
      </c>
      <c r="O94" s="10">
        <f t="shared" si="309"/>
        <v>26</v>
      </c>
      <c r="P94">
        <f t="shared" ref="P94" si="448">(P95*-1)</f>
        <v>-6.5</v>
      </c>
      <c r="Q94" t="str">
        <f t="shared" si="310"/>
        <v>N</v>
      </c>
    </row>
    <row r="95" spans="1:17" x14ac:dyDescent="0.35">
      <c r="A95" t="s">
        <v>28</v>
      </c>
      <c r="B95">
        <v>31</v>
      </c>
      <c r="C95" t="s">
        <v>1</v>
      </c>
      <c r="D95" t="str">
        <f t="shared" ref="D95" si="449">IF($B94=$B95,"T",IF($B94&lt;$B95,"W","L"))</f>
        <v>W</v>
      </c>
      <c r="E95" s="5">
        <v>42638</v>
      </c>
      <c r="F95" s="4">
        <f>1+IF(ISNA(VLOOKUP($A95,$A$34:$F$65,6,FALSE)),VLOOKUP($A95,$A$2:$F$33,6,FALSE),VLOOKUP($A95,$A$34:$F$65,6,FALSE))</f>
        <v>3</v>
      </c>
      <c r="G95" s="4">
        <f>VLOOKUP($A95,$A95:$E95,5,FALSE)-IF(ISNA(VLOOKUP($A95,$A$34:$E$65,5,FALSE)),VLOOKUP($A95,$A$2:$E$33,5,FALSE),VLOOKUP($A95,$A$34:$E$65,5,FALSE))</f>
        <v>7</v>
      </c>
      <c r="H95" t="s">
        <v>35</v>
      </c>
      <c r="I95">
        <v>1930</v>
      </c>
      <c r="J95" t="str">
        <f>VLOOKUP(A95,Sheet1!$A:$D,3, FALSE)</f>
        <v>Central</v>
      </c>
      <c r="K95" t="s">
        <v>61</v>
      </c>
      <c r="M95">
        <f t="shared" ref="M95:M126" si="450">$B94</f>
        <v>17</v>
      </c>
      <c r="N95" s="10">
        <f t="shared" si="308"/>
        <v>23</v>
      </c>
      <c r="O95" s="10">
        <f t="shared" si="309"/>
        <v>21.5</v>
      </c>
      <c r="P95">
        <v>6.5</v>
      </c>
      <c r="Q95" t="str">
        <f t="shared" si="310"/>
        <v>N</v>
      </c>
    </row>
    <row r="96" spans="1:17" x14ac:dyDescent="0.35">
      <c r="A96" t="s">
        <v>3</v>
      </c>
      <c r="B96">
        <v>45</v>
      </c>
      <c r="C96" t="s">
        <v>1</v>
      </c>
      <c r="D96" t="str">
        <f t="shared" ref="D96" si="451">IF($B97=$B96,"T",IF($B97&lt;$B96,"W","L"))</f>
        <v>W</v>
      </c>
      <c r="E96" s="5">
        <f t="shared" ref="E96" si="452">$E97</f>
        <v>42639</v>
      </c>
      <c r="F96" s="4">
        <f>1+IF(ISNA(VLOOKUP($A96,$A$34:$F$65,6,FALSE)),VLOOKUP($A96,$A$2:$F$33,6,FALSE),VLOOKUP($A96,$A$34:$F$65,6,FALSE))</f>
        <v>3</v>
      </c>
      <c r="G96" s="4">
        <f>VLOOKUP($A96,$A96:$E96,5,FALSE)-IF(ISNA(VLOOKUP($A96,$A$34:$E$65,5,FALSE)),VLOOKUP($A96,$A$2:$E$33,5,FALSE),VLOOKUP($A96,$A$34:$E$65,5,FALSE))</f>
        <v>8</v>
      </c>
      <c r="H96" t="s">
        <v>34</v>
      </c>
      <c r="I96">
        <f t="shared" ref="I96" si="453">I97</f>
        <v>1930</v>
      </c>
      <c r="J96" t="str">
        <f t="shared" ref="J96" si="454">J97</f>
        <v>Central</v>
      </c>
      <c r="K96">
        <f t="shared" ref="K96" si="455">K97</f>
        <v>90</v>
      </c>
      <c r="L96" t="str">
        <f t="shared" ref="L96" si="456">L97</f>
        <v>Partly Cloudy</v>
      </c>
      <c r="M96">
        <f t="shared" ref="M96:M127" si="457">$B97</f>
        <v>32</v>
      </c>
      <c r="N96" s="10">
        <f t="shared" si="308"/>
        <v>29.5</v>
      </c>
      <c r="O96" s="10">
        <f t="shared" si="309"/>
        <v>29.5</v>
      </c>
      <c r="P96">
        <f t="shared" ref="P96" si="458">(P97*-1)</f>
        <v>-3</v>
      </c>
      <c r="Q96" t="str">
        <f t="shared" si="310"/>
        <v>Y</v>
      </c>
    </row>
    <row r="97" spans="1:17" x14ac:dyDescent="0.35">
      <c r="A97" t="s">
        <v>2</v>
      </c>
      <c r="B97">
        <v>32</v>
      </c>
      <c r="C97" t="s">
        <v>1</v>
      </c>
      <c r="D97" t="str">
        <f t="shared" ref="D97" si="459">IF($B96=$B97,"T",IF($B96&lt;$B97,"W","L"))</f>
        <v>L</v>
      </c>
      <c r="E97" s="5">
        <v>42639</v>
      </c>
      <c r="F97" s="4">
        <f>1+IF(ISNA(VLOOKUP($A97,$A$34:$F$65,6,FALSE)),VLOOKUP($A97,$A$2:$F$33,6,FALSE),VLOOKUP($A97,$A$34:$F$65,6,FALSE))</f>
        <v>3</v>
      </c>
      <c r="G97" s="4">
        <f>VLOOKUP($A97,$A97:$E97,5,FALSE)-IF(ISNA(VLOOKUP($A97,$A$34:$E$65,5,FALSE)),VLOOKUP($A97,$A$2:$E$33,5,FALSE),VLOOKUP($A97,$A$34:$E$65,5,FALSE))</f>
        <v>8</v>
      </c>
      <c r="H97" t="s">
        <v>35</v>
      </c>
      <c r="I97">
        <v>1930</v>
      </c>
      <c r="J97" t="str">
        <f>VLOOKUP(A97,Sheet1!$A:$D,3, FALSE)</f>
        <v>Central</v>
      </c>
      <c r="K97">
        <v>90</v>
      </c>
      <c r="L97" t="s">
        <v>62</v>
      </c>
      <c r="M97">
        <f t="shared" ref="M97:M128" si="460">$B96</f>
        <v>45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23.5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25.5</v>
      </c>
      <c r="P97">
        <v>3</v>
      </c>
      <c r="Q97" t="str">
        <f t="shared" si="310"/>
        <v>Y</v>
      </c>
    </row>
    <row r="98" spans="1:17" x14ac:dyDescent="0.35">
      <c r="A98" t="s">
        <v>10</v>
      </c>
      <c r="B98">
        <v>7</v>
      </c>
      <c r="C98" t="s">
        <v>1</v>
      </c>
      <c r="D98" t="str">
        <f>IF($B99=$B98,"T",IF($B99&lt;$B98,"W","L"))</f>
        <v>L</v>
      </c>
      <c r="E98" s="5">
        <f>$E99</f>
        <v>42642</v>
      </c>
      <c r="F98" s="4">
        <f>1+IF(ISNA(VLOOKUP($A98,$A$66:$F$97,6,FALSE)),VLOOKUP($A98,$A$34:$F$65,6,FALSE),VLOOKUP($A98,$A$66:$F$97,6,FALSE))</f>
        <v>4</v>
      </c>
      <c r="G98" s="4">
        <f>VLOOKUP($A98,$A98:$E98,5,FALSE)-IF(ISNA(VLOOKUP($A98,$A$66:$E$97,5,FALSE)),VLOOKUP($A98,$A$34:$E$65,5,FALSE),VLOOKUP($A98,$A$66:$E$97,5,FALSE))</f>
        <v>4</v>
      </c>
      <c r="H98" t="s">
        <v>34</v>
      </c>
      <c r="I98">
        <f>I99</f>
        <v>2025</v>
      </c>
      <c r="J98" t="str">
        <f>J99</f>
        <v>Eastern</v>
      </c>
      <c r="K98">
        <f>K99</f>
        <v>62</v>
      </c>
      <c r="L98" t="str">
        <f>L99</f>
        <v>Mostly Cloudy</v>
      </c>
      <c r="M98">
        <f t="shared" ref="M98:M129" si="461">$B99</f>
        <v>22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21.333333333333332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22.333333333333332</v>
      </c>
      <c r="P98">
        <f>(P99*-1)</f>
        <v>-7.5</v>
      </c>
      <c r="Q98" t="str">
        <f>IF(AND(($P98 &lt;  0), ($D98="L")), "N", IF(AND(($P98 &gt; 0), ($D98="W")),"N","Y"))</f>
        <v>N</v>
      </c>
    </row>
    <row r="99" spans="1:17" x14ac:dyDescent="0.35">
      <c r="A99" t="s">
        <v>6</v>
      </c>
      <c r="B99">
        <v>22</v>
      </c>
      <c r="C99" t="s">
        <v>1</v>
      </c>
      <c r="D99" t="str">
        <f>IF($B98=$B99,"T",IF($B98&lt;$B99,"W","L"))</f>
        <v>W</v>
      </c>
      <c r="E99" s="5">
        <v>42642</v>
      </c>
      <c r="F99" s="4">
        <f>1+IF(ISNA(VLOOKUP($A99,$A$66:$F$97,6,FALSE)),VLOOKUP($A99,$A$34:$F$65,6,FALSE),VLOOKUP($A99,$A$66:$F$97,6,FALSE))</f>
        <v>4</v>
      </c>
      <c r="G99" s="4">
        <f>VLOOKUP($A99,$A99:$E99,5,FALSE)-IF(ISNA(VLOOKUP($A99,$A$66:$E$97,5,FALSE)),VLOOKUP($A99,$A$34:$E$65,5,FALSE),VLOOKUP($A99,$A$66:$E$97,5,FALSE))</f>
        <v>4</v>
      </c>
      <c r="H99" t="s">
        <v>35</v>
      </c>
      <c r="I99">
        <v>2025</v>
      </c>
      <c r="J99" t="str">
        <f>VLOOKUP(A99,Sheet1!$A:$D,3, FALSE)</f>
        <v>Eastern</v>
      </c>
      <c r="K99">
        <v>62</v>
      </c>
      <c r="L99" t="s">
        <v>74</v>
      </c>
      <c r="M99">
        <f t="shared" ref="M99:M130" si="462">$B98</f>
        <v>7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18.666666666666668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25</v>
      </c>
      <c r="P99">
        <v>7.5</v>
      </c>
      <c r="Q99" t="str">
        <f t="shared" ref="Q99:Q127" si="463">IF(AND(($P99 &lt;  0), ($D99="L")), "N", IF(AND(($P99 &gt; 0), ($D99="W")),"N","Y"))</f>
        <v>N</v>
      </c>
    </row>
    <row r="100" spans="1:17" x14ac:dyDescent="0.35">
      <c r="A100" t="s">
        <v>14</v>
      </c>
      <c r="B100">
        <v>27</v>
      </c>
      <c r="C100" t="s">
        <v>1</v>
      </c>
      <c r="D100" t="str">
        <f t="shared" ref="D100" si="464">IF($B101=$B100,"T",IF($B101&lt;$B100,"W","L"))</f>
        <v>L</v>
      </c>
      <c r="E100" s="5">
        <f t="shared" ref="E100" si="465">$E101</f>
        <v>42645</v>
      </c>
      <c r="F100" s="4">
        <f>1+IF(ISNA(VLOOKUP($A100,$A$66:$F$97,6,FALSE)),VLOOKUP($A100,$A$34:$F$65,6,FALSE),VLOOKUP($A100,$A$66:$F$97,6,FALSE))</f>
        <v>4</v>
      </c>
      <c r="G100" s="4">
        <f>VLOOKUP($A100,$A100:$E100,5,FALSE)-IF(ISNA(VLOOKUP($A100,$A$66:$E$97,5,FALSE)),VLOOKUP($A100,$A$34:$E$65,5,FALSE),VLOOKUP($A100,$A$66:$E$97,5,FALSE))</f>
        <v>7</v>
      </c>
      <c r="H100" t="s">
        <v>37</v>
      </c>
      <c r="I100">
        <f t="shared" ref="I100" si="466">I101</f>
        <v>830</v>
      </c>
      <c r="J100" t="str">
        <f t="shared" ref="J100" si="467">J101</f>
        <v>Eastern</v>
      </c>
      <c r="K100">
        <f t="shared" ref="K100" si="468">K101</f>
        <v>59</v>
      </c>
      <c r="L100" t="str">
        <f t="shared" ref="L100" si="469">L101</f>
        <v>Partly Sunny</v>
      </c>
      <c r="M100">
        <f t="shared" ref="M100:M131" si="470">$B101</f>
        <v>30</v>
      </c>
      <c r="N100" s="10">
        <f t="shared" ref="N100:N128" si="471">IF(ISNA(VLOOKUP($A100,$A$66:$N$97,2,FALSE)),((VLOOKUP($A100,$A$34:$N$65,14,FALSE)*($F100-2))+VLOOKUP($A100,$A$34:$N$65,2,FALSE))/($F100-1),((VLOOKUP($A100,$A$66:$N$97,14,FALSE)*($F100-2))+VLOOKUP($A100,$A$66:$N$97,2,FALSE))/($F100-1))</f>
        <v>27</v>
      </c>
      <c r="O100" s="10">
        <f t="shared" ref="O100:O128" si="472">IF(ISNA(VLOOKUP($A100,$A$66:$O$97,13,FALSE)),((VLOOKUP($A100,$A$34:$O$65,15,FALSE)*($F100-2))+VLOOKUP($A100,$A$34:$O$65,13,FALSE))/($F100-1),((VLOOKUP($A100,$A$66:$O$97,15,FALSE)*($F100-2))+VLOOKUP($A100,$A$66:$O$97,13,FALSE))/($F100-1))</f>
        <v>31.666666666666668</v>
      </c>
      <c r="P100">
        <f t="shared" ref="P100" si="473">(P101*-1)</f>
        <v>1</v>
      </c>
      <c r="Q100" t="str">
        <f t="shared" si="463"/>
        <v>Y</v>
      </c>
    </row>
    <row r="101" spans="1:17" x14ac:dyDescent="0.35">
      <c r="A101" t="s">
        <v>19</v>
      </c>
      <c r="B101">
        <v>30</v>
      </c>
      <c r="C101" t="s">
        <v>1</v>
      </c>
      <c r="D101" t="str">
        <f t="shared" ref="D101" si="474">IF($B100=$B101,"T",IF($B100&lt;$B101,"W","L"))</f>
        <v>W</v>
      </c>
      <c r="E101" s="5">
        <v>42645</v>
      </c>
      <c r="F101" s="4">
        <f>1+IF(ISNA(VLOOKUP($A101,$A$66:$F$97,6,FALSE)),VLOOKUP($A101,$A$34:$F$65,6,FALSE),VLOOKUP($A101,$A$66:$F$97,6,FALSE))</f>
        <v>4</v>
      </c>
      <c r="G101" s="4">
        <f>VLOOKUP($A101,$A101:$E101,5,FALSE)-IF(ISNA(VLOOKUP($A101,$A$66:$E$97,5,FALSE)),VLOOKUP($A101,$A$34:$E$65,5,FALSE),VLOOKUP($A101,$A$66:$E$97,5,FALSE))</f>
        <v>7</v>
      </c>
      <c r="H101" t="s">
        <v>36</v>
      </c>
      <c r="I101">
        <v>830</v>
      </c>
      <c r="J101" t="str">
        <f>VLOOKUP(A101,Sheet1!$A:$D,3, FALSE)</f>
        <v>Eastern</v>
      </c>
      <c r="K101">
        <v>59</v>
      </c>
      <c r="L101" t="s">
        <v>87</v>
      </c>
      <c r="M101">
        <f t="shared" ref="M101:M132" si="475">$B100</f>
        <v>27</v>
      </c>
      <c r="N101" s="10">
        <f t="shared" si="471"/>
        <v>18</v>
      </c>
      <c r="O101" s="10">
        <f t="shared" si="472"/>
        <v>28</v>
      </c>
      <c r="P101">
        <v>-1</v>
      </c>
      <c r="Q101" t="str">
        <f t="shared" si="463"/>
        <v>Y</v>
      </c>
    </row>
    <row r="102" spans="1:17" x14ac:dyDescent="0.35">
      <c r="A102" t="s">
        <v>11</v>
      </c>
      <c r="B102">
        <v>16</v>
      </c>
      <c r="C102" t="s">
        <v>1</v>
      </c>
      <c r="D102" t="str">
        <f t="shared" ref="D102" si="476">IF($B103=$B102,"T",IF($B103&lt;$B102,"W","L"))</f>
        <v>W</v>
      </c>
      <c r="E102" s="5">
        <f t="shared" ref="E102" si="477">$E103</f>
        <v>42645</v>
      </c>
      <c r="F102" s="4">
        <f>1+IF(ISNA(VLOOKUP($A102,$A$66:$F$97,6,FALSE)),VLOOKUP($A102,$A$34:$F$65,6,FALSE),VLOOKUP($A102,$A$66:$F$97,6,FALSE))</f>
        <v>4</v>
      </c>
      <c r="G102" s="4">
        <f>VLOOKUP($A102,$A102:$E102,5,FALSE)-IF(ISNA(VLOOKUP($A102,$A$66:$E$97,5,FALSE)),VLOOKUP($A102,$A$34:$E$65,5,FALSE),VLOOKUP($A102,$A$66:$E$97,5,FALSE))</f>
        <v>7</v>
      </c>
      <c r="H102" t="s">
        <v>34</v>
      </c>
      <c r="I102">
        <f t="shared" ref="I102" si="478">I103</f>
        <v>1300</v>
      </c>
      <c r="J102" t="str">
        <f t="shared" ref="J102" si="479">J103</f>
        <v>Eastern</v>
      </c>
      <c r="K102">
        <f t="shared" ref="K102" si="480">K103</f>
        <v>56</v>
      </c>
      <c r="L102" t="str">
        <f t="shared" ref="L102" si="481">L103</f>
        <v>Cloudy</v>
      </c>
      <c r="M102">
        <f t="shared" ref="M102:M133" si="482">$B103</f>
        <v>0</v>
      </c>
      <c r="N102" s="10">
        <f t="shared" si="471"/>
        <v>23.666666666666668</v>
      </c>
      <c r="O102" s="10">
        <f t="shared" si="472"/>
        <v>22.666666666666668</v>
      </c>
      <c r="P102">
        <f t="shared" ref="P102" si="483">(P103*-1)</f>
        <v>-3.5</v>
      </c>
      <c r="Q102" t="str">
        <f t="shared" si="463"/>
        <v>Y</v>
      </c>
    </row>
    <row r="103" spans="1:17" x14ac:dyDescent="0.35">
      <c r="A103" t="s">
        <v>7</v>
      </c>
      <c r="B103">
        <v>0</v>
      </c>
      <c r="C103" t="s">
        <v>1</v>
      </c>
      <c r="D103" t="str">
        <f t="shared" ref="D103" si="484">IF($B102=$B103,"T",IF($B102&lt;$B103,"W","L"))</f>
        <v>L</v>
      </c>
      <c r="E103" s="5">
        <v>42645</v>
      </c>
      <c r="F103" s="4">
        <f>1+IF(ISNA(VLOOKUP($A103,$A$66:$F$97,6,FALSE)),VLOOKUP($A103,$A$34:$F$65,6,FALSE),VLOOKUP($A103,$A$66:$F$97,6,FALSE))</f>
        <v>4</v>
      </c>
      <c r="G103" s="4">
        <f>VLOOKUP($A103,$A103:$E103,5,FALSE)-IF(ISNA(VLOOKUP($A103,$A$66:$E$97,5,FALSE)),VLOOKUP($A103,$A$34:$E$65,5,FALSE),VLOOKUP($A103,$A$66:$E$97,5,FALSE))</f>
        <v>10</v>
      </c>
      <c r="H103" t="s">
        <v>35</v>
      </c>
      <c r="I103">
        <v>1300</v>
      </c>
      <c r="J103" t="str">
        <f>VLOOKUP(A103,Sheet1!$A:$D,3, FALSE)</f>
        <v>Eastern</v>
      </c>
      <c r="K103">
        <v>56</v>
      </c>
      <c r="L103" t="s">
        <v>64</v>
      </c>
      <c r="M103">
        <f t="shared" ref="M103:M134" si="485">$B102</f>
        <v>16</v>
      </c>
      <c r="N103" s="10">
        <f t="shared" si="471"/>
        <v>27</v>
      </c>
      <c r="O103" s="10">
        <f t="shared" si="472"/>
        <v>15</v>
      </c>
      <c r="P103">
        <v>3.5</v>
      </c>
      <c r="Q103" t="str">
        <f t="shared" si="463"/>
        <v>Y</v>
      </c>
    </row>
    <row r="104" spans="1:17" x14ac:dyDescent="0.35">
      <c r="A104" t="s">
        <v>8</v>
      </c>
      <c r="B104">
        <v>20</v>
      </c>
      <c r="C104" t="s">
        <v>1</v>
      </c>
      <c r="D104" t="str">
        <f t="shared" ref="D104" si="486">IF($B105=$B104,"T",IF($B105&lt;$B104,"W","L"))</f>
        <v>L</v>
      </c>
      <c r="E104" s="5">
        <f t="shared" ref="E104" si="487">$E105</f>
        <v>42645</v>
      </c>
      <c r="F104" s="4">
        <f>1+IF(ISNA(VLOOKUP($A104,$A$66:$F$97,6,FALSE)),VLOOKUP($A104,$A$34:$F$65,6,FALSE),VLOOKUP($A104,$A$66:$F$97,6,FALSE))</f>
        <v>4</v>
      </c>
      <c r="G104" s="4">
        <f>VLOOKUP($A104,$A104:$E104,5,FALSE)-IF(ISNA(VLOOKUP($A104,$A$66:$E$97,5,FALSE)),VLOOKUP($A104,$A$34:$E$65,5,FALSE),VLOOKUP($A104,$A$66:$E$97,5,FALSE))</f>
        <v>7</v>
      </c>
      <c r="H104" t="s">
        <v>34</v>
      </c>
      <c r="I104">
        <f t="shared" ref="I104" si="488">I105</f>
        <v>1300</v>
      </c>
      <c r="J104" t="str">
        <f t="shared" ref="J104" si="489">J105</f>
        <v>Eastern</v>
      </c>
      <c r="K104">
        <f t="shared" ref="K104" si="490">K105</f>
        <v>67</v>
      </c>
      <c r="L104" t="str">
        <f t="shared" ref="L104" si="491">L105</f>
        <v>Cloudy</v>
      </c>
      <c r="M104">
        <f t="shared" ref="M104:M135" si="492">$B105</f>
        <v>31</v>
      </c>
      <c r="N104" s="10">
        <f t="shared" si="471"/>
        <v>18</v>
      </c>
      <c r="O104" s="10">
        <f t="shared" si="472"/>
        <v>28</v>
      </c>
      <c r="P104">
        <f t="shared" ref="P104" si="493">(P105*-1)</f>
        <v>-7.5</v>
      </c>
      <c r="Q104" t="str">
        <f t="shared" si="463"/>
        <v>N</v>
      </c>
    </row>
    <row r="105" spans="1:17" x14ac:dyDescent="0.35">
      <c r="A105" t="s">
        <v>29</v>
      </c>
      <c r="B105">
        <v>31</v>
      </c>
      <c r="C105" t="s">
        <v>1</v>
      </c>
      <c r="D105" t="str">
        <f t="shared" ref="D105" si="494">IF($B104=$B105,"T",IF($B104&lt;$B105,"W","L"))</f>
        <v>W</v>
      </c>
      <c r="E105" s="5">
        <v>42645</v>
      </c>
      <c r="F105" s="4">
        <f>1+IF(ISNA(VLOOKUP($A105,$A$66:$F$97,6,FALSE)),VLOOKUP($A105,$A$34:$F$65,6,FALSE),VLOOKUP($A105,$A$66:$F$97,6,FALSE))</f>
        <v>4</v>
      </c>
      <c r="G105" s="4">
        <f>VLOOKUP($A105,$A105:$E105,5,FALSE)-IF(ISNA(VLOOKUP($A105,$A$66:$E$97,5,FALSE)),VLOOKUP($A105,$A$34:$E$65,5,FALSE),VLOOKUP($A105,$A$66:$E$97,5,FALSE))</f>
        <v>7</v>
      </c>
      <c r="H105" t="s">
        <v>35</v>
      </c>
      <c r="I105">
        <v>1300</v>
      </c>
      <c r="J105" t="str">
        <f>VLOOKUP(A105,Sheet1!$A:$D,3, FALSE)</f>
        <v>Eastern</v>
      </c>
      <c r="K105">
        <v>67</v>
      </c>
      <c r="L105" t="s">
        <v>64</v>
      </c>
      <c r="M105">
        <f t="shared" ref="M105:M136" si="495">$B104</f>
        <v>20</v>
      </c>
      <c r="N105" s="10">
        <f t="shared" si="471"/>
        <v>22.666666666666668</v>
      </c>
      <c r="O105" s="10">
        <f t="shared" si="472"/>
        <v>30.666666666666668</v>
      </c>
      <c r="P105">
        <v>7.5</v>
      </c>
      <c r="Q105" t="str">
        <f t="shared" si="463"/>
        <v>N</v>
      </c>
    </row>
    <row r="106" spans="1:17" x14ac:dyDescent="0.35">
      <c r="A106" t="s">
        <v>16</v>
      </c>
      <c r="B106">
        <v>14</v>
      </c>
      <c r="C106" t="s">
        <v>1</v>
      </c>
      <c r="D106" t="str">
        <f t="shared" ref="D106" si="496">IF($B107=$B106,"T",IF($B107&lt;$B106,"W","L"))</f>
        <v>L</v>
      </c>
      <c r="E106" s="5">
        <f t="shared" ref="E106" si="497">$E107</f>
        <v>42645</v>
      </c>
      <c r="F106" s="4">
        <f>1+IF(ISNA(VLOOKUP($A106,$A$66:$F$97,6,FALSE)),VLOOKUP($A106,$A$34:$F$65,6,FALSE),VLOOKUP($A106,$A$66:$F$97,6,FALSE))</f>
        <v>4</v>
      </c>
      <c r="G106" s="4">
        <f>VLOOKUP($A106,$A106:$E106,5,FALSE)-IF(ISNA(VLOOKUP($A106,$A$66:$E$97,5,FALSE)),VLOOKUP($A106,$A$34:$E$65,5,FALSE),VLOOKUP($A106,$A$66:$E$97,5,FALSE))</f>
        <v>7</v>
      </c>
      <c r="H106" t="s">
        <v>34</v>
      </c>
      <c r="I106">
        <f t="shared" ref="I106" si="498">I107</f>
        <v>1200</v>
      </c>
      <c r="J106" t="str">
        <f t="shared" ref="J106" si="499">J107</f>
        <v>Central</v>
      </c>
      <c r="K106">
        <f t="shared" ref="K106" si="500">K107</f>
        <v>62</v>
      </c>
      <c r="L106" t="str">
        <f t="shared" ref="L106" si="501">L107</f>
        <v>Cloudy</v>
      </c>
      <c r="M106">
        <f t="shared" ref="M106:M137" si="502">$B107</f>
        <v>17</v>
      </c>
      <c r="N106" s="10">
        <f t="shared" si="471"/>
        <v>27</v>
      </c>
      <c r="O106" s="10">
        <f t="shared" si="472"/>
        <v>28.333333333333332</v>
      </c>
      <c r="P106">
        <f t="shared" ref="P106" si="503">(P107*-1)</f>
        <v>3.5</v>
      </c>
      <c r="Q106" t="str">
        <f t="shared" si="463"/>
        <v>Y</v>
      </c>
    </row>
    <row r="107" spans="1:17" x14ac:dyDescent="0.35">
      <c r="A107" t="s">
        <v>17</v>
      </c>
      <c r="B107">
        <v>17</v>
      </c>
      <c r="C107" t="s">
        <v>1</v>
      </c>
      <c r="D107" t="str">
        <f t="shared" ref="D107" si="504">IF($B106=$B107,"T",IF($B106&lt;$B107,"W","L"))</f>
        <v>W</v>
      </c>
      <c r="E107" s="5">
        <v>42645</v>
      </c>
      <c r="F107" s="4">
        <f>1+IF(ISNA(VLOOKUP($A107,$A$66:$F$97,6,FALSE)),VLOOKUP($A107,$A$34:$F$65,6,FALSE),VLOOKUP($A107,$A$66:$F$97,6,FALSE))</f>
        <v>4</v>
      </c>
      <c r="G107" s="4">
        <f>VLOOKUP($A107,$A107:$E107,5,FALSE)-IF(ISNA(VLOOKUP($A107,$A$66:$E$97,5,FALSE)),VLOOKUP($A107,$A$34:$E$65,5,FALSE),VLOOKUP($A107,$A$66:$E$97,5,FALSE))</f>
        <v>7</v>
      </c>
      <c r="H107" t="s">
        <v>35</v>
      </c>
      <c r="I107">
        <v>1200</v>
      </c>
      <c r="J107" t="str">
        <f>VLOOKUP(A107,Sheet1!$A:$D,3, FALSE)</f>
        <v>Central</v>
      </c>
      <c r="K107">
        <v>62</v>
      </c>
      <c r="L107" t="s">
        <v>64</v>
      </c>
      <c r="M107">
        <f t="shared" ref="M107:M138" si="505">$B106</f>
        <v>14</v>
      </c>
      <c r="N107" s="10">
        <f t="shared" si="471"/>
        <v>15</v>
      </c>
      <c r="O107" s="10">
        <f t="shared" si="472"/>
        <v>27.666666666666668</v>
      </c>
      <c r="P107">
        <v>-3.5</v>
      </c>
      <c r="Q107" t="str">
        <f t="shared" si="463"/>
        <v>Y</v>
      </c>
    </row>
    <row r="108" spans="1:17" x14ac:dyDescent="0.35">
      <c r="A108" t="s">
        <v>25</v>
      </c>
      <c r="B108">
        <v>27</v>
      </c>
      <c r="C108" t="s">
        <v>1</v>
      </c>
      <c r="D108" t="str">
        <f t="shared" ref="D108" si="506">IF($B109=$B108,"T",IF($B109&lt;$B108,"W","L"))</f>
        <v>W</v>
      </c>
      <c r="E108" s="5">
        <f t="shared" ref="E108" si="507">$E109</f>
        <v>42645</v>
      </c>
      <c r="F108" s="4">
        <f>1+IF(ISNA(VLOOKUP($A108,$A$66:$F$97,6,FALSE)),VLOOKUP($A108,$A$34:$F$65,6,FALSE),VLOOKUP($A108,$A$66:$F$97,6,FALSE))</f>
        <v>4</v>
      </c>
      <c r="G108" s="4">
        <f>VLOOKUP($A108,$A108:$E108,5,FALSE)-IF(ISNA(VLOOKUP($A108,$A$66:$E$97,5,FALSE)),VLOOKUP($A108,$A$34:$E$65,5,FALSE),VLOOKUP($A108,$A$66:$E$97,5,FALSE))</f>
        <v>7</v>
      </c>
      <c r="H108" t="s">
        <v>34</v>
      </c>
      <c r="I108">
        <f t="shared" ref="I108" si="508">I109</f>
        <v>1300</v>
      </c>
      <c r="J108" t="str">
        <f t="shared" ref="J108" si="509">J109</f>
        <v>Eastern</v>
      </c>
      <c r="K108">
        <f t="shared" ref="K108" si="510">K109</f>
        <v>61</v>
      </c>
      <c r="L108" t="str">
        <f t="shared" ref="L108" si="511">L109</f>
        <v>Cloudy</v>
      </c>
      <c r="M108">
        <f t="shared" ref="M108:M139" si="512">$B109</f>
        <v>17</v>
      </c>
      <c r="N108" s="10">
        <f t="shared" si="471"/>
        <v>17.333333333333332</v>
      </c>
      <c r="O108" s="10">
        <f t="shared" si="472"/>
        <v>12.333333333333334</v>
      </c>
      <c r="P108">
        <f t="shared" ref="P108" si="513">(P109*-1)</f>
        <v>1</v>
      </c>
      <c r="Q108" t="str">
        <f t="shared" si="463"/>
        <v>N</v>
      </c>
    </row>
    <row r="109" spans="1:17" x14ac:dyDescent="0.35">
      <c r="A109" t="s">
        <v>31</v>
      </c>
      <c r="B109">
        <v>17</v>
      </c>
      <c r="C109" t="s">
        <v>1</v>
      </c>
      <c r="D109" t="str">
        <f t="shared" ref="D109" si="514">IF($B108=$B109,"T",IF($B108&lt;$B109,"W","L"))</f>
        <v>L</v>
      </c>
      <c r="E109" s="5">
        <v>42645</v>
      </c>
      <c r="F109" s="4">
        <f>1+IF(ISNA(VLOOKUP($A109,$A$66:$F$97,6,FALSE)),VLOOKUP($A109,$A$34:$F$65,6,FALSE),VLOOKUP($A109,$A$66:$F$97,6,FALSE))</f>
        <v>4</v>
      </c>
      <c r="G109" s="4">
        <f>VLOOKUP($A109,$A109:$E109,5,FALSE)-IF(ISNA(VLOOKUP($A109,$A$66:$E$97,5,FALSE)),VLOOKUP($A109,$A$34:$E$65,5,FALSE),VLOOKUP($A109,$A$66:$E$97,5,FALSE))</f>
        <v>7</v>
      </c>
      <c r="H109" t="s">
        <v>35</v>
      </c>
      <c r="I109">
        <v>1300</v>
      </c>
      <c r="J109" t="str">
        <f>VLOOKUP(A109,Sheet1!$A:$D,3, FALSE)</f>
        <v>Eastern</v>
      </c>
      <c r="K109">
        <v>61</v>
      </c>
      <c r="L109" t="s">
        <v>64</v>
      </c>
      <c r="M109">
        <f t="shared" ref="M109:M140" si="515">$B108</f>
        <v>27</v>
      </c>
      <c r="N109" s="10">
        <f t="shared" si="471"/>
        <v>20.666666666666668</v>
      </c>
      <c r="O109" s="10">
        <f t="shared" si="472"/>
        <v>26</v>
      </c>
      <c r="P109">
        <v>-1</v>
      </c>
      <c r="Q109" t="str">
        <f t="shared" si="463"/>
        <v>N</v>
      </c>
    </row>
    <row r="110" spans="1:17" x14ac:dyDescent="0.35">
      <c r="A110" t="s">
        <v>20</v>
      </c>
      <c r="B110">
        <v>33</v>
      </c>
      <c r="C110" t="s">
        <v>1</v>
      </c>
      <c r="D110" t="str">
        <f t="shared" ref="D110" si="516">IF($B111=$B110,"T",IF($B111&lt;$B110,"W","L"))</f>
        <v>L</v>
      </c>
      <c r="E110" s="5">
        <f t="shared" ref="E110" si="517">$E111</f>
        <v>42645</v>
      </c>
      <c r="F110" s="4">
        <f>1+IF(ISNA(VLOOKUP($A110,$A$66:$F$97,6,FALSE)),VLOOKUP($A110,$A$34:$F$65,6,FALSE),VLOOKUP($A110,$A$66:$F$97,6,FALSE))</f>
        <v>4</v>
      </c>
      <c r="G110" s="4">
        <f>VLOOKUP($A110,$A110:$E110,5,FALSE)-IF(ISNA(VLOOKUP($A110,$A$66:$E$97,5,FALSE)),VLOOKUP($A110,$A$34:$E$65,5,FALSE),VLOOKUP($A110,$A$66:$E$97,5,FALSE))</f>
        <v>7</v>
      </c>
      <c r="H110" t="s">
        <v>34</v>
      </c>
      <c r="I110">
        <f t="shared" ref="I110" si="518">I111</f>
        <v>1300</v>
      </c>
      <c r="J110" t="str">
        <f t="shared" ref="J110" si="519">J111</f>
        <v>Eastern</v>
      </c>
      <c r="K110" t="str">
        <f t="shared" ref="K110" si="520">K111</f>
        <v>Dome</v>
      </c>
      <c r="L110">
        <f t="shared" ref="L110" si="521">L111</f>
        <v>0</v>
      </c>
      <c r="M110">
        <f t="shared" ref="M110:M141" si="522">$B111</f>
        <v>48</v>
      </c>
      <c r="N110" s="10">
        <f t="shared" si="471"/>
        <v>25.333333333333332</v>
      </c>
      <c r="O110" s="10">
        <f t="shared" si="472"/>
        <v>23.333333333333332</v>
      </c>
      <c r="P110">
        <f t="shared" ref="P110" si="523">(P111*-1)</f>
        <v>3</v>
      </c>
      <c r="Q110" t="str">
        <f t="shared" si="463"/>
        <v>Y</v>
      </c>
    </row>
    <row r="111" spans="1:17" x14ac:dyDescent="0.35">
      <c r="A111" t="s">
        <v>3</v>
      </c>
      <c r="B111">
        <v>48</v>
      </c>
      <c r="C111" t="s">
        <v>1</v>
      </c>
      <c r="D111" t="str">
        <f t="shared" ref="D111" si="524">IF($B110=$B111,"T",IF($B110&lt;$B111,"W","L"))</f>
        <v>W</v>
      </c>
      <c r="E111" s="5">
        <v>42645</v>
      </c>
      <c r="F111" s="4">
        <f>1+IF(ISNA(VLOOKUP($A111,$A$66:$F$97,6,FALSE)),VLOOKUP($A111,$A$34:$F$65,6,FALSE),VLOOKUP($A111,$A$66:$F$97,6,FALSE))</f>
        <v>4</v>
      </c>
      <c r="G111" s="4">
        <f>VLOOKUP($A111,$A111:$E111,5,FALSE)-IF(ISNA(VLOOKUP($A111,$A$66:$E$97,5,FALSE)),VLOOKUP($A111,$A$34:$E$65,5,FALSE),VLOOKUP($A111,$A$66:$E$97,5,FALSE))</f>
        <v>6</v>
      </c>
      <c r="H111" t="s">
        <v>35</v>
      </c>
      <c r="I111">
        <v>1300</v>
      </c>
      <c r="J111" t="str">
        <f>VLOOKUP(A111,Sheet1!$A:$D,3, FALSE)</f>
        <v>Eastern</v>
      </c>
      <c r="K111" s="1" t="s">
        <v>61</v>
      </c>
      <c r="M111">
        <f t="shared" ref="M111:M142" si="525">$B110</f>
        <v>33</v>
      </c>
      <c r="N111" s="10">
        <f t="shared" si="471"/>
        <v>34.666666666666664</v>
      </c>
      <c r="O111" s="10">
        <f t="shared" si="472"/>
        <v>30.333333333333332</v>
      </c>
      <c r="P111">
        <v>-3</v>
      </c>
      <c r="Q111" t="str">
        <f t="shared" si="463"/>
        <v>Y</v>
      </c>
    </row>
    <row r="112" spans="1:17" x14ac:dyDescent="0.35">
      <c r="A112" t="s">
        <v>12</v>
      </c>
      <c r="B112">
        <v>28</v>
      </c>
      <c r="C112" t="s">
        <v>1</v>
      </c>
      <c r="D112" t="str">
        <f t="shared" ref="D112" si="526">IF($B113=$B112,"T",IF($B113&lt;$B112,"W","L"))</f>
        <v>W</v>
      </c>
      <c r="E112" s="5">
        <f t="shared" ref="E112" si="527">$E113</f>
        <v>42645</v>
      </c>
      <c r="F112" s="4">
        <f>1+IF(ISNA(VLOOKUP($A112,$A$66:$F$97,6,FALSE)),VLOOKUP($A112,$A$34:$F$65,6,FALSE),VLOOKUP($A112,$A$66:$F$97,6,FALSE))</f>
        <v>4</v>
      </c>
      <c r="G112" s="4">
        <f>VLOOKUP($A112,$A112:$E112,5,FALSE)-IF(ISNA(VLOOKUP($A112,$A$66:$E$97,5,FALSE)),VLOOKUP($A112,$A$34:$E$65,5,FALSE),VLOOKUP($A112,$A$66:$E$97,5,FALSE))</f>
        <v>7</v>
      </c>
      <c r="H112" t="s">
        <v>34</v>
      </c>
      <c r="I112">
        <f t="shared" ref="I112" si="528">I113</f>
        <v>1300</v>
      </c>
      <c r="J112" t="str">
        <f t="shared" ref="J112" si="529">J113</f>
        <v>Eastern</v>
      </c>
      <c r="K112">
        <f t="shared" ref="K112" si="530">K113</f>
        <v>65</v>
      </c>
      <c r="L112" t="str">
        <f t="shared" ref="L112" si="531">L113</f>
        <v>Cloudy</v>
      </c>
      <c r="M112">
        <f t="shared" ref="M112:M143" si="532">$B113</f>
        <v>27</v>
      </c>
      <c r="N112" s="10">
        <f t="shared" si="471"/>
        <v>26.666666666666668</v>
      </c>
      <c r="O112" s="10">
        <f t="shared" si="472"/>
        <v>26.333333333333332</v>
      </c>
      <c r="P112">
        <f t="shared" ref="P112" si="533">(P113*-1)</f>
        <v>-3.5</v>
      </c>
      <c r="Q112" t="str">
        <f t="shared" si="463"/>
        <v>Y</v>
      </c>
    </row>
    <row r="113" spans="1:17" x14ac:dyDescent="0.35">
      <c r="A113" t="s">
        <v>30</v>
      </c>
      <c r="B113">
        <v>27</v>
      </c>
      <c r="C113" t="s">
        <v>1</v>
      </c>
      <c r="D113" t="str">
        <f t="shared" ref="D113" si="534">IF($B112=$B113,"T",IF($B112&lt;$B113,"W","L"))</f>
        <v>L</v>
      </c>
      <c r="E113" s="5">
        <v>42645</v>
      </c>
      <c r="F113" s="4">
        <f>1+IF(ISNA(VLOOKUP($A113,$A$66:$F$97,6,FALSE)),VLOOKUP($A113,$A$34:$F$65,6,FALSE),VLOOKUP($A113,$A$66:$F$97,6,FALSE))</f>
        <v>4</v>
      </c>
      <c r="G113" s="4">
        <f>VLOOKUP($A113,$A113:$E113,5,FALSE)-IF(ISNA(VLOOKUP($A113,$A$66:$E$97,5,FALSE)),VLOOKUP($A113,$A$34:$E$65,5,FALSE),VLOOKUP($A113,$A$66:$E$97,5,FALSE))</f>
        <v>7</v>
      </c>
      <c r="H113" t="s">
        <v>35</v>
      </c>
      <c r="I113">
        <v>1300</v>
      </c>
      <c r="J113" t="str">
        <f>VLOOKUP(A113,Sheet1!$A:$D,3, FALSE)</f>
        <v>Eastern</v>
      </c>
      <c r="K113">
        <v>65</v>
      </c>
      <c r="L113" t="s">
        <v>64</v>
      </c>
      <c r="M113">
        <f t="shared" ref="M113:M144" si="535">$B112</f>
        <v>28</v>
      </c>
      <c r="N113" s="10">
        <f t="shared" si="471"/>
        <v>19</v>
      </c>
      <c r="O113" s="10">
        <f t="shared" si="472"/>
        <v>14.666666666666666</v>
      </c>
      <c r="P113">
        <v>3.5</v>
      </c>
      <c r="Q113" t="str">
        <f t="shared" si="463"/>
        <v>Y</v>
      </c>
    </row>
    <row r="114" spans="1:17" x14ac:dyDescent="0.35">
      <c r="A114" t="s">
        <v>13</v>
      </c>
      <c r="B114">
        <v>20</v>
      </c>
      <c r="C114" t="s">
        <v>1</v>
      </c>
      <c r="D114" t="str">
        <f t="shared" ref="D114" si="536">IF($B115=$B114,"T",IF($B115&lt;$B114,"W","L"))</f>
        <v>L</v>
      </c>
      <c r="E114" s="5">
        <f t="shared" ref="E114" si="537">$E115</f>
        <v>42645</v>
      </c>
      <c r="F114" s="4">
        <f>1+IF(ISNA(VLOOKUP($A114,$A$66:$F$97,6,FALSE)),VLOOKUP($A114,$A$34:$F$65,6,FALSE),VLOOKUP($A114,$A$66:$F$97,6,FALSE))</f>
        <v>4</v>
      </c>
      <c r="G114" s="4">
        <f>VLOOKUP($A114,$A114:$E114,5,FALSE)-IF(ISNA(VLOOKUP($A114,$A$66:$E$97,5,FALSE)),VLOOKUP($A114,$A$34:$E$65,5,FALSE),VLOOKUP($A114,$A$66:$E$97,5,FALSE))</f>
        <v>7</v>
      </c>
      <c r="H114" t="s">
        <v>34</v>
      </c>
      <c r="I114">
        <f t="shared" ref="I114" si="538">I115</f>
        <v>1200</v>
      </c>
      <c r="J114" t="str">
        <f t="shared" ref="J114" si="539">J115</f>
        <v>Central</v>
      </c>
      <c r="K114">
        <f t="shared" ref="K114" si="540">K115</f>
        <v>82</v>
      </c>
      <c r="L114" t="str">
        <f t="shared" ref="L114" si="541">L115</f>
        <v>Partly Cloudy</v>
      </c>
      <c r="M114">
        <f t="shared" ref="M114:M145" si="542">$B115</f>
        <v>27</v>
      </c>
      <c r="N114" s="10">
        <f t="shared" si="471"/>
        <v>14</v>
      </c>
      <c r="O114" s="10">
        <f t="shared" si="472"/>
        <v>19</v>
      </c>
      <c r="P114">
        <f t="shared" ref="P114" si="543">(P115*-1)</f>
        <v>-4</v>
      </c>
      <c r="Q114" t="str">
        <f t="shared" si="463"/>
        <v>N</v>
      </c>
    </row>
    <row r="115" spans="1:17" x14ac:dyDescent="0.35">
      <c r="A115" t="s">
        <v>15</v>
      </c>
      <c r="B115">
        <v>27</v>
      </c>
      <c r="C115" t="s">
        <v>1</v>
      </c>
      <c r="D115" t="str">
        <f t="shared" ref="D115" si="544">IF($B114=$B115,"T",IF($B114&lt;$B115,"W","L"))</f>
        <v>W</v>
      </c>
      <c r="E115" s="5">
        <v>42645</v>
      </c>
      <c r="F115" s="4">
        <f>1+IF(ISNA(VLOOKUP($A115,$A$66:$F$97,6,FALSE)),VLOOKUP($A115,$A$34:$F$65,6,FALSE),VLOOKUP($A115,$A$66:$F$97,6,FALSE))</f>
        <v>4</v>
      </c>
      <c r="G115" s="4">
        <f>VLOOKUP($A115,$A115:$E115,5,FALSE)-IF(ISNA(VLOOKUP($A115,$A$66:$E$97,5,FALSE)),VLOOKUP($A115,$A$34:$E$65,5,FALSE),VLOOKUP($A115,$A$66:$E$97,5,FALSE))</f>
        <v>10</v>
      </c>
      <c r="H115" t="s">
        <v>35</v>
      </c>
      <c r="I115">
        <v>1200</v>
      </c>
      <c r="J115" t="str">
        <f>VLOOKUP(A115,Sheet1!$A:$D,3, FALSE)</f>
        <v>Central</v>
      </c>
      <c r="K115">
        <v>82</v>
      </c>
      <c r="L115" t="s">
        <v>62</v>
      </c>
      <c r="M115">
        <f t="shared" ref="M115:M146" si="545">$B114</f>
        <v>20</v>
      </c>
      <c r="N115" s="10">
        <f t="shared" si="471"/>
        <v>14</v>
      </c>
      <c r="O115" s="10">
        <f t="shared" si="472"/>
        <v>17.666666666666668</v>
      </c>
      <c r="P115">
        <v>4</v>
      </c>
      <c r="Q115" t="str">
        <f t="shared" si="463"/>
        <v>N</v>
      </c>
    </row>
    <row r="116" spans="1:17" x14ac:dyDescent="0.35">
      <c r="A116" t="s">
        <v>18</v>
      </c>
      <c r="B116">
        <v>27</v>
      </c>
      <c r="C116" t="s">
        <v>1</v>
      </c>
      <c r="D116" t="str">
        <f t="shared" ref="D116" si="546">IF($B117=$B116,"T",IF($B117&lt;$B116,"W","L"))</f>
        <v>W</v>
      </c>
      <c r="E116" s="5">
        <f t="shared" ref="E116" si="547">$E117</f>
        <v>42645</v>
      </c>
      <c r="F116" s="4">
        <f>1+IF(ISNA(VLOOKUP($A116,$A$66:$F$97,6,FALSE)),VLOOKUP($A116,$A$34:$F$65,6,FALSE),VLOOKUP($A116,$A$66:$F$97,6,FALSE))</f>
        <v>4</v>
      </c>
      <c r="G116" s="4">
        <f>VLOOKUP($A116,$A116:$E116,5,FALSE)-IF(ISNA(VLOOKUP($A116,$A$66:$E$97,5,FALSE)),VLOOKUP($A116,$A$34:$E$65,5,FALSE),VLOOKUP($A116,$A$66:$E$97,5,FALSE))</f>
        <v>7</v>
      </c>
      <c r="H116" t="s">
        <v>34</v>
      </c>
      <c r="I116">
        <f t="shared" ref="I116" si="548">I117</f>
        <v>1600</v>
      </c>
      <c r="J116" t="str">
        <f t="shared" ref="J116" si="549">J117</f>
        <v>Eastern</v>
      </c>
      <c r="K116">
        <f t="shared" ref="K116" si="550">K117</f>
        <v>88</v>
      </c>
      <c r="L116" t="str">
        <f t="shared" ref="L116" si="551">L117</f>
        <v>Cloudy</v>
      </c>
      <c r="M116">
        <f t="shared" ref="M116:M147" si="552">$B117</f>
        <v>7</v>
      </c>
      <c r="N116" s="10">
        <f t="shared" si="471"/>
        <v>28</v>
      </c>
      <c r="O116" s="10">
        <f t="shared" si="472"/>
        <v>19</v>
      </c>
      <c r="P116">
        <f t="shared" ref="P116" si="553">(P117*-1)</f>
        <v>3.5</v>
      </c>
      <c r="Q116" t="str">
        <f t="shared" si="463"/>
        <v>N</v>
      </c>
    </row>
    <row r="117" spans="1:17" x14ac:dyDescent="0.35">
      <c r="A117" t="s">
        <v>9</v>
      </c>
      <c r="B117">
        <v>7</v>
      </c>
      <c r="C117" t="s">
        <v>1</v>
      </c>
      <c r="D117" t="str">
        <f t="shared" ref="D117" si="554">IF($B116=$B117,"T",IF($B116&lt;$B117,"W","L"))</f>
        <v>L</v>
      </c>
      <c r="E117" s="5">
        <v>42645</v>
      </c>
      <c r="F117" s="4">
        <f>1+IF(ISNA(VLOOKUP($A117,$A$66:$F$97,6,FALSE)),VLOOKUP($A117,$A$34:$F$65,6,FALSE),VLOOKUP($A117,$A$66:$F$97,6,FALSE))</f>
        <v>4</v>
      </c>
      <c r="G117" s="4">
        <f>VLOOKUP($A117,$A117:$E117,5,FALSE)-IF(ISNA(VLOOKUP($A117,$A$66:$E$97,5,FALSE)),VLOOKUP($A117,$A$34:$E$65,5,FALSE),VLOOKUP($A117,$A$66:$E$97,5,FALSE))</f>
        <v>7</v>
      </c>
      <c r="H117" t="s">
        <v>35</v>
      </c>
      <c r="I117">
        <v>1600</v>
      </c>
      <c r="J117" t="str">
        <f>VLOOKUP(A117,Sheet1!$A:$D,3, FALSE)</f>
        <v>Eastern</v>
      </c>
      <c r="K117">
        <v>88</v>
      </c>
      <c r="L117" t="s">
        <v>64</v>
      </c>
      <c r="M117">
        <f t="shared" ref="M117:M148" si="555">$B116</f>
        <v>27</v>
      </c>
      <c r="N117" s="10">
        <f t="shared" si="471"/>
        <v>23.333333333333332</v>
      </c>
      <c r="O117" s="10">
        <f t="shared" si="472"/>
        <v>33.666666666666664</v>
      </c>
      <c r="P117">
        <v>-3.5</v>
      </c>
      <c r="Q117" t="str">
        <f t="shared" si="463"/>
        <v>N</v>
      </c>
    </row>
    <row r="118" spans="1:17" x14ac:dyDescent="0.35">
      <c r="A118" t="s">
        <v>28</v>
      </c>
      <c r="B118">
        <v>24</v>
      </c>
      <c r="C118" t="s">
        <v>1</v>
      </c>
      <c r="D118" t="str">
        <f t="shared" ref="D118" si="556">IF($B119=$B118,"T",IF($B119&lt;$B118,"W","L"))</f>
        <v>W</v>
      </c>
      <c r="E118" s="5">
        <f t="shared" ref="E118" si="557">$E119</f>
        <v>42645</v>
      </c>
      <c r="F118" s="4">
        <f>1+IF(ISNA(VLOOKUP($A118,$A$66:$F$97,6,FALSE)),VLOOKUP($A118,$A$34:$F$65,6,FALSE),VLOOKUP($A118,$A$66:$F$97,6,FALSE))</f>
        <v>4</v>
      </c>
      <c r="G118" s="4">
        <f>VLOOKUP($A118,$A118:$E118,5,FALSE)-IF(ISNA(VLOOKUP($A118,$A$66:$E$97,5,FALSE)),VLOOKUP($A118,$A$34:$E$65,5,FALSE),VLOOKUP($A118,$A$66:$E$97,5,FALSE))</f>
        <v>7</v>
      </c>
      <c r="H118" t="s">
        <v>34</v>
      </c>
      <c r="I118">
        <f t="shared" ref="I118" si="558">I119</f>
        <v>1325</v>
      </c>
      <c r="J118" t="str">
        <f t="shared" ref="J118" si="559">J119</f>
        <v>Pacific</v>
      </c>
      <c r="K118">
        <f t="shared" ref="K118" si="560">K119</f>
        <v>68</v>
      </c>
      <c r="L118" t="str">
        <f t="shared" ref="L118" si="561">L119</f>
        <v>Cloudy</v>
      </c>
      <c r="M118">
        <f t="shared" ref="M118:M149" si="562">$B119</f>
        <v>17</v>
      </c>
      <c r="N118" s="10">
        <f t="shared" si="471"/>
        <v>25.666666666666668</v>
      </c>
      <c r="O118" s="10">
        <f t="shared" si="472"/>
        <v>20</v>
      </c>
      <c r="P118">
        <f t="shared" ref="P118" si="563">(P119*-1)</f>
        <v>1.5</v>
      </c>
      <c r="Q118" t="str">
        <f t="shared" si="463"/>
        <v>N</v>
      </c>
    </row>
    <row r="119" spans="1:17" x14ac:dyDescent="0.35">
      <c r="A119" t="s">
        <v>24</v>
      </c>
      <c r="B119">
        <v>17</v>
      </c>
      <c r="C119" t="s">
        <v>1</v>
      </c>
      <c r="D119" t="str">
        <f t="shared" ref="D119" si="564">IF($B118=$B119,"T",IF($B118&lt;$B119,"W","L"))</f>
        <v>L</v>
      </c>
      <c r="E119" s="5">
        <v>42645</v>
      </c>
      <c r="F119" s="4">
        <f>1+IF(ISNA(VLOOKUP($A119,$A$66:$F$97,6,FALSE)),VLOOKUP($A119,$A$34:$F$65,6,FALSE),VLOOKUP($A119,$A$66:$F$97,6,FALSE))</f>
        <v>4</v>
      </c>
      <c r="G119" s="4">
        <f>VLOOKUP($A119,$A119:$E119,5,FALSE)-IF(ISNA(VLOOKUP($A119,$A$66:$E$97,5,FALSE)),VLOOKUP($A119,$A$34:$E$65,5,FALSE),VLOOKUP($A119,$A$66:$E$97,5,FALSE))</f>
        <v>7</v>
      </c>
      <c r="H119" t="s">
        <v>35</v>
      </c>
      <c r="I119">
        <v>1325</v>
      </c>
      <c r="J119" t="str">
        <f>VLOOKUP(A119,Sheet1!$A:$D,3, FALSE)</f>
        <v>Pacific</v>
      </c>
      <c r="K119">
        <v>68</v>
      </c>
      <c r="L119" t="s">
        <v>64</v>
      </c>
      <c r="M119">
        <f t="shared" ref="M119:M150" si="565">$B118</f>
        <v>24</v>
      </c>
      <c r="N119" s="10">
        <f t="shared" si="471"/>
        <v>24.333333333333332</v>
      </c>
      <c r="O119" s="10">
        <f t="shared" si="472"/>
        <v>27.666666666666668</v>
      </c>
      <c r="P119">
        <v>-1.5</v>
      </c>
      <c r="Q119" t="str">
        <f t="shared" si="463"/>
        <v>N</v>
      </c>
    </row>
    <row r="120" spans="1:17" x14ac:dyDescent="0.35">
      <c r="A120" t="s">
        <v>2</v>
      </c>
      <c r="B120">
        <v>35</v>
      </c>
      <c r="C120" t="s">
        <v>1</v>
      </c>
      <c r="D120" t="str">
        <f t="shared" ref="D120" si="566">IF($B121=$B120,"T",IF($B121&lt;$B120,"W","L"))</f>
        <v>W</v>
      </c>
      <c r="E120" s="5">
        <f t="shared" ref="E120" si="567">$E121</f>
        <v>42645</v>
      </c>
      <c r="F120" s="4">
        <f>1+IF(ISNA(VLOOKUP($A120,$A$66:$F$97,6,FALSE)),VLOOKUP($A120,$A$34:$F$65,6,FALSE),VLOOKUP($A120,$A$66:$F$97,6,FALSE))</f>
        <v>4</v>
      </c>
      <c r="G120" s="4">
        <f>VLOOKUP($A120,$A120:$E120,5,FALSE)-IF(ISNA(VLOOKUP($A120,$A$66:$E$97,5,FALSE)),VLOOKUP($A120,$A$34:$E$65,5,FALSE),VLOOKUP($A120,$A$66:$E$97,5,FALSE))</f>
        <v>6</v>
      </c>
      <c r="H120" t="s">
        <v>34</v>
      </c>
      <c r="I120">
        <f t="shared" ref="I120" si="568">I121</f>
        <v>1325</v>
      </c>
      <c r="J120" t="str">
        <f t="shared" ref="J120" si="569">J121</f>
        <v>Pacific</v>
      </c>
      <c r="K120">
        <f t="shared" ref="K120" si="570">K121</f>
        <v>74</v>
      </c>
      <c r="L120" t="str">
        <f t="shared" ref="L120" si="571">L121</f>
        <v>Fair</v>
      </c>
      <c r="M120">
        <f t="shared" ref="M120:M151" si="572">$B121</f>
        <v>34</v>
      </c>
      <c r="N120" s="10">
        <f t="shared" si="471"/>
        <v>26.333333333333332</v>
      </c>
      <c r="O120" s="10">
        <f t="shared" si="472"/>
        <v>32</v>
      </c>
      <c r="P120">
        <f t="shared" ref="P120" si="573">(P121*-1)</f>
        <v>-4</v>
      </c>
      <c r="Q120" t="str">
        <f t="shared" si="463"/>
        <v>Y</v>
      </c>
    </row>
    <row r="121" spans="1:17" x14ac:dyDescent="0.35">
      <c r="A121" t="s">
        <v>32</v>
      </c>
      <c r="B121">
        <v>34</v>
      </c>
      <c r="C121" t="s">
        <v>1</v>
      </c>
      <c r="D121" t="str">
        <f t="shared" ref="D121" si="574">IF($B120=$B121,"T",IF($B120&lt;$B121,"W","L"))</f>
        <v>L</v>
      </c>
      <c r="E121" s="5">
        <v>42645</v>
      </c>
      <c r="F121" s="4">
        <f>1+IF(ISNA(VLOOKUP($A121,$A$66:$F$97,6,FALSE)),VLOOKUP($A121,$A$34:$F$65,6,FALSE),VLOOKUP($A121,$A$66:$F$97,6,FALSE))</f>
        <v>4</v>
      </c>
      <c r="G121" s="4">
        <f>VLOOKUP($A121,$A121:$E121,5,FALSE)-IF(ISNA(VLOOKUP($A121,$A$66:$E$97,5,FALSE)),VLOOKUP($A121,$A$34:$E$65,5,FALSE),VLOOKUP($A121,$A$66:$E$97,5,FALSE))</f>
        <v>7</v>
      </c>
      <c r="H121" t="s">
        <v>35</v>
      </c>
      <c r="I121">
        <v>1325</v>
      </c>
      <c r="J121" t="str">
        <f>VLOOKUP(A121,Sheet1!$A:$D,3, FALSE)</f>
        <v>Pacific</v>
      </c>
      <c r="K121">
        <v>74</v>
      </c>
      <c r="L121" t="s">
        <v>82</v>
      </c>
      <c r="M121">
        <f t="shared" ref="M121:M152" si="575">$B120</f>
        <v>35</v>
      </c>
      <c r="N121" s="10">
        <f t="shared" si="471"/>
        <v>29</v>
      </c>
      <c r="O121" s="10">
        <f t="shared" si="472"/>
        <v>24.333333333333332</v>
      </c>
      <c r="P121">
        <v>4</v>
      </c>
      <c r="Q121" t="str">
        <f t="shared" si="463"/>
        <v>Y</v>
      </c>
    </row>
    <row r="122" spans="1:17" x14ac:dyDescent="0.35">
      <c r="A122" t="s">
        <v>136</v>
      </c>
      <c r="B122">
        <v>17</v>
      </c>
      <c r="C122" t="s">
        <v>1</v>
      </c>
      <c r="D122" t="str">
        <f t="shared" ref="D122" si="576">IF($B123=$B122,"T",IF($B123&lt;$B122,"W","L"))</f>
        <v>W</v>
      </c>
      <c r="E122" s="5">
        <f t="shared" ref="E122" si="577">$E123</f>
        <v>42645</v>
      </c>
      <c r="F122" s="4">
        <f>1+IF(ISNA(VLOOKUP($A122,$A$66:$F$97,6,FALSE)),VLOOKUP($A122,$A$34:$F$65,6,FALSE),VLOOKUP($A122,$A$66:$F$97,6,FALSE))</f>
        <v>4</v>
      </c>
      <c r="G122" s="4">
        <f>VLOOKUP($A122,$A122:$E122,5,FALSE)-IF(ISNA(VLOOKUP($A122,$A$66:$E$97,5,FALSE)),VLOOKUP($A122,$A$34:$E$65,5,FALSE),VLOOKUP($A122,$A$66:$E$97,5,FALSE))</f>
        <v>7</v>
      </c>
      <c r="H122" t="s">
        <v>34</v>
      </c>
      <c r="I122">
        <f t="shared" ref="I122" si="578">I123</f>
        <v>1325</v>
      </c>
      <c r="J122" t="str">
        <f t="shared" ref="J122" si="579">J123</f>
        <v>Mountain</v>
      </c>
      <c r="K122" t="str">
        <f t="shared" ref="K122" si="580">K123</f>
        <v>Dome</v>
      </c>
      <c r="L122">
        <f t="shared" ref="L122" si="581">L123</f>
        <v>0</v>
      </c>
      <c r="M122">
        <f t="shared" ref="M122:M153" si="582">$B123</f>
        <v>13</v>
      </c>
      <c r="N122" s="10">
        <f t="shared" si="471"/>
        <v>15.333333333333334</v>
      </c>
      <c r="O122" s="10">
        <f t="shared" si="472"/>
        <v>21</v>
      </c>
      <c r="P122">
        <f t="shared" ref="P122" si="583">(P123*-1)</f>
        <v>-9.5</v>
      </c>
      <c r="Q122" t="str">
        <f t="shared" si="463"/>
        <v>Y</v>
      </c>
    </row>
    <row r="123" spans="1:17" x14ac:dyDescent="0.35">
      <c r="A123" t="s">
        <v>22</v>
      </c>
      <c r="B123">
        <v>13</v>
      </c>
      <c r="C123" t="s">
        <v>1</v>
      </c>
      <c r="D123" t="str">
        <f t="shared" ref="D123" si="584">IF($B122=$B123,"T",IF($B122&lt;$B123,"W","L"))</f>
        <v>L</v>
      </c>
      <c r="E123" s="5">
        <v>42645</v>
      </c>
      <c r="F123" s="4">
        <f>1+IF(ISNA(VLOOKUP($A123,$A$66:$F$97,6,FALSE)),VLOOKUP($A123,$A$34:$F$65,6,FALSE),VLOOKUP($A123,$A$66:$F$97,6,FALSE))</f>
        <v>4</v>
      </c>
      <c r="G123" s="4">
        <f>VLOOKUP($A123,$A123:$E123,5,FALSE)-IF(ISNA(VLOOKUP($A123,$A$66:$E$97,5,FALSE)),VLOOKUP($A123,$A$34:$E$65,5,FALSE),VLOOKUP($A123,$A$66:$E$97,5,FALSE))</f>
        <v>7</v>
      </c>
      <c r="H123" t="s">
        <v>35</v>
      </c>
      <c r="I123">
        <v>1325</v>
      </c>
      <c r="J123" t="str">
        <f>VLOOKUP(A123,Sheet1!$A:$D,3, FALSE)</f>
        <v>Mountain</v>
      </c>
      <c r="K123" t="s">
        <v>61</v>
      </c>
      <c r="M123">
        <f t="shared" ref="M123:M154" si="585">$B122</f>
        <v>17</v>
      </c>
      <c r="N123" s="10">
        <f t="shared" si="471"/>
        <v>26.333333333333332</v>
      </c>
      <c r="O123" s="10">
        <f t="shared" si="472"/>
        <v>21</v>
      </c>
      <c r="P123">
        <v>9.5</v>
      </c>
      <c r="Q123" t="str">
        <f t="shared" si="463"/>
        <v>Y</v>
      </c>
    </row>
    <row r="124" spans="1:17" x14ac:dyDescent="0.35">
      <c r="A124" t="s">
        <v>33</v>
      </c>
      <c r="B124">
        <v>14</v>
      </c>
      <c r="C124" t="s">
        <v>1</v>
      </c>
      <c r="D124" t="str">
        <f t="shared" ref="D124" si="586">IF($B125=$B124,"T",IF($B125&lt;$B124,"W","L"))</f>
        <v>L</v>
      </c>
      <c r="E124" s="5">
        <f t="shared" ref="E124" si="587">$E125</f>
        <v>42645</v>
      </c>
      <c r="F124" s="4">
        <f>1+IF(ISNA(VLOOKUP($A124,$A$66:$F$97,6,FALSE)),VLOOKUP($A124,$A$34:$F$65,6,FALSE),VLOOKUP($A124,$A$66:$F$97,6,FALSE))</f>
        <v>4</v>
      </c>
      <c r="G124" s="4">
        <f>VLOOKUP($A124,$A124:$E124,5,FALSE)-IF(ISNA(VLOOKUP($A124,$A$66:$E$97,5,FALSE)),VLOOKUP($A124,$A$34:$E$65,5,FALSE),VLOOKUP($A124,$A$66:$E$97,5,FALSE))</f>
        <v>7</v>
      </c>
      <c r="H124" t="s">
        <v>34</v>
      </c>
      <c r="I124">
        <f t="shared" ref="I124" si="588">I125</f>
        <v>2030</v>
      </c>
      <c r="J124" t="str">
        <f t="shared" ref="J124" si="589">J125</f>
        <v>Eastern</v>
      </c>
      <c r="K124">
        <f t="shared" ref="K124" si="590">K125</f>
        <v>59</v>
      </c>
      <c r="L124" t="str">
        <f t="shared" ref="L124" si="591">L125</f>
        <v>Rain</v>
      </c>
      <c r="M124">
        <f t="shared" ref="M124:M155" si="592">$B125</f>
        <v>43</v>
      </c>
      <c r="N124" s="10">
        <f t="shared" si="471"/>
        <v>23</v>
      </c>
      <c r="O124" s="10">
        <f t="shared" si="472"/>
        <v>16.333333333333332</v>
      </c>
      <c r="P124">
        <f t="shared" ref="P124" si="593">(P125*-1)</f>
        <v>-3.5</v>
      </c>
      <c r="Q124" t="str">
        <f t="shared" si="463"/>
        <v>N</v>
      </c>
    </row>
    <row r="125" spans="1:17" x14ac:dyDescent="0.35">
      <c r="A125" t="s">
        <v>4</v>
      </c>
      <c r="B125">
        <v>43</v>
      </c>
      <c r="C125" t="s">
        <v>1</v>
      </c>
      <c r="D125" t="str">
        <f t="shared" ref="D125" si="594">IF($B124=$B125,"T",IF($B124&lt;$B125,"W","L"))</f>
        <v>W</v>
      </c>
      <c r="E125" s="5">
        <v>42645</v>
      </c>
      <c r="F125" s="4">
        <f>1+IF(ISNA(VLOOKUP($A125,$A$66:$F$97,6,FALSE)),VLOOKUP($A125,$A$34:$F$65,6,FALSE),VLOOKUP($A125,$A$66:$F$97,6,FALSE))</f>
        <v>4</v>
      </c>
      <c r="G125" s="4">
        <f>VLOOKUP($A125,$A125:$E125,5,FALSE)-IF(ISNA(VLOOKUP($A125,$A$66:$E$97,5,FALSE)),VLOOKUP($A125,$A$34:$E$65,5,FALSE),VLOOKUP($A125,$A$66:$E$97,5,FALSE))</f>
        <v>7</v>
      </c>
      <c r="H125" t="s">
        <v>35</v>
      </c>
      <c r="I125">
        <v>2030</v>
      </c>
      <c r="J125" t="str">
        <f>VLOOKUP(A125,Sheet1!$A:$D,3, FALSE)</f>
        <v>Eastern</v>
      </c>
      <c r="K125">
        <v>59</v>
      </c>
      <c r="L125" t="s">
        <v>73</v>
      </c>
      <c r="M125">
        <f t="shared" ref="M125:M156" si="595">$B124</f>
        <v>14</v>
      </c>
      <c r="N125" s="10">
        <f t="shared" si="471"/>
        <v>21.666666666666668</v>
      </c>
      <c r="O125" s="10">
        <f t="shared" si="472"/>
        <v>22</v>
      </c>
      <c r="P125">
        <v>3.5</v>
      </c>
      <c r="Q125" t="str">
        <f t="shared" si="463"/>
        <v>N</v>
      </c>
    </row>
    <row r="126" spans="1:17" x14ac:dyDescent="0.35">
      <c r="A126" t="s">
        <v>21</v>
      </c>
      <c r="B126">
        <v>10</v>
      </c>
      <c r="C126" t="s">
        <v>1</v>
      </c>
      <c r="D126" t="str">
        <f t="shared" ref="D126" si="596">IF($B127=$B126,"T",IF($B127&lt;$B126,"W","L"))</f>
        <v>L</v>
      </c>
      <c r="E126" s="5">
        <f t="shared" ref="E126" si="597">$E127</f>
        <v>42646</v>
      </c>
      <c r="F126" s="4">
        <f>1+IF(ISNA(VLOOKUP($A126,$A$66:$F$97,6,FALSE)),VLOOKUP($A126,$A$34:$F$65,6,FALSE),VLOOKUP($A126,$A$66:$F$97,6,FALSE))</f>
        <v>4</v>
      </c>
      <c r="G126" s="4">
        <f>VLOOKUP($A126,$A126:$E126,5,FALSE)-IF(ISNA(VLOOKUP($A126,$A$66:$E$97,5,FALSE)),VLOOKUP($A126,$A$34:$E$65,5,FALSE),VLOOKUP($A126,$A$66:$E$97,5,FALSE))</f>
        <v>8</v>
      </c>
      <c r="H126" t="s">
        <v>34</v>
      </c>
      <c r="I126">
        <f t="shared" ref="I126" si="598">I127</f>
        <v>1935</v>
      </c>
      <c r="J126" t="str">
        <f t="shared" ref="J126" si="599">J127</f>
        <v>Central</v>
      </c>
      <c r="K126" t="str">
        <f t="shared" ref="K126" si="600">K127</f>
        <v>Dome</v>
      </c>
      <c r="L126">
        <f t="shared" ref="L126" si="601">L127</f>
        <v>0</v>
      </c>
      <c r="M126">
        <f t="shared" ref="M126:M157" si="602">$B127</f>
        <v>24</v>
      </c>
      <c r="N126" s="10">
        <f t="shared" si="471"/>
        <v>21</v>
      </c>
      <c r="O126" s="10">
        <f t="shared" si="472"/>
        <v>20.333333333333332</v>
      </c>
      <c r="P126">
        <f t="shared" ref="P126" si="603">(P127*-1)</f>
        <v>-4</v>
      </c>
      <c r="Q126" t="str">
        <f t="shared" si="463"/>
        <v>N</v>
      </c>
    </row>
    <row r="127" spans="1:17" x14ac:dyDescent="0.35">
      <c r="A127" t="s">
        <v>0</v>
      </c>
      <c r="B127">
        <v>24</v>
      </c>
      <c r="C127" t="s">
        <v>1</v>
      </c>
      <c r="D127" t="str">
        <f t="shared" ref="D127" si="604">IF($B126=$B127,"T",IF($B126&lt;$B127,"W","L"))</f>
        <v>W</v>
      </c>
      <c r="E127" s="5">
        <v>42646</v>
      </c>
      <c r="F127" s="4">
        <f>1+IF(ISNA(VLOOKUP($A127,$A$66:$F$97,6,FALSE)),VLOOKUP($A127,$A$34:$F$65,6,FALSE),VLOOKUP($A127,$A$66:$F$97,6,FALSE))</f>
        <v>4</v>
      </c>
      <c r="G127" s="4">
        <f>VLOOKUP($A127,$A127:$E127,5,FALSE)-IF(ISNA(VLOOKUP($A127,$A$66:$E$97,5,FALSE)),VLOOKUP($A127,$A$34:$E$65,5,FALSE),VLOOKUP($A127,$A$66:$E$97,5,FALSE))</f>
        <v>8</v>
      </c>
      <c r="H127" t="s">
        <v>35</v>
      </c>
      <c r="I127">
        <v>1935</v>
      </c>
      <c r="J127" t="str">
        <f>VLOOKUP(A127,Sheet1!$A:$D,3, FALSE)</f>
        <v>Central</v>
      </c>
      <c r="K127" t="s">
        <v>61</v>
      </c>
      <c r="M127">
        <f t="shared" ref="M127:M158" si="605">$B126</f>
        <v>10</v>
      </c>
      <c r="N127" s="10">
        <f t="shared" si="471"/>
        <v>21.333333333333332</v>
      </c>
      <c r="O127" s="10">
        <f t="shared" si="472"/>
        <v>13.333333333333334</v>
      </c>
      <c r="P127">
        <v>4</v>
      </c>
      <c r="Q127" t="str">
        <f t="shared" si="463"/>
        <v>N</v>
      </c>
    </row>
    <row r="128" spans="1:17" x14ac:dyDescent="0.35">
      <c r="A128" t="s">
        <v>22</v>
      </c>
      <c r="B128">
        <v>33</v>
      </c>
      <c r="C128" t="s">
        <v>1</v>
      </c>
      <c r="D128" t="str">
        <f>IF($B129=$B128,"T",IF($B129&lt;$B128,"W","L"))</f>
        <v>W</v>
      </c>
      <c r="E128" s="5">
        <f>$E129</f>
        <v>42649</v>
      </c>
      <c r="F128" s="4">
        <f>1+IF(ISNA(VLOOKUP($A128,$A$98:$F$127,6,FALSE)),VLOOKUP($A128,$A$66:$F$97,6,FALSE),VLOOKUP($A128,$A$98:$F$127,6,FALSE))</f>
        <v>5</v>
      </c>
      <c r="G128" s="4">
        <f>VLOOKUP($A128,$A128:$E128,5,FALSE)-IF(ISNA(VLOOKUP($A128,$A$98:$E$127,5,FALSE)),VLOOKUP($A128,$A$66:$E$97,5,FALSE),VLOOKUP($A128,$A$98:$E$127,5,FALSE))</f>
        <v>4</v>
      </c>
      <c r="H128" t="s">
        <v>34</v>
      </c>
      <c r="I128">
        <f>I129</f>
        <v>1725</v>
      </c>
      <c r="J128" t="str">
        <f>J129</f>
        <v>Pacific</v>
      </c>
      <c r="K128">
        <f>K129</f>
        <v>75</v>
      </c>
      <c r="L128" t="str">
        <f>L129</f>
        <v>Clear</v>
      </c>
      <c r="M128">
        <f t="shared" ref="M128:M159" si="606">$B129</f>
        <v>21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23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20</v>
      </c>
      <c r="P128">
        <f>(P129*-1)</f>
        <v>3.5</v>
      </c>
      <c r="Q128" t="str">
        <f>IF(AND(($P128 &lt;  0), ($D128="L")), "N", IF(AND(($P128 &gt; 0), ($D128="W")),"N","Y"))</f>
        <v>N</v>
      </c>
    </row>
    <row r="129" spans="1:17" x14ac:dyDescent="0.35">
      <c r="A129" t="s">
        <v>24</v>
      </c>
      <c r="B129">
        <v>21</v>
      </c>
      <c r="C129" t="s">
        <v>1</v>
      </c>
      <c r="D129" t="str">
        <f>IF($B128=$B129,"T",IF($B128&lt;$B129,"W","L"))</f>
        <v>L</v>
      </c>
      <c r="E129" s="5">
        <v>42649</v>
      </c>
      <c r="F129" s="4">
        <f>1+IF(ISNA(VLOOKUP($A129,$A$98:$F$127,6,FALSE)),VLOOKUP($A129,$A$66:$F$97,6,FALSE),VLOOKUP($A129,$A$98:$F$127,6,FALSE))</f>
        <v>5</v>
      </c>
      <c r="G129" s="4">
        <f>VLOOKUP($A129,$A129:$E129,5,FALSE)-IF(ISNA(VLOOKUP($A129,$A$98:$E$127,5,FALSE)),VLOOKUP($A129,$A$66:$E$97,5,FALSE),VLOOKUP($A129,$A$98:$E$127,5,FALSE))</f>
        <v>4</v>
      </c>
      <c r="H129" t="s">
        <v>35</v>
      </c>
      <c r="I129">
        <v>1725</v>
      </c>
      <c r="J129" t="str">
        <f>VLOOKUP(A129,Sheet1!$A:$D,3, FALSE)</f>
        <v>Pacific</v>
      </c>
      <c r="K129">
        <v>75</v>
      </c>
      <c r="L129" t="s">
        <v>69</v>
      </c>
      <c r="M129">
        <f t="shared" ref="M129:M160" si="607">$B128</f>
        <v>33</v>
      </c>
      <c r="N129" s="10">
        <f t="shared" ref="N129:N156" si="608">IF(ISNA(VLOOKUP($A129,$A$98:$N$127,2,FALSE)),((VLOOKUP($A129,$A$66:$N$97,14,FALSE)*($F129-2))+VLOOKUP($A129,$A$66:$N$97,2,FALSE))/($F129-1),((VLOOKUP($A129,$A$98:$N$127,14,FALSE)*($F129-2))+VLOOKUP($A129,$A$98:$N$127,2,FALSE))/($F129-1))</f>
        <v>22.5</v>
      </c>
      <c r="O129" s="10">
        <f t="shared" ref="O129:O156" si="609">IF(ISNA(VLOOKUP($A129,$A$98:$O$127,13,FALSE)),((VLOOKUP($A129,$A$66:$O$97,15,FALSE)*($F129-2))+VLOOKUP($A129,$A$66:$O$97,13,FALSE))/($F129-1),((VLOOKUP($A129,$A$98:$O$127,15,FALSE)*($F129-2))+VLOOKUP($A129,$A$98:$O$127,13,FALSE))/($F129-1))</f>
        <v>26.75</v>
      </c>
      <c r="P129">
        <v>-3.5</v>
      </c>
      <c r="Q129" t="str">
        <f t="shared" ref="Q129:Q155" si="610">IF(AND(($P129 &lt;  0), ($D129="L")), "N", IF(AND(($P129 &gt; 0), ($D129="W")),"N","Y"))</f>
        <v>N</v>
      </c>
    </row>
    <row r="130" spans="1:17" x14ac:dyDescent="0.35">
      <c r="A130" t="s">
        <v>7</v>
      </c>
      <c r="B130">
        <v>33</v>
      </c>
      <c r="C130" t="s">
        <v>1</v>
      </c>
      <c r="D130" t="str">
        <f t="shared" ref="D130" si="611">IF($B131=$B130,"T",IF($B131&lt;$B130,"W","L"))</f>
        <v>W</v>
      </c>
      <c r="E130" s="5">
        <f t="shared" ref="E130" si="612">$E131</f>
        <v>42652</v>
      </c>
      <c r="F130" s="4">
        <f>1+IF(ISNA(VLOOKUP($A130,$A$98:$F$127,6,FALSE)),VLOOKUP($A130,$A$66:$F$97,6,FALSE),VLOOKUP($A130,$A$98:$F$127,6,FALSE))</f>
        <v>5</v>
      </c>
      <c r="G130" s="4">
        <f>VLOOKUP($A130,$A130:$E130,5,FALSE)-IF(ISNA(VLOOKUP($A130,$A$98:$E$127,5,FALSE)),VLOOKUP($A130,$A$66:$E$97,5,FALSE),VLOOKUP($A130,$A$98:$E$127,5,FALSE))</f>
        <v>7</v>
      </c>
      <c r="H130" t="s">
        <v>34</v>
      </c>
      <c r="I130">
        <f t="shared" ref="I130" si="613">I131</f>
        <v>1300</v>
      </c>
      <c r="J130" t="str">
        <f t="shared" ref="J130" si="614">J131</f>
        <v>Eastern</v>
      </c>
      <c r="K130">
        <f t="shared" ref="K130" si="615">K131</f>
        <v>58</v>
      </c>
      <c r="L130" t="str">
        <f t="shared" ref="L130" si="616">L131</f>
        <v>Sunny</v>
      </c>
      <c r="M130">
        <f t="shared" ref="M130:M161" si="617">$B131</f>
        <v>13</v>
      </c>
      <c r="N130" s="10">
        <f t="shared" si="608"/>
        <v>20.25</v>
      </c>
      <c r="O130" s="10">
        <f t="shared" si="609"/>
        <v>15.25</v>
      </c>
      <c r="P130">
        <f t="shared" ref="P130" si="618">(P131*-1)</f>
        <v>10</v>
      </c>
      <c r="Q130" t="str">
        <f t="shared" si="610"/>
        <v>N</v>
      </c>
    </row>
    <row r="131" spans="1:17" x14ac:dyDescent="0.35">
      <c r="A131" t="s">
        <v>8</v>
      </c>
      <c r="B131">
        <v>13</v>
      </c>
      <c r="C131" t="s">
        <v>1</v>
      </c>
      <c r="D131" t="str">
        <f t="shared" ref="D131" si="619">IF($B130=$B131,"T",IF($B130&lt;$B131,"W","L"))</f>
        <v>L</v>
      </c>
      <c r="E131" s="5">
        <v>42652</v>
      </c>
      <c r="F131" s="4">
        <f>1+IF(ISNA(VLOOKUP($A131,$A$98:$F$127,6,FALSE)),VLOOKUP($A131,$A$66:$F$97,6,FALSE),VLOOKUP($A131,$A$98:$F$127,6,FALSE))</f>
        <v>5</v>
      </c>
      <c r="G131" s="4">
        <f>VLOOKUP($A131,$A131:$E131,5,FALSE)-IF(ISNA(VLOOKUP($A131,$A$98:$E$127,5,FALSE)),VLOOKUP($A131,$A$66:$E$97,5,FALSE),VLOOKUP($A131,$A$98:$E$127,5,FALSE))</f>
        <v>7</v>
      </c>
      <c r="H131" t="s">
        <v>35</v>
      </c>
      <c r="I131">
        <v>1300</v>
      </c>
      <c r="J131" t="str">
        <f>VLOOKUP(A131,Sheet1!$A:$D,3, FALSE)</f>
        <v>Eastern</v>
      </c>
      <c r="K131">
        <v>58</v>
      </c>
      <c r="L131" t="s">
        <v>65</v>
      </c>
      <c r="M131">
        <f t="shared" ref="M131:M162" si="620">$B130</f>
        <v>33</v>
      </c>
      <c r="N131" s="10">
        <f t="shared" si="608"/>
        <v>18.5</v>
      </c>
      <c r="O131" s="10">
        <f t="shared" si="609"/>
        <v>28.75</v>
      </c>
      <c r="P131">
        <v>-10</v>
      </c>
      <c r="Q131" t="str">
        <f t="shared" si="610"/>
        <v>N</v>
      </c>
    </row>
    <row r="132" spans="1:17" x14ac:dyDescent="0.35">
      <c r="A132" t="s">
        <v>31</v>
      </c>
      <c r="B132">
        <v>13</v>
      </c>
      <c r="C132" t="s">
        <v>1</v>
      </c>
      <c r="D132" t="str">
        <f t="shared" ref="D132" si="621">IF($B133=$B132,"T",IF($B133&lt;$B132,"W","L"))</f>
        <v>L</v>
      </c>
      <c r="E132" s="5">
        <f t="shared" ref="E132" si="622">$E133</f>
        <v>42652</v>
      </c>
      <c r="F132" s="4">
        <f>1+IF(ISNA(VLOOKUP($A132,$A$98:$F$127,6,FALSE)),VLOOKUP($A132,$A$66:$F$97,6,FALSE),VLOOKUP($A132,$A$98:$F$127,6,FALSE))</f>
        <v>5</v>
      </c>
      <c r="G132" s="4">
        <f>VLOOKUP($A132,$A132:$E132,5,FALSE)-IF(ISNA(VLOOKUP($A132,$A$98:$E$127,5,FALSE)),VLOOKUP($A132,$A$66:$E$97,5,FALSE),VLOOKUP($A132,$A$98:$E$127,5,FALSE))</f>
        <v>7</v>
      </c>
      <c r="H132" t="s">
        <v>34</v>
      </c>
      <c r="I132">
        <f t="shared" ref="I132" si="623">I133</f>
        <v>1300</v>
      </c>
      <c r="J132" t="str">
        <f t="shared" ref="J132" si="624">J133</f>
        <v>Eastern</v>
      </c>
      <c r="K132">
        <f t="shared" ref="K132" si="625">K133</f>
        <v>57</v>
      </c>
      <c r="L132" t="str">
        <f t="shared" ref="L132" si="626">L133</f>
        <v>Partly Cloudy</v>
      </c>
      <c r="M132">
        <f t="shared" ref="M132:M163" si="627">$B133</f>
        <v>31</v>
      </c>
      <c r="N132" s="10">
        <f t="shared" si="608"/>
        <v>19.75</v>
      </c>
      <c r="O132" s="10">
        <f t="shared" si="609"/>
        <v>26.25</v>
      </c>
      <c r="P132">
        <f t="shared" ref="P132" si="628">(P133*-1)</f>
        <v>-9.5</v>
      </c>
      <c r="Q132" t="str">
        <f t="shared" si="610"/>
        <v>N</v>
      </c>
    </row>
    <row r="133" spans="1:17" x14ac:dyDescent="0.35">
      <c r="A133" t="s">
        <v>4</v>
      </c>
      <c r="B133">
        <v>31</v>
      </c>
      <c r="C133" t="s">
        <v>1</v>
      </c>
      <c r="D133" t="str">
        <f t="shared" ref="D133" si="629">IF($B132=$B133,"T",IF($B132&lt;$B133,"W","L"))</f>
        <v>W</v>
      </c>
      <c r="E133" s="5">
        <v>42652</v>
      </c>
      <c r="F133" s="4">
        <f>1+IF(ISNA(VLOOKUP($A133,$A$98:$F$127,6,FALSE)),VLOOKUP($A133,$A$66:$F$97,6,FALSE),VLOOKUP($A133,$A$98:$F$127,6,FALSE))</f>
        <v>5</v>
      </c>
      <c r="G133" s="4">
        <f>VLOOKUP($A133,$A133:$E133,5,FALSE)-IF(ISNA(VLOOKUP($A133,$A$98:$E$127,5,FALSE)),VLOOKUP($A133,$A$66:$E$97,5,FALSE),VLOOKUP($A133,$A$98:$E$127,5,FALSE))</f>
        <v>7</v>
      </c>
      <c r="H133" t="s">
        <v>35</v>
      </c>
      <c r="I133">
        <v>1300</v>
      </c>
      <c r="J133" t="str">
        <f>VLOOKUP(A133,Sheet1!$A:$D,3, FALSE)</f>
        <v>Eastern</v>
      </c>
      <c r="K133">
        <v>57</v>
      </c>
      <c r="L133" t="s">
        <v>62</v>
      </c>
      <c r="M133">
        <f t="shared" ref="M133:M164" si="630">$B132</f>
        <v>13</v>
      </c>
      <c r="N133" s="10">
        <f t="shared" si="608"/>
        <v>27</v>
      </c>
      <c r="O133" s="10">
        <f t="shared" si="609"/>
        <v>20</v>
      </c>
      <c r="P133">
        <v>9.5</v>
      </c>
      <c r="Q133" t="str">
        <f t="shared" si="610"/>
        <v>N</v>
      </c>
    </row>
    <row r="134" spans="1:17" x14ac:dyDescent="0.35">
      <c r="A134" t="s">
        <v>27</v>
      </c>
      <c r="B134">
        <v>23</v>
      </c>
      <c r="C134" t="s">
        <v>1</v>
      </c>
      <c r="D134" t="str">
        <f t="shared" ref="D134" si="631">IF($B135=$B134,"T",IF($B135&lt;$B134,"W","L"))</f>
        <v>L</v>
      </c>
      <c r="E134" s="5">
        <f t="shared" ref="E134" si="632">$E135</f>
        <v>42652</v>
      </c>
      <c r="F134" s="4">
        <f>1+IF(ISNA(VLOOKUP($A134,$A$98:$F$127,6,FALSE)),VLOOKUP($A134,$A$66:$F$97,6,FALSE),VLOOKUP($A134,$A$98:$F$127,6,FALSE))</f>
        <v>4</v>
      </c>
      <c r="G134" s="4">
        <f>VLOOKUP($A134,$A134:$E134,5,FALSE)-IF(ISNA(VLOOKUP($A134,$A$98:$E$127,5,FALSE)),VLOOKUP($A134,$A$66:$E$97,5,FALSE),VLOOKUP($A134,$A$98:$E$127,5,FALSE))</f>
        <v>14</v>
      </c>
      <c r="H134" t="s">
        <v>34</v>
      </c>
      <c r="I134">
        <f t="shared" ref="I134" si="633">I135</f>
        <v>1300</v>
      </c>
      <c r="J134" t="str">
        <f t="shared" ref="J134" si="634">J135</f>
        <v>Eastern</v>
      </c>
      <c r="K134">
        <f t="shared" ref="K134" si="635">K135</f>
        <v>68</v>
      </c>
      <c r="L134" t="str">
        <f t="shared" ref="L134" si="636">L135</f>
        <v>Dome</v>
      </c>
      <c r="M134">
        <f t="shared" ref="M134:M165" si="637">$B135</f>
        <v>24</v>
      </c>
      <c r="N134" s="10">
        <f t="shared" si="608"/>
        <v>30.666666666666668</v>
      </c>
      <c r="O134" s="10">
        <f t="shared" si="609"/>
        <v>9</v>
      </c>
      <c r="P134">
        <f t="shared" ref="P134" si="638">(P135*-1)</f>
        <v>3.5</v>
      </c>
      <c r="Q134" t="str">
        <f t="shared" si="610"/>
        <v>Y</v>
      </c>
    </row>
    <row r="135" spans="1:17" x14ac:dyDescent="0.35">
      <c r="A135" t="s">
        <v>16</v>
      </c>
      <c r="B135">
        <v>24</v>
      </c>
      <c r="C135" t="s">
        <v>1</v>
      </c>
      <c r="D135" t="str">
        <f t="shared" ref="D135" si="639">IF($B134=$B135,"T",IF($B134&lt;$B135,"W","L"))</f>
        <v>W</v>
      </c>
      <c r="E135" s="5">
        <v>42652</v>
      </c>
      <c r="F135" s="4">
        <f>1+IF(ISNA(VLOOKUP($A135,$A$98:$F$127,6,FALSE)),VLOOKUP($A135,$A$66:$F$97,6,FALSE),VLOOKUP($A135,$A$98:$F$127,6,FALSE))</f>
        <v>5</v>
      </c>
      <c r="G135" s="4">
        <f>VLOOKUP($A135,$A135:$E135,5,FALSE)-IF(ISNA(VLOOKUP($A135,$A$98:$E$127,5,FALSE)),VLOOKUP($A135,$A$66:$E$97,5,FALSE),VLOOKUP($A135,$A$98:$E$127,5,FALSE))</f>
        <v>7</v>
      </c>
      <c r="H135" t="s">
        <v>35</v>
      </c>
      <c r="I135">
        <v>1300</v>
      </c>
      <c r="J135" t="str">
        <f>VLOOKUP(A135,Sheet1!$A:$D,3, FALSE)</f>
        <v>Eastern</v>
      </c>
      <c r="K135">
        <v>68</v>
      </c>
      <c r="L135" t="s">
        <v>61</v>
      </c>
      <c r="M135">
        <f t="shared" ref="M135:M166" si="640">$B134</f>
        <v>23</v>
      </c>
      <c r="N135" s="10">
        <f t="shared" si="608"/>
        <v>23.75</v>
      </c>
      <c r="O135" s="10">
        <f t="shared" si="609"/>
        <v>25.5</v>
      </c>
      <c r="P135">
        <v>-3.5</v>
      </c>
      <c r="Q135" t="str">
        <f t="shared" si="610"/>
        <v>Y</v>
      </c>
    </row>
    <row r="136" spans="1:17" x14ac:dyDescent="0.35">
      <c r="A136" t="s">
        <v>29</v>
      </c>
      <c r="B136">
        <v>16</v>
      </c>
      <c r="C136" t="s">
        <v>1</v>
      </c>
      <c r="D136" t="str">
        <f t="shared" ref="D136" si="641">IF($B137=$B136,"T",IF($B137&lt;$B136,"W","L"))</f>
        <v>W</v>
      </c>
      <c r="E136" s="5">
        <f t="shared" ref="E136" si="642">$E137</f>
        <v>42652</v>
      </c>
      <c r="F136" s="4">
        <f>1+IF(ISNA(VLOOKUP($A136,$A$98:$F$127,6,FALSE)),VLOOKUP($A136,$A$66:$F$97,6,FALSE),VLOOKUP($A136,$A$98:$F$127,6,FALSE))</f>
        <v>5</v>
      </c>
      <c r="G136" s="4">
        <f>VLOOKUP($A136,$A136:$E136,5,FALSE)-IF(ISNA(VLOOKUP($A136,$A$98:$E$127,5,FALSE)),VLOOKUP($A136,$A$66:$E$97,5,FALSE),VLOOKUP($A136,$A$98:$E$127,5,FALSE))</f>
        <v>7</v>
      </c>
      <c r="H136" t="s">
        <v>34</v>
      </c>
      <c r="I136">
        <f t="shared" ref="I136" si="643">I137</f>
        <v>1300</v>
      </c>
      <c r="J136" t="str">
        <f t="shared" ref="J136" si="644">J137</f>
        <v>Eastern</v>
      </c>
      <c r="K136">
        <f t="shared" ref="K136" si="645">K137</f>
        <v>62</v>
      </c>
      <c r="L136" t="str">
        <f t="shared" ref="L136" si="646">L137</f>
        <v>Partly Cloudy</v>
      </c>
      <c r="M136">
        <f t="shared" ref="M136:M167" si="647">$B137</f>
        <v>10</v>
      </c>
      <c r="N136" s="10">
        <f t="shared" si="608"/>
        <v>24.75</v>
      </c>
      <c r="O136" s="10">
        <f t="shared" si="609"/>
        <v>28</v>
      </c>
      <c r="P136">
        <f t="shared" ref="P136" si="648">(P137*-1)</f>
        <v>-4</v>
      </c>
      <c r="Q136" t="str">
        <f t="shared" si="610"/>
        <v>Y</v>
      </c>
    </row>
    <row r="137" spans="1:17" x14ac:dyDescent="0.35">
      <c r="A137" t="s">
        <v>30</v>
      </c>
      <c r="B137">
        <v>10</v>
      </c>
      <c r="C137" t="s">
        <v>1</v>
      </c>
      <c r="D137" t="str">
        <f t="shared" ref="D137" si="649">IF($B136=$B137,"T",IF($B136&lt;$B137,"W","L"))</f>
        <v>L</v>
      </c>
      <c r="E137" s="5">
        <v>42652</v>
      </c>
      <c r="F137" s="4">
        <f>1+IF(ISNA(VLOOKUP($A137,$A$98:$F$127,6,FALSE)),VLOOKUP($A137,$A$66:$F$97,6,FALSE),VLOOKUP($A137,$A$98:$F$127,6,FALSE))</f>
        <v>5</v>
      </c>
      <c r="G137" s="4">
        <f>VLOOKUP($A137,$A137:$E137,5,FALSE)-IF(ISNA(VLOOKUP($A137,$A$98:$E$127,5,FALSE)),VLOOKUP($A137,$A$66:$E$97,5,FALSE),VLOOKUP($A137,$A$98:$E$127,5,FALSE))</f>
        <v>7</v>
      </c>
      <c r="H137" t="s">
        <v>35</v>
      </c>
      <c r="I137">
        <v>1300</v>
      </c>
      <c r="J137" t="str">
        <f>VLOOKUP(A137,Sheet1!$A:$D,3, FALSE)</f>
        <v>Eastern</v>
      </c>
      <c r="K137">
        <v>62</v>
      </c>
      <c r="L137" t="s">
        <v>62</v>
      </c>
      <c r="M137">
        <f t="shared" ref="M137:M168" si="650">$B136</f>
        <v>16</v>
      </c>
      <c r="N137" s="10">
        <f t="shared" si="608"/>
        <v>21</v>
      </c>
      <c r="O137" s="10">
        <f t="shared" si="609"/>
        <v>18</v>
      </c>
      <c r="P137">
        <v>4</v>
      </c>
      <c r="Q137" t="str">
        <f t="shared" si="610"/>
        <v>Y</v>
      </c>
    </row>
    <row r="138" spans="1:17" x14ac:dyDescent="0.35">
      <c r="A138" t="s">
        <v>17</v>
      </c>
      <c r="B138">
        <v>23</v>
      </c>
      <c r="C138" t="s">
        <v>1</v>
      </c>
      <c r="D138" t="str">
        <f t="shared" ref="D138" si="651">IF($B139=$B138,"T",IF($B139&lt;$B138,"W","L"))</f>
        <v>L</v>
      </c>
      <c r="E138" s="5">
        <f t="shared" ref="E138" si="652">$E139</f>
        <v>42652</v>
      </c>
      <c r="F138" s="4">
        <f>1+IF(ISNA(VLOOKUP($A138,$A$98:$F$127,6,FALSE)),VLOOKUP($A138,$A$66:$F$97,6,FALSE),VLOOKUP($A138,$A$98:$F$127,6,FALSE))</f>
        <v>5</v>
      </c>
      <c r="G138" s="4">
        <f>VLOOKUP($A138,$A138:$E138,5,FALSE)-IF(ISNA(VLOOKUP($A138,$A$98:$E$127,5,FALSE)),VLOOKUP($A138,$A$66:$E$97,5,FALSE),VLOOKUP($A138,$A$98:$E$127,5,FALSE))</f>
        <v>7</v>
      </c>
      <c r="H138" t="s">
        <v>34</v>
      </c>
      <c r="I138">
        <f t="shared" ref="I138" si="653">I139</f>
        <v>1300</v>
      </c>
      <c r="J138" t="str">
        <f t="shared" ref="J138" si="654">J139</f>
        <v>Eastern</v>
      </c>
      <c r="K138">
        <f t="shared" ref="K138" si="655">K139</f>
        <v>60</v>
      </c>
      <c r="L138" t="str">
        <f t="shared" ref="L138" si="656">L139</f>
        <v>Mostly Sunny</v>
      </c>
      <c r="M138">
        <f t="shared" ref="M138:M169" si="657">$B139</f>
        <v>29</v>
      </c>
      <c r="N138" s="10">
        <f t="shared" si="608"/>
        <v>15.5</v>
      </c>
      <c r="O138" s="10">
        <f t="shared" si="609"/>
        <v>24.25</v>
      </c>
      <c r="P138">
        <f t="shared" ref="P138" si="658">(P139*-1)</f>
        <v>-4</v>
      </c>
      <c r="Q138" t="str">
        <f t="shared" si="610"/>
        <v>N</v>
      </c>
    </row>
    <row r="139" spans="1:17" x14ac:dyDescent="0.35">
      <c r="A139" t="s">
        <v>14</v>
      </c>
      <c r="B139">
        <v>29</v>
      </c>
      <c r="C139" t="s">
        <v>1</v>
      </c>
      <c r="D139" t="str">
        <f t="shared" ref="D139" si="659">IF($B138=$B139,"T",IF($B138&lt;$B139,"W","L"))</f>
        <v>W</v>
      </c>
      <c r="E139" s="5">
        <v>42652</v>
      </c>
      <c r="F139" s="4">
        <f>1+IF(ISNA(VLOOKUP($A139,$A$98:$F$127,6,FALSE)),VLOOKUP($A139,$A$66:$F$97,6,FALSE),VLOOKUP($A139,$A$98:$F$127,6,FALSE))</f>
        <v>5</v>
      </c>
      <c r="G139" s="4">
        <f>VLOOKUP($A139,$A139:$E139,5,FALSE)-IF(ISNA(VLOOKUP($A139,$A$98:$E$127,5,FALSE)),VLOOKUP($A139,$A$66:$E$97,5,FALSE),VLOOKUP($A139,$A$98:$E$127,5,FALSE))</f>
        <v>7</v>
      </c>
      <c r="H139" t="s">
        <v>35</v>
      </c>
      <c r="I139">
        <v>1300</v>
      </c>
      <c r="J139" t="str">
        <f>VLOOKUP(A139,Sheet1!$A:$D,3, FALSE)</f>
        <v>Eastern</v>
      </c>
      <c r="K139">
        <v>60</v>
      </c>
      <c r="L139" t="s">
        <v>107</v>
      </c>
      <c r="M139">
        <f t="shared" ref="M139:M170" si="660">$B138</f>
        <v>23</v>
      </c>
      <c r="N139" s="10">
        <f t="shared" si="608"/>
        <v>27</v>
      </c>
      <c r="O139" s="10">
        <f t="shared" si="609"/>
        <v>31.25</v>
      </c>
      <c r="P139">
        <v>4</v>
      </c>
      <c r="Q139" t="str">
        <f t="shared" si="610"/>
        <v>N</v>
      </c>
    </row>
    <row r="140" spans="1:17" x14ac:dyDescent="0.35">
      <c r="A140" t="s">
        <v>15</v>
      </c>
      <c r="B140">
        <v>13</v>
      </c>
      <c r="C140" t="s">
        <v>1</v>
      </c>
      <c r="D140" t="str">
        <f t="shared" ref="D140" si="661">IF($B141=$B140,"T",IF($B141&lt;$B140,"W","L"))</f>
        <v>L</v>
      </c>
      <c r="E140" s="5">
        <f t="shared" ref="E140" si="662">$E141</f>
        <v>42652</v>
      </c>
      <c r="F140" s="4">
        <f>1+IF(ISNA(VLOOKUP($A140,$A$98:$F$127,6,FALSE)),VLOOKUP($A140,$A$66:$F$97,6,FALSE),VLOOKUP($A140,$A$98:$F$127,6,FALSE))</f>
        <v>5</v>
      </c>
      <c r="G140" s="4">
        <f>VLOOKUP($A140,$A140:$E140,5,FALSE)-IF(ISNA(VLOOKUP($A140,$A$98:$E$127,5,FALSE)),VLOOKUP($A140,$A$66:$E$97,5,FALSE),VLOOKUP($A140,$A$98:$E$127,5,FALSE))</f>
        <v>7</v>
      </c>
      <c r="H140" t="s">
        <v>34</v>
      </c>
      <c r="I140">
        <f t="shared" ref="I140" si="663">I141</f>
        <v>1205</v>
      </c>
      <c r="J140" t="str">
        <f t="shared" ref="J140" si="664">J141</f>
        <v>Central</v>
      </c>
      <c r="K140" t="str">
        <f t="shared" ref="K140" si="665">K141</f>
        <v>Dome</v>
      </c>
      <c r="L140">
        <f t="shared" ref="L140" si="666">L141</f>
        <v>0</v>
      </c>
      <c r="M140">
        <f t="shared" ref="M140:M171" si="667">$B141</f>
        <v>31</v>
      </c>
      <c r="N140" s="10">
        <f t="shared" si="608"/>
        <v>17.25</v>
      </c>
      <c r="O140" s="10">
        <f t="shared" si="609"/>
        <v>18.25</v>
      </c>
      <c r="P140">
        <f t="shared" ref="P140" si="668">(P141*-1)</f>
        <v>-6</v>
      </c>
      <c r="Q140" t="str">
        <f t="shared" si="610"/>
        <v>N</v>
      </c>
    </row>
    <row r="141" spans="1:17" x14ac:dyDescent="0.35">
      <c r="A141" t="s">
        <v>0</v>
      </c>
      <c r="B141">
        <v>31</v>
      </c>
      <c r="C141" t="s">
        <v>1</v>
      </c>
      <c r="D141" t="str">
        <f t="shared" ref="D141" si="669">IF($B140=$B141,"T",IF($B140&lt;$B141,"W","L"))</f>
        <v>W</v>
      </c>
      <c r="E141" s="5">
        <v>42652</v>
      </c>
      <c r="F141" s="4">
        <f>1+IF(ISNA(VLOOKUP($A141,$A$98:$F$127,6,FALSE)),VLOOKUP($A141,$A$66:$F$97,6,FALSE),VLOOKUP($A141,$A$98:$F$127,6,FALSE))</f>
        <v>5</v>
      </c>
      <c r="G141" s="4">
        <f>VLOOKUP($A141,$A141:$E141,5,FALSE)-IF(ISNA(VLOOKUP($A141,$A$98:$E$127,5,FALSE)),VLOOKUP($A141,$A$66:$E$97,5,FALSE),VLOOKUP($A141,$A$98:$E$127,5,FALSE))</f>
        <v>6</v>
      </c>
      <c r="H141" t="s">
        <v>35</v>
      </c>
      <c r="I141">
        <v>1205</v>
      </c>
      <c r="J141" t="str">
        <f>VLOOKUP(A141,Sheet1!$A:$D,3, FALSE)</f>
        <v>Central</v>
      </c>
      <c r="K141" t="s">
        <v>61</v>
      </c>
      <c r="M141">
        <f t="shared" ref="M141:M172" si="670">$B140</f>
        <v>13</v>
      </c>
      <c r="N141" s="10">
        <f t="shared" si="608"/>
        <v>22</v>
      </c>
      <c r="O141" s="10">
        <f t="shared" si="609"/>
        <v>12.5</v>
      </c>
      <c r="P141">
        <v>6</v>
      </c>
      <c r="Q141" t="str">
        <f t="shared" si="610"/>
        <v>N</v>
      </c>
    </row>
    <row r="142" spans="1:17" x14ac:dyDescent="0.35">
      <c r="A142" t="s">
        <v>13</v>
      </c>
      <c r="B142">
        <v>30</v>
      </c>
      <c r="C142" t="s">
        <v>1</v>
      </c>
      <c r="D142" t="str">
        <f t="shared" ref="D142" si="671">IF($B143=$B142,"T",IF($B143&lt;$B142,"W","L"))</f>
        <v>W</v>
      </c>
      <c r="E142" s="5">
        <f t="shared" ref="E142" si="672">$E143</f>
        <v>42652</v>
      </c>
      <c r="F142" s="4">
        <f>1+IF(ISNA(VLOOKUP($A142,$A$98:$F$127,6,FALSE)),VLOOKUP($A142,$A$66:$F$97,6,FALSE),VLOOKUP($A142,$A$98:$F$127,6,FALSE))</f>
        <v>5</v>
      </c>
      <c r="G142" s="4">
        <f>VLOOKUP($A142,$A142:$E142,5,FALSE)-IF(ISNA(VLOOKUP($A142,$A$98:$E$127,5,FALSE)),VLOOKUP($A142,$A$66:$E$97,5,FALSE),VLOOKUP($A142,$A$98:$E$127,5,FALSE))</f>
        <v>7</v>
      </c>
      <c r="H142" t="s">
        <v>34</v>
      </c>
      <c r="I142">
        <f t="shared" ref="I142" si="673">I143</f>
        <v>1300</v>
      </c>
      <c r="J142" t="str">
        <f t="shared" ref="J142" si="674">J143</f>
        <v>Eastern</v>
      </c>
      <c r="K142">
        <f t="shared" ref="K142" si="675">K143</f>
        <v>88</v>
      </c>
      <c r="L142" t="str">
        <f t="shared" ref="L142" si="676">L143</f>
        <v>Partly Cloudy</v>
      </c>
      <c r="M142">
        <f t="shared" ref="M142:M173" si="677">$B143</f>
        <v>17</v>
      </c>
      <c r="N142" s="10">
        <f t="shared" si="608"/>
        <v>15.5</v>
      </c>
      <c r="O142" s="10">
        <f t="shared" si="609"/>
        <v>21</v>
      </c>
      <c r="P142">
        <f t="shared" ref="P142" si="678">(P143*-1)</f>
        <v>-2.5</v>
      </c>
      <c r="Q142" t="str">
        <f t="shared" si="610"/>
        <v>Y</v>
      </c>
    </row>
    <row r="143" spans="1:17" x14ac:dyDescent="0.35">
      <c r="A143" t="s">
        <v>10</v>
      </c>
      <c r="B143">
        <v>17</v>
      </c>
      <c r="C143" t="s">
        <v>1</v>
      </c>
      <c r="D143" t="str">
        <f t="shared" ref="D143" si="679">IF($B142=$B143,"T",IF($B142&lt;$B143,"W","L"))</f>
        <v>L</v>
      </c>
      <c r="E143" s="5">
        <v>42652</v>
      </c>
      <c r="F143" s="4">
        <f>1+IF(ISNA(VLOOKUP($A143,$A$98:$F$127,6,FALSE)),VLOOKUP($A143,$A$66:$F$97,6,FALSE),VLOOKUP($A143,$A$98:$F$127,6,FALSE))</f>
        <v>5</v>
      </c>
      <c r="G143" s="4">
        <f>VLOOKUP($A143,$A143:$E143,5,FALSE)-IF(ISNA(VLOOKUP($A143,$A$98:$E$127,5,FALSE)),VLOOKUP($A143,$A$66:$E$97,5,FALSE),VLOOKUP($A143,$A$98:$E$127,5,FALSE))</f>
        <v>10</v>
      </c>
      <c r="H143" t="s">
        <v>35</v>
      </c>
      <c r="I143">
        <v>1300</v>
      </c>
      <c r="J143" t="str">
        <f>VLOOKUP(A143,Sheet1!$A:$D,3, FALSE)</f>
        <v>Eastern</v>
      </c>
      <c r="K143">
        <v>88</v>
      </c>
      <c r="L143" t="s">
        <v>62</v>
      </c>
      <c r="M143">
        <f t="shared" ref="M143:M174" si="680">$B142</f>
        <v>30</v>
      </c>
      <c r="N143" s="10">
        <f t="shared" si="608"/>
        <v>17.75</v>
      </c>
      <c r="O143" s="10">
        <f t="shared" si="609"/>
        <v>22.25</v>
      </c>
      <c r="P143">
        <v>2.5</v>
      </c>
      <c r="Q143" t="str">
        <f t="shared" si="610"/>
        <v>Y</v>
      </c>
    </row>
    <row r="144" spans="1:17" x14ac:dyDescent="0.35">
      <c r="A144" t="s">
        <v>3</v>
      </c>
      <c r="B144">
        <v>23</v>
      </c>
      <c r="C144" t="s">
        <v>1</v>
      </c>
      <c r="D144" t="str">
        <f t="shared" ref="D144" si="681">IF($B145=$B144,"T",IF($B145&lt;$B144,"W","L"))</f>
        <v>W</v>
      </c>
      <c r="E144" s="5">
        <f t="shared" ref="E144" si="682">$E145</f>
        <v>42652</v>
      </c>
      <c r="F144" s="4">
        <f>1+IF(ISNA(VLOOKUP($A144,$A$98:$F$127,6,FALSE)),VLOOKUP($A144,$A$66:$F$97,6,FALSE),VLOOKUP($A144,$A$98:$F$127,6,FALSE))</f>
        <v>5</v>
      </c>
      <c r="G144" s="4">
        <f>VLOOKUP($A144,$A144:$E144,5,FALSE)-IF(ISNA(VLOOKUP($A144,$A$98:$E$127,5,FALSE)),VLOOKUP($A144,$A$66:$E$97,5,FALSE),VLOOKUP($A144,$A$98:$E$127,5,FALSE))</f>
        <v>7</v>
      </c>
      <c r="H144" t="s">
        <v>34</v>
      </c>
      <c r="I144">
        <f t="shared" ref="I144" si="683">I145</f>
        <v>1405</v>
      </c>
      <c r="J144" t="str">
        <f t="shared" ref="J144" si="684">J145</f>
        <v>Mountain</v>
      </c>
      <c r="K144">
        <f t="shared" ref="K144" si="685">K145</f>
        <v>72</v>
      </c>
      <c r="L144" t="str">
        <f t="shared" ref="L144" si="686">L145</f>
        <v>Mostly Cloudy</v>
      </c>
      <c r="M144">
        <f t="shared" ref="M144:M175" si="687">$B145</f>
        <v>16</v>
      </c>
      <c r="N144" s="10">
        <f t="shared" si="608"/>
        <v>38</v>
      </c>
      <c r="O144" s="10">
        <f t="shared" si="609"/>
        <v>31</v>
      </c>
      <c r="P144">
        <f t="shared" ref="P144" si="688">(P145*-1)</f>
        <v>-4</v>
      </c>
      <c r="Q144" t="str">
        <f t="shared" si="610"/>
        <v>Y</v>
      </c>
    </row>
    <row r="145" spans="1:17" x14ac:dyDescent="0.35">
      <c r="A145" t="s">
        <v>18</v>
      </c>
      <c r="B145">
        <v>16</v>
      </c>
      <c r="C145" t="s">
        <v>1</v>
      </c>
      <c r="D145" t="str">
        <f t="shared" ref="D145" si="689">IF($B144=$B145,"T",IF($B144&lt;$B145,"W","L"))</f>
        <v>L</v>
      </c>
      <c r="E145" s="5">
        <v>42652</v>
      </c>
      <c r="F145" s="4">
        <f>1+IF(ISNA(VLOOKUP($A145,$A$98:$F$127,6,FALSE)),VLOOKUP($A145,$A$66:$F$97,6,FALSE),VLOOKUP($A145,$A$98:$F$127,6,FALSE))</f>
        <v>5</v>
      </c>
      <c r="G145" s="4">
        <f>VLOOKUP($A145,$A145:$E145,5,FALSE)-IF(ISNA(VLOOKUP($A145,$A$98:$E$127,5,FALSE)),VLOOKUP($A145,$A$66:$E$97,5,FALSE),VLOOKUP($A145,$A$98:$E$127,5,FALSE))</f>
        <v>7</v>
      </c>
      <c r="H145" t="s">
        <v>35</v>
      </c>
      <c r="I145">
        <v>1405</v>
      </c>
      <c r="J145" t="str">
        <f>VLOOKUP(A145,Sheet1!$A:$D,3, FALSE)</f>
        <v>Mountain</v>
      </c>
      <c r="K145">
        <v>72</v>
      </c>
      <c r="L145" t="s">
        <v>74</v>
      </c>
      <c r="M145">
        <f t="shared" ref="M145:M176" si="690">$B144</f>
        <v>23</v>
      </c>
      <c r="N145" s="10">
        <f t="shared" si="608"/>
        <v>27.75</v>
      </c>
      <c r="O145" s="10">
        <f t="shared" si="609"/>
        <v>16</v>
      </c>
      <c r="P145">
        <v>4</v>
      </c>
      <c r="Q145" t="str">
        <f t="shared" si="610"/>
        <v>Y</v>
      </c>
    </row>
    <row r="146" spans="1:17" x14ac:dyDescent="0.35">
      <c r="A146" t="s">
        <v>11</v>
      </c>
      <c r="B146">
        <v>30</v>
      </c>
      <c r="C146" t="s">
        <v>1</v>
      </c>
      <c r="D146" t="str">
        <f t="shared" ref="D146" si="691">IF($B147=$B146,"T",IF($B147&lt;$B146,"W","L"))</f>
        <v>W</v>
      </c>
      <c r="E146" s="5">
        <f t="shared" ref="E146" si="692">$E147</f>
        <v>42652</v>
      </c>
      <c r="F146" s="4">
        <f>1+IF(ISNA(VLOOKUP($A146,$A$98:$F$127,6,FALSE)),VLOOKUP($A146,$A$66:$F$97,6,FALSE),VLOOKUP($A146,$A$98:$F$127,6,FALSE))</f>
        <v>5</v>
      </c>
      <c r="G146" s="4">
        <f>VLOOKUP($A146,$A146:$E146,5,FALSE)-IF(ISNA(VLOOKUP($A146,$A$98:$E$127,5,FALSE)),VLOOKUP($A146,$A$66:$E$97,5,FALSE),VLOOKUP($A146,$A$98:$E$127,5,FALSE))</f>
        <v>7</v>
      </c>
      <c r="H146" t="s">
        <v>34</v>
      </c>
      <c r="I146">
        <f t="shared" ref="I146" si="693">I147</f>
        <v>1325</v>
      </c>
      <c r="J146" t="str">
        <f t="shared" ref="J146" si="694">J147</f>
        <v>Pacific</v>
      </c>
      <c r="K146">
        <f t="shared" ref="K146" si="695">K147</f>
        <v>91</v>
      </c>
      <c r="L146" t="str">
        <f t="shared" ref="L146" si="696">L147</f>
        <v>Sunny</v>
      </c>
      <c r="M146">
        <f t="shared" ref="M146:M177" si="697">$B147</f>
        <v>19</v>
      </c>
      <c r="N146" s="10">
        <f t="shared" si="608"/>
        <v>21.75</v>
      </c>
      <c r="O146" s="10">
        <f t="shared" si="609"/>
        <v>17</v>
      </c>
      <c r="P146">
        <f t="shared" ref="P146" si="698">(P147*-1)</f>
        <v>2.5</v>
      </c>
      <c r="Q146" t="str">
        <f t="shared" si="610"/>
        <v>N</v>
      </c>
    </row>
    <row r="147" spans="1:17" x14ac:dyDescent="0.35">
      <c r="A147" t="s">
        <v>136</v>
      </c>
      <c r="B147">
        <v>19</v>
      </c>
      <c r="C147" t="s">
        <v>1</v>
      </c>
      <c r="D147" t="str">
        <f t="shared" ref="D147" si="699">IF($B146=$B147,"T",IF($B146&lt;$B147,"W","L"))</f>
        <v>L</v>
      </c>
      <c r="E147" s="5">
        <v>42652</v>
      </c>
      <c r="F147" s="4">
        <f>1+IF(ISNA(VLOOKUP($A147,$A$98:$F$127,6,FALSE)),VLOOKUP($A147,$A$66:$F$97,6,FALSE),VLOOKUP($A147,$A$98:$F$127,6,FALSE))</f>
        <v>5</v>
      </c>
      <c r="G147" s="4">
        <f>VLOOKUP($A147,$A147:$E147,5,FALSE)-IF(ISNA(VLOOKUP($A147,$A$98:$E$127,5,FALSE)),VLOOKUP($A147,$A$66:$E$97,5,FALSE),VLOOKUP($A147,$A$98:$E$127,5,FALSE))</f>
        <v>7</v>
      </c>
      <c r="H147" t="s">
        <v>35</v>
      </c>
      <c r="I147">
        <v>1325</v>
      </c>
      <c r="J147" t="str">
        <f>VLOOKUP(A147,Sheet1!$A:$D,3, FALSE)</f>
        <v>Pacific</v>
      </c>
      <c r="K147">
        <v>91</v>
      </c>
      <c r="L147" t="s">
        <v>65</v>
      </c>
      <c r="M147">
        <f t="shared" ref="M147:M178" si="700">$B146</f>
        <v>30</v>
      </c>
      <c r="N147" s="10">
        <f t="shared" si="608"/>
        <v>15.75</v>
      </c>
      <c r="O147" s="10">
        <f t="shared" si="609"/>
        <v>19</v>
      </c>
      <c r="P147">
        <v>-2.5</v>
      </c>
      <c r="Q147" t="str">
        <f t="shared" si="610"/>
        <v>N</v>
      </c>
    </row>
    <row r="148" spans="1:17" x14ac:dyDescent="0.35">
      <c r="A148" t="s">
        <v>6</v>
      </c>
      <c r="B148">
        <v>14</v>
      </c>
      <c r="C148" t="s">
        <v>1</v>
      </c>
      <c r="D148" t="str">
        <f t="shared" ref="D148" si="701">IF($B149=$B148,"T",IF($B149&lt;$B148,"W","L"))</f>
        <v>L</v>
      </c>
      <c r="E148" s="5">
        <f t="shared" ref="E148" si="702">$E149</f>
        <v>42652</v>
      </c>
      <c r="F148" s="4">
        <f>1+IF(ISNA(VLOOKUP($A148,$A$98:$F$127,6,FALSE)),VLOOKUP($A148,$A$66:$F$97,6,FALSE),VLOOKUP($A148,$A$98:$F$127,6,FALSE))</f>
        <v>5</v>
      </c>
      <c r="G148" s="4">
        <f>VLOOKUP($A148,$A148:$E148,5,FALSE)-IF(ISNA(VLOOKUP($A148,$A$98:$E$127,5,FALSE)),VLOOKUP($A148,$A$66:$E$97,5,FALSE),VLOOKUP($A148,$A$98:$E$127,5,FALSE))</f>
        <v>10</v>
      </c>
      <c r="H148" t="s">
        <v>34</v>
      </c>
      <c r="I148">
        <f t="shared" ref="I148" si="703">I149</f>
        <v>1525</v>
      </c>
      <c r="J148" t="str">
        <f t="shared" ref="J148" si="704">J149</f>
        <v>Central</v>
      </c>
      <c r="K148" t="str">
        <f t="shared" ref="K148" si="705">K149</f>
        <v>Dome</v>
      </c>
      <c r="L148">
        <f t="shared" ref="L148" si="706">L149</f>
        <v>0</v>
      </c>
      <c r="M148">
        <f t="shared" ref="M148:M179" si="707">$B149</f>
        <v>28</v>
      </c>
      <c r="N148" s="10">
        <f t="shared" si="608"/>
        <v>19.5</v>
      </c>
      <c r="O148" s="10">
        <f t="shared" si="609"/>
        <v>20.5</v>
      </c>
      <c r="P148">
        <f t="shared" ref="P148" si="708">(P149*-1)</f>
        <v>2.5</v>
      </c>
      <c r="Q148" t="str">
        <f t="shared" si="610"/>
        <v>Y</v>
      </c>
    </row>
    <row r="149" spans="1:17" x14ac:dyDescent="0.35">
      <c r="A149" t="s">
        <v>28</v>
      </c>
      <c r="B149">
        <v>28</v>
      </c>
      <c r="C149" t="s">
        <v>1</v>
      </c>
      <c r="D149" t="str">
        <f t="shared" ref="D149" si="709">IF($B148=$B149,"T",IF($B148&lt;$B149,"W","L"))</f>
        <v>W</v>
      </c>
      <c r="E149" s="5">
        <v>42652</v>
      </c>
      <c r="F149" s="4">
        <f>1+IF(ISNA(VLOOKUP($A149,$A$98:$F$127,6,FALSE)),VLOOKUP($A149,$A$66:$F$97,6,FALSE),VLOOKUP($A149,$A$98:$F$127,6,FALSE))</f>
        <v>5</v>
      </c>
      <c r="G149" s="4">
        <f>VLOOKUP($A149,$A149:$E149,5,FALSE)-IF(ISNA(VLOOKUP($A149,$A$98:$E$127,5,FALSE)),VLOOKUP($A149,$A$66:$E$97,5,FALSE),VLOOKUP($A149,$A$98:$E$127,5,FALSE))</f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:M180" si="710">$B148</f>
        <v>14</v>
      </c>
      <c r="N149" s="10">
        <f t="shared" si="608"/>
        <v>25.25</v>
      </c>
      <c r="O149" s="10">
        <f t="shared" si="609"/>
        <v>19.25</v>
      </c>
      <c r="P149">
        <v>-2.5</v>
      </c>
      <c r="Q149" t="str">
        <f t="shared" si="610"/>
        <v>Y</v>
      </c>
    </row>
    <row r="150" spans="1:17" x14ac:dyDescent="0.35">
      <c r="A150" t="s">
        <v>32</v>
      </c>
      <c r="B150">
        <v>31</v>
      </c>
      <c r="C150" t="s">
        <v>1</v>
      </c>
      <c r="D150" t="str">
        <f t="shared" ref="D150" si="711">IF($B151=$B150,"T",IF($B151&lt;$B150,"W","L"))</f>
        <v>L</v>
      </c>
      <c r="E150" s="5">
        <f t="shared" ref="E150" si="712">$E151</f>
        <v>42652</v>
      </c>
      <c r="F150" s="4">
        <f>1+IF(ISNA(VLOOKUP($A150,$A$98:$F$127,6,FALSE)),VLOOKUP($A150,$A$66:$F$97,6,FALSE),VLOOKUP($A150,$A$98:$F$127,6,FALSE))</f>
        <v>5</v>
      </c>
      <c r="G150" s="4">
        <f>VLOOKUP($A150,$A150:$E150,5,FALSE)-IF(ISNA(VLOOKUP($A150,$A$98:$E$127,5,FALSE)),VLOOKUP($A150,$A$66:$E$97,5,FALSE),VLOOKUP($A150,$A$98:$E$127,5,FALSE))</f>
        <v>7</v>
      </c>
      <c r="H150" t="s">
        <v>34</v>
      </c>
      <c r="I150">
        <f t="shared" ref="I150" si="713">I151</f>
        <v>1325</v>
      </c>
      <c r="J150" t="str">
        <f t="shared" ref="J150" si="714">J151</f>
        <v>Pacific</v>
      </c>
      <c r="K150">
        <f t="shared" ref="K150" si="715">K151</f>
        <v>75</v>
      </c>
      <c r="L150" t="str">
        <f t="shared" ref="L150" si="716">L151</f>
        <v>Sunny</v>
      </c>
      <c r="M150">
        <f t="shared" ref="M150:M181" si="717">$B151</f>
        <v>34</v>
      </c>
      <c r="N150" s="10">
        <f t="shared" si="608"/>
        <v>30.25</v>
      </c>
      <c r="O150" s="10">
        <f t="shared" si="609"/>
        <v>27</v>
      </c>
      <c r="P150">
        <f t="shared" ref="P150" si="718">(P151*-1)</f>
        <v>-3.5</v>
      </c>
      <c r="Q150" t="str">
        <f t="shared" si="610"/>
        <v>N</v>
      </c>
    </row>
    <row r="151" spans="1:17" x14ac:dyDescent="0.35">
      <c r="A151" t="s">
        <v>12</v>
      </c>
      <c r="B151">
        <v>34</v>
      </c>
      <c r="C151" t="s">
        <v>1</v>
      </c>
      <c r="D151" t="str">
        <f t="shared" ref="D151" si="719">IF($B150=$B151,"T",IF($B150&lt;$B151,"W","L"))</f>
        <v>W</v>
      </c>
      <c r="E151" s="5">
        <v>42652</v>
      </c>
      <c r="F151" s="4">
        <f>1+IF(ISNA(VLOOKUP($A151,$A$98:$F$127,6,FALSE)),VLOOKUP($A151,$A$66:$F$97,6,FALSE),VLOOKUP($A151,$A$98:$F$127,6,FALSE))</f>
        <v>5</v>
      </c>
      <c r="G151" s="4">
        <f>VLOOKUP($A151,$A151:$E151,5,FALSE)-IF(ISNA(VLOOKUP($A151,$A$98:$E$127,5,FALSE)),VLOOKUP($A151,$A$66:$E$97,5,FALSE),VLOOKUP($A151,$A$98:$E$127,5,FALSE))</f>
        <v>7</v>
      </c>
      <c r="H151" t="s">
        <v>35</v>
      </c>
      <c r="I151">
        <v>1325</v>
      </c>
      <c r="J151" t="str">
        <f>VLOOKUP(A151,Sheet1!$A:$D,3, FALSE)</f>
        <v>Pacific</v>
      </c>
      <c r="K151">
        <v>75</v>
      </c>
      <c r="L151" t="s">
        <v>65</v>
      </c>
      <c r="M151">
        <f t="shared" ref="M151:M182" si="720">$B150</f>
        <v>31</v>
      </c>
      <c r="N151" s="10">
        <f t="shared" si="608"/>
        <v>27</v>
      </c>
      <c r="O151" s="10">
        <f t="shared" si="609"/>
        <v>26.5</v>
      </c>
      <c r="P151">
        <v>3.5</v>
      </c>
      <c r="Q151" t="str">
        <f t="shared" si="610"/>
        <v>N</v>
      </c>
    </row>
    <row r="152" spans="1:17" x14ac:dyDescent="0.35">
      <c r="A152" t="s">
        <v>21</v>
      </c>
      <c r="B152">
        <v>16</v>
      </c>
      <c r="C152" t="s">
        <v>1</v>
      </c>
      <c r="D152" t="str">
        <f t="shared" ref="D152" si="721">IF($B153=$B152,"T",IF($B153&lt;$B152,"W","L"))</f>
        <v>L</v>
      </c>
      <c r="E152" s="5">
        <f t="shared" ref="E152" si="722">$E153</f>
        <v>42652</v>
      </c>
      <c r="F152" s="4">
        <f>1+IF(ISNA(VLOOKUP($A152,$A$98:$F$127,6,FALSE)),VLOOKUP($A152,$A$66:$F$97,6,FALSE),VLOOKUP($A152,$A$98:$F$127,6,FALSE))</f>
        <v>5</v>
      </c>
      <c r="G152" s="4">
        <f>VLOOKUP($A152,$A152:$E152,5,FALSE)-IF(ISNA(VLOOKUP($A152,$A$98:$E$127,5,FALSE)),VLOOKUP($A152,$A$66:$E$97,5,FALSE),VLOOKUP($A152,$A$98:$E$127,5,FALSE))</f>
        <v>6</v>
      </c>
      <c r="H152" t="s">
        <v>34</v>
      </c>
      <c r="I152">
        <f t="shared" ref="I152" si="723">I153</f>
        <v>1930</v>
      </c>
      <c r="J152" t="str">
        <f t="shared" ref="J152" si="724">J153</f>
        <v>Central</v>
      </c>
      <c r="K152">
        <f t="shared" ref="K152" si="725">K153</f>
        <v>49</v>
      </c>
      <c r="L152" t="str">
        <f t="shared" ref="L152" si="726">L153</f>
        <v>Wind Chill 46</v>
      </c>
      <c r="M152">
        <f t="shared" ref="M152:M183" si="727">$B153</f>
        <v>23</v>
      </c>
      <c r="N152" s="10">
        <f t="shared" si="608"/>
        <v>18.25</v>
      </c>
      <c r="O152" s="10">
        <f t="shared" si="609"/>
        <v>21.25</v>
      </c>
      <c r="P152">
        <f t="shared" ref="P152" si="728">(P153*-1)</f>
        <v>-7</v>
      </c>
      <c r="Q152" t="str">
        <f t="shared" si="610"/>
        <v>N</v>
      </c>
    </row>
    <row r="153" spans="1:17" x14ac:dyDescent="0.35">
      <c r="A153" t="s">
        <v>26</v>
      </c>
      <c r="B153">
        <v>23</v>
      </c>
      <c r="C153" t="s">
        <v>1</v>
      </c>
      <c r="D153" t="str">
        <f t="shared" ref="D153" si="729">IF($B152=$B153,"T",IF($B152&lt;$B153,"W","L"))</f>
        <v>W</v>
      </c>
      <c r="E153" s="5">
        <v>42652</v>
      </c>
      <c r="F153" s="4">
        <f>1+IF(ISNA(VLOOKUP($A153,$A$98:$F$127,6,FALSE)),VLOOKUP($A153,$A$66:$F$97,6,FALSE),VLOOKUP($A153,$A$98:$F$127,6,FALSE))</f>
        <v>4</v>
      </c>
      <c r="G153" s="4">
        <f>VLOOKUP($A153,$A153:$E153,5,FALSE)-IF(ISNA(VLOOKUP($A153,$A$98:$E$127,5,FALSE)),VLOOKUP($A153,$A$66:$E$97,5,FALSE),VLOOKUP($A153,$A$98:$E$127,5,FALSE))</f>
        <v>14</v>
      </c>
      <c r="H153" t="s">
        <v>35</v>
      </c>
      <c r="I153">
        <v>1930</v>
      </c>
      <c r="J153" t="str">
        <f>VLOOKUP(A153,Sheet1!$A:$D,3, FALSE)</f>
        <v>Central</v>
      </c>
      <c r="K153">
        <v>49</v>
      </c>
      <c r="L153" t="s">
        <v>218</v>
      </c>
      <c r="M153">
        <f t="shared" ref="M153:M184" si="730">$B152</f>
        <v>16</v>
      </c>
      <c r="N153" s="10">
        <f t="shared" si="608"/>
        <v>25</v>
      </c>
      <c r="O153" s="10">
        <f t="shared" si="609"/>
        <v>22.333333333333332</v>
      </c>
      <c r="P153">
        <v>7</v>
      </c>
      <c r="Q153" t="str">
        <f t="shared" si="610"/>
        <v>N</v>
      </c>
    </row>
    <row r="154" spans="1:17" x14ac:dyDescent="0.35">
      <c r="A154" t="s">
        <v>9</v>
      </c>
      <c r="B154">
        <v>17</v>
      </c>
      <c r="C154" t="s">
        <v>1</v>
      </c>
      <c r="D154" t="str">
        <f t="shared" ref="D154" si="731">IF($B155=$B154,"T",IF($B155&lt;$B154,"W","L"))</f>
        <v>W</v>
      </c>
      <c r="E154" s="5">
        <f t="shared" ref="E154" si="732">$E155</f>
        <v>42653</v>
      </c>
      <c r="F154" s="4">
        <f>1+IF(ISNA(VLOOKUP($A154,$A$98:$F$127,6,FALSE)),VLOOKUP($A154,$A$66:$F$97,6,FALSE),VLOOKUP($A154,$A$98:$F$127,6,FALSE))</f>
        <v>5</v>
      </c>
      <c r="G154" s="4">
        <f>VLOOKUP($A154,$A154:$E154,5,FALSE)-IF(ISNA(VLOOKUP($A154,$A$98:$E$127,5,FALSE)),VLOOKUP($A154,$A$66:$E$97,5,FALSE),VLOOKUP($A154,$A$98:$E$127,5,FALSE))</f>
        <v>8</v>
      </c>
      <c r="H154" t="s">
        <v>34</v>
      </c>
      <c r="I154">
        <f t="shared" ref="I154" si="733">I155</f>
        <v>2000</v>
      </c>
      <c r="J154" t="str">
        <f t="shared" ref="J154" si="734">J155</f>
        <v>Eastern</v>
      </c>
      <c r="K154">
        <f t="shared" ref="K154" si="735">K155</f>
        <v>66</v>
      </c>
      <c r="L154" t="str">
        <f t="shared" ref="L154" si="736">L155</f>
        <v>Clear</v>
      </c>
      <c r="M154">
        <f t="shared" ref="M154:M185" si="737">$B155</f>
        <v>14</v>
      </c>
      <c r="N154" s="10">
        <f t="shared" si="608"/>
        <v>19.25</v>
      </c>
      <c r="O154" s="10">
        <f t="shared" si="609"/>
        <v>32</v>
      </c>
      <c r="P154">
        <f t="shared" ref="P154" si="738">(P155*-1)</f>
        <v>-6</v>
      </c>
      <c r="Q154" t="str">
        <f t="shared" si="610"/>
        <v>Y</v>
      </c>
    </row>
    <row r="155" spans="1:17" x14ac:dyDescent="0.35">
      <c r="A155" t="s">
        <v>20</v>
      </c>
      <c r="B155">
        <v>14</v>
      </c>
      <c r="C155" t="s">
        <v>1</v>
      </c>
      <c r="D155" t="str">
        <f t="shared" ref="D155" si="739">IF($B154=$B155,"T",IF($B154&lt;$B155,"W","L"))</f>
        <v>L</v>
      </c>
      <c r="E155" s="5">
        <v>42653</v>
      </c>
      <c r="F155" s="4">
        <f>1+IF(ISNA(VLOOKUP($A155,$A$98:$F$127,6,FALSE)),VLOOKUP($A155,$A$66:$F$97,6,FALSE),VLOOKUP($A155,$A$98:$F$127,6,FALSE))</f>
        <v>5</v>
      </c>
      <c r="G155" s="4">
        <f>VLOOKUP($A155,$A155:$E155,5,FALSE)-IF(ISNA(VLOOKUP($A155,$A$98:$E$127,5,FALSE)),VLOOKUP($A155,$A$66:$E$97,5,FALSE),VLOOKUP($A155,$A$98:$E$127,5,FALSE))</f>
        <v>8</v>
      </c>
      <c r="H155" t="s">
        <v>35</v>
      </c>
      <c r="I155">
        <v>2000</v>
      </c>
      <c r="J155" t="str">
        <f>VLOOKUP(A155,Sheet1!$A:$D,3, FALSE)</f>
        <v>Eastern</v>
      </c>
      <c r="K155">
        <v>66</v>
      </c>
      <c r="L155" t="s">
        <v>69</v>
      </c>
      <c r="M155">
        <f t="shared" ref="M155:M186" si="740">$B154</f>
        <v>17</v>
      </c>
      <c r="N155" s="10">
        <f t="shared" si="608"/>
        <v>27.25</v>
      </c>
      <c r="O155" s="10">
        <f t="shared" si="609"/>
        <v>29.5</v>
      </c>
      <c r="P155">
        <v>6</v>
      </c>
      <c r="Q155" t="str">
        <f t="shared" si="610"/>
        <v>Y</v>
      </c>
    </row>
    <row r="156" spans="1:17" x14ac:dyDescent="0.35">
      <c r="A156" t="s">
        <v>18</v>
      </c>
      <c r="B156">
        <v>13</v>
      </c>
      <c r="C156" t="s">
        <v>1</v>
      </c>
      <c r="D156" t="str">
        <f>IF($B157=$B156,"T",IF($B157&lt;$B156,"W","L"))</f>
        <v>L</v>
      </c>
      <c r="E156" s="5">
        <f>$E157</f>
        <v>42656</v>
      </c>
      <c r="F156" s="4">
        <f>1+IF(ISNA(VLOOKUP($A156,$A$128:$F$155,6,FALSE)),VLOOKUP($A156,$A$98:$F$127,6,FALSE),VLOOKUP($A156,$A$128:$F$155,6,FALSE))</f>
        <v>6</v>
      </c>
      <c r="G156" s="4">
        <f>VLOOKUP($A156,$A156:$E156,5,FALSE)-IF(ISNA(VLOOKUP($A156,$A$128:$E$155,5,FALSE)),VLOOKUP($A156,$A$98:$E$127,5,FALSE),VLOOKUP($A156,$A$128:$E$155,5,FALSE))</f>
        <v>4</v>
      </c>
      <c r="H156" t="s">
        <v>34</v>
      </c>
      <c r="I156">
        <f>I157</f>
        <v>1725</v>
      </c>
      <c r="J156" t="str">
        <f>J157</f>
        <v>Pacific</v>
      </c>
      <c r="K156">
        <f>K157</f>
        <v>70</v>
      </c>
      <c r="L156" t="str">
        <f>L157</f>
        <v>Fair</v>
      </c>
      <c r="M156">
        <f t="shared" ref="M156:M187" si="741">$B157</f>
        <v>21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25.4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17.399999999999999</v>
      </c>
      <c r="P156">
        <f>(P157*-1)</f>
        <v>3</v>
      </c>
      <c r="Q156" t="str">
        <f>IF(AND(($P156 &lt;  0), ($D156="L")), "N", IF(AND(($P156 &gt; 0), ($D156="W")),"N","Y"))</f>
        <v>Y</v>
      </c>
    </row>
    <row r="157" spans="1:17" x14ac:dyDescent="0.35">
      <c r="A157" t="s">
        <v>32</v>
      </c>
      <c r="B157">
        <v>21</v>
      </c>
      <c r="C157" t="s">
        <v>1</v>
      </c>
      <c r="D157" t="str">
        <f>IF($B156=$B157,"T",IF($B156&lt;$B157,"W","L"))</f>
        <v>W</v>
      </c>
      <c r="E157" s="5">
        <v>42656</v>
      </c>
      <c r="F157" s="4">
        <f>1+IF(ISNA(VLOOKUP($A157,$A$128:$F$155,6,FALSE)),VLOOKUP($A157,$A$98:$F$127,6,FALSE),VLOOKUP($A157,$A$128:$F$155,6,FALSE))</f>
        <v>6</v>
      </c>
      <c r="G157" s="4">
        <f>VLOOKUP($A157,$A157:$E157,5,FALSE)-IF(ISNA(VLOOKUP($A157,$A$128:$E$155,5,FALSE)),VLOOKUP($A157,$A$98:$E$127,5,FALSE),VLOOKUP($A157,$A$128:$E$155,5,FALSE))</f>
        <v>4</v>
      </c>
      <c r="H157" t="s">
        <v>35</v>
      </c>
      <c r="I157">
        <v>1725</v>
      </c>
      <c r="J157" t="str">
        <f>VLOOKUP(A157,Sheet1!$A:$D,3, FALSE)</f>
        <v>Pacific</v>
      </c>
      <c r="K157">
        <v>70</v>
      </c>
      <c r="L157" t="s">
        <v>82</v>
      </c>
      <c r="M157">
        <f t="shared" ref="M157:M188" si="742">$B156</f>
        <v>13</v>
      </c>
      <c r="N157" s="10">
        <f t="shared" ref="N157:N186" si="743">IF(ISNA(VLOOKUP($A157,$A$128:$N$155,2,FALSE)),((VLOOKUP($A157,$A$98:$N$127,14,FALSE)*($F157-2))+VLOOKUP($A157,$A$98:$N$127,2,FALSE))/($F157-1),((VLOOKUP($A157,$A$128:$N$155,14,FALSE)*($F157-2))+VLOOKUP($A157,$A$128:$N$155,2,FALSE))/($F157-1))</f>
        <v>30.4</v>
      </c>
      <c r="O157" s="10">
        <f t="shared" ref="O157:O186" si="744">IF(ISNA(VLOOKUP($A157,$A$128:$O$155,13,FALSE)),((VLOOKUP($A157,$A$98:$O$127,15,FALSE)*($F157-2))+VLOOKUP($A157,$A$98:$O$127,13,FALSE))/($F157-1),((VLOOKUP($A157,$A$128:$O$155,15,FALSE)*($F157-2))+VLOOKUP($A157,$A$128:$O$155,13,FALSE))/($F157-1))</f>
        <v>28.4</v>
      </c>
      <c r="P157">
        <v>-3</v>
      </c>
      <c r="Q157" t="str">
        <f t="shared" ref="Q157:Q185" si="745">IF(AND(($P157 &lt;  0), ($D157="L")), "N", IF(AND(($P157 &gt; 0), ($D157="W")),"N","Y"))</f>
        <v>Y</v>
      </c>
    </row>
    <row r="158" spans="1:17" x14ac:dyDescent="0.35">
      <c r="A158" t="s">
        <v>4</v>
      </c>
      <c r="B158">
        <v>15</v>
      </c>
      <c r="C158" t="s">
        <v>1</v>
      </c>
      <c r="D158" t="str">
        <f t="shared" ref="D158" si="746">IF($B159=$B158,"T",IF($B159&lt;$B158,"W","L"))</f>
        <v>L</v>
      </c>
      <c r="E158" s="5">
        <f t="shared" ref="E158" si="747">$E159</f>
        <v>42659</v>
      </c>
      <c r="F158" s="4">
        <f>1+IF(ISNA(VLOOKUP($A158,$A$128:$F$155,6,FALSE)),VLOOKUP($A158,$A$98:$F$127,6,FALSE),VLOOKUP($A158,$A$128:$F$155,6,FALSE))</f>
        <v>6</v>
      </c>
      <c r="G158" s="4">
        <f>VLOOKUP($A158,$A158:$E158,5,FALSE)-IF(ISNA(VLOOKUP($A158,$A$128:$E$155,5,FALSE)),VLOOKUP($A158,$A$98:$E$127,5,FALSE),VLOOKUP($A158,$A$128:$E$155,5,FALSE))</f>
        <v>7</v>
      </c>
      <c r="H158" t="s">
        <v>34</v>
      </c>
      <c r="I158">
        <f t="shared" ref="I158" si="748">I159</f>
        <v>1300</v>
      </c>
      <c r="J158" t="str">
        <f t="shared" ref="J158" si="749">J159</f>
        <v>Eastern</v>
      </c>
      <c r="K158">
        <f t="shared" ref="K158" si="750">K159</f>
        <v>81</v>
      </c>
      <c r="L158" t="str">
        <f t="shared" ref="L158" si="751">L159</f>
        <v>Partly Sunny</v>
      </c>
      <c r="M158">
        <f t="shared" ref="M158:M189" si="752">$B159</f>
        <v>30</v>
      </c>
      <c r="N158" s="10">
        <f t="shared" si="743"/>
        <v>27.8</v>
      </c>
      <c r="O158" s="10">
        <f t="shared" si="744"/>
        <v>18.600000000000001</v>
      </c>
      <c r="P158">
        <f t="shared" ref="P158" si="753">(P159*-1)</f>
        <v>7.5</v>
      </c>
      <c r="Q158" t="str">
        <f t="shared" si="745"/>
        <v>Y</v>
      </c>
    </row>
    <row r="159" spans="1:17" x14ac:dyDescent="0.35">
      <c r="A159" t="s">
        <v>10</v>
      </c>
      <c r="B159">
        <v>30</v>
      </c>
      <c r="C159" t="s">
        <v>1</v>
      </c>
      <c r="D159" t="str">
        <f t="shared" ref="D159" si="754">IF($B158=$B159,"T",IF($B158&lt;$B159,"W","L"))</f>
        <v>W</v>
      </c>
      <c r="E159" s="5">
        <v>42659</v>
      </c>
      <c r="F159" s="4">
        <f>1+IF(ISNA(VLOOKUP($A159,$A$128:$F$155,6,FALSE)),VLOOKUP($A159,$A$98:$F$127,6,FALSE),VLOOKUP($A159,$A$128:$F$155,6,FALSE))</f>
        <v>6</v>
      </c>
      <c r="G159" s="4">
        <f>VLOOKUP($A159,$A159:$E159,5,FALSE)-IF(ISNA(VLOOKUP($A159,$A$128:$E$155,5,FALSE)),VLOOKUP($A159,$A$98:$E$127,5,FALSE),VLOOKUP($A159,$A$128:$E$155,5,FALSE))</f>
        <v>7</v>
      </c>
      <c r="H159" t="s">
        <v>35</v>
      </c>
      <c r="I159">
        <v>1300</v>
      </c>
      <c r="J159" t="str">
        <f>VLOOKUP(A159,Sheet1!$A:$D,3, FALSE)</f>
        <v>Eastern</v>
      </c>
      <c r="K159">
        <v>81</v>
      </c>
      <c r="L159" t="s">
        <v>87</v>
      </c>
      <c r="M159">
        <f t="shared" ref="M159:M190" si="755">$B158</f>
        <v>15</v>
      </c>
      <c r="N159" s="10">
        <f t="shared" si="743"/>
        <v>17.600000000000001</v>
      </c>
      <c r="O159" s="10">
        <f t="shared" si="744"/>
        <v>23.8</v>
      </c>
      <c r="P159">
        <v>-7.5</v>
      </c>
      <c r="Q159" t="str">
        <f t="shared" si="745"/>
        <v>Y</v>
      </c>
    </row>
    <row r="160" spans="1:17" x14ac:dyDescent="0.35">
      <c r="A160" t="s">
        <v>20</v>
      </c>
      <c r="B160">
        <v>38</v>
      </c>
      <c r="C160" t="s">
        <v>1</v>
      </c>
      <c r="D160" t="str">
        <f t="shared" ref="D160" si="756">IF($B161=$B160,"T",IF($B161&lt;$B160,"W","L"))</f>
        <v>L</v>
      </c>
      <c r="E160" s="5">
        <f t="shared" ref="E160" si="757">$E161</f>
        <v>42659</v>
      </c>
      <c r="F160" s="4">
        <f>1+IF(ISNA(VLOOKUP($A160,$A$128:$F$155,6,FALSE)),VLOOKUP($A160,$A$98:$F$127,6,FALSE),VLOOKUP($A160,$A$128:$F$155,6,FALSE))</f>
        <v>6</v>
      </c>
      <c r="G160" s="4">
        <f>VLOOKUP($A160,$A160:$E160,5,FALSE)-IF(ISNA(VLOOKUP($A160,$A$128:$E$155,5,FALSE)),VLOOKUP($A160,$A$98:$E$127,5,FALSE),VLOOKUP($A160,$A$128:$E$155,5,FALSE))</f>
        <v>6</v>
      </c>
      <c r="H160" t="s">
        <v>34</v>
      </c>
      <c r="I160">
        <f t="shared" ref="I160" si="758">I161</f>
        <v>1200</v>
      </c>
      <c r="J160" t="str">
        <f t="shared" ref="J160" si="759">J161</f>
        <v>Central</v>
      </c>
      <c r="K160">
        <f t="shared" ref="K160" si="760">K161</f>
        <v>80</v>
      </c>
      <c r="L160" t="str">
        <f t="shared" ref="L160" si="761">L161</f>
        <v>Partly Cloudy</v>
      </c>
      <c r="M160">
        <f t="shared" ref="M160:M191" si="762">$B161</f>
        <v>41</v>
      </c>
      <c r="N160" s="10">
        <f t="shared" si="743"/>
        <v>24.6</v>
      </c>
      <c r="O160" s="10">
        <f t="shared" si="744"/>
        <v>27</v>
      </c>
      <c r="P160">
        <f t="shared" ref="P160" si="763">(P161*-1)</f>
        <v>3</v>
      </c>
      <c r="Q160" t="str">
        <f t="shared" si="745"/>
        <v>Y</v>
      </c>
    </row>
    <row r="161" spans="1:17" x14ac:dyDescent="0.35">
      <c r="A161" t="s">
        <v>2</v>
      </c>
      <c r="B161">
        <v>41</v>
      </c>
      <c r="C161" t="s">
        <v>1</v>
      </c>
      <c r="D161" t="str">
        <f t="shared" ref="D161" si="764">IF($B160=$B161,"T",IF($B160&lt;$B161,"W","L"))</f>
        <v>W</v>
      </c>
      <c r="E161" s="5">
        <v>42659</v>
      </c>
      <c r="F161" s="4">
        <f>1+IF(ISNA(VLOOKUP($A161,$A$128:$F$155,6,FALSE)),VLOOKUP($A161,$A$98:$F$127,6,FALSE),VLOOKUP($A161,$A$128:$F$155,6,FALSE))</f>
        <v>5</v>
      </c>
      <c r="G161" s="4">
        <f>VLOOKUP($A161,$A161:$E161,5,FALSE)-IF(ISNA(VLOOKUP($A161,$A$128:$E$155,5,FALSE)),VLOOKUP($A161,$A$98:$E$127,5,FALSE),VLOOKUP($A161,$A$128:$E$155,5,FALSE))</f>
        <v>14</v>
      </c>
      <c r="H161" t="s">
        <v>35</v>
      </c>
      <c r="I161">
        <v>1200</v>
      </c>
      <c r="J161" t="str">
        <f>VLOOKUP(A161,Sheet1!$A:$D,3, FALSE)</f>
        <v>Central</v>
      </c>
      <c r="K161">
        <v>80</v>
      </c>
      <c r="L161" t="s">
        <v>62</v>
      </c>
      <c r="M161">
        <f t="shared" ref="M161:M192" si="765">$B160</f>
        <v>38</v>
      </c>
      <c r="N161" s="10">
        <f t="shared" si="743"/>
        <v>28.5</v>
      </c>
      <c r="O161" s="10">
        <f t="shared" si="744"/>
        <v>32.5</v>
      </c>
      <c r="P161">
        <v>-3</v>
      </c>
      <c r="Q161" t="str">
        <f t="shared" si="745"/>
        <v>Y</v>
      </c>
    </row>
    <row r="162" spans="1:17" x14ac:dyDescent="0.35">
      <c r="A162" t="s">
        <v>6</v>
      </c>
      <c r="B162">
        <v>17</v>
      </c>
      <c r="C162" t="s">
        <v>1</v>
      </c>
      <c r="D162" t="str">
        <f t="shared" ref="D162" si="766">IF($B163=$B162,"T",IF($B163&lt;$B162,"W","L"))</f>
        <v>L</v>
      </c>
      <c r="E162" s="5">
        <f t="shared" ref="E162" si="767">$E163</f>
        <v>42659</v>
      </c>
      <c r="F162" s="4">
        <f>1+IF(ISNA(VLOOKUP($A162,$A$128:$F$155,6,FALSE)),VLOOKUP($A162,$A$98:$F$127,6,FALSE),VLOOKUP($A162,$A$128:$F$155,6,FALSE))</f>
        <v>6</v>
      </c>
      <c r="G162" s="4">
        <f>VLOOKUP($A162,$A162:$E162,5,FALSE)-IF(ISNA(VLOOKUP($A162,$A$128:$E$155,5,FALSE)),VLOOKUP($A162,$A$98:$E$127,5,FALSE),VLOOKUP($A162,$A$128:$E$155,5,FALSE))</f>
        <v>7</v>
      </c>
      <c r="H162" t="s">
        <v>34</v>
      </c>
      <c r="I162">
        <f t="shared" ref="I162" si="768">I163</f>
        <v>1300</v>
      </c>
      <c r="J162" t="str">
        <f t="shared" ref="J162" si="769">J163</f>
        <v>Eastern</v>
      </c>
      <c r="K162">
        <f t="shared" ref="K162" si="770">K163</f>
        <v>66</v>
      </c>
      <c r="L162" t="str">
        <f t="shared" ref="L162" si="771">L163</f>
        <v>Sunny</v>
      </c>
      <c r="M162">
        <f t="shared" ref="M162:M193" si="772">$B163</f>
        <v>35</v>
      </c>
      <c r="N162" s="10">
        <f t="shared" si="743"/>
        <v>18.399999999999999</v>
      </c>
      <c r="O162" s="10">
        <f t="shared" si="744"/>
        <v>22</v>
      </c>
      <c r="P162">
        <f t="shared" ref="P162" si="773">(P163*-1)</f>
        <v>-7.5</v>
      </c>
      <c r="Q162" t="str">
        <f t="shared" si="745"/>
        <v>N</v>
      </c>
    </row>
    <row r="163" spans="1:17" x14ac:dyDescent="0.35">
      <c r="A163" t="s">
        <v>7</v>
      </c>
      <c r="B163">
        <v>35</v>
      </c>
      <c r="C163" t="s">
        <v>1</v>
      </c>
      <c r="D163" t="str">
        <f t="shared" ref="D163" si="774">IF($B162=$B163,"T",IF($B162&lt;$B163,"W","L"))</f>
        <v>W</v>
      </c>
      <c r="E163" s="5">
        <v>42659</v>
      </c>
      <c r="F163" s="4">
        <f>1+IF(ISNA(VLOOKUP($A163,$A$128:$F$155,6,FALSE)),VLOOKUP($A163,$A$98:$F$127,6,FALSE),VLOOKUP($A163,$A$128:$F$155,6,FALSE))</f>
        <v>6</v>
      </c>
      <c r="G163" s="4">
        <f>VLOOKUP($A163,$A163:$E163,5,FALSE)-IF(ISNA(VLOOKUP($A163,$A$128:$E$155,5,FALSE)),VLOOKUP($A163,$A$98:$E$127,5,FALSE),VLOOKUP($A163,$A$128:$E$155,5,FALSE))</f>
        <v>7</v>
      </c>
      <c r="H163" t="s">
        <v>35</v>
      </c>
      <c r="I163">
        <v>1300</v>
      </c>
      <c r="J163" t="str">
        <f>VLOOKUP(A163,Sheet1!$A:$D,3, FALSE)</f>
        <v>Eastern</v>
      </c>
      <c r="K163">
        <v>66</v>
      </c>
      <c r="L163" t="s">
        <v>65</v>
      </c>
      <c r="M163">
        <f t="shared" ref="M163:M194" si="775">$B162</f>
        <v>17</v>
      </c>
      <c r="N163" s="10">
        <f t="shared" si="743"/>
        <v>22.8</v>
      </c>
      <c r="O163" s="10">
        <f t="shared" si="744"/>
        <v>14.8</v>
      </c>
      <c r="P163">
        <v>7.5</v>
      </c>
      <c r="Q163" t="str">
        <f t="shared" si="745"/>
        <v>N</v>
      </c>
    </row>
    <row r="164" spans="1:17" x14ac:dyDescent="0.35">
      <c r="A164" t="s">
        <v>8</v>
      </c>
      <c r="B164">
        <v>26</v>
      </c>
      <c r="C164" t="s">
        <v>1</v>
      </c>
      <c r="D164" t="str">
        <f t="shared" ref="D164" si="776">IF($B165=$B164,"T",IF($B165&lt;$B164,"W","L"))</f>
        <v>L</v>
      </c>
      <c r="E164" s="5">
        <f t="shared" ref="E164" si="777">$E165</f>
        <v>42659</v>
      </c>
      <c r="F164" s="4">
        <f>1+IF(ISNA(VLOOKUP($A164,$A$128:$F$155,6,FALSE)),VLOOKUP($A164,$A$98:$F$127,6,FALSE),VLOOKUP($A164,$A$128:$F$155,6,FALSE))</f>
        <v>6</v>
      </c>
      <c r="G164" s="4">
        <f>VLOOKUP($A164,$A164:$E164,5,FALSE)-IF(ISNA(VLOOKUP($A164,$A$128:$E$155,5,FALSE)),VLOOKUP($A164,$A$98:$E$127,5,FALSE),VLOOKUP($A164,$A$128:$E$155,5,FALSE))</f>
        <v>7</v>
      </c>
      <c r="H164" t="s">
        <v>34</v>
      </c>
      <c r="I164">
        <f t="shared" ref="I164" si="778">I165</f>
        <v>1200</v>
      </c>
      <c r="J164" t="str">
        <f t="shared" ref="J164" si="779">J165</f>
        <v>Central</v>
      </c>
      <c r="K164">
        <f t="shared" ref="K164" si="780">K165</f>
        <v>75</v>
      </c>
      <c r="L164" t="str">
        <f t="shared" ref="L164" si="781">L165</f>
        <v>Sunny</v>
      </c>
      <c r="M164">
        <f t="shared" ref="M164:M195" si="782">$B165</f>
        <v>28</v>
      </c>
      <c r="N164" s="10">
        <f t="shared" si="743"/>
        <v>17.399999999999999</v>
      </c>
      <c r="O164" s="10">
        <f t="shared" si="744"/>
        <v>29.6</v>
      </c>
      <c r="P164">
        <f t="shared" ref="P164" si="783">(P165*-1)</f>
        <v>-7.5</v>
      </c>
      <c r="Q164" t="str">
        <f t="shared" si="745"/>
        <v>N</v>
      </c>
    </row>
    <row r="165" spans="1:17" x14ac:dyDescent="0.35">
      <c r="A165" t="s">
        <v>13</v>
      </c>
      <c r="B165">
        <v>28</v>
      </c>
      <c r="C165" t="s">
        <v>1</v>
      </c>
      <c r="D165" t="str">
        <f t="shared" ref="D165" si="784">IF($B164=$B165,"T",IF($B164&lt;$B165,"W","L"))</f>
        <v>W</v>
      </c>
      <c r="E165" s="5">
        <v>42659</v>
      </c>
      <c r="F165" s="4">
        <f>1+IF(ISNA(VLOOKUP($A165,$A$128:$F$155,6,FALSE)),VLOOKUP($A165,$A$98:$F$127,6,FALSE),VLOOKUP($A165,$A$128:$F$155,6,FALSE))</f>
        <v>6</v>
      </c>
      <c r="G165" s="4">
        <f>VLOOKUP($A165,$A165:$E165,5,FALSE)-IF(ISNA(VLOOKUP($A165,$A$128:$E$155,5,FALSE)),VLOOKUP($A165,$A$98:$E$127,5,FALSE),VLOOKUP($A165,$A$128:$E$155,5,FALSE))</f>
        <v>7</v>
      </c>
      <c r="H165" t="s">
        <v>35</v>
      </c>
      <c r="I165">
        <v>1200</v>
      </c>
      <c r="J165" t="str">
        <f>VLOOKUP(A165,Sheet1!$A:$D,3, FALSE)</f>
        <v>Central</v>
      </c>
      <c r="K165">
        <v>75</v>
      </c>
      <c r="L165" t="s">
        <v>65</v>
      </c>
      <c r="M165">
        <f t="shared" ref="M165:M196" si="785">$B164</f>
        <v>26</v>
      </c>
      <c r="N165" s="10">
        <f t="shared" si="743"/>
        <v>18.399999999999999</v>
      </c>
      <c r="O165" s="10">
        <f t="shared" si="744"/>
        <v>20.2</v>
      </c>
      <c r="P165">
        <v>7.5</v>
      </c>
      <c r="Q165" t="str">
        <f t="shared" si="745"/>
        <v>N</v>
      </c>
    </row>
    <row r="166" spans="1:17" x14ac:dyDescent="0.35">
      <c r="A166" t="s">
        <v>27</v>
      </c>
      <c r="B166">
        <v>20</v>
      </c>
      <c r="C166" t="s">
        <v>1</v>
      </c>
      <c r="D166" t="str">
        <f t="shared" ref="D166" si="786">IF($B167=$B166,"T",IF($B167&lt;$B166,"W","L"))</f>
        <v>L</v>
      </c>
      <c r="E166" s="5">
        <f t="shared" ref="E166" si="787">$E167</f>
        <v>42659</v>
      </c>
      <c r="F166" s="4">
        <f>1+IF(ISNA(VLOOKUP($A166,$A$128:$F$155,6,FALSE)),VLOOKUP($A166,$A$98:$F$127,6,FALSE),VLOOKUP($A166,$A$128:$F$155,6,FALSE))</f>
        <v>5</v>
      </c>
      <c r="G166" s="4">
        <f>VLOOKUP($A166,$A166:$E166,5,FALSE)-IF(ISNA(VLOOKUP($A166,$A$128:$E$155,5,FALSE)),VLOOKUP($A166,$A$98:$E$127,5,FALSE),VLOOKUP($A166,$A$128:$E$155,5,FALSE))</f>
        <v>7</v>
      </c>
      <c r="H166" t="s">
        <v>34</v>
      </c>
      <c r="I166">
        <f t="shared" ref="I166" si="788">I167</f>
        <v>1300</v>
      </c>
      <c r="J166" t="str">
        <f t="shared" ref="J166" si="789">J167</f>
        <v>Eastern</v>
      </c>
      <c r="K166">
        <f t="shared" ref="K166" si="790">K167</f>
        <v>69</v>
      </c>
      <c r="L166" t="str">
        <f t="shared" ref="L166" si="791">L167</f>
        <v>Sunny</v>
      </c>
      <c r="M166">
        <f t="shared" ref="M166:M197" si="792">$B167</f>
        <v>27</v>
      </c>
      <c r="N166" s="10">
        <f t="shared" si="743"/>
        <v>28.75</v>
      </c>
      <c r="O166" s="10">
        <f t="shared" si="744"/>
        <v>12.75</v>
      </c>
      <c r="P166">
        <f t="shared" ref="P166" si="793">(P167*-1)</f>
        <v>3</v>
      </c>
      <c r="Q166" t="str">
        <f t="shared" si="745"/>
        <v>Y</v>
      </c>
    </row>
    <row r="167" spans="1:17" x14ac:dyDescent="0.35">
      <c r="A167" t="s">
        <v>29</v>
      </c>
      <c r="B167">
        <v>27</v>
      </c>
      <c r="C167" t="s">
        <v>1</v>
      </c>
      <c r="D167" t="str">
        <f t="shared" ref="D167" si="794">IF($B166=$B167,"T",IF($B166&lt;$B167,"W","L"))</f>
        <v>W</v>
      </c>
      <c r="E167" s="5">
        <v>42659</v>
      </c>
      <c r="F167" s="4">
        <f>1+IF(ISNA(VLOOKUP($A167,$A$128:$F$155,6,FALSE)),VLOOKUP($A167,$A$98:$F$127,6,FALSE),VLOOKUP($A167,$A$128:$F$155,6,FALSE))</f>
        <v>6</v>
      </c>
      <c r="G167" s="4">
        <f>VLOOKUP($A167,$A167:$E167,5,FALSE)-IF(ISNA(VLOOKUP($A167,$A$128:$E$155,5,FALSE)),VLOOKUP($A167,$A$98:$E$127,5,FALSE),VLOOKUP($A167,$A$128:$E$155,5,FALSE))</f>
        <v>7</v>
      </c>
      <c r="H167" t="s">
        <v>35</v>
      </c>
      <c r="I167">
        <v>1300</v>
      </c>
      <c r="J167" t="str">
        <f>VLOOKUP(A167,Sheet1!$A:$D,3, FALSE)</f>
        <v>Eastern</v>
      </c>
      <c r="K167">
        <v>69</v>
      </c>
      <c r="L167" t="s">
        <v>65</v>
      </c>
      <c r="M167">
        <f t="shared" ref="M167:M198" si="795">$B166</f>
        <v>20</v>
      </c>
      <c r="N167" s="10">
        <f t="shared" si="743"/>
        <v>23</v>
      </c>
      <c r="O167" s="10">
        <f t="shared" si="744"/>
        <v>24.4</v>
      </c>
      <c r="P167">
        <v>-3</v>
      </c>
      <c r="Q167" t="str">
        <f t="shared" si="745"/>
        <v>Y</v>
      </c>
    </row>
    <row r="168" spans="1:17" x14ac:dyDescent="0.35">
      <c r="A168" t="s">
        <v>30</v>
      </c>
      <c r="B168">
        <v>23</v>
      </c>
      <c r="C168" t="s">
        <v>1</v>
      </c>
      <c r="D168" t="str">
        <f t="shared" ref="D168" si="796">IF($B169=$B168,"T",IF($B169&lt;$B168,"W","L"))</f>
        <v>L</v>
      </c>
      <c r="E168" s="5">
        <f t="shared" ref="E168" si="797">$E169</f>
        <v>42659</v>
      </c>
      <c r="F168" s="4">
        <f>1+IF(ISNA(VLOOKUP($A168,$A$128:$F$155,6,FALSE)),VLOOKUP($A168,$A$98:$F$127,6,FALSE),VLOOKUP($A168,$A$128:$F$155,6,FALSE))</f>
        <v>6</v>
      </c>
      <c r="G168" s="4">
        <f>VLOOKUP($A168,$A168:$E168,5,FALSE)-IF(ISNA(VLOOKUP($A168,$A$128:$E$155,5,FALSE)),VLOOKUP($A168,$A$98:$E$127,5,FALSE),VLOOKUP($A168,$A$128:$E$155,5,FALSE))</f>
        <v>7</v>
      </c>
      <c r="H168" t="s">
        <v>34</v>
      </c>
      <c r="I168">
        <f t="shared" ref="I168" si="798">I169</f>
        <v>1300</v>
      </c>
      <c r="J168" t="str">
        <f t="shared" ref="J168" si="799">J169</f>
        <v>Eastern</v>
      </c>
      <c r="K168">
        <f t="shared" ref="K168" si="800">K169</f>
        <v>66</v>
      </c>
      <c r="L168" t="str">
        <f t="shared" ref="L168" si="801">L169</f>
        <v>Partly Cloudy</v>
      </c>
      <c r="M168">
        <f t="shared" ref="M168:M199" si="802">$B169</f>
        <v>27</v>
      </c>
      <c r="N168" s="10">
        <f t="shared" si="743"/>
        <v>18.8</v>
      </c>
      <c r="O168" s="10">
        <f t="shared" si="744"/>
        <v>17.600000000000001</v>
      </c>
      <c r="P168">
        <f t="shared" ref="P168" si="803">(P169*-1)</f>
        <v>-3.5</v>
      </c>
      <c r="Q168" t="str">
        <f t="shared" si="745"/>
        <v>N</v>
      </c>
    </row>
    <row r="169" spans="1:17" x14ac:dyDescent="0.35">
      <c r="A169" t="s">
        <v>21</v>
      </c>
      <c r="B169">
        <v>27</v>
      </c>
      <c r="C169" t="s">
        <v>1</v>
      </c>
      <c r="D169" t="str">
        <f t="shared" ref="D169" si="804">IF($B168=$B169,"T",IF($B168&lt;$B169,"W","L"))</f>
        <v>W</v>
      </c>
      <c r="E169" s="5">
        <v>42659</v>
      </c>
      <c r="F169" s="4">
        <f>1+IF(ISNA(VLOOKUP($A169,$A$128:$F$155,6,FALSE)),VLOOKUP($A169,$A$98:$F$127,6,FALSE),VLOOKUP($A169,$A$128:$F$155,6,FALSE))</f>
        <v>6</v>
      </c>
      <c r="G169" s="4">
        <f>VLOOKUP($A169,$A169:$E169,5,FALSE)-IF(ISNA(VLOOKUP($A169,$A$128:$E$155,5,FALSE)),VLOOKUP($A169,$A$98:$E$127,5,FALSE),VLOOKUP($A169,$A$128:$E$155,5,FALSE))</f>
        <v>7</v>
      </c>
      <c r="H169" t="s">
        <v>35</v>
      </c>
      <c r="I169">
        <v>1300</v>
      </c>
      <c r="J169" t="str">
        <f>VLOOKUP(A169,Sheet1!$A:$D,3, FALSE)</f>
        <v>Eastern</v>
      </c>
      <c r="K169">
        <v>66</v>
      </c>
      <c r="L169" t="s">
        <v>62</v>
      </c>
      <c r="M169">
        <f t="shared" ref="M169:M200" si="805">$B168</f>
        <v>23</v>
      </c>
      <c r="N169" s="10">
        <f t="shared" si="743"/>
        <v>17.8</v>
      </c>
      <c r="O169" s="10">
        <f t="shared" si="744"/>
        <v>21.6</v>
      </c>
      <c r="P169">
        <v>3.5</v>
      </c>
      <c r="Q169" t="str">
        <f t="shared" si="745"/>
        <v>N</v>
      </c>
    </row>
    <row r="170" spans="1:17" x14ac:dyDescent="0.35">
      <c r="A170" t="s">
        <v>19</v>
      </c>
      <c r="B170">
        <v>17</v>
      </c>
      <c r="C170" t="s">
        <v>1</v>
      </c>
      <c r="D170" t="str">
        <f t="shared" ref="D170" si="806">IF($B171=$B170,"T",IF($B171&lt;$B170,"W","L"))</f>
        <v>W</v>
      </c>
      <c r="E170" s="5">
        <f t="shared" ref="E170" si="807">$E171</f>
        <v>42659</v>
      </c>
      <c r="F170" s="4">
        <f>1+IF(ISNA(VLOOKUP($A170,$A$128:$F$155,6,FALSE)),VLOOKUP($A170,$A$98:$F$127,6,FALSE),VLOOKUP($A170,$A$128:$F$155,6,FALSE))</f>
        <v>5</v>
      </c>
      <c r="G170" s="4">
        <f>VLOOKUP($A170,$A170:$E170,5,FALSE)-IF(ISNA(VLOOKUP($A170,$A$128:$E$155,5,FALSE)),VLOOKUP($A170,$A$98:$E$127,5,FALSE),VLOOKUP($A170,$A$128:$E$155,5,FALSE))</f>
        <v>14</v>
      </c>
      <c r="H170" t="s">
        <v>34</v>
      </c>
      <c r="I170">
        <f t="shared" ref="I170" si="808">I171</f>
        <v>1200</v>
      </c>
      <c r="J170" t="str">
        <f t="shared" ref="J170" si="809">J171</f>
        <v>Central</v>
      </c>
      <c r="K170">
        <f t="shared" ref="K170" si="810">K171</f>
        <v>69</v>
      </c>
      <c r="L170" t="str">
        <f t="shared" ref="L170" si="811">L171</f>
        <v>Cloudy</v>
      </c>
      <c r="M170">
        <f t="shared" ref="M170:M201" si="812">$B171</f>
        <v>16</v>
      </c>
      <c r="N170" s="10">
        <f t="shared" si="743"/>
        <v>21</v>
      </c>
      <c r="O170" s="10">
        <f t="shared" si="744"/>
        <v>27.75</v>
      </c>
      <c r="P170">
        <f t="shared" ref="P170" si="813">(P171*-1)</f>
        <v>-2.5</v>
      </c>
      <c r="Q170" t="str">
        <f t="shared" si="745"/>
        <v>Y</v>
      </c>
    </row>
    <row r="171" spans="1:17" x14ac:dyDescent="0.35">
      <c r="A171" t="s">
        <v>17</v>
      </c>
      <c r="B171">
        <v>16</v>
      </c>
      <c r="C171" t="s">
        <v>1</v>
      </c>
      <c r="D171" t="str">
        <f t="shared" ref="D171" si="814">IF($B170=$B171,"T",IF($B170&lt;$B171,"W","L"))</f>
        <v>L</v>
      </c>
      <c r="E171" s="5">
        <v>42659</v>
      </c>
      <c r="F171" s="4">
        <f>1+IF(ISNA(VLOOKUP($A171,$A$128:$F$155,6,FALSE)),VLOOKUP($A171,$A$98:$F$127,6,FALSE),VLOOKUP($A171,$A$128:$F$155,6,FALSE))</f>
        <v>6</v>
      </c>
      <c r="G171" s="4">
        <f>VLOOKUP($A171,$A171:$E171,5,FALSE)-IF(ISNA(VLOOKUP($A171,$A$128:$E$155,5,FALSE)),VLOOKUP($A171,$A$98:$E$127,5,FALSE),VLOOKUP($A171,$A$128:$E$155,5,FALSE))</f>
        <v>7</v>
      </c>
      <c r="H171" t="s">
        <v>35</v>
      </c>
      <c r="I171">
        <v>1200</v>
      </c>
      <c r="J171" t="str">
        <f>VLOOKUP(A171,Sheet1!$A:$D,3, FALSE)</f>
        <v>Central</v>
      </c>
      <c r="K171">
        <v>69</v>
      </c>
      <c r="L171" t="s">
        <v>64</v>
      </c>
      <c r="M171">
        <f t="shared" ref="M171:M202" si="815">$B170</f>
        <v>17</v>
      </c>
      <c r="N171" s="10">
        <f t="shared" si="743"/>
        <v>17</v>
      </c>
      <c r="O171" s="10">
        <f t="shared" si="744"/>
        <v>25.2</v>
      </c>
      <c r="P171">
        <v>2.5</v>
      </c>
      <c r="Q171" t="str">
        <f t="shared" si="745"/>
        <v>Y</v>
      </c>
    </row>
    <row r="172" spans="1:17" x14ac:dyDescent="0.35">
      <c r="A172" t="s">
        <v>136</v>
      </c>
      <c r="B172">
        <v>28</v>
      </c>
      <c r="C172" t="s">
        <v>1</v>
      </c>
      <c r="D172" t="str">
        <f t="shared" ref="D172" si="816">IF($B173=$B172,"T",IF($B173&lt;$B172,"W","L"))</f>
        <v>L</v>
      </c>
      <c r="E172" s="5">
        <f t="shared" ref="E172" si="817">$E173</f>
        <v>42659</v>
      </c>
      <c r="F172" s="4">
        <f>1+IF(ISNA(VLOOKUP($A172,$A$128:$F$155,6,FALSE)),VLOOKUP($A172,$A$98:$F$127,6,FALSE),VLOOKUP($A172,$A$128:$F$155,6,FALSE))</f>
        <v>6</v>
      </c>
      <c r="G172" s="4">
        <f>VLOOKUP($A172,$A172:$E172,5,FALSE)-IF(ISNA(VLOOKUP($A172,$A$128:$E$155,5,FALSE)),VLOOKUP($A172,$A$98:$E$127,5,FALSE),VLOOKUP($A172,$A$128:$E$155,5,FALSE))</f>
        <v>7</v>
      </c>
      <c r="H172" t="s">
        <v>34</v>
      </c>
      <c r="I172">
        <f t="shared" ref="I172" si="818">I173</f>
        <v>1300</v>
      </c>
      <c r="J172" t="str">
        <f t="shared" ref="J172" si="819">J173</f>
        <v>Eastern</v>
      </c>
      <c r="K172">
        <f t="shared" ref="K172" si="820">K173</f>
        <v>68</v>
      </c>
      <c r="L172" t="str">
        <f t="shared" ref="L172" si="821">L173</f>
        <v>Dome</v>
      </c>
      <c r="M172">
        <f t="shared" ref="M172:M203" si="822">$B173</f>
        <v>31</v>
      </c>
      <c r="N172" s="10">
        <f t="shared" si="743"/>
        <v>16.399999999999999</v>
      </c>
      <c r="O172" s="10">
        <f t="shared" si="744"/>
        <v>21.2</v>
      </c>
      <c r="P172">
        <f t="shared" ref="P172" si="823">(P173*-1)</f>
        <v>-3</v>
      </c>
      <c r="Q172" t="str">
        <f t="shared" si="745"/>
        <v>N</v>
      </c>
    </row>
    <row r="173" spans="1:17" x14ac:dyDescent="0.35">
      <c r="A173" t="s">
        <v>16</v>
      </c>
      <c r="B173">
        <v>31</v>
      </c>
      <c r="C173" t="s">
        <v>1</v>
      </c>
      <c r="D173" t="str">
        <f t="shared" ref="D173" si="824">IF($B172=$B173,"T",IF($B172&lt;$B173,"W","L"))</f>
        <v>W</v>
      </c>
      <c r="E173" s="5">
        <v>42659</v>
      </c>
      <c r="F173" s="4">
        <f>1+IF(ISNA(VLOOKUP($A173,$A$128:$F$155,6,FALSE)),VLOOKUP($A173,$A$98:$F$127,6,FALSE),VLOOKUP($A173,$A$128:$F$155,6,FALSE))</f>
        <v>6</v>
      </c>
      <c r="G173" s="4">
        <f>VLOOKUP($A173,$A173:$E173,5,FALSE)-IF(ISNA(VLOOKUP($A173,$A$128:$E$155,5,FALSE)),VLOOKUP($A173,$A$98:$E$127,5,FALSE),VLOOKUP($A173,$A$128:$E$155,5,FALSE))</f>
        <v>7</v>
      </c>
      <c r="H173" t="s">
        <v>35</v>
      </c>
      <c r="I173">
        <v>1300</v>
      </c>
      <c r="J173" t="str">
        <f>VLOOKUP(A173,Sheet1!$A:$D,3, FALSE)</f>
        <v>Eastern</v>
      </c>
      <c r="K173">
        <v>68</v>
      </c>
      <c r="L173" t="s">
        <v>61</v>
      </c>
      <c r="M173">
        <f t="shared" ref="M173:M204" si="825">$B172</f>
        <v>28</v>
      </c>
      <c r="N173" s="10">
        <f t="shared" si="743"/>
        <v>23.8</v>
      </c>
      <c r="O173" s="10">
        <f t="shared" si="744"/>
        <v>25</v>
      </c>
      <c r="P173">
        <v>3</v>
      </c>
      <c r="Q173" t="str">
        <f t="shared" si="745"/>
        <v>N</v>
      </c>
    </row>
    <row r="174" spans="1:17" x14ac:dyDescent="0.35">
      <c r="A174" t="s">
        <v>24</v>
      </c>
      <c r="B174">
        <v>16</v>
      </c>
      <c r="C174" t="s">
        <v>1</v>
      </c>
      <c r="D174" t="str">
        <f t="shared" ref="D174" si="826">IF($B175=$B174,"T",IF($B175&lt;$B174,"W","L"))</f>
        <v>L</v>
      </c>
      <c r="E174" s="5">
        <f t="shared" ref="E174" si="827">$E175</f>
        <v>42659</v>
      </c>
      <c r="F174" s="4">
        <f>1+IF(ISNA(VLOOKUP($A174,$A$128:$F$155,6,FALSE)),VLOOKUP($A174,$A$98:$F$127,6,FALSE),VLOOKUP($A174,$A$128:$F$155,6,FALSE))</f>
        <v>6</v>
      </c>
      <c r="G174" s="4">
        <f>VLOOKUP($A174,$A174:$E174,5,FALSE)-IF(ISNA(VLOOKUP($A174,$A$128:$E$155,5,FALSE)),VLOOKUP($A174,$A$98:$E$127,5,FALSE),VLOOKUP($A174,$A$128:$E$155,5,FALSE))</f>
        <v>10</v>
      </c>
      <c r="H174" t="s">
        <v>34</v>
      </c>
      <c r="I174">
        <f t="shared" ref="I174" si="828">I175</f>
        <v>1300</v>
      </c>
      <c r="J174" t="str">
        <f t="shared" ref="J174" si="829">J175</f>
        <v>Eastern</v>
      </c>
      <c r="K174">
        <f t="shared" ref="K174" si="830">K175</f>
        <v>72</v>
      </c>
      <c r="L174" t="str">
        <f t="shared" ref="L174" si="831">L175</f>
        <v>Mostly Cloudy</v>
      </c>
      <c r="M174">
        <f t="shared" ref="M174:M205" si="832">$B175</f>
        <v>45</v>
      </c>
      <c r="N174" s="10">
        <f t="shared" si="743"/>
        <v>22.2</v>
      </c>
      <c r="O174" s="10">
        <f t="shared" si="744"/>
        <v>28</v>
      </c>
      <c r="P174">
        <f t="shared" ref="P174" si="833">(P175*-1)</f>
        <v>-7.5</v>
      </c>
      <c r="Q174" t="str">
        <f t="shared" si="745"/>
        <v>N</v>
      </c>
    </row>
    <row r="175" spans="1:17" x14ac:dyDescent="0.35">
      <c r="A175" t="s">
        <v>11</v>
      </c>
      <c r="B175">
        <v>45</v>
      </c>
      <c r="C175" t="s">
        <v>1</v>
      </c>
      <c r="D175" t="str">
        <f t="shared" ref="D175" si="834">IF($B174=$B175,"T",IF($B174&lt;$B175,"W","L"))</f>
        <v>W</v>
      </c>
      <c r="E175" s="5">
        <v>42659</v>
      </c>
      <c r="F175" s="4">
        <f>1+IF(ISNA(VLOOKUP($A175,$A$128:$F$155,6,FALSE)),VLOOKUP($A175,$A$98:$F$127,6,FALSE),VLOOKUP($A175,$A$128:$F$155,6,FALSE))</f>
        <v>6</v>
      </c>
      <c r="G175" s="4">
        <f>VLOOKUP($A175,$A175:$E175,5,FALSE)-IF(ISNA(VLOOKUP($A175,$A$128:$E$155,5,FALSE)),VLOOKUP($A175,$A$98:$E$127,5,FALSE),VLOOKUP($A175,$A$128:$E$155,5,FALSE))</f>
        <v>7</v>
      </c>
      <c r="H175" t="s">
        <v>35</v>
      </c>
      <c r="I175">
        <v>1300</v>
      </c>
      <c r="J175" t="str">
        <f>VLOOKUP(A175,Sheet1!$A:$D,3, FALSE)</f>
        <v>Eastern</v>
      </c>
      <c r="K175">
        <v>72</v>
      </c>
      <c r="L175" t="s">
        <v>74</v>
      </c>
      <c r="M175">
        <f t="shared" ref="M175:M206" si="835">$B174</f>
        <v>16</v>
      </c>
      <c r="N175" s="10">
        <f t="shared" si="743"/>
        <v>23.4</v>
      </c>
      <c r="O175" s="10">
        <f t="shared" si="744"/>
        <v>17.399999999999999</v>
      </c>
      <c r="P175">
        <v>7.5</v>
      </c>
      <c r="Q175" t="str">
        <f t="shared" si="745"/>
        <v>N</v>
      </c>
    </row>
    <row r="176" spans="1:17" x14ac:dyDescent="0.35">
      <c r="A176" t="s">
        <v>33</v>
      </c>
      <c r="B176">
        <v>26</v>
      </c>
      <c r="C176" t="s">
        <v>1</v>
      </c>
      <c r="D176" t="str">
        <f t="shared" ref="D176" si="836">IF($B177=$B176,"T",IF($B177&lt;$B176,"W","L"))</f>
        <v>W</v>
      </c>
      <c r="E176" s="5">
        <f t="shared" ref="E176" si="837">$E177</f>
        <v>42659</v>
      </c>
      <c r="F176" s="4">
        <f>1+IF(ISNA(VLOOKUP($A176,$A$128:$F$155,6,FALSE)),VLOOKUP($A176,$A$98:$F$127,6,FALSE),VLOOKUP($A176,$A$128:$F$155,6,FALSE))</f>
        <v>5</v>
      </c>
      <c r="G176" s="4">
        <f>VLOOKUP($A176,$A176:$E176,5,FALSE)-IF(ISNA(VLOOKUP($A176,$A$128:$E$155,5,FALSE)),VLOOKUP($A176,$A$98:$E$127,5,FALSE),VLOOKUP($A176,$A$128:$E$155,5,FALSE))</f>
        <v>14</v>
      </c>
      <c r="H176" t="s">
        <v>34</v>
      </c>
      <c r="I176">
        <f t="shared" ref="I176" si="838">I177</f>
        <v>1305</v>
      </c>
      <c r="J176" t="str">
        <f t="shared" ref="J176" si="839">J177</f>
        <v>Pacific</v>
      </c>
      <c r="K176">
        <f t="shared" ref="K176" si="840">K177</f>
        <v>61</v>
      </c>
      <c r="L176" t="str">
        <f t="shared" ref="L176" si="841">L177</f>
        <v>Rain</v>
      </c>
      <c r="M176">
        <f t="shared" ref="M176:M207" si="842">$B177</f>
        <v>10</v>
      </c>
      <c r="N176" s="10">
        <f t="shared" si="743"/>
        <v>20.75</v>
      </c>
      <c r="O176" s="10">
        <f t="shared" si="744"/>
        <v>23</v>
      </c>
      <c r="P176">
        <f t="shared" ref="P176" si="843">(P177*-1)</f>
        <v>2</v>
      </c>
      <c r="Q176" t="str">
        <f t="shared" si="745"/>
        <v>N</v>
      </c>
    </row>
    <row r="177" spans="1:17" x14ac:dyDescent="0.35">
      <c r="A177" t="s">
        <v>12</v>
      </c>
      <c r="B177">
        <v>10</v>
      </c>
      <c r="C177" t="s">
        <v>1</v>
      </c>
      <c r="D177" t="str">
        <f t="shared" ref="D177" si="844">IF($B176=$B177,"T",IF($B176&lt;$B177,"W","L"))</f>
        <v>L</v>
      </c>
      <c r="E177" s="5">
        <v>42659</v>
      </c>
      <c r="F177" s="4">
        <f>1+IF(ISNA(VLOOKUP($A177,$A$128:$F$155,6,FALSE)),VLOOKUP($A177,$A$98:$F$127,6,FALSE),VLOOKUP($A177,$A$128:$F$155,6,FALSE))</f>
        <v>6</v>
      </c>
      <c r="G177" s="4">
        <f>VLOOKUP($A177,$A177:$E177,5,FALSE)-IF(ISNA(VLOOKUP($A177,$A$128:$E$155,5,FALSE)),VLOOKUP($A177,$A$98:$E$127,5,FALSE),VLOOKUP($A177,$A$128:$E$155,5,FALSE))</f>
        <v>7</v>
      </c>
      <c r="H177" t="s">
        <v>35</v>
      </c>
      <c r="I177">
        <v>1305</v>
      </c>
      <c r="J177" t="str">
        <f>VLOOKUP(A177,Sheet1!$A:$D,3, FALSE)</f>
        <v>Pacific</v>
      </c>
      <c r="K177">
        <v>61</v>
      </c>
      <c r="L177" t="s">
        <v>73</v>
      </c>
      <c r="M177">
        <f t="shared" ref="M177:M208" si="845">$B176</f>
        <v>26</v>
      </c>
      <c r="N177" s="10">
        <f t="shared" si="743"/>
        <v>28.4</v>
      </c>
      <c r="O177" s="10">
        <f t="shared" si="744"/>
        <v>27.4</v>
      </c>
      <c r="P177">
        <v>-2</v>
      </c>
      <c r="Q177" t="str">
        <f t="shared" si="745"/>
        <v>N</v>
      </c>
    </row>
    <row r="178" spans="1:17" x14ac:dyDescent="0.35">
      <c r="A178" t="s">
        <v>28</v>
      </c>
      <c r="B178">
        <v>30</v>
      </c>
      <c r="C178" t="s">
        <v>1</v>
      </c>
      <c r="D178" t="str">
        <f t="shared" ref="D178" si="846">IF($B179=$B178,"T",IF($B179&lt;$B178,"W","L"))</f>
        <v>W</v>
      </c>
      <c r="E178" s="5">
        <f t="shared" ref="E178" si="847">$E179</f>
        <v>42659</v>
      </c>
      <c r="F178" s="4">
        <f>1+IF(ISNA(VLOOKUP($A178,$A$128:$F$155,6,FALSE)),VLOOKUP($A178,$A$98:$F$127,6,FALSE),VLOOKUP($A178,$A$128:$F$155,6,FALSE))</f>
        <v>6</v>
      </c>
      <c r="G178" s="4">
        <f>VLOOKUP($A178,$A178:$E178,5,FALSE)-IF(ISNA(VLOOKUP($A178,$A$128:$E$155,5,FALSE)),VLOOKUP($A178,$A$98:$E$127,5,FALSE),VLOOKUP($A178,$A$128:$E$155,5,FALSE))</f>
        <v>7</v>
      </c>
      <c r="H178" t="s">
        <v>34</v>
      </c>
      <c r="I178">
        <f t="shared" ref="I178" si="848">I179</f>
        <v>1525</v>
      </c>
      <c r="J178" t="str">
        <f t="shared" ref="J178" si="849">J179</f>
        <v>Central</v>
      </c>
      <c r="K178">
        <f t="shared" ref="K178" si="850">K179</f>
        <v>69</v>
      </c>
      <c r="L178">
        <f t="shared" ref="L178" si="851">L179</f>
        <v>0</v>
      </c>
      <c r="M178">
        <f t="shared" ref="M178:M209" si="852">$B179</f>
        <v>16</v>
      </c>
      <c r="N178" s="10">
        <f t="shared" si="743"/>
        <v>25.8</v>
      </c>
      <c r="O178" s="10">
        <f t="shared" si="744"/>
        <v>18.2</v>
      </c>
      <c r="P178">
        <f t="shared" ref="P178" si="853">(P179*-1)</f>
        <v>-5</v>
      </c>
      <c r="Q178" t="str">
        <f t="shared" si="745"/>
        <v>Y</v>
      </c>
    </row>
    <row r="179" spans="1:17" x14ac:dyDescent="0.35">
      <c r="A179" t="s">
        <v>26</v>
      </c>
      <c r="B179">
        <v>16</v>
      </c>
      <c r="C179" t="s">
        <v>1</v>
      </c>
      <c r="D179" t="str">
        <f t="shared" ref="D179" si="854">IF($B178=$B179,"T",IF($B178&lt;$B179,"W","L"))</f>
        <v>L</v>
      </c>
      <c r="E179" s="5">
        <v>42659</v>
      </c>
      <c r="F179" s="4">
        <f>1+IF(ISNA(VLOOKUP($A179,$A$128:$F$155,6,FALSE)),VLOOKUP($A179,$A$98:$F$127,6,FALSE),VLOOKUP($A179,$A$128:$F$155,6,FALSE))</f>
        <v>5</v>
      </c>
      <c r="G179" s="4">
        <f>VLOOKUP($A179,$A179:$E179,5,FALSE)-IF(ISNA(VLOOKUP($A179,$A$128:$E$155,5,FALSE)),VLOOKUP($A179,$A$98:$E$127,5,FALSE),VLOOKUP($A179,$A$128:$E$155,5,FALSE))</f>
        <v>7</v>
      </c>
      <c r="H179" t="s">
        <v>35</v>
      </c>
      <c r="I179">
        <v>1525</v>
      </c>
      <c r="J179" t="str">
        <f>VLOOKUP(A179,Sheet1!$A:$D,3, FALSE)</f>
        <v>Central</v>
      </c>
      <c r="K179">
        <v>69</v>
      </c>
      <c r="M179">
        <f t="shared" ref="M179:M210" si="855">$B178</f>
        <v>30</v>
      </c>
      <c r="N179" s="10">
        <f t="shared" si="743"/>
        <v>24.5</v>
      </c>
      <c r="O179" s="10">
        <f t="shared" si="744"/>
        <v>20.75</v>
      </c>
      <c r="P179">
        <v>5</v>
      </c>
      <c r="Q179" t="str">
        <f t="shared" si="745"/>
        <v>Y</v>
      </c>
    </row>
    <row r="180" spans="1:17" x14ac:dyDescent="0.35">
      <c r="A180" t="s">
        <v>3</v>
      </c>
      <c r="B180">
        <v>24</v>
      </c>
      <c r="C180" t="s">
        <v>1</v>
      </c>
      <c r="D180" t="str">
        <f t="shared" ref="D180" si="856">IF($B181=$B180,"T",IF($B181&lt;$B180,"W","L"))</f>
        <v>L</v>
      </c>
      <c r="E180" s="5">
        <f t="shared" ref="E180" si="857">$E181</f>
        <v>42659</v>
      </c>
      <c r="F180" s="4">
        <f>1+IF(ISNA(VLOOKUP($A180,$A$128:$F$155,6,FALSE)),VLOOKUP($A180,$A$98:$F$127,6,FALSE),VLOOKUP($A180,$A$128:$F$155,6,FALSE))</f>
        <v>6</v>
      </c>
      <c r="G180" s="4">
        <f>VLOOKUP($A180,$A180:$E180,5,FALSE)-IF(ISNA(VLOOKUP($A180,$A$128:$E$155,5,FALSE)),VLOOKUP($A180,$A$98:$E$127,5,FALSE),VLOOKUP($A180,$A$128:$E$155,5,FALSE))</f>
        <v>7</v>
      </c>
      <c r="H180" t="s">
        <v>34</v>
      </c>
      <c r="I180">
        <f t="shared" ref="I180" si="858">I181</f>
        <v>1325</v>
      </c>
      <c r="J180" t="str">
        <f t="shared" ref="J180" si="859">J181</f>
        <v>Pacific</v>
      </c>
      <c r="K180">
        <f t="shared" ref="K180" si="860">K181</f>
        <v>54</v>
      </c>
      <c r="L180" t="str">
        <f t="shared" ref="L180" si="861">L181</f>
        <v>Cloudy</v>
      </c>
      <c r="M180">
        <f t="shared" ref="M180:M211" si="862">$B181</f>
        <v>26</v>
      </c>
      <c r="N180" s="10">
        <f t="shared" si="743"/>
        <v>35</v>
      </c>
      <c r="O180" s="10">
        <f t="shared" si="744"/>
        <v>28</v>
      </c>
      <c r="P180">
        <f t="shared" ref="P180" si="863">(P181*-1)</f>
        <v>-7</v>
      </c>
      <c r="Q180" t="str">
        <f t="shared" si="745"/>
        <v>N</v>
      </c>
    </row>
    <row r="181" spans="1:17" x14ac:dyDescent="0.35">
      <c r="A181" t="s">
        <v>25</v>
      </c>
      <c r="B181">
        <v>26</v>
      </c>
      <c r="C181" t="s">
        <v>1</v>
      </c>
      <c r="D181" t="str">
        <f t="shared" ref="D181" si="864">IF($B180=$B181,"T",IF($B180&lt;$B181,"W","L"))</f>
        <v>W</v>
      </c>
      <c r="E181" s="5">
        <v>42659</v>
      </c>
      <c r="F181" s="4">
        <f>1+IF(ISNA(VLOOKUP($A181,$A$128:$F$155,6,FALSE)),VLOOKUP($A181,$A$98:$F$127,6,FALSE),VLOOKUP($A181,$A$128:$F$155,6,FALSE))</f>
        <v>5</v>
      </c>
      <c r="G181" s="4">
        <f>VLOOKUP($A181,$A181:$E181,5,FALSE)-IF(ISNA(VLOOKUP($A181,$A$128:$E$155,5,FALSE)),VLOOKUP($A181,$A$98:$E$127,5,FALSE),VLOOKUP($A181,$A$128:$E$155,5,FALSE))</f>
        <v>14</v>
      </c>
      <c r="H181" t="s">
        <v>35</v>
      </c>
      <c r="I181">
        <v>1325</v>
      </c>
      <c r="J181" t="str">
        <f>VLOOKUP(A181,Sheet1!$A:$D,3, FALSE)</f>
        <v>Pacific</v>
      </c>
      <c r="K181">
        <v>54</v>
      </c>
      <c r="L181" t="s">
        <v>64</v>
      </c>
      <c r="M181">
        <f t="shared" ref="M181:M212" si="865">$B180</f>
        <v>24</v>
      </c>
      <c r="N181" s="10">
        <f t="shared" si="743"/>
        <v>19.75</v>
      </c>
      <c r="O181" s="10">
        <f t="shared" si="744"/>
        <v>13.5</v>
      </c>
      <c r="P181">
        <v>7</v>
      </c>
      <c r="Q181" t="str">
        <f t="shared" si="745"/>
        <v>N</v>
      </c>
    </row>
    <row r="182" spans="1:17" x14ac:dyDescent="0.35">
      <c r="A182" t="s">
        <v>14</v>
      </c>
      <c r="B182">
        <v>23</v>
      </c>
      <c r="C182" t="s">
        <v>5</v>
      </c>
      <c r="D182" t="str">
        <f t="shared" ref="D182" si="866">IF($B183=$B182,"T",IF($B183&lt;$B182,"W","L"))</f>
        <v>L</v>
      </c>
      <c r="E182" s="5">
        <f t="shared" ref="E182" si="867">$E183</f>
        <v>42659</v>
      </c>
      <c r="F182" s="4">
        <f>1+IF(ISNA(VLOOKUP($A182,$A$128:$F$155,6,FALSE)),VLOOKUP($A182,$A$98:$F$127,6,FALSE),VLOOKUP($A182,$A$128:$F$155,6,FALSE))</f>
        <v>6</v>
      </c>
      <c r="G182" s="4">
        <f>VLOOKUP($A182,$A182:$E182,5,FALSE)-IF(ISNA(VLOOKUP($A182,$A$128:$E$155,5,FALSE)),VLOOKUP($A182,$A$98:$E$127,5,FALSE),VLOOKUP($A182,$A$128:$E$155,5,FALSE))</f>
        <v>7</v>
      </c>
      <c r="H182" t="s">
        <v>34</v>
      </c>
      <c r="I182">
        <f t="shared" ref="I182" si="868">I183</f>
        <v>1930</v>
      </c>
      <c r="J182" t="str">
        <f t="shared" ref="J182" si="869">J183</f>
        <v>Central</v>
      </c>
      <c r="K182">
        <f t="shared" ref="K182" si="870">K183</f>
        <v>84</v>
      </c>
      <c r="L182" t="str">
        <f t="shared" ref="L182" si="871">L183</f>
        <v>Clear</v>
      </c>
      <c r="M182">
        <f t="shared" ref="M182:M213" si="872">$B183</f>
        <v>26</v>
      </c>
      <c r="N182" s="10">
        <f t="shared" si="743"/>
        <v>27.4</v>
      </c>
      <c r="O182" s="10">
        <f t="shared" si="744"/>
        <v>29.6</v>
      </c>
      <c r="P182">
        <f t="shared" ref="P182" si="873">(P183*-1)</f>
        <v>-3</v>
      </c>
      <c r="Q182" t="str">
        <f t="shared" si="745"/>
        <v>N</v>
      </c>
    </row>
    <row r="183" spans="1:17" x14ac:dyDescent="0.35">
      <c r="A183" t="s">
        <v>15</v>
      </c>
      <c r="B183">
        <v>26</v>
      </c>
      <c r="C183" t="s">
        <v>5</v>
      </c>
      <c r="D183" t="str">
        <f t="shared" ref="D183" si="874">IF($B182=$B183,"T",IF($B182&lt;$B183,"W","L"))</f>
        <v>W</v>
      </c>
      <c r="E183" s="5">
        <v>42659</v>
      </c>
      <c r="F183" s="4">
        <f>1+IF(ISNA(VLOOKUP($A183,$A$128:$F$155,6,FALSE)),VLOOKUP($A183,$A$98:$F$127,6,FALSE),VLOOKUP($A183,$A$128:$F$155,6,FALSE))</f>
        <v>6</v>
      </c>
      <c r="G183" s="4">
        <f>VLOOKUP($A183,$A183:$E183,5,FALSE)-IF(ISNA(VLOOKUP($A183,$A$128:$E$155,5,FALSE)),VLOOKUP($A183,$A$98:$E$127,5,FALSE),VLOOKUP($A183,$A$128:$E$155,5,FALSE))</f>
        <v>7</v>
      </c>
      <c r="H183" t="s">
        <v>35</v>
      </c>
      <c r="I183">
        <v>1930</v>
      </c>
      <c r="J183" t="str">
        <f>VLOOKUP(A183,Sheet1!$A:$D,3, FALSE)</f>
        <v>Central</v>
      </c>
      <c r="K183">
        <v>84</v>
      </c>
      <c r="L183" t="s">
        <v>69</v>
      </c>
      <c r="M183">
        <f t="shared" ref="M183:M214" si="875">$B182</f>
        <v>23</v>
      </c>
      <c r="N183" s="10">
        <f t="shared" si="743"/>
        <v>16.399999999999999</v>
      </c>
      <c r="O183" s="10">
        <f t="shared" si="744"/>
        <v>20.8</v>
      </c>
      <c r="P183">
        <v>3</v>
      </c>
      <c r="Q183" t="str">
        <f t="shared" si="745"/>
        <v>N</v>
      </c>
    </row>
    <row r="184" spans="1:17" x14ac:dyDescent="0.35">
      <c r="A184" t="s">
        <v>31</v>
      </c>
      <c r="B184">
        <v>3</v>
      </c>
      <c r="C184" t="s">
        <v>1</v>
      </c>
      <c r="D184" t="str">
        <f t="shared" ref="D184" si="876">IF($B185=$B184,"T",IF($B185&lt;$B184,"W","L"))</f>
        <v>L</v>
      </c>
      <c r="E184" s="5">
        <f t="shared" ref="E184" si="877">$E185</f>
        <v>42660</v>
      </c>
      <c r="F184" s="4">
        <f>1+IF(ISNA(VLOOKUP($A184,$A$128:$F$155,6,FALSE)),VLOOKUP($A184,$A$98:$F$127,6,FALSE),VLOOKUP($A184,$A$128:$F$155,6,FALSE))</f>
        <v>6</v>
      </c>
      <c r="G184" s="4">
        <f>VLOOKUP($A184,$A184:$E184,5,FALSE)-IF(ISNA(VLOOKUP($A184,$A$128:$E$155,5,FALSE)),VLOOKUP($A184,$A$98:$E$127,5,FALSE),VLOOKUP($A184,$A$128:$E$155,5,FALSE))</f>
        <v>8</v>
      </c>
      <c r="H184" t="s">
        <v>34</v>
      </c>
      <c r="I184">
        <f t="shared" ref="I184" si="878">I185</f>
        <v>1730</v>
      </c>
      <c r="J184" t="str">
        <f t="shared" ref="J184" si="879">J185</f>
        <v>Mountain</v>
      </c>
      <c r="K184" t="str">
        <f t="shared" ref="K184" si="880">K185</f>
        <v>Dome</v>
      </c>
      <c r="L184">
        <f t="shared" ref="L184" si="881">L185</f>
        <v>0</v>
      </c>
      <c r="M184">
        <f t="shared" ref="M184:M215" si="882">$B185</f>
        <v>28</v>
      </c>
      <c r="N184" s="10">
        <f t="shared" si="743"/>
        <v>18.399999999999999</v>
      </c>
      <c r="O184" s="10">
        <f t="shared" si="744"/>
        <v>27.2</v>
      </c>
      <c r="P184">
        <f t="shared" ref="P184" si="883">(P185*-1)</f>
        <v>-7</v>
      </c>
      <c r="Q184" t="str">
        <f t="shared" si="745"/>
        <v>N</v>
      </c>
    </row>
    <row r="185" spans="1:17" x14ac:dyDescent="0.35">
      <c r="A185" t="s">
        <v>22</v>
      </c>
      <c r="B185">
        <v>28</v>
      </c>
      <c r="C185" t="s">
        <v>1</v>
      </c>
      <c r="D185" t="str">
        <f t="shared" ref="D185" si="884">IF($B184=$B185,"T",IF($B184&lt;$B185,"W","L"))</f>
        <v>W</v>
      </c>
      <c r="E185" s="5">
        <v>42660</v>
      </c>
      <c r="F185" s="4">
        <f>1+IF(ISNA(VLOOKUP($A185,$A$128:$F$155,6,FALSE)),VLOOKUP($A185,$A$98:$F$127,6,FALSE),VLOOKUP($A185,$A$128:$F$155,6,FALSE))</f>
        <v>6</v>
      </c>
      <c r="G185" s="4">
        <f>VLOOKUP($A185,$A185:$E185,5,FALSE)-IF(ISNA(VLOOKUP($A185,$A$128:$E$155,5,FALSE)),VLOOKUP($A185,$A$98:$E$127,5,FALSE),VLOOKUP($A185,$A$128:$E$155,5,FALSE))</f>
        <v>11</v>
      </c>
      <c r="H185" t="s">
        <v>35</v>
      </c>
      <c r="I185">
        <v>1730</v>
      </c>
      <c r="J185" t="str">
        <f>VLOOKUP(A185,Sheet1!$A:$D,3, FALSE)</f>
        <v>Mountain</v>
      </c>
      <c r="K185" t="s">
        <v>61</v>
      </c>
      <c r="M185">
        <f t="shared" ref="M185:M216" si="885">$B184</f>
        <v>3</v>
      </c>
      <c r="N185" s="10">
        <f t="shared" si="743"/>
        <v>25</v>
      </c>
      <c r="O185" s="10">
        <f t="shared" si="744"/>
        <v>20.2</v>
      </c>
      <c r="P185">
        <v>7</v>
      </c>
      <c r="Q185" t="str">
        <f t="shared" si="745"/>
        <v>N</v>
      </c>
    </row>
    <row r="186" spans="1:17" x14ac:dyDescent="0.35">
      <c r="A186" t="s">
        <v>17</v>
      </c>
      <c r="B186">
        <v>10</v>
      </c>
      <c r="C186" t="s">
        <v>1</v>
      </c>
      <c r="D186" t="str">
        <f>IF($B187=$B186,"T",IF($B187&lt;$B186,"W","L"))</f>
        <v>L</v>
      </c>
      <c r="E186" s="5">
        <f>$E187</f>
        <v>42663</v>
      </c>
      <c r="F186" s="4">
        <f>1+IF(ISNA(VLOOKUP($A186,$A$156:$F$185,6,FALSE)),VLOOKUP($A186,$A$128:$F$155,6,FALSE),VLOOKUP($A186,$A$156:$F$185,6,FALSE))</f>
        <v>7</v>
      </c>
      <c r="G186" s="4">
        <f>VLOOKUP($A186,$A186:$E186,5,FALSE)-IF(ISNA(VLOOKUP($A186,$A$156:$E$185,5,FALSE)),VLOOKUP($A186,$A$128:$E$155,5,FALSE),VLOOKUP($A186,$A$156:$E$185,5,FALSE))</f>
        <v>4</v>
      </c>
      <c r="H186" t="s">
        <v>34</v>
      </c>
      <c r="I186">
        <f>I187</f>
        <v>1925</v>
      </c>
      <c r="J186" t="str">
        <f>J187</f>
        <v>Central</v>
      </c>
      <c r="K186">
        <f>K187</f>
        <v>47</v>
      </c>
      <c r="L186" t="str">
        <f>L187</f>
        <v>Wind Chill 42</v>
      </c>
      <c r="M186">
        <f t="shared" ref="M186:M217" si="886">$B187</f>
        <v>26</v>
      </c>
      <c r="N186" s="10">
        <f>IF(ISNA(VLOOKUP($A186,$A$156:$N$185,2,FALSE)),((VLOOKUP($A186,$A$128:$N$155,14,FALSE)*($F186-2))+VLOOKUP($A186,$A$128:$N$155,2,FALSE))/($F186-1),((VLOOKUP($A186,$A$156:$N$185,14,FALSE)*($F186-2))+VLOOKUP($A186,$A$156:$N$185,2,FALSE))/($F186-1))</f>
        <v>16.833333333333332</v>
      </c>
      <c r="O186" s="10">
        <f>IF(ISNA(VLOOKUP($A186,$A$156:$O$185,13,FALSE)),((VLOOKUP($A186,$A$128:$O$155,15,FALSE)*($F186-2))+VLOOKUP($A186,$A$128:$O$155,13,FALSE))/($F186-1),((VLOOKUP($A186,$A$156:$O$185,15,FALSE)*($F186-2))+VLOOKUP($A186,$A$156:$O$185,13,FALSE))/($F186-1))</f>
        <v>23.833333333333332</v>
      </c>
      <c r="P186">
        <f>(P187*-1)</f>
        <v>-7.5</v>
      </c>
      <c r="Q186" t="str">
        <f>IF(AND(($P186 &lt;  0), ($D186="L")), "N", IF(AND(($P186 &gt; 0), ($D186="W")),"N","Y"))</f>
        <v>N</v>
      </c>
    </row>
    <row r="187" spans="1:17" x14ac:dyDescent="0.35">
      <c r="A187" t="s">
        <v>26</v>
      </c>
      <c r="B187">
        <v>26</v>
      </c>
      <c r="C187" t="s">
        <v>1</v>
      </c>
      <c r="D187" t="str">
        <f>IF($B186=$B187,"T",IF($B186&lt;$B187,"W","L"))</f>
        <v>W</v>
      </c>
      <c r="E187" s="5">
        <v>42663</v>
      </c>
      <c r="F187" s="4">
        <f>1+IF(ISNA(VLOOKUP($A187,$A$156:$F$185,6,FALSE)),VLOOKUP($A187,$A$128:$F$155,6,FALSE),VLOOKUP($A187,$A$156:$F$185,6,FALSE))</f>
        <v>6</v>
      </c>
      <c r="G187" s="4">
        <f>VLOOKUP($A187,$A187:$E187,5,FALSE)-IF(ISNA(VLOOKUP($A187,$A$156:$E$185,5,FALSE)),VLOOKUP($A187,$A$128:$E$155,5,FALSE),VLOOKUP($A187,$A$156:$E$185,5,FALSE))</f>
        <v>4</v>
      </c>
      <c r="H187" t="s">
        <v>35</v>
      </c>
      <c r="I187">
        <v>1925</v>
      </c>
      <c r="J187" t="str">
        <f>VLOOKUP(A187,Sheet1!$A:$D,3, FALSE)</f>
        <v>Central</v>
      </c>
      <c r="K187">
        <v>47</v>
      </c>
      <c r="L187" t="s">
        <v>217</v>
      </c>
      <c r="M187">
        <f t="shared" ref="M187:M218" si="887">$B186</f>
        <v>10</v>
      </c>
      <c r="N187" s="10">
        <f t="shared" ref="N187:N216" si="888">IF(ISNA(VLOOKUP($A187,$A$156:$N$185,2,FALSE)),((VLOOKUP($A187,$A$128:$N$155,14,FALSE)*($F187-2))+VLOOKUP($A187,$A$128:$N$155,2,FALSE))/($F187-1),((VLOOKUP($A187,$A$156:$N$185,14,FALSE)*($F187-2))+VLOOKUP($A187,$A$156:$N$185,2,FALSE))/($F187-1))</f>
        <v>22.8</v>
      </c>
      <c r="O187" s="10">
        <f t="shared" ref="O187:O216" si="889">IF(ISNA(VLOOKUP($A187,$A$156:$O$185,13,FALSE)),((VLOOKUP($A187,$A$128:$O$155,15,FALSE)*($F187-2))+VLOOKUP($A187,$A$128:$O$155,13,FALSE))/($F187-1),((VLOOKUP($A187,$A$156:$O$185,15,FALSE)*($F187-2))+VLOOKUP($A187,$A$156:$O$185,13,FALSE))/($F187-1))</f>
        <v>22.6</v>
      </c>
      <c r="P187">
        <v>7.5</v>
      </c>
      <c r="Q187" t="str">
        <f t="shared" ref="Q187:Q215" si="890">IF(AND(($P187 &lt;  0), ($D187="L")), "N", IF(AND(($P187 &gt; 0), ($D187="W")),"N","Y"))</f>
        <v>N</v>
      </c>
    </row>
    <row r="188" spans="1:17" x14ac:dyDescent="0.35">
      <c r="A188" t="s">
        <v>21</v>
      </c>
      <c r="B188">
        <v>17</v>
      </c>
      <c r="C188" t="s">
        <v>1</v>
      </c>
      <c r="D188" t="str">
        <f t="shared" ref="D188" si="891">IF($B189=$B188,"T",IF($B189&lt;$B188,"W","L"))</f>
        <v>W</v>
      </c>
      <c r="E188" s="5">
        <f t="shared" ref="E188" si="892">$E189</f>
        <v>42666</v>
      </c>
      <c r="F188" s="4">
        <f>1+IF(ISNA(VLOOKUP($A188,$A$156:$F$185,6,FALSE)),VLOOKUP($A188,$A$128:$F$155,6,FALSE),VLOOKUP($A188,$A$156:$F$185,6,FALSE))</f>
        <v>7</v>
      </c>
      <c r="G188" s="4">
        <f>VLOOKUP($A188,$A188:$E188,5,FALSE)-IF(ISNA(VLOOKUP($A188,$A$156:$E$185,5,FALSE)),VLOOKUP($A188,$A$128:$E$155,5,FALSE),VLOOKUP($A188,$A$156:$E$185,5,FALSE))</f>
        <v>7</v>
      </c>
      <c r="H188" t="s">
        <v>37</v>
      </c>
      <c r="I188">
        <f t="shared" ref="I188" si="893">I189</f>
        <v>530</v>
      </c>
      <c r="J188" t="str">
        <f t="shared" ref="J188" si="894">J189</f>
        <v>Pacific</v>
      </c>
      <c r="K188">
        <f t="shared" ref="K188" si="895">K189</f>
        <v>55</v>
      </c>
      <c r="L188" t="str">
        <f t="shared" ref="L188" si="896">L189</f>
        <v>Partly Sunny</v>
      </c>
      <c r="M188">
        <f t="shared" ref="M188:M219" si="897">$B189</f>
        <v>10</v>
      </c>
      <c r="N188" s="10">
        <f t="shared" si="888"/>
        <v>19.333333333333332</v>
      </c>
      <c r="O188" s="10">
        <f t="shared" si="889"/>
        <v>21.833333333333332</v>
      </c>
      <c r="P188">
        <f t="shared" ref="P188" si="898">(P189*-1)</f>
        <v>3</v>
      </c>
      <c r="Q188" t="str">
        <f t="shared" si="890"/>
        <v>N</v>
      </c>
    </row>
    <row r="189" spans="1:17" x14ac:dyDescent="0.35">
      <c r="A189" t="s">
        <v>136</v>
      </c>
      <c r="B189">
        <v>10</v>
      </c>
      <c r="C189" t="s">
        <v>1</v>
      </c>
      <c r="D189" t="str">
        <f t="shared" ref="D189" si="899">IF($B188=$B189,"T",IF($B188&lt;$B189,"W","L"))</f>
        <v>L</v>
      </c>
      <c r="E189" s="5">
        <v>42666</v>
      </c>
      <c r="F189" s="4">
        <f>1+IF(ISNA(VLOOKUP($A189,$A$156:$F$185,6,FALSE)),VLOOKUP($A189,$A$128:$F$155,6,FALSE),VLOOKUP($A189,$A$156:$F$185,6,FALSE))</f>
        <v>7</v>
      </c>
      <c r="G189" s="4">
        <f>VLOOKUP($A189,$A189:$E189,5,FALSE)-IF(ISNA(VLOOKUP($A189,$A$156:$E$185,5,FALSE)),VLOOKUP($A189,$A$128:$E$155,5,FALSE),VLOOKUP($A189,$A$156:$E$185,5,FALSE))</f>
        <v>7</v>
      </c>
      <c r="H189" t="s">
        <v>36</v>
      </c>
      <c r="I189">
        <v>530</v>
      </c>
      <c r="J189" t="str">
        <f>VLOOKUP(A189,Sheet1!$A:$D,3, FALSE)</f>
        <v>Pacific</v>
      </c>
      <c r="K189">
        <v>55</v>
      </c>
      <c r="L189" t="s">
        <v>87</v>
      </c>
      <c r="M189">
        <f t="shared" ref="M189:M220" si="900">$B188</f>
        <v>17</v>
      </c>
      <c r="N189" s="10">
        <f t="shared" si="888"/>
        <v>18.333333333333332</v>
      </c>
      <c r="O189" s="10">
        <f t="shared" si="889"/>
        <v>22.833333333333332</v>
      </c>
      <c r="P189">
        <v>-3</v>
      </c>
      <c r="Q189" t="str">
        <f t="shared" si="890"/>
        <v>N</v>
      </c>
    </row>
    <row r="190" spans="1:17" x14ac:dyDescent="0.35">
      <c r="A190" t="s">
        <v>14</v>
      </c>
      <c r="B190">
        <v>34</v>
      </c>
      <c r="C190" t="s">
        <v>1</v>
      </c>
      <c r="D190" t="str">
        <f t="shared" ref="D190" si="901">IF($B191=$B190,"T",IF($B191&lt;$B190,"W","L"))</f>
        <v>W</v>
      </c>
      <c r="E190" s="5">
        <f t="shared" ref="E190" si="902">$E191</f>
        <v>42666</v>
      </c>
      <c r="F190" s="4">
        <f>1+IF(ISNA(VLOOKUP($A190,$A$156:$F$185,6,FALSE)),VLOOKUP($A190,$A$128:$F$155,6,FALSE),VLOOKUP($A190,$A$156:$F$185,6,FALSE))</f>
        <v>7</v>
      </c>
      <c r="G190" s="4">
        <f>VLOOKUP($A190,$A190:$E190,5,FALSE)-IF(ISNA(VLOOKUP($A190,$A$156:$E$185,5,FALSE)),VLOOKUP($A190,$A$128:$E$155,5,FALSE),VLOOKUP($A190,$A$156:$E$185,5,FALSE))</f>
        <v>7</v>
      </c>
      <c r="H190" t="s">
        <v>34</v>
      </c>
      <c r="I190">
        <f t="shared" ref="I190" si="903">I191</f>
        <v>1200</v>
      </c>
      <c r="J190" t="str">
        <f t="shared" ref="J190" si="904">J191</f>
        <v>Central</v>
      </c>
      <c r="K190">
        <f t="shared" ref="K190" si="905">K191</f>
        <v>68</v>
      </c>
      <c r="L190" t="str">
        <f t="shared" ref="L190" si="906">L191</f>
        <v>Sunny</v>
      </c>
      <c r="M190">
        <f t="shared" ref="M190:M221" si="907">$B191</f>
        <v>26</v>
      </c>
      <c r="N190" s="10">
        <f t="shared" si="888"/>
        <v>26.666666666666668</v>
      </c>
      <c r="O190" s="10">
        <f t="shared" si="889"/>
        <v>29</v>
      </c>
      <c r="P190">
        <f t="shared" ref="P190" si="908">(P191*-1)</f>
        <v>-4</v>
      </c>
      <c r="Q190" t="str">
        <f t="shared" si="890"/>
        <v>Y</v>
      </c>
    </row>
    <row r="191" spans="1:17" x14ac:dyDescent="0.35">
      <c r="A191" t="s">
        <v>13</v>
      </c>
      <c r="B191">
        <v>26</v>
      </c>
      <c r="C191" t="s">
        <v>1</v>
      </c>
      <c r="D191" t="str">
        <f t="shared" ref="D191" si="909">IF($B190=$B191,"T",IF($B190&lt;$B191,"W","L"))</f>
        <v>L</v>
      </c>
      <c r="E191" s="5">
        <v>42666</v>
      </c>
      <c r="F191" s="4">
        <f>1+IF(ISNA(VLOOKUP($A191,$A$156:$F$185,6,FALSE)),VLOOKUP($A191,$A$128:$F$155,6,FALSE),VLOOKUP($A191,$A$156:$F$185,6,FALSE))</f>
        <v>7</v>
      </c>
      <c r="G191" s="4">
        <f>VLOOKUP($A191,$A191:$E191,5,FALSE)-IF(ISNA(VLOOKUP($A191,$A$156:$E$185,5,FALSE)),VLOOKUP($A191,$A$128:$E$155,5,FALSE),VLOOKUP($A191,$A$156:$E$185,5,FALSE))</f>
        <v>7</v>
      </c>
      <c r="H191" t="s">
        <v>35</v>
      </c>
      <c r="I191">
        <v>1200</v>
      </c>
      <c r="J191" t="str">
        <f>VLOOKUP(A191,Sheet1!$A:$D,3, FALSE)</f>
        <v>Central</v>
      </c>
      <c r="K191">
        <v>68</v>
      </c>
      <c r="L191" t="s">
        <v>65</v>
      </c>
      <c r="M191">
        <f t="shared" ref="M191:M222" si="910">$B190</f>
        <v>34</v>
      </c>
      <c r="N191" s="10">
        <f t="shared" si="888"/>
        <v>20</v>
      </c>
      <c r="O191" s="10">
        <f t="shared" si="889"/>
        <v>21.166666666666668</v>
      </c>
      <c r="P191">
        <v>4</v>
      </c>
      <c r="Q191" t="str">
        <f t="shared" si="890"/>
        <v>Y</v>
      </c>
    </row>
    <row r="192" spans="1:17" x14ac:dyDescent="0.35">
      <c r="A192" t="s">
        <v>8</v>
      </c>
      <c r="B192">
        <v>17</v>
      </c>
      <c r="C192" t="s">
        <v>1</v>
      </c>
      <c r="D192" t="str">
        <f t="shared" ref="D192" si="911">IF($B193=$B192,"T",IF($B193&lt;$B192,"W","L"))</f>
        <v>L</v>
      </c>
      <c r="E192" s="5">
        <f t="shared" ref="E192" si="912">$E193</f>
        <v>42666</v>
      </c>
      <c r="F192" s="4">
        <f>1+IF(ISNA(VLOOKUP($A192,$A$156:$F$185,6,FALSE)),VLOOKUP($A192,$A$128:$F$155,6,FALSE),VLOOKUP($A192,$A$156:$F$185,6,FALSE))</f>
        <v>7</v>
      </c>
      <c r="G192" s="4">
        <f>VLOOKUP($A192,$A192:$E192,5,FALSE)-IF(ISNA(VLOOKUP($A192,$A$156:$E$185,5,FALSE)),VLOOKUP($A192,$A$128:$E$155,5,FALSE),VLOOKUP($A192,$A$156:$E$185,5,FALSE))</f>
        <v>7</v>
      </c>
      <c r="H192" t="s">
        <v>34</v>
      </c>
      <c r="I192">
        <f t="shared" ref="I192" si="913">I193</f>
        <v>1300</v>
      </c>
      <c r="J192" t="str">
        <f t="shared" ref="J192" si="914">J193</f>
        <v>Eastern</v>
      </c>
      <c r="K192">
        <f t="shared" ref="K192" si="915">K193</f>
        <v>65</v>
      </c>
      <c r="L192" t="str">
        <f t="shared" ref="L192" si="916">L193</f>
        <v>Sunny</v>
      </c>
      <c r="M192">
        <f t="shared" ref="M192:M223" si="917">$B193</f>
        <v>31</v>
      </c>
      <c r="N192" s="10">
        <f t="shared" si="888"/>
        <v>18.833333333333332</v>
      </c>
      <c r="O192" s="10">
        <f t="shared" si="889"/>
        <v>29.333333333333332</v>
      </c>
      <c r="P192">
        <f t="shared" ref="P192" si="918">(P193*-1)</f>
        <v>-11.5</v>
      </c>
      <c r="Q192" t="str">
        <f t="shared" si="890"/>
        <v>N</v>
      </c>
    </row>
    <row r="193" spans="1:17" x14ac:dyDescent="0.35">
      <c r="A193" t="s">
        <v>6</v>
      </c>
      <c r="B193">
        <v>31</v>
      </c>
      <c r="C193" t="s">
        <v>1</v>
      </c>
      <c r="D193" t="str">
        <f t="shared" ref="D193" si="919">IF($B192=$B193,"T",IF($B192&lt;$B193,"W","L"))</f>
        <v>W</v>
      </c>
      <c r="E193" s="5">
        <v>42666</v>
      </c>
      <c r="F193" s="4">
        <f>1+IF(ISNA(VLOOKUP($A193,$A$156:$F$185,6,FALSE)),VLOOKUP($A193,$A$128:$F$155,6,FALSE),VLOOKUP($A193,$A$156:$F$185,6,FALSE))</f>
        <v>7</v>
      </c>
      <c r="G193" s="4">
        <f>VLOOKUP($A193,$A193:$E193,5,FALSE)-IF(ISNA(VLOOKUP($A193,$A$156:$E$185,5,FALSE)),VLOOKUP($A193,$A$128:$E$155,5,FALSE),VLOOKUP($A193,$A$156:$E$185,5,FALSE))</f>
        <v>7</v>
      </c>
      <c r="H193" t="s">
        <v>35</v>
      </c>
      <c r="I193">
        <v>1300</v>
      </c>
      <c r="J193" t="str">
        <f>VLOOKUP(A193,Sheet1!$A:$D,3, FALSE)</f>
        <v>Eastern</v>
      </c>
      <c r="K193">
        <v>65</v>
      </c>
      <c r="L193" t="s">
        <v>65</v>
      </c>
      <c r="M193">
        <f t="shared" ref="M193:M224" si="920">$B192</f>
        <v>17</v>
      </c>
      <c r="N193" s="10">
        <f t="shared" si="888"/>
        <v>18.166666666666668</v>
      </c>
      <c r="O193" s="10">
        <f t="shared" si="889"/>
        <v>24.166666666666668</v>
      </c>
      <c r="P193">
        <v>11.5</v>
      </c>
      <c r="Q193" t="str">
        <f t="shared" si="890"/>
        <v>N</v>
      </c>
    </row>
    <row r="194" spans="1:17" x14ac:dyDescent="0.35">
      <c r="A194" t="s">
        <v>30</v>
      </c>
      <c r="B194">
        <v>16</v>
      </c>
      <c r="C194" t="s">
        <v>1</v>
      </c>
      <c r="D194" t="str">
        <f t="shared" ref="D194" si="921">IF($B195=$B194,"T",IF($B195&lt;$B194,"W","L"))</f>
        <v>L</v>
      </c>
      <c r="E194" s="5">
        <f t="shared" ref="E194" si="922">$E195</f>
        <v>42666</v>
      </c>
      <c r="F194" s="4">
        <f>1+IF(ISNA(VLOOKUP($A194,$A$156:$F$185,6,FALSE)),VLOOKUP($A194,$A$128:$F$155,6,FALSE),VLOOKUP($A194,$A$156:$F$185,6,FALSE))</f>
        <v>7</v>
      </c>
      <c r="G194" s="4">
        <f>VLOOKUP($A194,$A194:$E194,5,FALSE)-IF(ISNA(VLOOKUP($A194,$A$156:$E$185,5,FALSE)),VLOOKUP($A194,$A$128:$E$155,5,FALSE),VLOOKUP($A194,$A$156:$E$185,5,FALSE))</f>
        <v>7</v>
      </c>
      <c r="H194" t="s">
        <v>34</v>
      </c>
      <c r="I194">
        <f t="shared" ref="I194" si="923">I195</f>
        <v>1300</v>
      </c>
      <c r="J194" t="str">
        <f t="shared" ref="J194" si="924">J195</f>
        <v>Eastern</v>
      </c>
      <c r="K194">
        <f t="shared" ref="K194" si="925">K195</f>
        <v>58</v>
      </c>
      <c r="L194">
        <f t="shared" ref="L194" si="926">L195</f>
        <v>0</v>
      </c>
      <c r="M194">
        <f t="shared" ref="M194:M241" si="927">$B195</f>
        <v>24</v>
      </c>
      <c r="N194" s="10">
        <f t="shared" si="888"/>
        <v>19.5</v>
      </c>
      <c r="O194" s="10">
        <f t="shared" si="889"/>
        <v>19.166666666666668</v>
      </c>
      <c r="P194">
        <f t="shared" ref="P194" si="928">(P195*-1)</f>
        <v>-2</v>
      </c>
      <c r="Q194" t="str">
        <f t="shared" si="890"/>
        <v>N</v>
      </c>
    </row>
    <row r="195" spans="1:17" x14ac:dyDescent="0.35">
      <c r="A195" t="s">
        <v>31</v>
      </c>
      <c r="B195">
        <v>24</v>
      </c>
      <c r="C195" t="s">
        <v>1</v>
      </c>
      <c r="D195" t="str">
        <f t="shared" ref="D195" si="929">IF($B194=$B195,"T",IF($B194&lt;$B195,"W","L"))</f>
        <v>W</v>
      </c>
      <c r="E195" s="5">
        <v>42666</v>
      </c>
      <c r="F195" s="4">
        <f>1+IF(ISNA(VLOOKUP($A195,$A$156:$F$185,6,FALSE)),VLOOKUP($A195,$A$128:$F$155,6,FALSE),VLOOKUP($A195,$A$156:$F$185,6,FALSE))</f>
        <v>7</v>
      </c>
      <c r="G195" s="4">
        <f>VLOOKUP($A195,$A195:$E195,5,FALSE)-IF(ISNA(VLOOKUP($A195,$A$156:$E$185,5,FALSE)),VLOOKUP($A195,$A$128:$E$155,5,FALSE),VLOOKUP($A195,$A$156:$E$185,5,FALSE))</f>
        <v>6</v>
      </c>
      <c r="H195" t="s">
        <v>35</v>
      </c>
      <c r="I195">
        <v>1300</v>
      </c>
      <c r="J195" t="str">
        <f>VLOOKUP(A195,Sheet1!$A:$D,3, FALSE)</f>
        <v>Eastern</v>
      </c>
      <c r="K195">
        <v>58</v>
      </c>
      <c r="M195">
        <f t="shared" ref="M195:M241" si="930">$B194</f>
        <v>16</v>
      </c>
      <c r="N195" s="10">
        <f t="shared" si="888"/>
        <v>15.833333333333334</v>
      </c>
      <c r="O195" s="10">
        <f t="shared" si="889"/>
        <v>27.333333333333332</v>
      </c>
      <c r="P195">
        <v>2</v>
      </c>
      <c r="Q195" t="str">
        <f t="shared" si="890"/>
        <v>N</v>
      </c>
    </row>
    <row r="196" spans="1:17" x14ac:dyDescent="0.35">
      <c r="A196" t="s">
        <v>12</v>
      </c>
      <c r="B196">
        <v>33</v>
      </c>
      <c r="C196" t="s">
        <v>1</v>
      </c>
      <c r="D196" t="str">
        <f t="shared" ref="D196" si="931">IF($B197=$B196,"T",IF($B197&lt;$B196,"W","L"))</f>
        <v>W</v>
      </c>
      <c r="E196" s="5">
        <f t="shared" ref="E196" si="932">$E197</f>
        <v>42666</v>
      </c>
      <c r="F196" s="4">
        <f>1+IF(ISNA(VLOOKUP($A196,$A$156:$F$185,6,FALSE)),VLOOKUP($A196,$A$128:$F$155,6,FALSE),VLOOKUP($A196,$A$156:$F$185,6,FALSE))</f>
        <v>7</v>
      </c>
      <c r="G196" s="4">
        <f>VLOOKUP($A196,$A196:$E196,5,FALSE)-IF(ISNA(VLOOKUP($A196,$A$156:$E$185,5,FALSE)),VLOOKUP($A196,$A$128:$E$155,5,FALSE),VLOOKUP($A196,$A$156:$E$185,5,FALSE))</f>
        <v>7</v>
      </c>
      <c r="H196" t="s">
        <v>34</v>
      </c>
      <c r="I196">
        <f t="shared" ref="I196" si="933">I197</f>
        <v>1300</v>
      </c>
      <c r="J196" t="str">
        <f t="shared" ref="J196" si="934">J197</f>
        <v>Eastern</v>
      </c>
      <c r="K196">
        <f t="shared" ref="K196" si="935">K197</f>
        <v>70</v>
      </c>
      <c r="L196">
        <f t="shared" ref="L196" si="936">L197</f>
        <v>0</v>
      </c>
      <c r="M196">
        <f t="shared" ref="M196:M241" si="937">$B197</f>
        <v>16</v>
      </c>
      <c r="N196" s="10">
        <f t="shared" si="888"/>
        <v>25.333333333333332</v>
      </c>
      <c r="O196" s="10">
        <f t="shared" si="889"/>
        <v>27.166666666666668</v>
      </c>
      <c r="P196">
        <f t="shared" ref="P196" si="938">(P197*-1)</f>
        <v>-2</v>
      </c>
      <c r="Q196" t="str">
        <f t="shared" si="890"/>
        <v>Y</v>
      </c>
    </row>
    <row r="197" spans="1:17" x14ac:dyDescent="0.35">
      <c r="A197" t="s">
        <v>19</v>
      </c>
      <c r="B197">
        <v>16</v>
      </c>
      <c r="C197" t="s">
        <v>1</v>
      </c>
      <c r="D197" t="str">
        <f t="shared" ref="D197" si="939">IF($B196=$B197,"T",IF($B196&lt;$B197,"W","L"))</f>
        <v>L</v>
      </c>
      <c r="E197" s="5">
        <v>42666</v>
      </c>
      <c r="F197" s="4">
        <f>1+IF(ISNA(VLOOKUP($A197,$A$156:$F$185,6,FALSE)),VLOOKUP($A197,$A$128:$F$155,6,FALSE),VLOOKUP($A197,$A$156:$F$185,6,FALSE))</f>
        <v>6</v>
      </c>
      <c r="G197" s="4">
        <f>VLOOKUP($A197,$A197:$E197,5,FALSE)-IF(ISNA(VLOOKUP($A197,$A$156:$E$185,5,FALSE)),VLOOKUP($A197,$A$128:$E$155,5,FALSE),VLOOKUP($A197,$A$156:$E$185,5,FALSE))</f>
        <v>7</v>
      </c>
      <c r="H197" t="s">
        <v>35</v>
      </c>
      <c r="I197">
        <v>1300</v>
      </c>
      <c r="J197" t="str">
        <f>VLOOKUP(A197,Sheet1!$A:$D,3, FALSE)</f>
        <v>Eastern</v>
      </c>
      <c r="K197">
        <v>70</v>
      </c>
      <c r="M197">
        <f t="shared" ref="M197:M241" si="940">$B196</f>
        <v>33</v>
      </c>
      <c r="N197" s="10">
        <f t="shared" si="888"/>
        <v>20.2</v>
      </c>
      <c r="O197" s="10">
        <f t="shared" si="889"/>
        <v>25.4</v>
      </c>
      <c r="P197">
        <v>2</v>
      </c>
      <c r="Q197" t="str">
        <f t="shared" si="890"/>
        <v>Y</v>
      </c>
    </row>
    <row r="198" spans="1:17" x14ac:dyDescent="0.35">
      <c r="A198" t="s">
        <v>0</v>
      </c>
      <c r="B198">
        <v>10</v>
      </c>
      <c r="C198" t="s">
        <v>1</v>
      </c>
      <c r="D198" t="str">
        <f t="shared" ref="D198" si="941">IF($B199=$B198,"T",IF($B199&lt;$B198,"W","L"))</f>
        <v>L</v>
      </c>
      <c r="E198" s="5">
        <f t="shared" ref="E198" si="942">$E199</f>
        <v>42666</v>
      </c>
      <c r="F198" s="4">
        <f>1+IF(ISNA(VLOOKUP($A198,$A$156:$F$185,6,FALSE)),VLOOKUP($A198,$A$128:$F$155,6,FALSE),VLOOKUP($A198,$A$156:$F$185,6,FALSE))</f>
        <v>6</v>
      </c>
      <c r="G198" s="4">
        <f>VLOOKUP($A198,$A198:$E198,5,FALSE)-IF(ISNA(VLOOKUP($A198,$A$156:$E$185,5,FALSE)),VLOOKUP($A198,$A$128:$E$155,5,FALSE),VLOOKUP($A198,$A$156:$E$185,5,FALSE))</f>
        <v>14</v>
      </c>
      <c r="H198" t="s">
        <v>34</v>
      </c>
      <c r="I198">
        <f t="shared" ref="I198" si="943">I199</f>
        <v>1300</v>
      </c>
      <c r="J198" t="str">
        <f t="shared" ref="J198" si="944">J199</f>
        <v>Eastern</v>
      </c>
      <c r="K198">
        <f t="shared" ref="K198" si="945">K199</f>
        <v>62</v>
      </c>
      <c r="L198" t="str">
        <f t="shared" ref="L198" si="946">L199</f>
        <v>Clear</v>
      </c>
      <c r="M198">
        <f t="shared" ref="M198:M241" si="947">$B199</f>
        <v>21</v>
      </c>
      <c r="N198" s="10">
        <f t="shared" si="888"/>
        <v>23.8</v>
      </c>
      <c r="O198" s="10">
        <f t="shared" si="889"/>
        <v>12.6</v>
      </c>
      <c r="P198">
        <f t="shared" ref="P198" si="948">(P199*-1)</f>
        <v>3</v>
      </c>
      <c r="Q198" t="str">
        <f t="shared" si="890"/>
        <v>Y</v>
      </c>
    </row>
    <row r="199" spans="1:17" x14ac:dyDescent="0.35">
      <c r="A199" t="s">
        <v>27</v>
      </c>
      <c r="B199">
        <v>21</v>
      </c>
      <c r="C199" t="s">
        <v>1</v>
      </c>
      <c r="D199" t="str">
        <f t="shared" ref="D199" si="949">IF($B198=$B199,"T",IF($B198&lt;$B199,"W","L"))</f>
        <v>W</v>
      </c>
      <c r="E199" s="5">
        <v>42666</v>
      </c>
      <c r="F199" s="4">
        <f>1+IF(ISNA(VLOOKUP($A199,$A$156:$F$185,6,FALSE)),VLOOKUP($A199,$A$128:$F$155,6,FALSE),VLOOKUP($A199,$A$156:$F$185,6,FALSE))</f>
        <v>6</v>
      </c>
      <c r="G199" s="4">
        <f>VLOOKUP($A199,$A199:$E199,5,FALSE)-IF(ISNA(VLOOKUP($A199,$A$156:$E$185,5,FALSE)),VLOOKUP($A199,$A$128:$E$155,5,FALSE),VLOOKUP($A199,$A$156:$E$185,5,FALSE))</f>
        <v>7</v>
      </c>
      <c r="H199" t="s">
        <v>35</v>
      </c>
      <c r="I199">
        <v>1300</v>
      </c>
      <c r="J199" t="str">
        <f>VLOOKUP(A199,Sheet1!$A:$D,3, FALSE)</f>
        <v>Eastern</v>
      </c>
      <c r="K199">
        <v>62</v>
      </c>
      <c r="L199" t="s">
        <v>69</v>
      </c>
      <c r="M199">
        <f t="shared" ref="M199:M241" si="950">$B198</f>
        <v>10</v>
      </c>
      <c r="N199" s="10">
        <f t="shared" si="888"/>
        <v>27</v>
      </c>
      <c r="O199" s="10">
        <f t="shared" si="889"/>
        <v>15.6</v>
      </c>
      <c r="P199">
        <v>-3</v>
      </c>
      <c r="Q199" t="str">
        <f t="shared" si="890"/>
        <v>Y</v>
      </c>
    </row>
    <row r="200" spans="1:17" x14ac:dyDescent="0.35">
      <c r="A200" t="s">
        <v>2</v>
      </c>
      <c r="B200">
        <v>21</v>
      </c>
      <c r="C200" t="s">
        <v>1</v>
      </c>
      <c r="D200" t="str">
        <f t="shared" ref="D200" si="951">IF($B201=$B200,"T",IF($B201&lt;$B200,"W","L"))</f>
        <v>L</v>
      </c>
      <c r="E200" s="5">
        <f t="shared" ref="E200" si="952">$E201</f>
        <v>42666</v>
      </c>
      <c r="F200" s="4">
        <f>1+IF(ISNA(VLOOKUP($A200,$A$156:$F$185,6,FALSE)),VLOOKUP($A200,$A$128:$F$155,6,FALSE),VLOOKUP($A200,$A$156:$F$185,6,FALSE))</f>
        <v>6</v>
      </c>
      <c r="G200" s="4">
        <f>VLOOKUP($A200,$A200:$E200,5,FALSE)-IF(ISNA(VLOOKUP($A200,$A$156:$E$185,5,FALSE)),VLOOKUP($A200,$A$128:$E$155,5,FALSE),VLOOKUP($A200,$A$156:$E$185,5,FALSE))</f>
        <v>7</v>
      </c>
      <c r="H200" t="s">
        <v>34</v>
      </c>
      <c r="I200">
        <f t="shared" ref="I200" si="953">I201</f>
        <v>1200</v>
      </c>
      <c r="J200" t="str">
        <f t="shared" ref="J200" si="954">J201</f>
        <v>Central</v>
      </c>
      <c r="K200">
        <f t="shared" ref="K200" si="955">K201</f>
        <v>68</v>
      </c>
      <c r="L200" t="str">
        <f t="shared" ref="L200" si="956">L201</f>
        <v>Sunny</v>
      </c>
      <c r="M200">
        <f t="shared" ref="M200:M241" si="957">$B201</f>
        <v>27</v>
      </c>
      <c r="N200" s="10">
        <f t="shared" si="888"/>
        <v>31</v>
      </c>
      <c r="O200" s="10">
        <f t="shared" si="889"/>
        <v>33.6</v>
      </c>
      <c r="P200">
        <f t="shared" ref="P200" si="958">(P201*-1)</f>
        <v>-6.5</v>
      </c>
      <c r="Q200" t="str">
        <f t="shared" si="890"/>
        <v>N</v>
      </c>
    </row>
    <row r="201" spans="1:17" x14ac:dyDescent="0.35">
      <c r="A201" t="s">
        <v>33</v>
      </c>
      <c r="B201">
        <v>27</v>
      </c>
      <c r="C201" t="s">
        <v>1</v>
      </c>
      <c r="D201" t="str">
        <f t="shared" ref="D201" si="959">IF($B200=$B201,"T",IF($B200&lt;$B201,"W","L"))</f>
        <v>W</v>
      </c>
      <c r="E201" s="5">
        <v>42666</v>
      </c>
      <c r="F201" s="4">
        <f>1+IF(ISNA(VLOOKUP($A201,$A$156:$F$185,6,FALSE)),VLOOKUP($A201,$A$128:$F$155,6,FALSE),VLOOKUP($A201,$A$156:$F$185,6,FALSE))</f>
        <v>6</v>
      </c>
      <c r="G201" s="4">
        <f>VLOOKUP($A201,$A201:$E201,5,FALSE)-IF(ISNA(VLOOKUP($A201,$A$156:$E$185,5,FALSE)),VLOOKUP($A201,$A$128:$E$155,5,FALSE),VLOOKUP($A201,$A$156:$E$185,5,FALSE))</f>
        <v>7</v>
      </c>
      <c r="H201" t="s">
        <v>35</v>
      </c>
      <c r="I201">
        <v>1200</v>
      </c>
      <c r="J201" t="str">
        <f>VLOOKUP(A201,Sheet1!$A:$D,3, FALSE)</f>
        <v>Central</v>
      </c>
      <c r="K201">
        <v>68</v>
      </c>
      <c r="L201" t="s">
        <v>65</v>
      </c>
      <c r="M201">
        <f t="shared" ref="M201:M241" si="960">$B200</f>
        <v>21</v>
      </c>
      <c r="N201" s="10">
        <f t="shared" si="888"/>
        <v>21.8</v>
      </c>
      <c r="O201" s="10">
        <f t="shared" si="889"/>
        <v>20.399999999999999</v>
      </c>
      <c r="P201">
        <v>6.5</v>
      </c>
      <c r="Q201" t="str">
        <f t="shared" si="890"/>
        <v>N</v>
      </c>
    </row>
    <row r="202" spans="1:17" x14ac:dyDescent="0.35">
      <c r="A202" t="s">
        <v>29</v>
      </c>
      <c r="B202">
        <v>17</v>
      </c>
      <c r="C202" t="s">
        <v>1</v>
      </c>
      <c r="D202" t="str">
        <f t="shared" ref="D202" si="961">IF($B203=$B202,"T",IF($B203&lt;$B202,"W","L"))</f>
        <v>L</v>
      </c>
      <c r="E202" s="5">
        <f t="shared" ref="E202" si="962">$E203</f>
        <v>42666</v>
      </c>
      <c r="F202" s="4">
        <f>1+IF(ISNA(VLOOKUP($A202,$A$156:$F$185,6,FALSE)),VLOOKUP($A202,$A$128:$F$155,6,FALSE),VLOOKUP($A202,$A$156:$F$185,6,FALSE))</f>
        <v>7</v>
      </c>
      <c r="G202" s="4">
        <f>VLOOKUP($A202,$A202:$E202,5,FALSE)-IF(ISNA(VLOOKUP($A202,$A$156:$E$185,5,FALSE)),VLOOKUP($A202,$A$128:$E$155,5,FALSE),VLOOKUP($A202,$A$156:$E$185,5,FALSE))</f>
        <v>7</v>
      </c>
      <c r="H202" t="s">
        <v>34</v>
      </c>
      <c r="I202">
        <f t="shared" ref="I202" si="963">I203</f>
        <v>1300</v>
      </c>
      <c r="J202" t="str">
        <f t="shared" ref="J202" si="964">J203</f>
        <v>Eastern</v>
      </c>
      <c r="K202">
        <f t="shared" ref="K202" si="965">K203</f>
        <v>68</v>
      </c>
      <c r="L202" t="str">
        <f t="shared" ref="L202" si="966">L203</f>
        <v>Dome</v>
      </c>
      <c r="M202">
        <f t="shared" ref="M202:M241" si="967">$B203</f>
        <v>20</v>
      </c>
      <c r="N202" s="10">
        <f t="shared" si="888"/>
        <v>23.666666666666668</v>
      </c>
      <c r="O202" s="10">
        <f t="shared" si="889"/>
        <v>23.666666666666668</v>
      </c>
      <c r="P202">
        <f t="shared" ref="P202" si="968">(P203*-1)</f>
        <v>1</v>
      </c>
      <c r="Q202" t="str">
        <f t="shared" si="890"/>
        <v>Y</v>
      </c>
    </row>
    <row r="203" spans="1:17" x14ac:dyDescent="0.35">
      <c r="A203" t="s">
        <v>16</v>
      </c>
      <c r="B203">
        <v>20</v>
      </c>
      <c r="C203" t="s">
        <v>1</v>
      </c>
      <c r="D203" t="str">
        <f t="shared" ref="D203" si="969">IF($B202=$B203,"T",IF($B202&lt;$B203,"W","L"))</f>
        <v>W</v>
      </c>
      <c r="E203" s="5">
        <v>42666</v>
      </c>
      <c r="F203" s="4">
        <f>1+IF(ISNA(VLOOKUP($A203,$A$156:$F$185,6,FALSE)),VLOOKUP($A203,$A$128:$F$155,6,FALSE),VLOOKUP($A203,$A$156:$F$185,6,FALSE))</f>
        <v>7</v>
      </c>
      <c r="G203" s="4">
        <f>VLOOKUP($A203,$A203:$E203,5,FALSE)-IF(ISNA(VLOOKUP($A203,$A$156:$E$185,5,FALSE)),VLOOKUP($A203,$A$128:$E$155,5,FALSE),VLOOKUP($A203,$A$156:$E$185,5,FALSE))</f>
        <v>7</v>
      </c>
      <c r="H203" t="s">
        <v>35</v>
      </c>
      <c r="I203">
        <v>1300</v>
      </c>
      <c r="J203" t="str">
        <f>VLOOKUP(A203,Sheet1!$A:$D,3, FALSE)</f>
        <v>Eastern</v>
      </c>
      <c r="K203">
        <v>68</v>
      </c>
      <c r="L203" t="s">
        <v>61</v>
      </c>
      <c r="M203">
        <f t="shared" ref="M203:M241" si="970">$B202</f>
        <v>17</v>
      </c>
      <c r="N203" s="10">
        <f t="shared" si="888"/>
        <v>25</v>
      </c>
      <c r="O203" s="10">
        <f t="shared" si="889"/>
        <v>25.5</v>
      </c>
      <c r="P203">
        <v>-1</v>
      </c>
      <c r="Q203" t="str">
        <f t="shared" si="890"/>
        <v>Y</v>
      </c>
    </row>
    <row r="204" spans="1:17" x14ac:dyDescent="0.35">
      <c r="A204" t="s">
        <v>11</v>
      </c>
      <c r="B204">
        <v>25</v>
      </c>
      <c r="C204" t="s">
        <v>1</v>
      </c>
      <c r="D204" t="str">
        <f t="shared" ref="D204" si="971">IF($B205=$B204,"T",IF($B205&lt;$B204,"W","L"))</f>
        <v>L</v>
      </c>
      <c r="E204" s="5">
        <f t="shared" ref="E204" si="972">$E205</f>
        <v>42666</v>
      </c>
      <c r="F204" s="4">
        <f>1+IF(ISNA(VLOOKUP($A204,$A$156:$F$185,6,FALSE)),VLOOKUP($A204,$A$128:$F$155,6,FALSE),VLOOKUP($A204,$A$156:$F$185,6,FALSE))</f>
        <v>7</v>
      </c>
      <c r="G204" s="4">
        <f>VLOOKUP($A204,$A204:$E204,5,FALSE)-IF(ISNA(VLOOKUP($A204,$A$156:$E$185,5,FALSE)),VLOOKUP($A204,$A$128:$E$155,5,FALSE),VLOOKUP($A204,$A$156:$E$185,5,FALSE))</f>
        <v>7</v>
      </c>
      <c r="H204" t="s">
        <v>34</v>
      </c>
      <c r="I204">
        <f t="shared" ref="I204" si="973">I205</f>
        <v>1300</v>
      </c>
      <c r="J204" t="str">
        <f t="shared" ref="J204" si="974">J205</f>
        <v>Eastern</v>
      </c>
      <c r="K204">
        <f t="shared" ref="K204" si="975">K205</f>
        <v>81</v>
      </c>
      <c r="L204" t="str">
        <f t="shared" ref="L204" si="976">L205</f>
        <v>Partly Sunny</v>
      </c>
      <c r="M204">
        <f t="shared" ref="M204:M241" si="977">$B205</f>
        <v>28</v>
      </c>
      <c r="N204" s="10">
        <f t="shared" si="888"/>
        <v>27</v>
      </c>
      <c r="O204" s="10">
        <f t="shared" si="889"/>
        <v>17.166666666666668</v>
      </c>
      <c r="P204">
        <f t="shared" ref="P204" si="978">(P205*-1)</f>
        <v>2.5</v>
      </c>
      <c r="Q204" t="str">
        <f t="shared" si="890"/>
        <v>Y</v>
      </c>
    </row>
    <row r="205" spans="1:17" x14ac:dyDescent="0.35">
      <c r="A205" t="s">
        <v>10</v>
      </c>
      <c r="B205">
        <v>28</v>
      </c>
      <c r="C205" t="s">
        <v>1</v>
      </c>
      <c r="D205" t="str">
        <f t="shared" ref="D205" si="979">IF($B204=$B205,"T",IF($B204&lt;$B205,"W","L"))</f>
        <v>W</v>
      </c>
      <c r="E205" s="5">
        <v>42666</v>
      </c>
      <c r="F205" s="4">
        <f>1+IF(ISNA(VLOOKUP($A205,$A$156:$F$185,6,FALSE)),VLOOKUP($A205,$A$128:$F$155,6,FALSE),VLOOKUP($A205,$A$156:$F$185,6,FALSE))</f>
        <v>7</v>
      </c>
      <c r="G205" s="4">
        <f>VLOOKUP($A205,$A205:$E205,5,FALSE)-IF(ISNA(VLOOKUP($A205,$A$156:$E$185,5,FALSE)),VLOOKUP($A205,$A$128:$E$155,5,FALSE),VLOOKUP($A205,$A$156:$E$185,5,FALSE))</f>
        <v>7</v>
      </c>
      <c r="H205" t="s">
        <v>35</v>
      </c>
      <c r="I205">
        <v>1300</v>
      </c>
      <c r="J205" t="str">
        <f>VLOOKUP(A205,Sheet1!$A:$D,3, FALSE)</f>
        <v>Eastern</v>
      </c>
      <c r="K205">
        <v>81</v>
      </c>
      <c r="L205" t="s">
        <v>87</v>
      </c>
      <c r="M205">
        <f t="shared" ref="M205:M241" si="980">$B204</f>
        <v>25</v>
      </c>
      <c r="N205" s="10">
        <f t="shared" si="888"/>
        <v>19.666666666666668</v>
      </c>
      <c r="O205" s="10">
        <f t="shared" si="889"/>
        <v>22.333333333333332</v>
      </c>
      <c r="P205">
        <v>-2.5</v>
      </c>
      <c r="Q205" t="str">
        <f t="shared" si="890"/>
        <v>Y</v>
      </c>
    </row>
    <row r="206" spans="1:17" x14ac:dyDescent="0.35">
      <c r="A206" t="s">
        <v>9</v>
      </c>
      <c r="B206">
        <v>34</v>
      </c>
      <c r="C206" t="s">
        <v>1</v>
      </c>
      <c r="D206" t="str">
        <f t="shared" ref="D206" si="981">IF($B207=$B206,"T",IF($B207&lt;$B206,"W","L"))</f>
        <v>W</v>
      </c>
      <c r="E206" s="5">
        <f t="shared" ref="E206" si="982">$E207</f>
        <v>42666</v>
      </c>
      <c r="F206" s="4">
        <f>1+IF(ISNA(VLOOKUP($A206,$A$156:$F$185,6,FALSE)),VLOOKUP($A206,$A$128:$F$155,6,FALSE),VLOOKUP($A206,$A$156:$F$185,6,FALSE))</f>
        <v>6</v>
      </c>
      <c r="G206" s="4">
        <f>VLOOKUP($A206,$A206:$E206,5,FALSE)-IF(ISNA(VLOOKUP($A206,$A$156:$E$185,5,FALSE)),VLOOKUP($A206,$A$128:$E$155,5,FALSE),VLOOKUP($A206,$A$156:$E$185,5,FALSE))</f>
        <v>13</v>
      </c>
      <c r="H206" t="s">
        <v>34</v>
      </c>
      <c r="I206">
        <f t="shared" ref="I206" si="983">I207</f>
        <v>1305</v>
      </c>
      <c r="J206" t="str">
        <f t="shared" ref="J206" si="984">J207</f>
        <v>Pacific</v>
      </c>
      <c r="K206">
        <f t="shared" ref="K206" si="985">K207</f>
        <v>68</v>
      </c>
      <c r="L206" t="str">
        <f t="shared" ref="L206" si="986">L207</f>
        <v>Clear</v>
      </c>
      <c r="M206">
        <f t="shared" ref="M206:M241" si="987">$B207</f>
        <v>17</v>
      </c>
      <c r="N206" s="10">
        <f t="shared" si="888"/>
        <v>18.8</v>
      </c>
      <c r="O206" s="10">
        <f t="shared" si="889"/>
        <v>28.4</v>
      </c>
      <c r="P206">
        <f t="shared" ref="P206" si="988">(P207*-1)</f>
        <v>-1</v>
      </c>
      <c r="Q206" t="str">
        <f t="shared" si="890"/>
        <v>Y</v>
      </c>
    </row>
    <row r="207" spans="1:17" x14ac:dyDescent="0.35">
      <c r="A207" t="s">
        <v>24</v>
      </c>
      <c r="B207">
        <v>17</v>
      </c>
      <c r="C207" t="s">
        <v>1</v>
      </c>
      <c r="D207" t="str">
        <f t="shared" ref="D207" si="989">IF($B206=$B207,"T",IF($B206&lt;$B207,"W","L"))</f>
        <v>L</v>
      </c>
      <c r="E207" s="5">
        <v>42666</v>
      </c>
      <c r="F207" s="4">
        <f>1+IF(ISNA(VLOOKUP($A207,$A$156:$F$185,6,FALSE)),VLOOKUP($A207,$A$128:$F$155,6,FALSE),VLOOKUP($A207,$A$156:$F$185,6,FALSE))</f>
        <v>7</v>
      </c>
      <c r="G207" s="4">
        <f>VLOOKUP($A207,$A207:$E207,5,FALSE)-IF(ISNA(VLOOKUP($A207,$A$156:$E$185,5,FALSE)),VLOOKUP($A207,$A$128:$E$155,5,FALSE),VLOOKUP($A207,$A$156:$E$185,5,FALSE))</f>
        <v>7</v>
      </c>
      <c r="H207" t="s">
        <v>35</v>
      </c>
      <c r="I207">
        <v>1305</v>
      </c>
      <c r="J207" t="str">
        <f>VLOOKUP(A207,Sheet1!$A:$D,3, FALSE)</f>
        <v>Pacific</v>
      </c>
      <c r="K207">
        <v>68</v>
      </c>
      <c r="L207" t="s">
        <v>69</v>
      </c>
      <c r="M207">
        <f t="shared" ref="M207:M241" si="990">$B206</f>
        <v>34</v>
      </c>
      <c r="N207" s="10">
        <f t="shared" si="888"/>
        <v>21.166666666666668</v>
      </c>
      <c r="O207" s="10">
        <f t="shared" si="889"/>
        <v>30.833333333333332</v>
      </c>
      <c r="P207">
        <v>1</v>
      </c>
      <c r="Q207" t="str">
        <f t="shared" si="890"/>
        <v>Y</v>
      </c>
    </row>
    <row r="208" spans="1:17" x14ac:dyDescent="0.35">
      <c r="A208" t="s">
        <v>32</v>
      </c>
      <c r="B208">
        <v>33</v>
      </c>
      <c r="C208" t="s">
        <v>5</v>
      </c>
      <c r="D208" t="str">
        <f t="shared" ref="D208" si="991">IF($B209=$B208,"T",IF($B209&lt;$B208,"W","L"))</f>
        <v>W</v>
      </c>
      <c r="E208" s="5">
        <f t="shared" ref="E208" si="992">$E209</f>
        <v>42666</v>
      </c>
      <c r="F208" s="4">
        <f>1+IF(ISNA(VLOOKUP($A208,$A$156:$F$185,6,FALSE)),VLOOKUP($A208,$A$128:$F$155,6,FALSE),VLOOKUP($A208,$A$156:$F$185,6,FALSE))</f>
        <v>7</v>
      </c>
      <c r="G208" s="4">
        <f>VLOOKUP($A208,$A208:$E208,5,FALSE)-IF(ISNA(VLOOKUP($A208,$A$156:$E$185,5,FALSE)),VLOOKUP($A208,$A$128:$E$155,5,FALSE),VLOOKUP($A208,$A$156:$E$185,5,FALSE))</f>
        <v>10</v>
      </c>
      <c r="H208" t="s">
        <v>34</v>
      </c>
      <c r="I208">
        <f t="shared" ref="I208" si="993">I209</f>
        <v>1605</v>
      </c>
      <c r="J208" t="str">
        <f t="shared" ref="J208" si="994">J209</f>
        <v>Eastern</v>
      </c>
      <c r="K208" t="str">
        <f t="shared" ref="K208" si="995">K209</f>
        <v>Dome</v>
      </c>
      <c r="L208">
        <f t="shared" ref="L208" si="996">L209</f>
        <v>0</v>
      </c>
      <c r="M208">
        <f t="shared" ref="M208:M241" si="997">$B209</f>
        <v>30</v>
      </c>
      <c r="N208" s="10">
        <f t="shared" si="888"/>
        <v>28.833333333333332</v>
      </c>
      <c r="O208" s="10">
        <f t="shared" si="889"/>
        <v>25.833333333333332</v>
      </c>
      <c r="P208">
        <f t="shared" ref="P208" si="998">(P209*-1)</f>
        <v>-5</v>
      </c>
      <c r="Q208" t="str">
        <f t="shared" si="890"/>
        <v>Y</v>
      </c>
    </row>
    <row r="209" spans="1:17" x14ac:dyDescent="0.35">
      <c r="A209" t="s">
        <v>3</v>
      </c>
      <c r="B209">
        <v>30</v>
      </c>
      <c r="C209" t="s">
        <v>5</v>
      </c>
      <c r="D209" t="str">
        <f t="shared" ref="D209" si="999">IF($B208=$B209,"T",IF($B208&lt;$B209,"W","L"))</f>
        <v>L</v>
      </c>
      <c r="E209" s="5">
        <v>42666</v>
      </c>
      <c r="F209" s="4">
        <f>1+IF(ISNA(VLOOKUP($A209,$A$156:$F$185,6,FALSE)),VLOOKUP($A209,$A$128:$F$155,6,FALSE),VLOOKUP($A209,$A$156:$F$185,6,FALSE))</f>
        <v>7</v>
      </c>
      <c r="G209" s="4">
        <f>VLOOKUP($A209,$A209:$E209,5,FALSE)-IF(ISNA(VLOOKUP($A209,$A$156:$E$185,5,FALSE)),VLOOKUP($A209,$A$128:$E$155,5,FALSE),VLOOKUP($A209,$A$156:$E$185,5,FALSE))</f>
        <v>7</v>
      </c>
      <c r="H209" t="s">
        <v>35</v>
      </c>
      <c r="I209">
        <v>1605</v>
      </c>
      <c r="J209" t="str">
        <f>VLOOKUP(A209,Sheet1!$A:$D,3, FALSE)</f>
        <v>Eastern</v>
      </c>
      <c r="K209" t="s">
        <v>61</v>
      </c>
      <c r="M209">
        <f t="shared" ref="M209:M241" si="1000">$B208</f>
        <v>33</v>
      </c>
      <c r="N209" s="10">
        <f t="shared" si="888"/>
        <v>33.166666666666664</v>
      </c>
      <c r="O209" s="10">
        <f t="shared" si="889"/>
        <v>27.666666666666668</v>
      </c>
      <c r="P209">
        <v>5</v>
      </c>
      <c r="Q209" t="str">
        <f t="shared" si="890"/>
        <v>Y</v>
      </c>
    </row>
    <row r="210" spans="1:17" x14ac:dyDescent="0.35">
      <c r="A210" t="s">
        <v>7</v>
      </c>
      <c r="B210">
        <v>27</v>
      </c>
      <c r="C210" t="s">
        <v>1</v>
      </c>
      <c r="D210" t="str">
        <f t="shared" ref="D210" si="1001">IF($B211=$B210,"T",IF($B211&lt;$B210,"W","L"))</f>
        <v>W</v>
      </c>
      <c r="E210" s="5">
        <f t="shared" ref="E210" si="1002">$E211</f>
        <v>42666</v>
      </c>
      <c r="F210" s="4">
        <f>1+IF(ISNA(VLOOKUP($A210,$A$156:$F$185,6,FALSE)),VLOOKUP($A210,$A$128:$F$155,6,FALSE),VLOOKUP($A210,$A$156:$F$185,6,FALSE))</f>
        <v>7</v>
      </c>
      <c r="G210" s="4">
        <f>VLOOKUP($A210,$A210:$E210,5,FALSE)-IF(ISNA(VLOOKUP($A210,$A$156:$E$185,5,FALSE)),VLOOKUP($A210,$A$128:$E$155,5,FALSE),VLOOKUP($A210,$A$156:$E$185,5,FALSE))</f>
        <v>7</v>
      </c>
      <c r="H210" t="s">
        <v>34</v>
      </c>
      <c r="I210">
        <f t="shared" ref="I210" si="1003">I211</f>
        <v>1625</v>
      </c>
      <c r="J210" t="str">
        <f t="shared" ref="J210" si="1004">J211</f>
        <v>Eastern</v>
      </c>
      <c r="K210">
        <f t="shared" ref="K210" si="1005">K211</f>
        <v>63</v>
      </c>
      <c r="L210" t="str">
        <f t="shared" ref="L210" si="1006">L211</f>
        <v>Sunny</v>
      </c>
      <c r="M210">
        <f t="shared" ref="M210:M241" si="1007">$B211</f>
        <v>16</v>
      </c>
      <c r="N210" s="10">
        <f t="shared" si="888"/>
        <v>24.833333333333332</v>
      </c>
      <c r="O210" s="10">
        <f t="shared" si="889"/>
        <v>15.166666666666666</v>
      </c>
      <c r="P210">
        <f t="shared" ref="P210" si="1008">(P211*-1)</f>
        <v>7.5</v>
      </c>
      <c r="Q210" t="str">
        <f t="shared" si="890"/>
        <v>N</v>
      </c>
    </row>
    <row r="211" spans="1:17" x14ac:dyDescent="0.35">
      <c r="A211" t="s">
        <v>4</v>
      </c>
      <c r="B211">
        <v>16</v>
      </c>
      <c r="C211" t="s">
        <v>1</v>
      </c>
      <c r="D211" t="str">
        <f t="shared" ref="D211" si="1009">IF($B210=$B211,"T",IF($B210&lt;$B211,"W","L"))</f>
        <v>L</v>
      </c>
      <c r="E211" s="5">
        <v>42666</v>
      </c>
      <c r="F211" s="4">
        <f>1+IF(ISNA(VLOOKUP($A211,$A$156:$F$185,6,FALSE)),VLOOKUP($A211,$A$128:$F$155,6,FALSE),VLOOKUP($A211,$A$156:$F$185,6,FALSE))</f>
        <v>7</v>
      </c>
      <c r="G211" s="4">
        <f>VLOOKUP($A211,$A211:$E211,5,FALSE)-IF(ISNA(VLOOKUP($A211,$A$156:$E$185,5,FALSE)),VLOOKUP($A211,$A$128:$E$155,5,FALSE),VLOOKUP($A211,$A$156:$E$185,5,FALSE))</f>
        <v>7</v>
      </c>
      <c r="H211" t="s">
        <v>35</v>
      </c>
      <c r="I211">
        <v>1625</v>
      </c>
      <c r="J211" t="str">
        <f>VLOOKUP(A211,Sheet1!$A:$D,3, FALSE)</f>
        <v>Eastern</v>
      </c>
      <c r="K211">
        <v>63</v>
      </c>
      <c r="L211" t="s">
        <v>65</v>
      </c>
      <c r="M211">
        <f t="shared" ref="M211:M241" si="1010">$B210</f>
        <v>27</v>
      </c>
      <c r="N211" s="10">
        <f t="shared" si="888"/>
        <v>25.666666666666668</v>
      </c>
      <c r="O211" s="10">
        <f t="shared" si="889"/>
        <v>20.5</v>
      </c>
      <c r="P211">
        <v>-7.5</v>
      </c>
      <c r="Q211" t="str">
        <f t="shared" si="890"/>
        <v>N</v>
      </c>
    </row>
    <row r="212" spans="1:17" x14ac:dyDescent="0.35">
      <c r="A212" t="s">
        <v>25</v>
      </c>
      <c r="B212">
        <v>6</v>
      </c>
      <c r="C212" t="s">
        <v>5</v>
      </c>
      <c r="D212" t="str">
        <f t="shared" ref="D212" si="1011">IF($B213=$B212,"T",IF($B213&lt;$B212,"W","L"))</f>
        <v>T</v>
      </c>
      <c r="E212" s="5">
        <f t="shared" ref="E212" si="1012">$E213</f>
        <v>42666</v>
      </c>
      <c r="F212" s="4">
        <f>1+IF(ISNA(VLOOKUP($A212,$A$156:$F$185,6,FALSE)),VLOOKUP($A212,$A$128:$F$155,6,FALSE),VLOOKUP($A212,$A$156:$F$185,6,FALSE))</f>
        <v>6</v>
      </c>
      <c r="G212" s="4">
        <f>VLOOKUP($A212,$A212:$E212,5,FALSE)-IF(ISNA(VLOOKUP($A212,$A$156:$E$185,5,FALSE)),VLOOKUP($A212,$A$128:$E$155,5,FALSE),VLOOKUP($A212,$A$156:$E$185,5,FALSE))</f>
        <v>7</v>
      </c>
      <c r="H212" t="s">
        <v>34</v>
      </c>
      <c r="I212">
        <f t="shared" ref="I212" si="1013">I213</f>
        <v>1730</v>
      </c>
      <c r="J212" t="str">
        <f t="shared" ref="J212" si="1014">J213</f>
        <v>Mountain</v>
      </c>
      <c r="K212" t="str">
        <f t="shared" ref="K212" si="1015">K213</f>
        <v>Dome</v>
      </c>
      <c r="L212">
        <f t="shared" ref="L212" si="1016">L213</f>
        <v>0</v>
      </c>
      <c r="M212">
        <f t="shared" ref="M212:M241" si="1017">$B213</f>
        <v>6</v>
      </c>
      <c r="N212" s="10">
        <f t="shared" si="888"/>
        <v>21</v>
      </c>
      <c r="O212" s="10">
        <f t="shared" si="889"/>
        <v>15.6</v>
      </c>
      <c r="P212">
        <f t="shared" ref="P212" si="1018">(P213*-1)</f>
        <v>-2.5</v>
      </c>
      <c r="Q212" t="str">
        <f t="shared" si="890"/>
        <v>Y</v>
      </c>
    </row>
    <row r="213" spans="1:17" x14ac:dyDescent="0.35">
      <c r="A213" t="s">
        <v>22</v>
      </c>
      <c r="B213">
        <v>6</v>
      </c>
      <c r="C213" t="s">
        <v>5</v>
      </c>
      <c r="D213" t="str">
        <f t="shared" ref="D213" si="1019">IF($B212=$B213,"T",IF($B212&lt;$B213,"W","L"))</f>
        <v>T</v>
      </c>
      <c r="E213" s="5">
        <v>42666</v>
      </c>
      <c r="F213" s="4">
        <f>1+IF(ISNA(VLOOKUP($A213,$A$156:$F$185,6,FALSE)),VLOOKUP($A213,$A$128:$F$155,6,FALSE),VLOOKUP($A213,$A$156:$F$185,6,FALSE))</f>
        <v>7</v>
      </c>
      <c r="G213" s="4">
        <f>VLOOKUP($A213,$A213:$E213,5,FALSE)-IF(ISNA(VLOOKUP($A213,$A$156:$E$185,5,FALSE)),VLOOKUP($A213,$A$128:$E$155,5,FALSE),VLOOKUP($A213,$A$156:$E$185,5,FALSE))</f>
        <v>6</v>
      </c>
      <c r="H213" t="s">
        <v>35</v>
      </c>
      <c r="I213">
        <v>1730</v>
      </c>
      <c r="J213" t="str">
        <f>VLOOKUP(A213,Sheet1!$A:$D,3, FALSE)</f>
        <v>Mountain</v>
      </c>
      <c r="K213" t="s">
        <v>61</v>
      </c>
      <c r="M213">
        <f t="shared" ref="M213:M241" si="1020">$B212</f>
        <v>6</v>
      </c>
      <c r="N213" s="10">
        <f t="shared" si="888"/>
        <v>25.5</v>
      </c>
      <c r="O213" s="10">
        <f t="shared" si="889"/>
        <v>17.333333333333332</v>
      </c>
      <c r="P213">
        <v>2.5</v>
      </c>
      <c r="Q213" t="str">
        <f t="shared" si="890"/>
        <v>Y</v>
      </c>
    </row>
    <row r="214" spans="1:17" x14ac:dyDescent="0.35">
      <c r="A214" t="s">
        <v>15</v>
      </c>
      <c r="B214">
        <v>9</v>
      </c>
      <c r="C214" t="s">
        <v>1</v>
      </c>
      <c r="D214" t="str">
        <f t="shared" ref="D214" si="1021">IF($B215=$B214,"T",IF($B215&lt;$B214,"W","L"))</f>
        <v>L</v>
      </c>
      <c r="E214" s="5">
        <f t="shared" ref="E214" si="1022">$E215</f>
        <v>42667</v>
      </c>
      <c r="F214" s="4">
        <f>1+IF(ISNA(VLOOKUP($A214,$A$156:$F$185,6,FALSE)),VLOOKUP($A214,$A$128:$F$155,6,FALSE),VLOOKUP($A214,$A$156:$F$185,6,FALSE))</f>
        <v>7</v>
      </c>
      <c r="G214" s="4">
        <f>VLOOKUP($A214,$A214:$E214,5,FALSE)-IF(ISNA(VLOOKUP($A214,$A$156:$E$185,5,FALSE)),VLOOKUP($A214,$A$128:$E$155,5,FALSE),VLOOKUP($A214,$A$156:$E$185,5,FALSE))</f>
        <v>8</v>
      </c>
      <c r="H214" t="s">
        <v>34</v>
      </c>
      <c r="I214">
        <f t="shared" ref="I214" si="1023">I215</f>
        <v>1830</v>
      </c>
      <c r="J214" t="str">
        <f t="shared" ref="J214" si="1024">J215</f>
        <v>Mountain</v>
      </c>
      <c r="K214">
        <f t="shared" ref="K214" si="1025">K215</f>
        <v>71</v>
      </c>
      <c r="L214" t="str">
        <f t="shared" ref="L214" si="1026">L215</f>
        <v>Partly Cloudy</v>
      </c>
      <c r="M214">
        <f t="shared" ref="M214:M241" si="1027">$B215</f>
        <v>27</v>
      </c>
      <c r="N214" s="10">
        <f t="shared" si="888"/>
        <v>18</v>
      </c>
      <c r="O214" s="10">
        <f t="shared" si="889"/>
        <v>21.166666666666668</v>
      </c>
      <c r="P214">
        <f t="shared" ref="P214" si="1028">(P215*-1)</f>
        <v>-8.5</v>
      </c>
      <c r="Q214" t="str">
        <f t="shared" si="890"/>
        <v>N</v>
      </c>
    </row>
    <row r="215" spans="1:17" x14ac:dyDescent="0.35">
      <c r="A215" t="s">
        <v>18</v>
      </c>
      <c r="B215">
        <v>27</v>
      </c>
      <c r="C215" t="s">
        <v>1</v>
      </c>
      <c r="D215" t="str">
        <f t="shared" ref="D215" si="1029">IF($B214=$B215,"T",IF($B214&lt;$B215,"W","L"))</f>
        <v>W</v>
      </c>
      <c r="E215" s="5">
        <v>42667</v>
      </c>
      <c r="F215" s="4">
        <f>1+IF(ISNA(VLOOKUP($A215,$A$156:$F$185,6,FALSE)),VLOOKUP($A215,$A$128:$F$155,6,FALSE),VLOOKUP($A215,$A$156:$F$185,6,FALSE))</f>
        <v>7</v>
      </c>
      <c r="G215" s="4">
        <f>VLOOKUP($A215,$A215:$E215,5,FALSE)-IF(ISNA(VLOOKUP($A215,$A$156:$E$185,5,FALSE)),VLOOKUP($A215,$A$128:$E$155,5,FALSE),VLOOKUP($A215,$A$156:$E$185,5,FALSE))</f>
        <v>11</v>
      </c>
      <c r="H215" t="s">
        <v>35</v>
      </c>
      <c r="I215">
        <v>1830</v>
      </c>
      <c r="J215" t="str">
        <f>VLOOKUP(A215,Sheet1!$A:$D,3, FALSE)</f>
        <v>Mountain</v>
      </c>
      <c r="K215">
        <v>71</v>
      </c>
      <c r="L215" t="s">
        <v>62</v>
      </c>
      <c r="M215">
        <f t="shared" ref="M215:M241" si="1030">$B214</f>
        <v>9</v>
      </c>
      <c r="N215" s="10">
        <f t="shared" si="888"/>
        <v>23.333333333333332</v>
      </c>
      <c r="O215" s="10">
        <f t="shared" si="889"/>
        <v>18</v>
      </c>
      <c r="P215">
        <v>8.5</v>
      </c>
      <c r="Q215" t="str">
        <f t="shared" si="890"/>
        <v>N</v>
      </c>
    </row>
    <row r="216" spans="1:17" x14ac:dyDescent="0.35">
      <c r="A216" t="s">
        <v>19</v>
      </c>
      <c r="B216">
        <v>22</v>
      </c>
      <c r="C216" t="s">
        <v>1</v>
      </c>
      <c r="D216" t="str">
        <f>IF($B217=$B216,"T",IF($B217&lt;$B216,"W","L"))</f>
        <v>L</v>
      </c>
      <c r="E216" s="5">
        <f>$E217</f>
        <v>42670</v>
      </c>
      <c r="F216" s="4">
        <f>1+IF(ISNA(VLOOKUP($A216,$A$186:$F$215,6,FALSE)),VLOOKUP($A216,$A$156:$F$185,6,FALSE),VLOOKUP($A216,$A$186:$F$215,6,FALSE))</f>
        <v>7</v>
      </c>
      <c r="G216" s="4">
        <f>VLOOKUP($A216,$A216:$E216,5,FALSE)-IF(ISNA(VLOOKUP($A216,$A$186:$E$215,5,FALSE)),VLOOKUP($A216,$A$156:$E$185,5,FALSE),VLOOKUP($A216,$A$186:$E$215,5,FALSE))</f>
        <v>4</v>
      </c>
      <c r="H216" t="s">
        <v>34</v>
      </c>
      <c r="I216">
        <f>I217</f>
        <v>1930</v>
      </c>
      <c r="J216" t="str">
        <f>J217</f>
        <v>Central</v>
      </c>
      <c r="K216">
        <f>K217</f>
        <v>71</v>
      </c>
      <c r="L216" t="str">
        <f>L217</f>
        <v>Clear</v>
      </c>
      <c r="M216">
        <f t="shared" ref="M216:M241" si="1031">$B217</f>
        <v>36</v>
      </c>
      <c r="N216" s="10">
        <f>IF(ISNA(VLOOKUP($A216,$A$186:$N$215,2,FALSE)),((VLOOKUP($A216,$A$156:$N$185,14,FALSE)*($F216-2))+VLOOKUP($A216,$A$156:$N$185,2,FALSE))/($F216-1),((VLOOKUP($A216,$A$186:$N$215,14,FALSE)*($F216-2))+VLOOKUP($A216,$A$186:$N$215,2,FALSE))/($F216-1))</f>
        <v>19.5</v>
      </c>
      <c r="O216" s="10">
        <f>IF(ISNA(VLOOKUP($A216,$A$186:$O$215,13,FALSE)),((VLOOKUP($A216,$A$156:$O$185,15,FALSE)*($F216-2))+VLOOKUP($A216,$A$156:$O$185,13,FALSE))/($F216-1),((VLOOKUP($A216,$A$186:$O$215,15,FALSE)*($F216-2))+VLOOKUP($A216,$A$186:$O$215,13,FALSE))/($F216-1))</f>
        <v>26.666666666666668</v>
      </c>
      <c r="P216">
        <f>(P217*-1)</f>
        <v>-3</v>
      </c>
      <c r="Q216" t="str">
        <f>IF(AND(($P216 &lt;  0), ($D216="L")), "N", IF(AND(($P216 &gt; 0), ($D216="W")),"N","Y"))</f>
        <v>N</v>
      </c>
    </row>
    <row r="217" spans="1:17" x14ac:dyDescent="0.35">
      <c r="A217" t="s">
        <v>13</v>
      </c>
      <c r="B217">
        <v>36</v>
      </c>
      <c r="C217" t="s">
        <v>1</v>
      </c>
      <c r="D217" t="str">
        <f>IF($B216=$B217,"T",IF($B216&lt;$B217,"W","L"))</f>
        <v>W</v>
      </c>
      <c r="E217" s="5">
        <v>42670</v>
      </c>
      <c r="F217" s="4">
        <f>1+IF(ISNA(VLOOKUP($A217,$A$186:$F$215,6,FALSE)),VLOOKUP($A217,$A$156:$F$185,6,FALSE),VLOOKUP($A217,$A$186:$F$215,6,FALSE))</f>
        <v>8</v>
      </c>
      <c r="G217" s="4">
        <f>VLOOKUP($A217,$A217:$E217,5,FALSE)-IF(ISNA(VLOOKUP($A217,$A$186:$E$215,5,FALSE)),VLOOKUP($A217,$A$156:$E$185,5,FALSE),VLOOKUP($A217,$A$186:$E$215,5,FALSE))</f>
        <v>4</v>
      </c>
      <c r="H217" t="s">
        <v>35</v>
      </c>
      <c r="I217">
        <v>1930</v>
      </c>
      <c r="J217" t="str">
        <f>VLOOKUP(A217,Sheet1!$A:$D,3, FALSE)</f>
        <v>Central</v>
      </c>
      <c r="K217">
        <v>71</v>
      </c>
      <c r="L217" t="s">
        <v>69</v>
      </c>
      <c r="M217">
        <f t="shared" ref="M217:M241" si="1032">$B216</f>
        <v>22</v>
      </c>
      <c r="N217" s="10">
        <f t="shared" ref="N217:N241" si="1033">IF(ISNA(VLOOKUP($A217,$A$186:$N$215,2,FALSE)),((VLOOKUP($A217,$A$156:$N$185,14,FALSE)*($F217-2))+VLOOKUP($A217,$A$156:$N$185,2,FALSE))/($F217-1),((VLOOKUP($A217,$A$186:$N$215,14,FALSE)*($F217-2))+VLOOKUP($A217,$A$186:$N$215,2,FALSE))/($F217-1))</f>
        <v>20.857142857142858</v>
      </c>
      <c r="O217" s="10">
        <f t="shared" ref="O217:O241" si="1034">IF(ISNA(VLOOKUP($A217,$A$186:$O$215,13,FALSE)),((VLOOKUP($A217,$A$156:$O$185,15,FALSE)*($F217-2))+VLOOKUP($A217,$A$156:$O$185,13,FALSE))/($F217-1),((VLOOKUP($A217,$A$186:$O$215,15,FALSE)*($F217-2))+VLOOKUP($A217,$A$186:$O$215,13,FALSE))/($F217-1))</f>
        <v>23</v>
      </c>
      <c r="P217">
        <v>3</v>
      </c>
      <c r="Q217" t="str">
        <f t="shared" ref="Q217:Q241" si="1035">IF(AND(($P217 &lt;  0), ($D217="L")), "N", IF(AND(($P217 &gt; 0), ($D217="W")),"N","Y"))</f>
        <v>N</v>
      </c>
    </row>
    <row r="218" spans="1:17" x14ac:dyDescent="0.35">
      <c r="A218" t="s">
        <v>29</v>
      </c>
      <c r="B218">
        <v>27</v>
      </c>
      <c r="C218" t="s">
        <v>5</v>
      </c>
      <c r="D218" t="str">
        <f t="shared" ref="D218" si="1036">IF($B219=$B218,"T",IF($B219&lt;$B218,"W","L"))</f>
        <v>T</v>
      </c>
      <c r="E218" s="5">
        <f t="shared" ref="E218" si="1037">$E219</f>
        <v>42673</v>
      </c>
      <c r="F218" s="4">
        <f>1+IF(ISNA(VLOOKUP($A218,$A$186:$F$215,6,FALSE)),VLOOKUP($A218,$A$156:$F$185,6,FALSE),VLOOKUP($A218,$A$186:$F$215,6,FALSE))</f>
        <v>8</v>
      </c>
      <c r="G218" s="4">
        <f>VLOOKUP($A218,$A218:$E218,5,FALSE)-IF(ISNA(VLOOKUP($A218,$A$186:$E$215,5,FALSE)),VLOOKUP($A218,$A$156:$E$185,5,FALSE),VLOOKUP($A218,$A$186:$E$215,5,FALSE))</f>
        <v>7</v>
      </c>
      <c r="H218" t="s">
        <v>37</v>
      </c>
      <c r="I218">
        <f t="shared" ref="I218" si="1038">I219</f>
        <v>830</v>
      </c>
      <c r="J218" t="str">
        <f t="shared" ref="J218" si="1039">J219</f>
        <v>Eastern</v>
      </c>
      <c r="K218">
        <f t="shared" ref="K218" si="1040">K219</f>
        <v>54</v>
      </c>
      <c r="L218" t="str">
        <f t="shared" ref="L218" si="1041">L219</f>
        <v>Cloudy</v>
      </c>
      <c r="M218">
        <f t="shared" ref="M218:M241" si="1042">$B219</f>
        <v>27</v>
      </c>
      <c r="N218" s="10">
        <f t="shared" si="1033"/>
        <v>22.714285714285715</v>
      </c>
      <c r="O218" s="10">
        <f t="shared" si="1034"/>
        <v>23.142857142857142</v>
      </c>
      <c r="P218">
        <f t="shared" ref="P218" si="1043">(P219*-1)</f>
        <v>-3</v>
      </c>
      <c r="Q218" t="str">
        <f t="shared" si="1035"/>
        <v>Y</v>
      </c>
    </row>
    <row r="219" spans="1:17" x14ac:dyDescent="0.35">
      <c r="A219" t="s">
        <v>6</v>
      </c>
      <c r="B219">
        <v>27</v>
      </c>
      <c r="C219" t="s">
        <v>5</v>
      </c>
      <c r="D219" t="str">
        <f t="shared" ref="D219" si="1044">IF($B218=$B219,"T",IF($B218&lt;$B219,"W","L"))</f>
        <v>T</v>
      </c>
      <c r="E219" s="5">
        <v>42673</v>
      </c>
      <c r="F219" s="4">
        <f>1+IF(ISNA(VLOOKUP($A219,$A$186:$F$215,6,FALSE)),VLOOKUP($A219,$A$156:$F$185,6,FALSE),VLOOKUP($A219,$A$186:$F$215,6,FALSE))</f>
        <v>8</v>
      </c>
      <c r="G219" s="4">
        <f>VLOOKUP($A219,$A219:$E219,5,FALSE)-IF(ISNA(VLOOKUP($A219,$A$186:$E$215,5,FALSE)),VLOOKUP($A219,$A$156:$E$185,5,FALSE),VLOOKUP($A219,$A$186:$E$215,5,FALSE))</f>
        <v>7</v>
      </c>
      <c r="H219" t="s">
        <v>36</v>
      </c>
      <c r="I219">
        <v>830</v>
      </c>
      <c r="J219" t="str">
        <f>VLOOKUP(A219,Sheet1!$A:$D,3, FALSE)</f>
        <v>Eastern</v>
      </c>
      <c r="K219">
        <v>54</v>
      </c>
      <c r="L219" t="s">
        <v>64</v>
      </c>
      <c r="M219">
        <f t="shared" ref="M219:M241" si="1045">$B218</f>
        <v>27</v>
      </c>
      <c r="N219" s="10">
        <f t="shared" si="1033"/>
        <v>20</v>
      </c>
      <c r="O219" s="10">
        <f t="shared" si="1034"/>
        <v>23.142857142857142</v>
      </c>
      <c r="P219">
        <v>3</v>
      </c>
      <c r="Q219" t="str">
        <f t="shared" si="1035"/>
        <v>Y</v>
      </c>
    </row>
    <row r="220" spans="1:17" x14ac:dyDescent="0.35">
      <c r="A220" t="s">
        <v>33</v>
      </c>
      <c r="B220">
        <v>30</v>
      </c>
      <c r="C220" t="s">
        <v>1</v>
      </c>
      <c r="D220" t="str">
        <f t="shared" ref="D220" si="1046">IF($B221=$B220,"T",IF($B221&lt;$B220,"W","L"))</f>
        <v>W</v>
      </c>
      <c r="E220" s="5">
        <f t="shared" ref="E220" si="1047">$E221</f>
        <v>42673</v>
      </c>
      <c r="F220" s="4">
        <f>1+IF(ISNA(VLOOKUP($A220,$A$186:$F$215,6,FALSE)),VLOOKUP($A220,$A$156:$F$185,6,FALSE),VLOOKUP($A220,$A$186:$F$215,6,FALSE))</f>
        <v>7</v>
      </c>
      <c r="G220" s="4">
        <f>VLOOKUP($A220,$A220:$E220,5,FALSE)-IF(ISNA(VLOOKUP($A220,$A$186:$E$215,5,FALSE)),VLOOKUP($A220,$A$156:$E$185,5,FALSE),VLOOKUP($A220,$A$186:$E$215,5,FALSE))</f>
        <v>7</v>
      </c>
      <c r="H220" t="s">
        <v>34</v>
      </c>
      <c r="I220">
        <f t="shared" ref="I220" si="1048">I221</f>
        <v>1300</v>
      </c>
      <c r="J220" t="str">
        <f t="shared" ref="J220" si="1049">J221</f>
        <v>Eastern</v>
      </c>
      <c r="K220">
        <f t="shared" ref="K220" si="1050">K221</f>
        <v>68</v>
      </c>
      <c r="L220" t="str">
        <f t="shared" ref="L220" si="1051">L221</f>
        <v>Partly Sunny</v>
      </c>
      <c r="M220">
        <f t="shared" ref="M220:M241" si="1052">$B221</f>
        <v>14</v>
      </c>
      <c r="N220" s="10">
        <f t="shared" si="1033"/>
        <v>22.666666666666668</v>
      </c>
      <c r="O220" s="10">
        <f t="shared" si="1034"/>
        <v>20.5</v>
      </c>
      <c r="P220">
        <f t="shared" ref="P220" si="1053">(P221*-1)</f>
        <v>3</v>
      </c>
      <c r="Q220" t="str">
        <f t="shared" si="1035"/>
        <v>N</v>
      </c>
    </row>
    <row r="221" spans="1:17" x14ac:dyDescent="0.35">
      <c r="A221" t="s">
        <v>14</v>
      </c>
      <c r="B221">
        <v>14</v>
      </c>
      <c r="C221" t="s">
        <v>1</v>
      </c>
      <c r="D221" t="str">
        <f t="shared" ref="D221" si="1054">IF($B220=$B221,"T",IF($B220&lt;$B221,"W","L"))</f>
        <v>L</v>
      </c>
      <c r="E221" s="5">
        <v>42673</v>
      </c>
      <c r="F221" s="4">
        <f>1+IF(ISNA(VLOOKUP($A221,$A$186:$F$215,6,FALSE)),VLOOKUP($A221,$A$156:$F$185,6,FALSE),VLOOKUP($A221,$A$186:$F$215,6,FALSE))</f>
        <v>8</v>
      </c>
      <c r="G221" s="4">
        <f>VLOOKUP($A221,$A221:$E221,5,FALSE)-IF(ISNA(VLOOKUP($A221,$A$186:$E$215,5,FALSE)),VLOOKUP($A221,$A$156:$E$185,5,FALSE),VLOOKUP($A221,$A$186:$E$215,5,FALSE))</f>
        <v>7</v>
      </c>
      <c r="H221" t="s">
        <v>35</v>
      </c>
      <c r="I221">
        <v>1300</v>
      </c>
      <c r="J221" t="str">
        <f>VLOOKUP(A221,Sheet1!$A:$D,3, FALSE)</f>
        <v>Eastern</v>
      </c>
      <c r="K221">
        <v>68</v>
      </c>
      <c r="L221" t="s">
        <v>87</v>
      </c>
      <c r="M221">
        <f t="shared" ref="M221:M241" si="1055">$B220</f>
        <v>30</v>
      </c>
      <c r="N221" s="10">
        <f t="shared" si="1033"/>
        <v>27.714285714285715</v>
      </c>
      <c r="O221" s="10">
        <f t="shared" si="1034"/>
        <v>28.571428571428573</v>
      </c>
      <c r="P221">
        <v>-3</v>
      </c>
      <c r="Q221" t="str">
        <f t="shared" si="1035"/>
        <v>N</v>
      </c>
    </row>
    <row r="222" spans="1:17" x14ac:dyDescent="0.35">
      <c r="A222" t="s">
        <v>12</v>
      </c>
      <c r="B222">
        <v>30</v>
      </c>
      <c r="C222" t="s">
        <v>5</v>
      </c>
      <c r="D222" t="str">
        <f t="shared" ref="D222" si="1056">IF($B223=$B222,"T",IF($B223&lt;$B222,"W","L"))</f>
        <v>W</v>
      </c>
      <c r="E222" s="5">
        <f t="shared" ref="E222" si="1057">$E223</f>
        <v>42673</v>
      </c>
      <c r="F222" s="4">
        <f>1+IF(ISNA(VLOOKUP($A222,$A$186:$F$215,6,FALSE)),VLOOKUP($A222,$A$156:$F$185,6,FALSE),VLOOKUP($A222,$A$186:$F$215,6,FALSE))</f>
        <v>8</v>
      </c>
      <c r="G222" s="4">
        <f>VLOOKUP($A222,$A222:$E222,5,FALSE)-IF(ISNA(VLOOKUP($A222,$A$186:$E$215,5,FALSE)),VLOOKUP($A222,$A$156:$E$185,5,FALSE),VLOOKUP($A222,$A$186:$E$215,5,FALSE))</f>
        <v>7</v>
      </c>
      <c r="H222" t="s">
        <v>34</v>
      </c>
      <c r="I222">
        <f t="shared" ref="I222" si="1058">I223</f>
        <v>1300</v>
      </c>
      <c r="J222" t="str">
        <f t="shared" ref="J222" si="1059">J223</f>
        <v>Eastern</v>
      </c>
      <c r="K222">
        <f t="shared" ref="K222" si="1060">K223</f>
        <v>86</v>
      </c>
      <c r="L222" t="str">
        <f t="shared" ref="L222" si="1061">L223</f>
        <v>Clear</v>
      </c>
      <c r="M222">
        <f t="shared" ref="M222:M241" si="1062">$B223</f>
        <v>24</v>
      </c>
      <c r="N222" s="10">
        <f t="shared" si="1033"/>
        <v>26.428571428571427</v>
      </c>
      <c r="O222" s="10">
        <f t="shared" si="1034"/>
        <v>25.571428571428573</v>
      </c>
      <c r="P222">
        <f t="shared" ref="P222" si="1063">(P223*-1)</f>
        <v>0</v>
      </c>
      <c r="Q222" t="str">
        <f t="shared" si="1035"/>
        <v>Y</v>
      </c>
    </row>
    <row r="223" spans="1:17" x14ac:dyDescent="0.35">
      <c r="A223" t="s">
        <v>9</v>
      </c>
      <c r="B223">
        <v>24</v>
      </c>
      <c r="C223" t="s">
        <v>5</v>
      </c>
      <c r="D223" t="str">
        <f t="shared" ref="D223" si="1064">IF($B222=$B223,"T",IF($B222&lt;$B223,"W","L"))</f>
        <v>L</v>
      </c>
      <c r="E223" s="5">
        <v>42673</v>
      </c>
      <c r="F223" s="4">
        <f>1+IF(ISNA(VLOOKUP($A223,$A$186:$F$215,6,FALSE)),VLOOKUP($A223,$A$156:$F$185,6,FALSE),VLOOKUP($A223,$A$186:$F$215,6,FALSE))</f>
        <v>7</v>
      </c>
      <c r="G223" s="4">
        <f>VLOOKUP($A223,$A223:$E223,5,FALSE)-IF(ISNA(VLOOKUP($A223,$A$186:$E$215,5,FALSE)),VLOOKUP($A223,$A$156:$E$185,5,FALSE),VLOOKUP($A223,$A$186:$E$215,5,FALSE))</f>
        <v>7</v>
      </c>
      <c r="H223" t="s">
        <v>35</v>
      </c>
      <c r="I223">
        <v>1300</v>
      </c>
      <c r="J223" t="str">
        <f>VLOOKUP(A223,Sheet1!$A:$D,3, FALSE)</f>
        <v>Eastern</v>
      </c>
      <c r="K223">
        <v>86</v>
      </c>
      <c r="L223" t="s">
        <v>69</v>
      </c>
      <c r="M223">
        <f t="shared" ref="M223:M241" si="1065">$B222</f>
        <v>30</v>
      </c>
      <c r="N223" s="10">
        <f t="shared" si="1033"/>
        <v>21.333333333333332</v>
      </c>
      <c r="O223" s="10">
        <f t="shared" si="1034"/>
        <v>26.5</v>
      </c>
      <c r="P223">
        <v>0</v>
      </c>
      <c r="Q223" t="str">
        <f t="shared" si="1035"/>
        <v>Y</v>
      </c>
    </row>
    <row r="224" spans="1:17" x14ac:dyDescent="0.35">
      <c r="A224" t="s">
        <v>7</v>
      </c>
      <c r="B224">
        <v>41</v>
      </c>
      <c r="C224" t="s">
        <v>1</v>
      </c>
      <c r="D224" t="str">
        <f t="shared" ref="D224" si="1066">IF($B225=$B224,"T",IF($B225&lt;$B224,"W","L"))</f>
        <v>W</v>
      </c>
      <c r="E224" s="5">
        <f t="shared" ref="E224" si="1067">$E225</f>
        <v>42673</v>
      </c>
      <c r="F224" s="4">
        <f>1+IF(ISNA(VLOOKUP($A224,$A$186:$F$215,6,FALSE)),VLOOKUP($A224,$A$156:$F$185,6,FALSE),VLOOKUP($A224,$A$186:$F$215,6,FALSE))</f>
        <v>8</v>
      </c>
      <c r="G224" s="4">
        <f>VLOOKUP($A224,$A224:$E224,5,FALSE)-IF(ISNA(VLOOKUP($A224,$A$186:$E$215,5,FALSE)),VLOOKUP($A224,$A$156:$E$185,5,FALSE),VLOOKUP($A224,$A$186:$E$215,5,FALSE))</f>
        <v>7</v>
      </c>
      <c r="H224" t="s">
        <v>34</v>
      </c>
      <c r="I224">
        <f t="shared" ref="I224" si="1068">I225</f>
        <v>1300</v>
      </c>
      <c r="J224" t="str">
        <f t="shared" ref="J224" si="1069">J225</f>
        <v>Eastern</v>
      </c>
      <c r="K224">
        <f t="shared" ref="K224" si="1070">K225</f>
        <v>49</v>
      </c>
      <c r="L224" t="str">
        <f t="shared" ref="L224" si="1071">L225</f>
        <v>Rain</v>
      </c>
      <c r="M224">
        <f t="shared" ref="M224:M241" si="1072">$B225</f>
        <v>25</v>
      </c>
      <c r="N224" s="10">
        <f t="shared" si="1033"/>
        <v>25.142857142857142</v>
      </c>
      <c r="O224" s="10">
        <f t="shared" si="1034"/>
        <v>15.285714285714286</v>
      </c>
      <c r="P224">
        <f t="shared" ref="P224" si="1073">(P225*-1)</f>
        <v>6.5</v>
      </c>
      <c r="Q224" t="str">
        <f t="shared" si="1035"/>
        <v>N</v>
      </c>
    </row>
    <row r="225" spans="1:17" x14ac:dyDescent="0.35">
      <c r="A225" t="s">
        <v>11</v>
      </c>
      <c r="B225">
        <v>25</v>
      </c>
      <c r="C225" t="s">
        <v>1</v>
      </c>
      <c r="D225" t="str">
        <f t="shared" ref="D225" si="1074">IF($B224=$B225,"T",IF($B224&lt;$B225,"W","L"))</f>
        <v>L</v>
      </c>
      <c r="E225" s="5">
        <v>42673</v>
      </c>
      <c r="F225" s="4">
        <f>1+IF(ISNA(VLOOKUP($A225,$A$186:$F$215,6,FALSE)),VLOOKUP($A225,$A$156:$F$185,6,FALSE),VLOOKUP($A225,$A$186:$F$215,6,FALSE))</f>
        <v>8</v>
      </c>
      <c r="G225" s="4">
        <f>VLOOKUP($A225,$A225:$E225,5,FALSE)-IF(ISNA(VLOOKUP($A225,$A$186:$E$215,5,FALSE)),VLOOKUP($A225,$A$156:$E$185,5,FALSE),VLOOKUP($A225,$A$186:$E$215,5,FALSE))</f>
        <v>7</v>
      </c>
      <c r="H225" t="s">
        <v>35</v>
      </c>
      <c r="I225">
        <v>1300</v>
      </c>
      <c r="J225" t="str">
        <f>VLOOKUP(A225,Sheet1!$A:$D,3, FALSE)</f>
        <v>Eastern</v>
      </c>
      <c r="K225">
        <v>49</v>
      </c>
      <c r="L225" t="s">
        <v>73</v>
      </c>
      <c r="M225">
        <f t="shared" ref="M225:M241" si="1075">$B224</f>
        <v>41</v>
      </c>
      <c r="N225" s="10">
        <f t="shared" si="1033"/>
        <v>26.714285714285715</v>
      </c>
      <c r="O225" s="10">
        <f t="shared" si="1034"/>
        <v>18.714285714285715</v>
      </c>
      <c r="P225">
        <v>-6.5</v>
      </c>
      <c r="Q225" t="str">
        <f t="shared" si="1035"/>
        <v>N</v>
      </c>
    </row>
    <row r="226" spans="1:17" x14ac:dyDescent="0.35">
      <c r="A226" t="s">
        <v>31</v>
      </c>
      <c r="B226">
        <v>31</v>
      </c>
      <c r="C226" t="s">
        <v>1</v>
      </c>
      <c r="D226" t="str">
        <f t="shared" ref="D226" si="1076">IF($B227=$B226,"T",IF($B227&lt;$B226,"W","L"))</f>
        <v>W</v>
      </c>
      <c r="E226" s="5">
        <f t="shared" ref="E226" si="1077">$E227</f>
        <v>42673</v>
      </c>
      <c r="F226" s="4">
        <f>1+IF(ISNA(VLOOKUP($A226,$A$186:$F$215,6,FALSE)),VLOOKUP($A226,$A$156:$F$185,6,FALSE),VLOOKUP($A226,$A$186:$F$215,6,FALSE))</f>
        <v>8</v>
      </c>
      <c r="G226" s="4">
        <f>VLOOKUP($A226,$A226:$E226,5,FALSE)-IF(ISNA(VLOOKUP($A226,$A$186:$E$215,5,FALSE)),VLOOKUP($A226,$A$156:$E$185,5,FALSE),VLOOKUP($A226,$A$186:$E$215,5,FALSE))</f>
        <v>7</v>
      </c>
      <c r="H226" t="s">
        <v>34</v>
      </c>
      <c r="I226">
        <f t="shared" ref="I226" si="1078">I227</f>
        <v>1300</v>
      </c>
      <c r="J226" t="str">
        <f t="shared" ref="J226" si="1079">J227</f>
        <v>Eastern</v>
      </c>
      <c r="K226">
        <f t="shared" ref="K226" si="1080">K227</f>
        <v>53</v>
      </c>
      <c r="L226" t="str">
        <f t="shared" ref="L226" si="1081">L227</f>
        <v>Rain</v>
      </c>
      <c r="M226">
        <f t="shared" ref="M226:M241" si="1082">$B227</f>
        <v>28</v>
      </c>
      <c r="N226" s="10">
        <f t="shared" si="1033"/>
        <v>17</v>
      </c>
      <c r="O226" s="10">
        <f t="shared" si="1034"/>
        <v>25.714285714285715</v>
      </c>
      <c r="P226">
        <f t="shared" ref="P226" si="1083">(P227*-1)</f>
        <v>2.5</v>
      </c>
      <c r="Q226" t="str">
        <f t="shared" si="1035"/>
        <v>N</v>
      </c>
    </row>
    <row r="227" spans="1:17" x14ac:dyDescent="0.35">
      <c r="A227" t="s">
        <v>8</v>
      </c>
      <c r="B227">
        <v>28</v>
      </c>
      <c r="C227" t="s">
        <v>1</v>
      </c>
      <c r="D227" t="str">
        <f t="shared" ref="D227" si="1084">IF($B226=$B227,"T",IF($B226&lt;$B227,"W","L"))</f>
        <v>L</v>
      </c>
      <c r="E227" s="5">
        <v>42673</v>
      </c>
      <c r="F227" s="4">
        <f>1+IF(ISNA(VLOOKUP($A227,$A$186:$F$215,6,FALSE)),VLOOKUP($A227,$A$156:$F$185,6,FALSE),VLOOKUP($A227,$A$186:$F$215,6,FALSE))</f>
        <v>8</v>
      </c>
      <c r="G227" s="4">
        <f>VLOOKUP($A227,$A227:$E227,5,FALSE)-IF(ISNA(VLOOKUP($A227,$A$186:$E$215,5,FALSE)),VLOOKUP($A227,$A$156:$E$185,5,FALSE),VLOOKUP($A227,$A$186:$E$215,5,FALSE))</f>
        <v>7</v>
      </c>
      <c r="H227" t="s">
        <v>35</v>
      </c>
      <c r="I227">
        <v>1300</v>
      </c>
      <c r="J227" t="str">
        <f>VLOOKUP(A227,Sheet1!$A:$D,3, FALSE)</f>
        <v>Eastern</v>
      </c>
      <c r="K227">
        <v>53</v>
      </c>
      <c r="L227" t="s">
        <v>73</v>
      </c>
      <c r="M227">
        <f t="shared" ref="M227:M241" si="1085">$B226</f>
        <v>31</v>
      </c>
      <c r="N227" s="10">
        <f t="shared" si="1033"/>
        <v>18.571428571428573</v>
      </c>
      <c r="O227" s="10">
        <f t="shared" si="1034"/>
        <v>29.571428571428573</v>
      </c>
      <c r="P227">
        <v>-2.5</v>
      </c>
      <c r="Q227" t="str">
        <f t="shared" si="1035"/>
        <v>N</v>
      </c>
    </row>
    <row r="228" spans="1:17" x14ac:dyDescent="0.35">
      <c r="A228" t="s">
        <v>26</v>
      </c>
      <c r="B228">
        <v>32</v>
      </c>
      <c r="C228" t="s">
        <v>1</v>
      </c>
      <c r="D228" t="str">
        <f t="shared" ref="D228" si="1086">IF($B229=$B228,"T",IF($B229&lt;$B228,"W","L"))</f>
        <v>L</v>
      </c>
      <c r="E228" s="5">
        <f t="shared" ref="E228" si="1087">$E229</f>
        <v>42673</v>
      </c>
      <c r="F228" s="4">
        <f>1+IF(ISNA(VLOOKUP($A228,$A$186:$F$215,6,FALSE)),VLOOKUP($A228,$A$156:$F$185,6,FALSE),VLOOKUP($A228,$A$186:$F$215,6,FALSE))</f>
        <v>7</v>
      </c>
      <c r="G228" s="4">
        <f>VLOOKUP($A228,$A228:$E228,5,FALSE)-IF(ISNA(VLOOKUP($A228,$A$186:$E$215,5,FALSE)),VLOOKUP($A228,$A$156:$E$185,5,FALSE),VLOOKUP($A228,$A$186:$E$215,5,FALSE))</f>
        <v>10</v>
      </c>
      <c r="H228" t="s">
        <v>34</v>
      </c>
      <c r="I228">
        <f t="shared" ref="I228" si="1088">I229</f>
        <v>1625</v>
      </c>
      <c r="J228" t="str">
        <f t="shared" ref="J228" si="1089">J229</f>
        <v>Eastern</v>
      </c>
      <c r="K228" t="str">
        <f t="shared" ref="K228" si="1090">K229</f>
        <v>Dome</v>
      </c>
      <c r="L228">
        <f t="shared" ref="L228" si="1091">L229</f>
        <v>0</v>
      </c>
      <c r="M228">
        <f t="shared" ref="M228:M241" si="1092">$B229</f>
        <v>33</v>
      </c>
      <c r="N228" s="10">
        <f t="shared" si="1033"/>
        <v>23.333333333333332</v>
      </c>
      <c r="O228" s="10">
        <f t="shared" si="1034"/>
        <v>20.5</v>
      </c>
      <c r="P228">
        <f t="shared" ref="P228" si="1093">(P229*-1)</f>
        <v>-3</v>
      </c>
      <c r="Q228" t="str">
        <f t="shared" si="1035"/>
        <v>N</v>
      </c>
    </row>
    <row r="229" spans="1:17" x14ac:dyDescent="0.35">
      <c r="A229" t="s">
        <v>3</v>
      </c>
      <c r="B229">
        <v>33</v>
      </c>
      <c r="C229" t="s">
        <v>1</v>
      </c>
      <c r="D229" t="str">
        <f t="shared" ref="D229" si="1094">IF($B228=$B229,"T",IF($B228&lt;$B229,"W","L"))</f>
        <v>W</v>
      </c>
      <c r="E229" s="5">
        <v>42673</v>
      </c>
      <c r="F229" s="4">
        <f>1+IF(ISNA(VLOOKUP($A229,$A$186:$F$215,6,FALSE)),VLOOKUP($A229,$A$156:$F$185,6,FALSE),VLOOKUP($A229,$A$186:$F$215,6,FALSE))</f>
        <v>8</v>
      </c>
      <c r="G229" s="4">
        <f>VLOOKUP($A229,$A229:$E229,5,FALSE)-IF(ISNA(VLOOKUP($A229,$A$186:$E$215,5,FALSE)),VLOOKUP($A229,$A$156:$E$185,5,FALSE),VLOOKUP($A229,$A$186:$E$215,5,FALSE))</f>
        <v>7</v>
      </c>
      <c r="H229" t="s">
        <v>35</v>
      </c>
      <c r="I229">
        <v>1625</v>
      </c>
      <c r="J229" t="str">
        <f>VLOOKUP(A229,Sheet1!$A:$D,3, FALSE)</f>
        <v>Eastern</v>
      </c>
      <c r="K229" t="s">
        <v>61</v>
      </c>
      <c r="M229">
        <f t="shared" ref="M229:M241" si="1095">$B228</f>
        <v>32</v>
      </c>
      <c r="N229" s="10">
        <f t="shared" si="1033"/>
        <v>32.714285714285715</v>
      </c>
      <c r="O229" s="10">
        <f t="shared" si="1034"/>
        <v>28.428571428571427</v>
      </c>
      <c r="P229">
        <v>3</v>
      </c>
      <c r="Q229" t="str">
        <f t="shared" si="1035"/>
        <v>N</v>
      </c>
    </row>
    <row r="230" spans="1:17" x14ac:dyDescent="0.35">
      <c r="A230" t="s">
        <v>16</v>
      </c>
      <c r="B230">
        <v>13</v>
      </c>
      <c r="C230" t="s">
        <v>1</v>
      </c>
      <c r="D230" t="str">
        <f t="shared" ref="D230" si="1096">IF($B231=$B230,"T",IF($B231&lt;$B230,"W","L"))</f>
        <v>L</v>
      </c>
      <c r="E230" s="5">
        <f t="shared" ref="E230" si="1097">$E231</f>
        <v>42673</v>
      </c>
      <c r="F230" s="4">
        <f>1+IF(ISNA(VLOOKUP($A230,$A$186:$F$215,6,FALSE)),VLOOKUP($A230,$A$156:$F$185,6,FALSE),VLOOKUP($A230,$A$186:$F$215,6,FALSE))</f>
        <v>8</v>
      </c>
      <c r="G230" s="4">
        <f>VLOOKUP($A230,$A230:$E230,5,FALSE)-IF(ISNA(VLOOKUP($A230,$A$186:$E$215,5,FALSE)),VLOOKUP($A230,$A$156:$E$185,5,FALSE),VLOOKUP($A230,$A$186:$E$215,5,FALSE))</f>
        <v>7</v>
      </c>
      <c r="H230" t="s">
        <v>34</v>
      </c>
      <c r="I230">
        <f t="shared" ref="I230" si="1098">I231</f>
        <v>1200</v>
      </c>
      <c r="J230" t="str">
        <f t="shared" ref="J230" si="1099">J231</f>
        <v>Central</v>
      </c>
      <c r="K230">
        <f t="shared" ref="K230" si="1100">K231</f>
        <v>80</v>
      </c>
      <c r="L230" t="str">
        <f t="shared" ref="L230" si="1101">L231</f>
        <v>Mostly Sunny</v>
      </c>
      <c r="M230">
        <f t="shared" ref="M230:M241" si="1102">$B231</f>
        <v>20</v>
      </c>
      <c r="N230" s="10">
        <f t="shared" si="1033"/>
        <v>24.285714285714285</v>
      </c>
      <c r="O230" s="10">
        <f t="shared" si="1034"/>
        <v>24.285714285714285</v>
      </c>
      <c r="P230">
        <f t="shared" ref="P230" si="1103">(P231*-1)</f>
        <v>-1</v>
      </c>
      <c r="Q230" t="str">
        <f t="shared" si="1035"/>
        <v>N</v>
      </c>
    </row>
    <row r="231" spans="1:17" x14ac:dyDescent="0.35">
      <c r="A231" t="s">
        <v>15</v>
      </c>
      <c r="B231">
        <v>20</v>
      </c>
      <c r="C231" t="s">
        <v>1</v>
      </c>
      <c r="D231" t="str">
        <f t="shared" ref="D231" si="1104">IF($B230=$B231,"T",IF($B230&lt;$B231,"W","L"))</f>
        <v>W</v>
      </c>
      <c r="E231" s="5">
        <v>42673</v>
      </c>
      <c r="F231" s="4">
        <f>1+IF(ISNA(VLOOKUP($A231,$A$186:$F$215,6,FALSE)),VLOOKUP($A231,$A$156:$F$185,6,FALSE),VLOOKUP($A231,$A$186:$F$215,6,FALSE))</f>
        <v>8</v>
      </c>
      <c r="G231" s="4">
        <f>VLOOKUP($A231,$A231:$E231,5,FALSE)-IF(ISNA(VLOOKUP($A231,$A$186:$E$215,5,FALSE)),VLOOKUP($A231,$A$156:$E$185,5,FALSE),VLOOKUP($A231,$A$186:$E$215,5,FALSE))</f>
        <v>6</v>
      </c>
      <c r="H231" t="s">
        <v>35</v>
      </c>
      <c r="I231">
        <v>1200</v>
      </c>
      <c r="J231" t="str">
        <f>VLOOKUP(A231,Sheet1!$A:$D,3, FALSE)</f>
        <v>Central</v>
      </c>
      <c r="K231">
        <v>80</v>
      </c>
      <c r="L231" t="s">
        <v>107</v>
      </c>
      <c r="M231">
        <f t="shared" ref="M231:M241" si="1105">$B230</f>
        <v>13</v>
      </c>
      <c r="N231" s="10">
        <f t="shared" si="1033"/>
        <v>16.714285714285715</v>
      </c>
      <c r="O231" s="10">
        <f t="shared" si="1034"/>
        <v>22</v>
      </c>
      <c r="P231">
        <v>1</v>
      </c>
      <c r="Q231" t="str">
        <f t="shared" si="1035"/>
        <v>N</v>
      </c>
    </row>
    <row r="232" spans="1:17" x14ac:dyDescent="0.35">
      <c r="A232" t="s">
        <v>25</v>
      </c>
      <c r="B232">
        <v>20</v>
      </c>
      <c r="C232" t="s">
        <v>1</v>
      </c>
      <c r="D232" t="str">
        <f t="shared" ref="D232" si="1106">IF($B233=$B232,"T",IF($B233&lt;$B232,"W","L"))</f>
        <v>L</v>
      </c>
      <c r="E232" s="5">
        <f t="shared" ref="E232" si="1107">$E233</f>
        <v>42673</v>
      </c>
      <c r="F232" s="4">
        <f>1+IF(ISNA(VLOOKUP($A232,$A$186:$F$215,6,FALSE)),VLOOKUP($A232,$A$156:$F$185,6,FALSE),VLOOKUP($A232,$A$186:$F$215,6,FALSE))</f>
        <v>7</v>
      </c>
      <c r="G232" s="4">
        <f>VLOOKUP($A232,$A232:$E232,5,FALSE)-IF(ISNA(VLOOKUP($A232,$A$186:$E$215,5,FALSE)),VLOOKUP($A232,$A$156:$E$185,5,FALSE),VLOOKUP($A232,$A$186:$E$215,5,FALSE))</f>
        <v>7</v>
      </c>
      <c r="H232" t="s">
        <v>34</v>
      </c>
      <c r="I232">
        <f t="shared" ref="I232" si="1108">I233</f>
        <v>1200</v>
      </c>
      <c r="J232" t="str">
        <f t="shared" ref="J232" si="1109">J233</f>
        <v>Central</v>
      </c>
      <c r="K232">
        <f t="shared" ref="K232" si="1110">K233</f>
        <v>80</v>
      </c>
      <c r="L232" t="str">
        <f t="shared" ref="L232" si="1111">L233</f>
        <v>Sunny</v>
      </c>
      <c r="M232">
        <f t="shared" ref="M232:M241" si="1112">$B233</f>
        <v>25</v>
      </c>
      <c r="N232" s="10">
        <f t="shared" si="1033"/>
        <v>18.5</v>
      </c>
      <c r="O232" s="10">
        <f t="shared" si="1034"/>
        <v>14</v>
      </c>
      <c r="P232">
        <f t="shared" ref="P232" si="1113">(P233*-1)</f>
        <v>1</v>
      </c>
      <c r="Q232" t="str">
        <f t="shared" si="1035"/>
        <v>Y</v>
      </c>
    </row>
    <row r="233" spans="1:17" x14ac:dyDescent="0.35">
      <c r="A233" t="s">
        <v>2</v>
      </c>
      <c r="B233">
        <v>25</v>
      </c>
      <c r="C233" t="s">
        <v>1</v>
      </c>
      <c r="D233" t="str">
        <f t="shared" ref="D233" si="1114">IF($B232=$B233,"T",IF($B232&lt;$B233,"W","L"))</f>
        <v>W</v>
      </c>
      <c r="E233" s="5">
        <v>42673</v>
      </c>
      <c r="F233" s="4">
        <f>1+IF(ISNA(VLOOKUP($A233,$A$186:$F$215,6,FALSE)),VLOOKUP($A233,$A$156:$F$185,6,FALSE),VLOOKUP($A233,$A$186:$F$215,6,FALSE))</f>
        <v>7</v>
      </c>
      <c r="G233" s="4">
        <f>VLOOKUP($A233,$A233:$E233,5,FALSE)-IF(ISNA(VLOOKUP($A233,$A$186:$E$215,5,FALSE)),VLOOKUP($A233,$A$156:$E$185,5,FALSE),VLOOKUP($A233,$A$186:$E$215,5,FALSE))</f>
        <v>7</v>
      </c>
      <c r="H233" t="s">
        <v>35</v>
      </c>
      <c r="I233">
        <v>1200</v>
      </c>
      <c r="J233" t="str">
        <f>VLOOKUP(A233,Sheet1!$A:$D,3, FALSE)</f>
        <v>Central</v>
      </c>
      <c r="K233">
        <v>80</v>
      </c>
      <c r="L233" t="s">
        <v>65</v>
      </c>
      <c r="M233">
        <f t="shared" ref="M233:M241" si="1115">$B232</f>
        <v>20</v>
      </c>
      <c r="N233" s="10">
        <f t="shared" si="1033"/>
        <v>29.333333333333332</v>
      </c>
      <c r="O233" s="10">
        <f t="shared" si="1034"/>
        <v>32.5</v>
      </c>
      <c r="P233">
        <v>-1</v>
      </c>
      <c r="Q233" t="str">
        <f t="shared" si="1035"/>
        <v>Y</v>
      </c>
    </row>
    <row r="234" spans="1:17" x14ac:dyDescent="0.35">
      <c r="A234" t="s">
        <v>32</v>
      </c>
      <c r="B234">
        <v>19</v>
      </c>
      <c r="C234" t="s">
        <v>1</v>
      </c>
      <c r="D234" t="str">
        <f t="shared" ref="D234" si="1116">IF($B235=$B234,"T",IF($B235&lt;$B234,"W","L"))</f>
        <v>L</v>
      </c>
      <c r="E234" s="5">
        <f t="shared" ref="E234" si="1117">$E235</f>
        <v>42673</v>
      </c>
      <c r="F234" s="4">
        <f>1+IF(ISNA(VLOOKUP($A234,$A$186:$F$215,6,FALSE)),VLOOKUP($A234,$A$156:$F$185,6,FALSE),VLOOKUP($A234,$A$186:$F$215,6,FALSE))</f>
        <v>8</v>
      </c>
      <c r="G234" s="4">
        <f>VLOOKUP($A234,$A234:$E234,5,FALSE)-IF(ISNA(VLOOKUP($A234,$A$186:$E$215,5,FALSE)),VLOOKUP($A234,$A$156:$E$185,5,FALSE),VLOOKUP($A234,$A$186:$E$215,5,FALSE))</f>
        <v>7</v>
      </c>
      <c r="H234" t="s">
        <v>34</v>
      </c>
      <c r="I234">
        <f t="shared" ref="I234" si="1118">I235</f>
        <v>1405</v>
      </c>
      <c r="J234" t="str">
        <f t="shared" ref="J234" si="1119">J235</f>
        <v>Mountain</v>
      </c>
      <c r="K234">
        <f t="shared" ref="K234" si="1120">K235</f>
        <v>76</v>
      </c>
      <c r="L234" t="str">
        <f t="shared" ref="L234" si="1121">L235</f>
        <v>Partly Cloudy</v>
      </c>
      <c r="M234">
        <f t="shared" ref="M234:M241" si="1122">$B235</f>
        <v>27</v>
      </c>
      <c r="N234" s="10">
        <f t="shared" si="1033"/>
        <v>29.428571428571427</v>
      </c>
      <c r="O234" s="10">
        <f t="shared" si="1034"/>
        <v>26.428571428571427</v>
      </c>
      <c r="P234">
        <f t="shared" ref="P234" si="1123">(P235*-1)</f>
        <v>-3.5</v>
      </c>
      <c r="Q234" t="str">
        <f t="shared" si="1035"/>
        <v>N</v>
      </c>
    </row>
    <row r="235" spans="1:17" x14ac:dyDescent="0.35">
      <c r="A235" t="s">
        <v>18</v>
      </c>
      <c r="B235">
        <v>27</v>
      </c>
      <c r="C235" t="s">
        <v>1</v>
      </c>
      <c r="D235" t="str">
        <f t="shared" ref="D235" si="1124">IF($B234=$B235,"T",IF($B234&lt;$B235,"W","L"))</f>
        <v>W</v>
      </c>
      <c r="E235" s="5">
        <v>42673</v>
      </c>
      <c r="F235" s="4">
        <f>1+IF(ISNA(VLOOKUP($A235,$A$186:$F$215,6,FALSE)),VLOOKUP($A235,$A$156:$F$185,6,FALSE),VLOOKUP($A235,$A$186:$F$215,6,FALSE))</f>
        <v>8</v>
      </c>
      <c r="G235" s="4">
        <f>VLOOKUP($A235,$A235:$E235,5,FALSE)-IF(ISNA(VLOOKUP($A235,$A$186:$E$215,5,FALSE)),VLOOKUP($A235,$A$156:$E$185,5,FALSE),VLOOKUP($A235,$A$186:$E$215,5,FALSE))</f>
        <v>6</v>
      </c>
      <c r="H235" t="s">
        <v>35</v>
      </c>
      <c r="I235">
        <v>1405</v>
      </c>
      <c r="J235" t="str">
        <f>VLOOKUP(A235,Sheet1!$A:$D,3, FALSE)</f>
        <v>Mountain</v>
      </c>
      <c r="K235">
        <v>76</v>
      </c>
      <c r="L235" t="s">
        <v>62</v>
      </c>
      <c r="M235">
        <f t="shared" ref="M235:M241" si="1125">$B234</f>
        <v>19</v>
      </c>
      <c r="N235" s="10">
        <f t="shared" si="1033"/>
        <v>23.857142857142858</v>
      </c>
      <c r="O235" s="10">
        <f t="shared" si="1034"/>
        <v>16.714285714285715</v>
      </c>
      <c r="P235">
        <v>3.5</v>
      </c>
      <c r="Q235" t="str">
        <f t="shared" si="1035"/>
        <v>N</v>
      </c>
    </row>
    <row r="236" spans="1:17" x14ac:dyDescent="0.35">
      <c r="A236" t="s">
        <v>22</v>
      </c>
      <c r="B236">
        <v>20</v>
      </c>
      <c r="C236" t="s">
        <v>1</v>
      </c>
      <c r="D236" t="str">
        <f t="shared" ref="D236" si="1126">IF($B237=$B236,"T",IF($B237&lt;$B236,"W","L"))</f>
        <v>L</v>
      </c>
      <c r="E236" s="5">
        <f t="shared" ref="E236" si="1127">$E237</f>
        <v>42673</v>
      </c>
      <c r="F236" s="4">
        <f>1+IF(ISNA(VLOOKUP($A236,$A$186:$F$215,6,FALSE)),VLOOKUP($A236,$A$156:$F$185,6,FALSE),VLOOKUP($A236,$A$186:$F$215,6,FALSE))</f>
        <v>8</v>
      </c>
      <c r="G236" s="4">
        <f>VLOOKUP($A236,$A236:$E236,5,FALSE)-IF(ISNA(VLOOKUP($A236,$A$186:$E$215,5,FALSE)),VLOOKUP($A236,$A$156:$E$185,5,FALSE),VLOOKUP($A236,$A$186:$E$215,5,FALSE))</f>
        <v>7</v>
      </c>
      <c r="H236" t="s">
        <v>34</v>
      </c>
      <c r="I236">
        <f t="shared" ref="I236" si="1128">I237</f>
        <v>1245</v>
      </c>
      <c r="J236" t="str">
        <f t="shared" ref="J236" si="1129">J237</f>
        <v>Eastern</v>
      </c>
      <c r="K236">
        <f t="shared" ref="K236" si="1130">K237</f>
        <v>85</v>
      </c>
      <c r="L236" t="str">
        <f t="shared" ref="L236" si="1131">L237</f>
        <v>Sunny</v>
      </c>
      <c r="M236">
        <f t="shared" ref="M236:M241" si="1132">$B237</f>
        <v>30</v>
      </c>
      <c r="N236" s="10">
        <f t="shared" si="1033"/>
        <v>22.714285714285715</v>
      </c>
      <c r="O236" s="10">
        <f t="shared" si="1034"/>
        <v>15.714285714285714</v>
      </c>
      <c r="P236">
        <f t="shared" ref="P236" si="1133">(P237*-1)</f>
        <v>-2.5</v>
      </c>
      <c r="Q236" t="str">
        <f t="shared" si="1035"/>
        <v>N</v>
      </c>
    </row>
    <row r="237" spans="1:17" x14ac:dyDescent="0.35">
      <c r="A237" t="s">
        <v>20</v>
      </c>
      <c r="B237">
        <v>30</v>
      </c>
      <c r="C237" t="s">
        <v>1</v>
      </c>
      <c r="D237" t="str">
        <f t="shared" ref="D237" si="1134">IF($B236=$B237,"T",IF($B236&lt;$B237,"W","L"))</f>
        <v>W</v>
      </c>
      <c r="E237" s="5">
        <v>42673</v>
      </c>
      <c r="F237" s="4">
        <f>1+IF(ISNA(VLOOKUP($A237,$A$186:$F$215,6,FALSE)),VLOOKUP($A237,$A$156:$F$185,6,FALSE),VLOOKUP($A237,$A$186:$F$215,6,FALSE))</f>
        <v>7</v>
      </c>
      <c r="G237" s="4">
        <f>VLOOKUP($A237,$A237:$E237,5,FALSE)-IF(ISNA(VLOOKUP($A237,$A$186:$E$215,5,FALSE)),VLOOKUP($A237,$A$156:$E$185,5,FALSE),VLOOKUP($A237,$A$186:$E$215,5,FALSE))</f>
        <v>14</v>
      </c>
      <c r="H237" t="s">
        <v>35</v>
      </c>
      <c r="I237">
        <v>1245</v>
      </c>
      <c r="J237" t="str">
        <f>VLOOKUP(A237,Sheet1!$A:$D,3, FALSE)</f>
        <v>Eastern</v>
      </c>
      <c r="K237">
        <v>85</v>
      </c>
      <c r="L237" t="s">
        <v>65</v>
      </c>
      <c r="M237">
        <f t="shared" ref="M237:M241" si="1135">$B236</f>
        <v>20</v>
      </c>
      <c r="N237" s="10">
        <f t="shared" si="1033"/>
        <v>26.833333333333332</v>
      </c>
      <c r="O237" s="10">
        <f t="shared" si="1034"/>
        <v>29.333333333333332</v>
      </c>
      <c r="P237">
        <v>2.5</v>
      </c>
      <c r="Q237" t="str">
        <f t="shared" si="1035"/>
        <v>N</v>
      </c>
    </row>
    <row r="238" spans="1:17" x14ac:dyDescent="0.35">
      <c r="A238" t="s">
        <v>27</v>
      </c>
      <c r="B238">
        <v>23</v>
      </c>
      <c r="C238" t="s">
        <v>5</v>
      </c>
      <c r="D238" t="str">
        <f t="shared" ref="D238" si="1136">IF($B239=$B238,"T",IF($B239&lt;$B238,"W","L"))</f>
        <v>L</v>
      </c>
      <c r="E238" s="5">
        <f t="shared" ref="E238" si="1137">$E239</f>
        <v>42673</v>
      </c>
      <c r="F238" s="4">
        <f>1+IF(ISNA(VLOOKUP($A238,$A$186:$F$215,6,FALSE)),VLOOKUP($A238,$A$156:$F$185,6,FALSE),VLOOKUP($A238,$A$186:$F$215,6,FALSE))</f>
        <v>7</v>
      </c>
      <c r="G238" s="4">
        <f>VLOOKUP($A238,$A238:$E238,5,FALSE)-IF(ISNA(VLOOKUP($A238,$A$186:$E$215,5,FALSE)),VLOOKUP($A238,$A$156:$E$185,5,FALSE),VLOOKUP($A238,$A$186:$E$215,5,FALSE))</f>
        <v>7</v>
      </c>
      <c r="H238" t="s">
        <v>34</v>
      </c>
      <c r="I238">
        <f t="shared" ref="I238" si="1138">I239</f>
        <v>1930</v>
      </c>
      <c r="J238" t="str">
        <f t="shared" ref="J238" si="1139">J239</f>
        <v>Central</v>
      </c>
      <c r="K238">
        <f t="shared" ref="K238" si="1140">K239</f>
        <v>84</v>
      </c>
      <c r="L238" t="str">
        <f t="shared" ref="L238" si="1141">L239</f>
        <v>CLear</v>
      </c>
      <c r="M238">
        <f t="shared" ref="M238:M241" si="1142">$B239</f>
        <v>29</v>
      </c>
      <c r="N238" s="10">
        <f t="shared" si="1033"/>
        <v>26</v>
      </c>
      <c r="O238" s="10">
        <f t="shared" si="1034"/>
        <v>14.666666666666666</v>
      </c>
      <c r="P238">
        <f t="shared" ref="P238" si="1143">(P239*-1)</f>
        <v>-5</v>
      </c>
      <c r="Q238" t="str">
        <f t="shared" si="1035"/>
        <v>N</v>
      </c>
    </row>
    <row r="239" spans="1:17" x14ac:dyDescent="0.35">
      <c r="A239" t="s">
        <v>28</v>
      </c>
      <c r="B239">
        <v>29</v>
      </c>
      <c r="C239" t="s">
        <v>5</v>
      </c>
      <c r="D239" t="str">
        <f t="shared" ref="D239" si="1144">IF($B238=$B239,"T",IF($B238&lt;$B239,"W","L"))</f>
        <v>W</v>
      </c>
      <c r="E239" s="5">
        <v>42673</v>
      </c>
      <c r="F239" s="4">
        <f>1+IF(ISNA(VLOOKUP($A239,$A$186:$F$215,6,FALSE)),VLOOKUP($A239,$A$156:$F$185,6,FALSE),VLOOKUP($A239,$A$186:$F$215,6,FALSE))</f>
        <v>7</v>
      </c>
      <c r="G239" s="4">
        <f>VLOOKUP($A239,$A239:$E239,5,FALSE)-IF(ISNA(VLOOKUP($A239,$A$186:$E$215,5,FALSE)),VLOOKUP($A239,$A$156:$E$185,5,FALSE),VLOOKUP($A239,$A$186:$E$215,5,FALSE))</f>
        <v>14</v>
      </c>
      <c r="H239" t="s">
        <v>35</v>
      </c>
      <c r="I239">
        <v>1930</v>
      </c>
      <c r="J239" t="str">
        <f>VLOOKUP(A239,Sheet1!$A:$D,3, FALSE)</f>
        <v>Central</v>
      </c>
      <c r="K239">
        <v>84</v>
      </c>
      <c r="L239" t="s">
        <v>219</v>
      </c>
      <c r="M239">
        <f t="shared" ref="M239:M241" si="1145">$B238</f>
        <v>23</v>
      </c>
      <c r="N239" s="10">
        <f t="shared" si="1033"/>
        <v>26.5</v>
      </c>
      <c r="O239" s="10">
        <f t="shared" si="1034"/>
        <v>17.833333333333332</v>
      </c>
      <c r="P239">
        <v>5</v>
      </c>
      <c r="Q239" t="str">
        <f t="shared" si="1035"/>
        <v>N</v>
      </c>
    </row>
    <row r="240" spans="1:17" x14ac:dyDescent="0.35">
      <c r="A240" t="s">
        <v>0</v>
      </c>
      <c r="B240">
        <v>10</v>
      </c>
      <c r="C240" t="s">
        <v>1</v>
      </c>
      <c r="D240" t="str">
        <f t="shared" ref="D240" si="1146">IF($B241=$B240,"T",IF($B241&lt;$B240,"W","L"))</f>
        <v>L</v>
      </c>
      <c r="E240" s="5">
        <f t="shared" ref="E240" si="1147">$E241</f>
        <v>42674</v>
      </c>
      <c r="F240" s="4">
        <f>1+IF(ISNA(VLOOKUP($A240,$A$186:$F$215,6,FALSE)),VLOOKUP($A240,$A$156:$F$185,6,FALSE),VLOOKUP($A240,$A$186:$F$215,6,FALSE))</f>
        <v>7</v>
      </c>
      <c r="G240" s="4">
        <f>VLOOKUP($A240,$A240:$E240,5,FALSE)-IF(ISNA(VLOOKUP($A240,$A$186:$E$215,5,FALSE)),VLOOKUP($A240,$A$156:$E$185,5,FALSE),VLOOKUP($A240,$A$186:$E$215,5,FALSE))</f>
        <v>8</v>
      </c>
      <c r="H240" t="s">
        <v>34</v>
      </c>
      <c r="I240">
        <f t="shared" ref="I240" si="1148">I241</f>
        <v>1930</v>
      </c>
      <c r="J240" t="str">
        <f t="shared" ref="J240" si="1149">J241</f>
        <v>Central</v>
      </c>
      <c r="K240">
        <f t="shared" ref="K240" si="1150">K241</f>
        <v>58</v>
      </c>
      <c r="L240" t="str">
        <f t="shared" ref="L240" si="1151">L241</f>
        <v>Cloudy</v>
      </c>
      <c r="M240">
        <f t="shared" ref="M240:M241" si="1152">$B241</f>
        <v>20</v>
      </c>
      <c r="N240" s="10">
        <f t="shared" si="1033"/>
        <v>21.5</v>
      </c>
      <c r="O240" s="10">
        <f t="shared" si="1034"/>
        <v>14</v>
      </c>
      <c r="P240">
        <f t="shared" ref="P240" si="1153">(P241*-1)</f>
        <v>5.5</v>
      </c>
      <c r="Q240" t="str">
        <f t="shared" si="1035"/>
        <v>Y</v>
      </c>
    </row>
    <row r="241" spans="1:17" x14ac:dyDescent="0.35">
      <c r="A241" t="s">
        <v>17</v>
      </c>
      <c r="B241">
        <v>20</v>
      </c>
      <c r="C241" t="s">
        <v>1</v>
      </c>
      <c r="D241" t="str">
        <f t="shared" ref="D241" si="1154">IF($B240=$B241,"T",IF($B240&lt;$B241,"W","L"))</f>
        <v>W</v>
      </c>
      <c r="E241" s="5">
        <v>42674</v>
      </c>
      <c r="F241" s="4">
        <f>1+IF(ISNA(VLOOKUP($A241,$A$186:$F$215,6,FALSE)),VLOOKUP($A241,$A$156:$F$185,6,FALSE),VLOOKUP($A241,$A$186:$F$215,6,FALSE))</f>
        <v>8</v>
      </c>
      <c r="G241" s="4">
        <f>VLOOKUP($A241,$A241:$E241,5,FALSE)-IF(ISNA(VLOOKUP($A241,$A$186:$E$215,5,FALSE)),VLOOKUP($A241,$A$156:$E$185,5,FALSE),VLOOKUP($A241,$A$186:$E$215,5,FALSE))</f>
        <v>11</v>
      </c>
      <c r="H241" t="s">
        <v>35</v>
      </c>
      <c r="I241">
        <v>1930</v>
      </c>
      <c r="J241" t="str">
        <f>VLOOKUP(A241,Sheet1!$A:$D,3, FALSE)</f>
        <v>Central</v>
      </c>
      <c r="K241">
        <v>58</v>
      </c>
      <c r="L241" t="s">
        <v>64</v>
      </c>
      <c r="M241">
        <f t="shared" ref="M241" si="1155">$B240</f>
        <v>10</v>
      </c>
      <c r="N241" s="10">
        <f t="shared" si="1033"/>
        <v>15.857142857142858</v>
      </c>
      <c r="O241" s="10">
        <f t="shared" si="1034"/>
        <v>24.142857142857142</v>
      </c>
      <c r="P241">
        <v>-5.5</v>
      </c>
      <c r="Q241" t="str">
        <f t="shared" si="1035"/>
        <v>Y</v>
      </c>
    </row>
    <row r="242" spans="1:17" ht="14.5" hidden="1" customHeight="1" x14ac:dyDescent="0.35">
      <c r="A242" t="s">
        <v>3</v>
      </c>
      <c r="D242" t="str">
        <f>IF($B243=$B242,"T",IF($B243&lt;$B242,"W","L"))</f>
        <v>T</v>
      </c>
      <c r="E242" s="5">
        <f>$E243</f>
        <v>0</v>
      </c>
      <c r="G242" s="4">
        <f>VLOOKUP($A242,$A242:$E242,5,FALSE)-IF(ISNA(VLOOKUP($A242,$A$216:$E$241,5,FALSE)),VLOOKUP($A242,$A$186:$E$215,5,FALSE),VLOOKUP($A242,$A$216:$E$241,5,FALSE))</f>
        <v>-42673</v>
      </c>
      <c r="H242" t="s">
        <v>34</v>
      </c>
      <c r="I242">
        <f>I243</f>
        <v>0</v>
      </c>
      <c r="J242" t="str">
        <f>J243</f>
        <v>Eastern</v>
      </c>
      <c r="K242">
        <f>K243</f>
        <v>0</v>
      </c>
      <c r="L242">
        <f>L243</f>
        <v>0</v>
      </c>
      <c r="P242">
        <f>(P243*-1)</f>
        <v>0</v>
      </c>
      <c r="Q242" t="str">
        <f>IF(AND(($P242 &lt;  0), ($D242="L")), "N", IF(AND(($P242 &gt; 0), ($D242="W")),"N","Y"))</f>
        <v>Y</v>
      </c>
    </row>
    <row r="243" spans="1:17" ht="14.5" hidden="1" customHeight="1" x14ac:dyDescent="0.35">
      <c r="A243" t="s">
        <v>9</v>
      </c>
      <c r="D243" t="str">
        <f>IF($B242=$B243,"T",IF($B242&lt;$B243,"W","L"))</f>
        <v>T</v>
      </c>
      <c r="E243" s="5"/>
      <c r="G243" s="4">
        <f>VLOOKUP($A243,$A243:$E243,5,FALSE)-IF(ISNA(VLOOKUP($A243,$A$216:$E$241,5,FALSE)),VLOOKUP($A243,$A$186:$E$215,5,FALSE),VLOOKUP($A243,$A$216:$E$241,5,FALSE))</f>
        <v>-42673</v>
      </c>
      <c r="H243" t="s">
        <v>35</v>
      </c>
      <c r="J243" t="str">
        <f>VLOOKUP(A243,Sheet1!$A:$D,3, FALSE)</f>
        <v>Eastern</v>
      </c>
      <c r="Q243" t="str">
        <f t="shared" ref="Q243:Q267" si="1156">IF(AND(($P243 &lt;  0), ($D243="L")), "N", IF(AND(($P243 &gt; 0), ($D243="W")),"N","Y"))</f>
        <v>Y</v>
      </c>
    </row>
    <row r="244" spans="1:17" ht="14.5" hidden="1" customHeight="1" x14ac:dyDescent="0.35">
      <c r="A244" t="s">
        <v>31</v>
      </c>
      <c r="D244" t="str">
        <f t="shared" ref="D244" si="1157">IF($B245=$B244,"T",IF($B245&lt;$B244,"W","L"))</f>
        <v>T</v>
      </c>
      <c r="E244" s="5">
        <f t="shared" ref="E244" si="1158">$E245</f>
        <v>0</v>
      </c>
      <c r="G244" s="4">
        <f>VLOOKUP($A244,$A244:$E244,5,FALSE)-IF(ISNA(VLOOKUP($A244,$A$216:$E$241,5,FALSE)),VLOOKUP($A244,$A$186:$E$215,5,FALSE),VLOOKUP($A244,$A$216:$E$241,5,FALSE))</f>
        <v>-42673</v>
      </c>
      <c r="H244" t="s">
        <v>34</v>
      </c>
      <c r="I244">
        <f t="shared" ref="I244" si="1159">I245</f>
        <v>0</v>
      </c>
      <c r="J244" t="str">
        <f t="shared" ref="J244" si="1160">J245</f>
        <v>Eastern</v>
      </c>
      <c r="K244">
        <f t="shared" ref="K244" si="1161">K245</f>
        <v>0</v>
      </c>
      <c r="L244">
        <f t="shared" ref="L244" si="1162">L245</f>
        <v>0</v>
      </c>
      <c r="P244">
        <f t="shared" ref="P244" si="1163">(P245*-1)</f>
        <v>0</v>
      </c>
      <c r="Q244" t="str">
        <f t="shared" si="1156"/>
        <v>Y</v>
      </c>
    </row>
    <row r="245" spans="1:17" ht="14.5" hidden="1" customHeight="1" x14ac:dyDescent="0.35">
      <c r="A245" t="s">
        <v>10</v>
      </c>
      <c r="D245" t="str">
        <f t="shared" ref="D245" si="1164">IF($B244=$B245,"T",IF($B244&lt;$B245,"W","L"))</f>
        <v>T</v>
      </c>
      <c r="E245" s="5"/>
      <c r="G245" s="4">
        <f>VLOOKUP($A245,$A245:$E245,5,FALSE)-IF(ISNA(VLOOKUP($A245,$A$216:$E$241,5,FALSE)),VLOOKUP($A245,$A$186:$E$215,5,FALSE),VLOOKUP($A245,$A$216:$E$241,5,FALSE))</f>
        <v>-42666</v>
      </c>
      <c r="H245" t="s">
        <v>35</v>
      </c>
      <c r="J245" t="str">
        <f>VLOOKUP(A245,Sheet1!$A:$D,3, FALSE)</f>
        <v>Eastern</v>
      </c>
      <c r="Q245" t="str">
        <f t="shared" si="1156"/>
        <v>Y</v>
      </c>
    </row>
    <row r="246" spans="1:17" ht="14.5" hidden="1" customHeight="1" x14ac:dyDescent="0.35">
      <c r="A246" t="s">
        <v>16</v>
      </c>
      <c r="D246" t="str">
        <f t="shared" ref="D246" si="1165">IF($B247=$B246,"T",IF($B247&lt;$B246,"W","L"))</f>
        <v>T</v>
      </c>
      <c r="E246" s="5">
        <f t="shared" ref="E246" si="1166">$E247</f>
        <v>0</v>
      </c>
      <c r="G246" s="4">
        <f>VLOOKUP($A246,$A246:$E246,5,FALSE)-IF(ISNA(VLOOKUP($A246,$A$216:$E$241,5,FALSE)),VLOOKUP($A246,$A$186:$E$215,5,FALSE),VLOOKUP($A246,$A$216:$E$241,5,FALSE))</f>
        <v>-42673</v>
      </c>
      <c r="H246" t="s">
        <v>34</v>
      </c>
      <c r="I246">
        <f t="shared" ref="I246" si="1167">I247</f>
        <v>0</v>
      </c>
      <c r="J246" t="str">
        <f t="shared" ref="J246" si="1168">J247</f>
        <v>Central</v>
      </c>
      <c r="K246">
        <f t="shared" ref="K246" si="1169">K247</f>
        <v>0</v>
      </c>
      <c r="L246">
        <f t="shared" ref="L246" si="1170">L247</f>
        <v>0</v>
      </c>
      <c r="P246">
        <f t="shared" ref="P246" si="1171">(P247*-1)</f>
        <v>0</v>
      </c>
      <c r="Q246" t="str">
        <f t="shared" si="1156"/>
        <v>Y</v>
      </c>
    </row>
    <row r="247" spans="1:17" ht="14.5" hidden="1" customHeight="1" x14ac:dyDescent="0.35">
      <c r="A247" t="s">
        <v>0</v>
      </c>
      <c r="D247" t="str">
        <f t="shared" ref="D247" si="1172">IF($B246=$B247,"T",IF($B246&lt;$B247,"W","L"))</f>
        <v>T</v>
      </c>
      <c r="E247" s="5"/>
      <c r="G247" s="4">
        <f>VLOOKUP($A247,$A247:$E247,5,FALSE)-IF(ISNA(VLOOKUP($A247,$A$216:$E$241,5,FALSE)),VLOOKUP($A247,$A$186:$E$215,5,FALSE),VLOOKUP($A247,$A$216:$E$241,5,FALSE))</f>
        <v>-42674</v>
      </c>
      <c r="H247" t="s">
        <v>35</v>
      </c>
      <c r="J247" t="str">
        <f>VLOOKUP(A247,Sheet1!$A:$D,3, FALSE)</f>
        <v>Central</v>
      </c>
      <c r="Q247" t="str">
        <f t="shared" si="1156"/>
        <v>Y</v>
      </c>
    </row>
    <row r="248" spans="1:17" ht="14.5" hidden="1" customHeight="1" x14ac:dyDescent="0.35">
      <c r="A248" t="s">
        <v>19</v>
      </c>
      <c r="D248" t="str">
        <f t="shared" ref="D248" si="1173">IF($B249=$B248,"T",IF($B249&lt;$B248,"W","L"))</f>
        <v>T</v>
      </c>
      <c r="E248" s="5">
        <f t="shared" ref="E248" si="1174">$E249</f>
        <v>0</v>
      </c>
      <c r="G248" s="4">
        <f>VLOOKUP($A248,$A248:$E248,5,FALSE)-IF(ISNA(VLOOKUP($A248,$A$216:$E$241,5,FALSE)),VLOOKUP($A248,$A$186:$E$215,5,FALSE),VLOOKUP($A248,$A$216:$E$241,5,FALSE))</f>
        <v>-42670</v>
      </c>
      <c r="H248" t="s">
        <v>34</v>
      </c>
      <c r="I248">
        <f t="shared" ref="I248" si="1175">I249</f>
        <v>0</v>
      </c>
      <c r="J248" t="str">
        <f t="shared" ref="J248" si="1176">J249</f>
        <v>Central</v>
      </c>
      <c r="K248">
        <f t="shared" ref="K248" si="1177">K249</f>
        <v>0</v>
      </c>
      <c r="L248">
        <f t="shared" ref="L248" si="1178">L249</f>
        <v>0</v>
      </c>
      <c r="P248">
        <f t="shared" ref="P248" si="1179">(P249*-1)</f>
        <v>0</v>
      </c>
      <c r="Q248" t="str">
        <f t="shared" si="1156"/>
        <v>Y</v>
      </c>
    </row>
    <row r="249" spans="1:17" ht="14.5" hidden="1" customHeight="1" x14ac:dyDescent="0.35">
      <c r="A249" t="s">
        <v>33</v>
      </c>
      <c r="D249" t="str">
        <f t="shared" ref="D249" si="1180">IF($B248=$B249,"T",IF($B248&lt;$B249,"W","L"))</f>
        <v>T</v>
      </c>
      <c r="E249" s="5"/>
      <c r="G249" s="4">
        <f>VLOOKUP($A249,$A249:$E249,5,FALSE)-IF(ISNA(VLOOKUP($A249,$A$216:$E$241,5,FALSE)),VLOOKUP($A249,$A$186:$E$215,5,FALSE),VLOOKUP($A249,$A$216:$E$241,5,FALSE))</f>
        <v>-42673</v>
      </c>
      <c r="H249" t="s">
        <v>35</v>
      </c>
      <c r="J249" t="str">
        <f>VLOOKUP(A249,Sheet1!$A:$D,3, FALSE)</f>
        <v>Central</v>
      </c>
      <c r="Q249" t="str">
        <f t="shared" si="1156"/>
        <v>Y</v>
      </c>
    </row>
    <row r="250" spans="1:17" ht="14.5" hidden="1" customHeight="1" x14ac:dyDescent="0.35">
      <c r="A250" t="s">
        <v>27</v>
      </c>
      <c r="D250" t="str">
        <f t="shared" ref="D250" si="1181">IF($B251=$B250,"T",IF($B251&lt;$B250,"W","L"))</f>
        <v>T</v>
      </c>
      <c r="E250" s="5">
        <f t="shared" ref="E250" si="1182">$E251</f>
        <v>0</v>
      </c>
      <c r="G250" s="4">
        <f>VLOOKUP($A250,$A250:$E250,5,FALSE)-IF(ISNA(VLOOKUP($A250,$A$216:$E$241,5,FALSE)),VLOOKUP($A250,$A$186:$E$215,5,FALSE),VLOOKUP($A250,$A$216:$E$241,5,FALSE))</f>
        <v>-42673</v>
      </c>
      <c r="H250" t="s">
        <v>34</v>
      </c>
      <c r="I250">
        <f t="shared" ref="I250" si="1183">I251</f>
        <v>0</v>
      </c>
      <c r="J250" t="str">
        <f t="shared" ref="J250" si="1184">J251</f>
        <v>Eastern</v>
      </c>
      <c r="K250">
        <f t="shared" ref="K250" si="1185">K251</f>
        <v>0</v>
      </c>
      <c r="L250">
        <f t="shared" ref="L250" si="1186">L251</f>
        <v>0</v>
      </c>
      <c r="P250">
        <f t="shared" ref="P250" si="1187">(P251*-1)</f>
        <v>0</v>
      </c>
      <c r="Q250" t="str">
        <f t="shared" si="1156"/>
        <v>Y</v>
      </c>
    </row>
    <row r="251" spans="1:17" ht="14.5" hidden="1" customHeight="1" x14ac:dyDescent="0.35">
      <c r="A251" t="s">
        <v>21</v>
      </c>
      <c r="D251" t="str">
        <f t="shared" ref="D251" si="1188">IF($B250=$B251,"T",IF($B250&lt;$B251,"W","L"))</f>
        <v>T</v>
      </c>
      <c r="E251" s="5"/>
      <c r="G251" s="4">
        <f>VLOOKUP($A251,$A251:$E251,5,FALSE)-IF(ISNA(VLOOKUP($A251,$A$216:$E$241,5,FALSE)),VLOOKUP($A251,$A$186:$E$215,5,FALSE),VLOOKUP($A251,$A$216:$E$241,5,FALSE))</f>
        <v>-42666</v>
      </c>
      <c r="H251" t="s">
        <v>35</v>
      </c>
      <c r="J251" t="str">
        <f>VLOOKUP(A251,Sheet1!$A:$D,3, FALSE)</f>
        <v>Eastern</v>
      </c>
      <c r="Q251" t="str">
        <f t="shared" si="1156"/>
        <v>Y</v>
      </c>
    </row>
    <row r="252" spans="1:17" ht="14.5" hidden="1" customHeight="1" x14ac:dyDescent="0.35">
      <c r="A252" t="s">
        <v>28</v>
      </c>
      <c r="D252" t="str">
        <f t="shared" ref="D252" si="1189">IF($B253=$B252,"T",IF($B253&lt;$B252,"W","L"))</f>
        <v>T</v>
      </c>
      <c r="E252" s="5">
        <f t="shared" ref="E252" si="1190">$E253</f>
        <v>0</v>
      </c>
      <c r="G252" s="4">
        <f>VLOOKUP($A252,$A252:$E252,5,FALSE)-IF(ISNA(VLOOKUP($A252,$A$216:$E$241,5,FALSE)),VLOOKUP($A252,$A$186:$E$215,5,FALSE),VLOOKUP($A252,$A$216:$E$241,5,FALSE))</f>
        <v>-42673</v>
      </c>
      <c r="H252" t="s">
        <v>34</v>
      </c>
      <c r="I252">
        <f t="shared" ref="I252" si="1191">I253</f>
        <v>0</v>
      </c>
      <c r="J252" t="str">
        <f t="shared" ref="J252" si="1192">J253</f>
        <v>Eastern</v>
      </c>
      <c r="K252">
        <f t="shared" ref="K252" si="1193">K253</f>
        <v>0</v>
      </c>
      <c r="L252">
        <f t="shared" ref="L252" si="1194">L253</f>
        <v>0</v>
      </c>
      <c r="P252">
        <f t="shared" ref="P252" si="1195">(P253*-1)</f>
        <v>0</v>
      </c>
      <c r="Q252" t="str">
        <f t="shared" si="1156"/>
        <v>Y</v>
      </c>
    </row>
    <row r="253" spans="1:17" ht="14.5" hidden="1" customHeight="1" x14ac:dyDescent="0.35">
      <c r="A253" t="s">
        <v>8</v>
      </c>
      <c r="D253" t="str">
        <f t="shared" ref="D253" si="1196">IF($B252=$B253,"T",IF($B252&lt;$B253,"W","L"))</f>
        <v>T</v>
      </c>
      <c r="E253" s="5"/>
      <c r="G253" s="4">
        <f>VLOOKUP($A253,$A253:$E253,5,FALSE)-IF(ISNA(VLOOKUP($A253,$A$216:$E$241,5,FALSE)),VLOOKUP($A253,$A$186:$E$215,5,FALSE),VLOOKUP($A253,$A$216:$E$241,5,FALSE))</f>
        <v>-42673</v>
      </c>
      <c r="H253" t="s">
        <v>35</v>
      </c>
      <c r="J253" t="str">
        <f>VLOOKUP(A253,Sheet1!$A:$D,3, FALSE)</f>
        <v>Eastern</v>
      </c>
      <c r="Q253" t="str">
        <f t="shared" si="1156"/>
        <v>Y</v>
      </c>
    </row>
    <row r="254" spans="1:17" ht="14.5" hidden="1" customHeight="1" x14ac:dyDescent="0.35">
      <c r="A254" t="s">
        <v>4</v>
      </c>
      <c r="D254" t="str">
        <f t="shared" ref="D254" si="1197">IF($B255=$B254,"T",IF($B255&lt;$B254,"W","L"))</f>
        <v>T</v>
      </c>
      <c r="E254" s="5">
        <f t="shared" ref="E254" si="1198">$E255</f>
        <v>0</v>
      </c>
      <c r="G254" s="4">
        <f>VLOOKUP($A254,$A254:$E254,5,FALSE)-IF(ISNA(VLOOKUP($A254,$A$216:$E$241,5,FALSE)),VLOOKUP($A254,$A$186:$E$215,5,FALSE),VLOOKUP($A254,$A$216:$E$241,5,FALSE))</f>
        <v>-42666</v>
      </c>
      <c r="H254" t="s">
        <v>34</v>
      </c>
      <c r="I254">
        <f t="shared" ref="I254" si="1199">I255</f>
        <v>0</v>
      </c>
      <c r="J254" t="str">
        <f t="shared" ref="J254" si="1200">J255</f>
        <v>Eastern</v>
      </c>
      <c r="K254">
        <f t="shared" ref="K254" si="1201">K255</f>
        <v>0</v>
      </c>
      <c r="L254">
        <f t="shared" ref="L254" si="1202">L255</f>
        <v>0</v>
      </c>
      <c r="P254">
        <f t="shared" ref="P254" si="1203">(P255*-1)</f>
        <v>0</v>
      </c>
      <c r="Q254" t="str">
        <f t="shared" si="1156"/>
        <v>Y</v>
      </c>
    </row>
    <row r="255" spans="1:17" ht="14.5" hidden="1" customHeight="1" x14ac:dyDescent="0.35">
      <c r="A255" t="s">
        <v>30</v>
      </c>
      <c r="D255" t="str">
        <f t="shared" ref="D255" si="1204">IF($B254=$B255,"T",IF($B254&lt;$B255,"W","L"))</f>
        <v>T</v>
      </c>
      <c r="E255" s="5"/>
      <c r="G255" s="4">
        <f>VLOOKUP($A255,$A255:$E255,5,FALSE)-IF(ISNA(VLOOKUP($A255,$A$216:$E$241,5,FALSE)),VLOOKUP($A255,$A$186:$E$215,5,FALSE),VLOOKUP($A255,$A$216:$E$241,5,FALSE))</f>
        <v>-42666</v>
      </c>
      <c r="H255" t="s">
        <v>35</v>
      </c>
      <c r="J255" t="str">
        <f>VLOOKUP(A255,Sheet1!$A:$D,3, FALSE)</f>
        <v>Eastern</v>
      </c>
      <c r="Q255" t="str">
        <f t="shared" si="1156"/>
        <v>Y</v>
      </c>
    </row>
    <row r="256" spans="1:17" ht="14.5" hidden="1" customHeight="1" x14ac:dyDescent="0.35">
      <c r="A256" t="s">
        <v>2</v>
      </c>
      <c r="D256" t="str">
        <f t="shared" ref="D256" si="1205">IF($B257=$B256,"T",IF($B257&lt;$B256,"W","L"))</f>
        <v>T</v>
      </c>
      <c r="E256" s="5">
        <f t="shared" ref="E256" si="1206">$E257</f>
        <v>0</v>
      </c>
      <c r="G256" s="4">
        <f>VLOOKUP($A256,$A256:$E256,5,FALSE)-IF(ISNA(VLOOKUP($A256,$A$216:$E$241,5,FALSE)),VLOOKUP($A256,$A$186:$E$215,5,FALSE),VLOOKUP($A256,$A$216:$E$241,5,FALSE))</f>
        <v>-42673</v>
      </c>
      <c r="H256" t="s">
        <v>34</v>
      </c>
      <c r="I256">
        <f t="shared" ref="I256" si="1207">I257</f>
        <v>0</v>
      </c>
      <c r="J256" t="str">
        <f t="shared" ref="J256" si="1208">J257</f>
        <v>Pacific</v>
      </c>
      <c r="K256">
        <f t="shared" ref="K256" si="1209">K257</f>
        <v>0</v>
      </c>
      <c r="L256">
        <f t="shared" ref="L256" si="1210">L257</f>
        <v>0</v>
      </c>
      <c r="P256">
        <f t="shared" ref="P256" si="1211">(P257*-1)</f>
        <v>0</v>
      </c>
      <c r="Q256" t="str">
        <f t="shared" si="1156"/>
        <v>Y</v>
      </c>
    </row>
    <row r="257" spans="1:17" ht="14.5" hidden="1" customHeight="1" x14ac:dyDescent="0.35">
      <c r="A257" t="s">
        <v>24</v>
      </c>
      <c r="D257" t="str">
        <f t="shared" ref="D257" si="1212">IF($B256=$B257,"T",IF($B256&lt;$B257,"W","L"))</f>
        <v>T</v>
      </c>
      <c r="E257" s="5"/>
      <c r="G257" s="4">
        <f>VLOOKUP($A257,$A257:$E257,5,FALSE)-IF(ISNA(VLOOKUP($A257,$A$216:$E$241,5,FALSE)),VLOOKUP($A257,$A$186:$E$215,5,FALSE),VLOOKUP($A257,$A$216:$E$241,5,FALSE))</f>
        <v>-42666</v>
      </c>
      <c r="H257" t="s">
        <v>35</v>
      </c>
      <c r="J257" t="str">
        <f>VLOOKUP(A257,Sheet1!$A:$D,3, FALSE)</f>
        <v>Pacific</v>
      </c>
      <c r="Q257" t="str">
        <f t="shared" si="1156"/>
        <v>Y</v>
      </c>
    </row>
    <row r="258" spans="1:17" ht="14.5" hidden="1" customHeight="1" x14ac:dyDescent="0.35">
      <c r="A258" t="s">
        <v>20</v>
      </c>
      <c r="D258" t="str">
        <f t="shared" ref="D258" si="1213">IF($B259=$B258,"T",IF($B259&lt;$B258,"W","L"))</f>
        <v>T</v>
      </c>
      <c r="E258" s="5">
        <f t="shared" ref="E258" si="1214">$E259</f>
        <v>0</v>
      </c>
      <c r="G258" s="4">
        <f>VLOOKUP($A258,$A258:$E258,5,FALSE)-IF(ISNA(VLOOKUP($A258,$A$216:$E$241,5,FALSE)),VLOOKUP($A258,$A$186:$E$215,5,FALSE),VLOOKUP($A258,$A$216:$E$241,5,FALSE))</f>
        <v>-42673</v>
      </c>
      <c r="H258" t="s">
        <v>34</v>
      </c>
      <c r="I258">
        <f t="shared" ref="I258" si="1215">I259</f>
        <v>0</v>
      </c>
      <c r="J258" t="str">
        <f t="shared" ref="J258" si="1216">J259</f>
        <v>Pacific</v>
      </c>
      <c r="K258">
        <f t="shared" ref="K258" si="1217">K259</f>
        <v>0</v>
      </c>
      <c r="L258">
        <f t="shared" ref="L258" si="1218">L259</f>
        <v>0</v>
      </c>
      <c r="P258">
        <f t="shared" ref="P258" si="1219">(P259*-1)</f>
        <v>0</v>
      </c>
      <c r="Q258" t="str">
        <f t="shared" si="1156"/>
        <v>Y</v>
      </c>
    </row>
    <row r="259" spans="1:17" ht="14.5" hidden="1" customHeight="1" x14ac:dyDescent="0.35">
      <c r="A259" t="s">
        <v>136</v>
      </c>
      <c r="D259" t="str">
        <f t="shared" ref="D259" si="1220">IF($B258=$B259,"T",IF($B258&lt;$B259,"W","L"))</f>
        <v>T</v>
      </c>
      <c r="E259" s="5"/>
      <c r="G259" s="4">
        <f>VLOOKUP($A259,$A259:$E259,5,FALSE)-IF(ISNA(VLOOKUP($A259,$A$216:$E$241,5,FALSE)),VLOOKUP($A259,$A$186:$E$215,5,FALSE),VLOOKUP($A259,$A$216:$E$241,5,FALSE))</f>
        <v>-42666</v>
      </c>
      <c r="H259" t="s">
        <v>35</v>
      </c>
      <c r="J259" t="str">
        <f>VLOOKUP(A259,Sheet1!$A:$D,3, FALSE)</f>
        <v>Pacific</v>
      </c>
      <c r="Q259" t="str">
        <f t="shared" si="1156"/>
        <v>Y</v>
      </c>
    </row>
    <row r="260" spans="1:17" ht="14.5" hidden="1" customHeight="1" x14ac:dyDescent="0.35">
      <c r="A260" t="s">
        <v>13</v>
      </c>
      <c r="D260" t="str">
        <f t="shared" ref="D260" si="1221">IF($B261=$B260,"T",IF($B261&lt;$B260,"W","L"))</f>
        <v>T</v>
      </c>
      <c r="E260" s="5">
        <f t="shared" ref="E260" si="1222">$E261</f>
        <v>0</v>
      </c>
      <c r="G260" s="4">
        <f>VLOOKUP($A260,$A260:$E260,5,FALSE)-IF(ISNA(VLOOKUP($A260,$A$216:$E$241,5,FALSE)),VLOOKUP($A260,$A$186:$E$215,5,FALSE),VLOOKUP($A260,$A$216:$E$241,5,FALSE))</f>
        <v>-42670</v>
      </c>
      <c r="H260" t="s">
        <v>34</v>
      </c>
      <c r="I260">
        <f t="shared" ref="I260" si="1223">I261</f>
        <v>0</v>
      </c>
      <c r="J260" t="str">
        <f t="shared" ref="J260" si="1224">J261</f>
        <v>Pacific</v>
      </c>
      <c r="K260">
        <f t="shared" ref="K260" si="1225">K261</f>
        <v>0</v>
      </c>
      <c r="L260">
        <f t="shared" ref="L260" si="1226">L261</f>
        <v>0</v>
      </c>
      <c r="P260">
        <f t="shared" ref="P260" si="1227">(P261*-1)</f>
        <v>0</v>
      </c>
      <c r="Q260" t="str">
        <f t="shared" si="1156"/>
        <v>Y</v>
      </c>
    </row>
    <row r="261" spans="1:17" ht="14.5" hidden="1" customHeight="1" x14ac:dyDescent="0.35">
      <c r="A261" t="s">
        <v>32</v>
      </c>
      <c r="D261" t="str">
        <f t="shared" ref="D261" si="1228">IF($B260=$B261,"T",IF($B260&lt;$B261,"W","L"))</f>
        <v>T</v>
      </c>
      <c r="E261" s="5"/>
      <c r="G261" s="4">
        <f>VLOOKUP($A261,$A261:$E261,5,FALSE)-IF(ISNA(VLOOKUP($A261,$A$216:$E$241,5,FALSE)),VLOOKUP($A261,$A$186:$E$215,5,FALSE),VLOOKUP($A261,$A$216:$E$241,5,FALSE))</f>
        <v>-42673</v>
      </c>
      <c r="H261" t="s">
        <v>35</v>
      </c>
      <c r="J261" t="str">
        <f>VLOOKUP(A261,Sheet1!$A:$D,3, FALSE)</f>
        <v>Pacific</v>
      </c>
      <c r="Q261" t="str">
        <f t="shared" si="1156"/>
        <v>Y</v>
      </c>
    </row>
    <row r="262" spans="1:17" ht="14.5" hidden="1" customHeight="1" x14ac:dyDescent="0.35">
      <c r="A262" t="s">
        <v>14</v>
      </c>
      <c r="D262" t="str">
        <f t="shared" ref="D262" si="1229">IF($B263=$B262,"T",IF($B263&lt;$B262,"W","L"))</f>
        <v>T</v>
      </c>
      <c r="E262" s="5">
        <f t="shared" ref="E262" si="1230">$E263</f>
        <v>0</v>
      </c>
      <c r="G262" s="4">
        <f>VLOOKUP($A262,$A262:$E262,5,FALSE)-IF(ISNA(VLOOKUP($A262,$A$216:$E$241,5,FALSE)),VLOOKUP($A262,$A$186:$E$215,5,FALSE),VLOOKUP($A262,$A$216:$E$241,5,FALSE))</f>
        <v>-42673</v>
      </c>
      <c r="H262" t="s">
        <v>34</v>
      </c>
      <c r="I262">
        <f t="shared" ref="I262" si="1231">I263</f>
        <v>0</v>
      </c>
      <c r="J262" t="str">
        <f t="shared" ref="J262" si="1232">J263</f>
        <v>Central</v>
      </c>
      <c r="K262">
        <f t="shared" ref="K262" si="1233">K263</f>
        <v>0</v>
      </c>
      <c r="L262">
        <f t="shared" ref="L262" si="1234">L263</f>
        <v>0</v>
      </c>
      <c r="P262">
        <f t="shared" ref="P262" si="1235">(P263*-1)</f>
        <v>0</v>
      </c>
      <c r="Q262" t="str">
        <f t="shared" si="1156"/>
        <v>Y</v>
      </c>
    </row>
    <row r="263" spans="1:17" ht="14.5" hidden="1" customHeight="1" x14ac:dyDescent="0.35">
      <c r="A263" t="s">
        <v>26</v>
      </c>
      <c r="D263" t="str">
        <f t="shared" ref="D263" si="1236">IF($B262=$B263,"T",IF($B262&lt;$B263,"W","L"))</f>
        <v>T</v>
      </c>
      <c r="E263" s="5"/>
      <c r="G263" s="4">
        <f>VLOOKUP($A263,$A263:$E263,5,FALSE)-IF(ISNA(VLOOKUP($A263,$A$216:$E$241,5,FALSE)),VLOOKUP($A263,$A$186:$E$215,5,FALSE),VLOOKUP($A263,$A$216:$E$241,5,FALSE))</f>
        <v>-42673</v>
      </c>
      <c r="H263" t="s">
        <v>35</v>
      </c>
      <c r="J263" t="str">
        <f>VLOOKUP(A263,Sheet1!$A:$D,3, FALSE)</f>
        <v>Central</v>
      </c>
      <c r="Q263" t="str">
        <f t="shared" si="1156"/>
        <v>Y</v>
      </c>
    </row>
    <row r="264" spans="1:17" ht="14.5" hidden="1" customHeight="1" x14ac:dyDescent="0.35">
      <c r="A264" t="s">
        <v>18</v>
      </c>
      <c r="D264" t="str">
        <f t="shared" ref="D264" si="1237">IF($B265=$B264,"T",IF($B265&lt;$B264,"W","L"))</f>
        <v>T</v>
      </c>
      <c r="E264" s="5">
        <f t="shared" ref="E264" si="1238">$E265</f>
        <v>0</v>
      </c>
      <c r="G264" s="4">
        <f>VLOOKUP($A264,$A264:$E264,5,FALSE)-IF(ISNA(VLOOKUP($A264,$A$216:$E$241,5,FALSE)),VLOOKUP($A264,$A$186:$E$215,5,FALSE),VLOOKUP($A264,$A$216:$E$241,5,FALSE))</f>
        <v>-42673</v>
      </c>
      <c r="H264" t="s">
        <v>34</v>
      </c>
      <c r="I264">
        <f t="shared" ref="I264" si="1239">I265</f>
        <v>0</v>
      </c>
      <c r="J264" t="str">
        <f t="shared" ref="J264" si="1240">J265</f>
        <v>Pacific</v>
      </c>
      <c r="K264">
        <f t="shared" ref="K264" si="1241">K265</f>
        <v>0</v>
      </c>
      <c r="L264">
        <f t="shared" ref="L264" si="1242">L265</f>
        <v>0</v>
      </c>
      <c r="P264">
        <f t="shared" ref="P264" si="1243">(P265*-1)</f>
        <v>0</v>
      </c>
      <c r="Q264" t="str">
        <f t="shared" si="1156"/>
        <v>Y</v>
      </c>
    </row>
    <row r="265" spans="1:17" ht="14.5" hidden="1" customHeight="1" x14ac:dyDescent="0.35">
      <c r="A265" t="s">
        <v>12</v>
      </c>
      <c r="D265" t="str">
        <f t="shared" ref="D265" si="1244">IF($B264=$B265,"T",IF($B264&lt;$B265,"W","L"))</f>
        <v>T</v>
      </c>
      <c r="E265" s="5"/>
      <c r="G265" s="4">
        <f>VLOOKUP($A265,$A265:$E265,5,FALSE)-IF(ISNA(VLOOKUP($A265,$A$216:$E$241,5,FALSE)),VLOOKUP($A265,$A$186:$E$215,5,FALSE),VLOOKUP($A265,$A$216:$E$241,5,FALSE))</f>
        <v>-42673</v>
      </c>
      <c r="H265" t="s">
        <v>35</v>
      </c>
      <c r="J265" t="str">
        <f>VLOOKUP(A265,Sheet1!$A:$D,3, FALSE)</f>
        <v>Pacific</v>
      </c>
      <c r="Q265" t="str">
        <f t="shared" si="1156"/>
        <v>Y</v>
      </c>
    </row>
    <row r="266" spans="1:17" ht="14.5" hidden="1" customHeight="1" x14ac:dyDescent="0.35">
      <c r="A266" t="s">
        <v>11</v>
      </c>
      <c r="D266" t="str">
        <f t="shared" ref="D266" si="1245">IF($B267=$B266,"T",IF($B267&lt;$B266,"W","L"))</f>
        <v>T</v>
      </c>
      <c r="E266" s="5">
        <f t="shared" ref="E266" si="1246">$E267</f>
        <v>0</v>
      </c>
      <c r="G266" s="4">
        <f>VLOOKUP($A266,$A266:$E266,5,FALSE)-IF(ISNA(VLOOKUP($A266,$A$216:$E$241,5,FALSE)),VLOOKUP($A266,$A$186:$E$215,5,FALSE),VLOOKUP($A266,$A$216:$E$241,5,FALSE))</f>
        <v>-42673</v>
      </c>
      <c r="H266" t="s">
        <v>34</v>
      </c>
      <c r="I266">
        <f t="shared" ref="I266" si="1247">I267</f>
        <v>0</v>
      </c>
      <c r="J266" t="str">
        <f t="shared" ref="J266" si="1248">J267</f>
        <v>Pacific</v>
      </c>
      <c r="K266">
        <f t="shared" ref="K266" si="1249">K267</f>
        <v>0</v>
      </c>
      <c r="L266">
        <f t="shared" ref="L266" si="1250">L267</f>
        <v>0</v>
      </c>
      <c r="P266">
        <f t="shared" ref="P266" si="1251">(P267*-1)</f>
        <v>0</v>
      </c>
      <c r="Q266" t="str">
        <f t="shared" si="1156"/>
        <v>Y</v>
      </c>
    </row>
    <row r="267" spans="1:17" ht="14.5" hidden="1" customHeight="1" x14ac:dyDescent="0.35">
      <c r="A267" t="s">
        <v>25</v>
      </c>
      <c r="D267" t="str">
        <f t="shared" ref="D267" si="1252">IF($B266=$B267,"T",IF($B266&lt;$B267,"W","L"))</f>
        <v>T</v>
      </c>
      <c r="E267" s="5"/>
      <c r="G267" s="4">
        <f>VLOOKUP($A267,$A267:$E267,5,FALSE)-IF(ISNA(VLOOKUP($A267,$A$216:$E$241,5,FALSE)),VLOOKUP($A267,$A$186:$E$215,5,FALSE),VLOOKUP($A267,$A$216:$E$241,5,FALSE))</f>
        <v>-42673</v>
      </c>
      <c r="H267" t="s">
        <v>35</v>
      </c>
      <c r="J267" t="str">
        <f>VLOOKUP(A267,Sheet1!$A:$D,3, FALSE)</f>
        <v>Pacific</v>
      </c>
      <c r="Q267" t="str">
        <f t="shared" si="1156"/>
        <v>Y</v>
      </c>
    </row>
    <row r="268" spans="1:17" ht="14.5" hidden="1" customHeight="1" x14ac:dyDescent="0.35">
      <c r="A268" t="s">
        <v>8</v>
      </c>
      <c r="D268" t="str">
        <f>IF($B269=$B268,"T",IF($B269&lt;$B268,"W","L"))</f>
        <v>T</v>
      </c>
      <c r="E268" s="5">
        <f>$E269</f>
        <v>0</v>
      </c>
      <c r="G268" s="4">
        <f>VLOOKUP($A268,$A268:$E268,5,FALSE)-IF(ISNA(VLOOKUP($A268,$A$242:$E$267,5,FALSE)),VLOOKUP($A268,$A$216:$E$241,5,FALSE),VLOOKUP($A268,$A$242:$E$267,5,FALSE))</f>
        <v>0</v>
      </c>
      <c r="H268" t="s">
        <v>34</v>
      </c>
      <c r="I268">
        <f>I269</f>
        <v>0</v>
      </c>
      <c r="J268" t="str">
        <f>J269</f>
        <v>Eastern</v>
      </c>
      <c r="K268">
        <f>K269</f>
        <v>0</v>
      </c>
      <c r="L268">
        <f>L269</f>
        <v>0</v>
      </c>
      <c r="P268">
        <f>(P269*-1)</f>
        <v>0</v>
      </c>
      <c r="Q268" t="str">
        <f>IF(AND(($P268 &lt;  0), ($D268="L")), "N", IF(AND(($P268 &gt; 0), ($D268="W")),"N","Y"))</f>
        <v>Y</v>
      </c>
    </row>
    <row r="269" spans="1:17" ht="14.5" hidden="1" customHeight="1" x14ac:dyDescent="0.35">
      <c r="A269" t="s">
        <v>30</v>
      </c>
      <c r="D269" t="str">
        <f>IF($B268=$B269,"T",IF($B268&lt;$B269,"W","L"))</f>
        <v>T</v>
      </c>
      <c r="E269" s="5"/>
      <c r="G269" s="4">
        <f>VLOOKUP($A269,$A269:$E269,5,FALSE)-IF(ISNA(VLOOKUP($A269,$A$242:$E$267,5,FALSE)),VLOOKUP($A269,$A$216:$E$241,5,FALSE),VLOOKUP($A269,$A$242:$E$267,5,FALSE))</f>
        <v>0</v>
      </c>
      <c r="H269" t="s">
        <v>35</v>
      </c>
      <c r="J269" t="str">
        <f>VLOOKUP(A269,Sheet1!$A:$D,3, FALSE)</f>
        <v>Eastern</v>
      </c>
      <c r="Q269" t="str">
        <f t="shared" ref="Q269:Q295" si="1253">IF(AND(($P269 &lt;  0), ($D269="L")), "N", IF(AND(($P269 &gt; 0), ($D269="W")),"N","Y"))</f>
        <v>Y</v>
      </c>
    </row>
    <row r="270" spans="1:17" ht="14.5" hidden="1" customHeight="1" x14ac:dyDescent="0.35">
      <c r="A270" t="s">
        <v>0</v>
      </c>
      <c r="D270" t="str">
        <f>IF($B271=$B270,"T",IF($B271&lt;$B270,"W","L"))</f>
        <v>T</v>
      </c>
      <c r="E270" s="5">
        <f>$E271</f>
        <v>0</v>
      </c>
      <c r="G270" s="4">
        <f>VLOOKUP($A270,$A270:$E270,5,FALSE)-IF(ISNA(VLOOKUP($A270,$A$242:$E$267,5,FALSE)),VLOOKUP($A270,$A$216:$E$241,5,FALSE),VLOOKUP($A270,$A$242:$E$267,5,FALSE))</f>
        <v>0</v>
      </c>
      <c r="H270" t="s">
        <v>34</v>
      </c>
      <c r="I270">
        <f>I271</f>
        <v>0</v>
      </c>
      <c r="J270" t="str">
        <f>J271</f>
        <v>Eastern</v>
      </c>
      <c r="K270">
        <f>K271</f>
        <v>0</v>
      </c>
      <c r="L270">
        <f>L271</f>
        <v>0</v>
      </c>
      <c r="P270">
        <f>(P271*-1)</f>
        <v>0</v>
      </c>
      <c r="Q270" t="str">
        <f t="shared" si="1253"/>
        <v>Y</v>
      </c>
    </row>
    <row r="271" spans="1:17" ht="14.5" hidden="1" customHeight="1" x14ac:dyDescent="0.35">
      <c r="A271" t="s">
        <v>29</v>
      </c>
      <c r="D271" t="str">
        <f t="shared" ref="D271" si="1254">IF($B270=$B271,"T",IF($B270&lt;$B271,"W","L"))</f>
        <v>T</v>
      </c>
      <c r="E271" s="5"/>
      <c r="G271" s="4">
        <f>VLOOKUP($A271,$A271:$E271,5,FALSE)-IF(ISNA(VLOOKUP($A271,$A$242:$E$267,5,FALSE)),VLOOKUP($A271,$A$216:$E$241,5,FALSE),VLOOKUP($A271,$A$242:$E$267,5,FALSE))</f>
        <v>-42673</v>
      </c>
      <c r="H271" t="s">
        <v>35</v>
      </c>
      <c r="J271" t="str">
        <f>VLOOKUP(A271,Sheet1!$A:$D,3, FALSE)</f>
        <v>Eastern</v>
      </c>
      <c r="Q271" t="str">
        <f t="shared" si="1253"/>
        <v>Y</v>
      </c>
    </row>
    <row r="272" spans="1:17" ht="14.5" hidden="1" customHeight="1" x14ac:dyDescent="0.35">
      <c r="A272" t="s">
        <v>3</v>
      </c>
      <c r="D272" t="str">
        <f t="shared" ref="D272" si="1255">IF($B273=$B272,"T",IF($B273&lt;$B272,"W","L"))</f>
        <v>T</v>
      </c>
      <c r="E272" s="5">
        <f t="shared" ref="E272" si="1256">$E273</f>
        <v>0</v>
      </c>
      <c r="G272" s="4">
        <f>VLOOKUP($A272,$A272:$E272,5,FALSE)-IF(ISNA(VLOOKUP($A272,$A$242:$E$267,5,FALSE)),VLOOKUP($A272,$A$216:$E$241,5,FALSE),VLOOKUP($A272,$A$242:$E$267,5,FALSE))</f>
        <v>0</v>
      </c>
      <c r="H272" t="s">
        <v>34</v>
      </c>
      <c r="I272">
        <f t="shared" ref="I272" si="1257">I273</f>
        <v>0</v>
      </c>
      <c r="J272" t="str">
        <f t="shared" ref="J272" si="1258">J273</f>
        <v>Eastern</v>
      </c>
      <c r="K272">
        <f t="shared" ref="K272" si="1259">K273</f>
        <v>0</v>
      </c>
      <c r="L272">
        <f t="shared" ref="L272" si="1260">L273</f>
        <v>0</v>
      </c>
      <c r="P272">
        <f t="shared" ref="P272" si="1261">(P273*-1)</f>
        <v>0</v>
      </c>
      <c r="Q272" t="str">
        <f t="shared" si="1253"/>
        <v>Y</v>
      </c>
    </row>
    <row r="273" spans="1:17" ht="14.5" hidden="1" customHeight="1" x14ac:dyDescent="0.35">
      <c r="A273" t="s">
        <v>27</v>
      </c>
      <c r="D273" t="str">
        <f t="shared" ref="D273" si="1262">IF($B272=$B273,"T",IF($B272&lt;$B273,"W","L"))</f>
        <v>T</v>
      </c>
      <c r="E273" s="5"/>
      <c r="G273" s="4">
        <f>VLOOKUP($A273,$A273:$E273,5,FALSE)-IF(ISNA(VLOOKUP($A273,$A$242:$E$267,5,FALSE)),VLOOKUP($A273,$A$216:$E$241,5,FALSE),VLOOKUP($A273,$A$242:$E$267,5,FALSE))</f>
        <v>0</v>
      </c>
      <c r="H273" t="s">
        <v>35</v>
      </c>
      <c r="J273" t="str">
        <f>VLOOKUP(A273,Sheet1!$A:$D,3, FALSE)</f>
        <v>Eastern</v>
      </c>
      <c r="Q273" t="str">
        <f t="shared" si="1253"/>
        <v>Y</v>
      </c>
    </row>
    <row r="274" spans="1:17" ht="14.5" hidden="1" customHeight="1" x14ac:dyDescent="0.35">
      <c r="A274" t="s">
        <v>17</v>
      </c>
      <c r="D274" t="str">
        <f t="shared" ref="D274" si="1263">IF($B275=$B274,"T",IF($B275&lt;$B274,"W","L"))</f>
        <v>T</v>
      </c>
      <c r="E274" s="5">
        <f t="shared" ref="E274" si="1264">$E275</f>
        <v>0</v>
      </c>
      <c r="G274" s="4">
        <f>VLOOKUP($A274,$A274:$E274,5,FALSE)-IF(ISNA(VLOOKUP($A274,$A$242:$E$267,5,FALSE)),VLOOKUP($A274,$A$216:$E$241,5,FALSE),VLOOKUP($A274,$A$242:$E$267,5,FALSE))</f>
        <v>-42674</v>
      </c>
      <c r="H274" t="s">
        <v>34</v>
      </c>
      <c r="I274">
        <f t="shared" ref="I274" si="1265">I275</f>
        <v>0</v>
      </c>
      <c r="J274" t="str">
        <f t="shared" ref="J274" si="1266">J275</f>
        <v>Eastern</v>
      </c>
      <c r="K274">
        <f t="shared" ref="K274" si="1267">K275</f>
        <v>0</v>
      </c>
      <c r="L274">
        <f t="shared" ref="L274" si="1268">L275</f>
        <v>0</v>
      </c>
      <c r="P274">
        <f t="shared" ref="P274" si="1269">(P275*-1)</f>
        <v>0</v>
      </c>
      <c r="Q274" t="str">
        <f t="shared" si="1253"/>
        <v>Y</v>
      </c>
    </row>
    <row r="275" spans="1:17" ht="14.5" hidden="1" customHeight="1" x14ac:dyDescent="0.35">
      <c r="A275" t="s">
        <v>9</v>
      </c>
      <c r="D275" t="str">
        <f t="shared" ref="D275" si="1270">IF($B274=$B275,"T",IF($B274&lt;$B275,"W","L"))</f>
        <v>T</v>
      </c>
      <c r="E275" s="5"/>
      <c r="G275" s="4">
        <f>VLOOKUP($A275,$A275:$E275,5,FALSE)-IF(ISNA(VLOOKUP($A275,$A$242:$E$267,5,FALSE)),VLOOKUP($A275,$A$216:$E$241,5,FALSE),VLOOKUP($A275,$A$242:$E$267,5,FALSE))</f>
        <v>0</v>
      </c>
      <c r="H275" t="s">
        <v>35</v>
      </c>
      <c r="J275" t="str">
        <f>VLOOKUP(A275,Sheet1!$A:$D,3, FALSE)</f>
        <v>Eastern</v>
      </c>
      <c r="Q275" t="str">
        <f t="shared" si="1253"/>
        <v>Y</v>
      </c>
    </row>
    <row r="276" spans="1:17" ht="14.5" hidden="1" customHeight="1" x14ac:dyDescent="0.35">
      <c r="A276" t="s">
        <v>33</v>
      </c>
      <c r="D276" t="str">
        <f t="shared" ref="D276" si="1271">IF($B277=$B276,"T",IF($B277&lt;$B276,"W","L"))</f>
        <v>T</v>
      </c>
      <c r="E276" s="5">
        <f t="shared" ref="E276" si="1272">$E277</f>
        <v>0</v>
      </c>
      <c r="G276" s="4">
        <f>VLOOKUP($A276,$A276:$E276,5,FALSE)-IF(ISNA(VLOOKUP($A276,$A$242:$E$267,5,FALSE)),VLOOKUP($A276,$A$216:$E$241,5,FALSE),VLOOKUP($A276,$A$242:$E$267,5,FALSE))</f>
        <v>0</v>
      </c>
      <c r="H276" t="s">
        <v>34</v>
      </c>
      <c r="I276">
        <f t="shared" ref="I276" si="1273">I277</f>
        <v>0</v>
      </c>
      <c r="J276" t="str">
        <f t="shared" ref="J276" si="1274">J277</f>
        <v>Eastern</v>
      </c>
      <c r="K276">
        <f t="shared" ref="K276" si="1275">K277</f>
        <v>0</v>
      </c>
      <c r="L276">
        <f t="shared" ref="L276" si="1276">L277</f>
        <v>0</v>
      </c>
      <c r="P276">
        <f t="shared" ref="P276" si="1277">(P277*-1)</f>
        <v>0</v>
      </c>
      <c r="Q276" t="str">
        <f t="shared" si="1253"/>
        <v>Y</v>
      </c>
    </row>
    <row r="277" spans="1:17" ht="14.5" hidden="1" customHeight="1" x14ac:dyDescent="0.35">
      <c r="A277" t="s">
        <v>20</v>
      </c>
      <c r="D277" t="str">
        <f t="shared" ref="D277" si="1278">IF($B276=$B277,"T",IF($B276&lt;$B277,"W","L"))</f>
        <v>T</v>
      </c>
      <c r="E277" s="5"/>
      <c r="G277" s="4">
        <f>VLOOKUP($A277,$A277:$E277,5,FALSE)-IF(ISNA(VLOOKUP($A277,$A$242:$E$267,5,FALSE)),VLOOKUP($A277,$A$216:$E$241,5,FALSE),VLOOKUP($A277,$A$242:$E$267,5,FALSE))</f>
        <v>0</v>
      </c>
      <c r="H277" t="s">
        <v>35</v>
      </c>
      <c r="J277" t="str">
        <f>VLOOKUP(A277,Sheet1!$A:$D,3, FALSE)</f>
        <v>Eastern</v>
      </c>
      <c r="Q277" t="str">
        <f t="shared" si="1253"/>
        <v>Y</v>
      </c>
    </row>
    <row r="278" spans="1:17" ht="14.5" hidden="1" customHeight="1" x14ac:dyDescent="0.35">
      <c r="A278" t="s">
        <v>136</v>
      </c>
      <c r="D278" t="str">
        <f t="shared" ref="D278" si="1279">IF($B279=$B278,"T",IF($B279&lt;$B278,"W","L"))</f>
        <v>T</v>
      </c>
      <c r="E278" s="5">
        <f t="shared" ref="E278" si="1280">$E279</f>
        <v>0</v>
      </c>
      <c r="G278" s="4">
        <f>VLOOKUP($A278,$A278:$E278,5,FALSE)-IF(ISNA(VLOOKUP($A278,$A$242:$E$267,5,FALSE)),VLOOKUP($A278,$A$216:$E$241,5,FALSE),VLOOKUP($A278,$A$242:$E$267,5,FALSE))</f>
        <v>0</v>
      </c>
      <c r="H278" t="s">
        <v>34</v>
      </c>
      <c r="I278">
        <f t="shared" ref="I278" si="1281">I279</f>
        <v>0</v>
      </c>
      <c r="J278" t="str">
        <f t="shared" ref="J278" si="1282">J279</f>
        <v>Eastern</v>
      </c>
      <c r="K278">
        <f t="shared" ref="K278" si="1283">K279</f>
        <v>0</v>
      </c>
      <c r="L278">
        <f t="shared" ref="L278" si="1284">L279</f>
        <v>0</v>
      </c>
      <c r="P278">
        <f t="shared" ref="P278" si="1285">(P279*-1)</f>
        <v>0</v>
      </c>
      <c r="Q278" t="str">
        <f t="shared" si="1253"/>
        <v>Y</v>
      </c>
    </row>
    <row r="279" spans="1:17" ht="14.5" hidden="1" customHeight="1" x14ac:dyDescent="0.35">
      <c r="A279" t="s">
        <v>31</v>
      </c>
      <c r="D279" t="str">
        <f t="shared" ref="D279" si="1286">IF($B278=$B279,"T",IF($B278&lt;$B279,"W","L"))</f>
        <v>T</v>
      </c>
      <c r="E279" s="5"/>
      <c r="G279" s="4">
        <f>VLOOKUP($A279,$A279:$E279,5,FALSE)-IF(ISNA(VLOOKUP($A279,$A$242:$E$267,5,FALSE)),VLOOKUP($A279,$A$216:$E$241,5,FALSE),VLOOKUP($A279,$A$242:$E$267,5,FALSE))</f>
        <v>0</v>
      </c>
      <c r="H279" t="s">
        <v>35</v>
      </c>
      <c r="J279" t="str">
        <f>VLOOKUP(A279,Sheet1!$A:$D,3, FALSE)</f>
        <v>Eastern</v>
      </c>
      <c r="Q279" t="str">
        <f t="shared" si="1253"/>
        <v>Y</v>
      </c>
    </row>
    <row r="280" spans="1:17" ht="14.5" hidden="1" customHeight="1" x14ac:dyDescent="0.35">
      <c r="A280" t="s">
        <v>15</v>
      </c>
      <c r="D280" t="str">
        <f t="shared" ref="D280" si="1287">IF($B281=$B280,"T",IF($B281&lt;$B280,"W","L"))</f>
        <v>T</v>
      </c>
      <c r="E280" s="5">
        <f t="shared" ref="E280" si="1288">$E281</f>
        <v>0</v>
      </c>
      <c r="G280" s="4">
        <f>VLOOKUP($A280,$A280:$E280,5,FALSE)-IF(ISNA(VLOOKUP($A280,$A$242:$E$267,5,FALSE)),VLOOKUP($A280,$A$216:$E$241,5,FALSE),VLOOKUP($A280,$A$242:$E$267,5,FALSE))</f>
        <v>-42673</v>
      </c>
      <c r="H280" t="s">
        <v>34</v>
      </c>
      <c r="I280">
        <f t="shared" ref="I280" si="1289">I281</f>
        <v>0</v>
      </c>
      <c r="J280" t="str">
        <f t="shared" ref="J280" si="1290">J281</f>
        <v>Eastern</v>
      </c>
      <c r="K280">
        <f t="shared" ref="K280" si="1291">K281</f>
        <v>0</v>
      </c>
      <c r="L280">
        <f t="shared" ref="L280" si="1292">L281</f>
        <v>0</v>
      </c>
      <c r="P280">
        <f t="shared" ref="P280" si="1293">(P281*-1)</f>
        <v>0</v>
      </c>
      <c r="Q280" t="str">
        <f t="shared" si="1253"/>
        <v>Y</v>
      </c>
    </row>
    <row r="281" spans="1:17" ht="14.5" hidden="1" customHeight="1" x14ac:dyDescent="0.35">
      <c r="A281" t="s">
        <v>19</v>
      </c>
      <c r="D281" t="str">
        <f t="shared" ref="D281" si="1294">IF($B280=$B281,"T",IF($B280&lt;$B281,"W","L"))</f>
        <v>T</v>
      </c>
      <c r="E281" s="5"/>
      <c r="G281" s="4">
        <f>VLOOKUP($A281,$A281:$E281,5,FALSE)-IF(ISNA(VLOOKUP($A281,$A$242:$E$267,5,FALSE)),VLOOKUP($A281,$A$216:$E$241,5,FALSE),VLOOKUP($A281,$A$242:$E$267,5,FALSE))</f>
        <v>0</v>
      </c>
      <c r="H281" t="s">
        <v>35</v>
      </c>
      <c r="J281" t="str">
        <f>VLOOKUP(A281,Sheet1!$A:$D,3, FALSE)</f>
        <v>Eastern</v>
      </c>
      <c r="Q281" t="str">
        <f t="shared" si="1253"/>
        <v>Y</v>
      </c>
    </row>
    <row r="282" spans="1:17" ht="14.5" hidden="1" customHeight="1" x14ac:dyDescent="0.35">
      <c r="A282" t="s">
        <v>26</v>
      </c>
      <c r="D282" t="str">
        <f t="shared" ref="D282" si="1295">IF($B283=$B282,"T",IF($B283&lt;$B282,"W","L"))</f>
        <v>T</v>
      </c>
      <c r="E282" s="5">
        <f t="shared" ref="E282" si="1296">$E283</f>
        <v>0</v>
      </c>
      <c r="G282" s="4">
        <f>VLOOKUP($A282,$A282:$E282,5,FALSE)-IF(ISNA(VLOOKUP($A282,$A$242:$E$267,5,FALSE)),VLOOKUP($A282,$A$216:$E$241,5,FALSE),VLOOKUP($A282,$A$242:$E$267,5,FALSE))</f>
        <v>0</v>
      </c>
      <c r="H282" t="s">
        <v>34</v>
      </c>
      <c r="I282">
        <f t="shared" ref="I282" si="1297">I283</f>
        <v>0</v>
      </c>
      <c r="J282" t="str">
        <f t="shared" ref="J282" si="1298">J283</f>
        <v>Central</v>
      </c>
      <c r="K282">
        <f t="shared" ref="K282" si="1299">K283</f>
        <v>0</v>
      </c>
      <c r="L282">
        <f t="shared" ref="L282" si="1300">L283</f>
        <v>0</v>
      </c>
      <c r="P282">
        <f t="shared" ref="P282" si="1301">(P283*-1)</f>
        <v>0</v>
      </c>
      <c r="Q282" t="str">
        <f t="shared" si="1253"/>
        <v>Y</v>
      </c>
    </row>
    <row r="283" spans="1:17" ht="14.5" hidden="1" customHeight="1" x14ac:dyDescent="0.35">
      <c r="A283" t="s">
        <v>13</v>
      </c>
      <c r="D283" t="str">
        <f t="shared" ref="D283" si="1302">IF($B282=$B283,"T",IF($B282&lt;$B283,"W","L"))</f>
        <v>T</v>
      </c>
      <c r="E283" s="5"/>
      <c r="G283" s="4">
        <f>VLOOKUP($A283,$A283:$E283,5,FALSE)-IF(ISNA(VLOOKUP($A283,$A$242:$E$267,5,FALSE)),VLOOKUP($A283,$A$216:$E$241,5,FALSE),VLOOKUP($A283,$A$242:$E$267,5,FALSE))</f>
        <v>0</v>
      </c>
      <c r="H283" t="s">
        <v>35</v>
      </c>
      <c r="J283" t="str">
        <f>VLOOKUP(A283,Sheet1!$A:$D,3, FALSE)</f>
        <v>Central</v>
      </c>
      <c r="Q283" t="str">
        <f t="shared" si="1253"/>
        <v>Y</v>
      </c>
    </row>
    <row r="284" spans="1:17" ht="14.5" hidden="1" customHeight="1" x14ac:dyDescent="0.35">
      <c r="A284" t="s">
        <v>18</v>
      </c>
      <c r="D284" t="str">
        <f t="shared" ref="D284" si="1303">IF($B285=$B284,"T",IF($B285&lt;$B284,"W","L"))</f>
        <v>T</v>
      </c>
      <c r="E284" s="5">
        <f t="shared" ref="E284" si="1304">$E285</f>
        <v>0</v>
      </c>
      <c r="G284" s="4">
        <f>VLOOKUP($A284,$A284:$E284,5,FALSE)-IF(ISNA(VLOOKUP($A284,$A$242:$E$267,5,FALSE)),VLOOKUP($A284,$A$216:$E$241,5,FALSE),VLOOKUP($A284,$A$242:$E$267,5,FALSE))</f>
        <v>0</v>
      </c>
      <c r="H284" t="s">
        <v>34</v>
      </c>
      <c r="I284">
        <f t="shared" ref="I284" si="1305">I285</f>
        <v>0</v>
      </c>
      <c r="J284" t="str">
        <f t="shared" ref="J284" si="1306">J285</f>
        <v>Central</v>
      </c>
      <c r="K284">
        <f t="shared" ref="K284" si="1307">K285</f>
        <v>0</v>
      </c>
      <c r="L284">
        <f t="shared" ref="L284" si="1308">L285</f>
        <v>0</v>
      </c>
      <c r="P284">
        <f t="shared" ref="P284" si="1309">(P285*-1)</f>
        <v>0</v>
      </c>
      <c r="Q284" t="str">
        <f t="shared" si="1253"/>
        <v>Y</v>
      </c>
    </row>
    <row r="285" spans="1:17" ht="14.5" hidden="1" customHeight="1" x14ac:dyDescent="0.35">
      <c r="A285" t="s">
        <v>2</v>
      </c>
      <c r="D285" t="str">
        <f t="shared" ref="D285" si="1310">IF($B284=$B285,"T",IF($B284&lt;$B285,"W","L"))</f>
        <v>T</v>
      </c>
      <c r="E285" s="5"/>
      <c r="G285" s="4">
        <f>VLOOKUP($A285,$A285:$E285,5,FALSE)-IF(ISNA(VLOOKUP($A285,$A$242:$E$267,5,FALSE)),VLOOKUP($A285,$A$216:$E$241,5,FALSE),VLOOKUP($A285,$A$242:$E$267,5,FALSE))</f>
        <v>0</v>
      </c>
      <c r="H285" t="s">
        <v>35</v>
      </c>
      <c r="J285" t="str">
        <f>VLOOKUP(A285,Sheet1!$A:$D,3, FALSE)</f>
        <v>Central</v>
      </c>
      <c r="Q285" t="str">
        <f t="shared" si="1253"/>
        <v>Y</v>
      </c>
    </row>
    <row r="286" spans="1:17" ht="14.5" hidden="1" customHeight="1" x14ac:dyDescent="0.35">
      <c r="A286" t="s">
        <v>10</v>
      </c>
      <c r="D286" t="str">
        <f t="shared" ref="D286" si="1311">IF($B287=$B286,"T",IF($B287&lt;$B286,"W","L"))</f>
        <v>T</v>
      </c>
      <c r="E286" s="5">
        <f t="shared" ref="E286" si="1312">$E287</f>
        <v>0</v>
      </c>
      <c r="G286" s="4">
        <f>VLOOKUP($A286,$A286:$E286,5,FALSE)-IF(ISNA(VLOOKUP($A286,$A$242:$E$267,5,FALSE)),VLOOKUP($A286,$A$216:$E$241,5,FALSE),VLOOKUP($A286,$A$242:$E$267,5,FALSE))</f>
        <v>0</v>
      </c>
      <c r="H286" t="s">
        <v>34</v>
      </c>
      <c r="I286">
        <f t="shared" ref="I286" si="1313">I287</f>
        <v>0</v>
      </c>
      <c r="J286" t="str">
        <f t="shared" ref="J286" si="1314">J287</f>
        <v>Pacific</v>
      </c>
      <c r="K286">
        <f t="shared" ref="K286" si="1315">K287</f>
        <v>0</v>
      </c>
      <c r="L286">
        <f t="shared" ref="L286" si="1316">L287</f>
        <v>0</v>
      </c>
      <c r="P286">
        <f t="shared" ref="P286" si="1317">(P287*-1)</f>
        <v>0</v>
      </c>
      <c r="Q286" t="str">
        <f t="shared" si="1253"/>
        <v>Y</v>
      </c>
    </row>
    <row r="287" spans="1:17" ht="14.5" hidden="1" customHeight="1" x14ac:dyDescent="0.35">
      <c r="A287" t="s">
        <v>32</v>
      </c>
      <c r="D287" t="str">
        <f t="shared" ref="D287" si="1318">IF($B286=$B287,"T",IF($B286&lt;$B287,"W","L"))</f>
        <v>T</v>
      </c>
      <c r="E287" s="5"/>
      <c r="G287" s="4">
        <f>VLOOKUP($A287,$A287:$E287,5,FALSE)-IF(ISNA(VLOOKUP($A287,$A$242:$E$267,5,FALSE)),VLOOKUP($A287,$A$216:$E$241,5,FALSE),VLOOKUP($A287,$A$242:$E$267,5,FALSE))</f>
        <v>0</v>
      </c>
      <c r="H287" t="s">
        <v>35</v>
      </c>
      <c r="J287" t="str">
        <f>VLOOKUP(A287,Sheet1!$A:$D,3, FALSE)</f>
        <v>Pacific</v>
      </c>
      <c r="Q287" t="str">
        <f t="shared" si="1253"/>
        <v>Y</v>
      </c>
    </row>
    <row r="288" spans="1:17" ht="14.5" hidden="1" customHeight="1" x14ac:dyDescent="0.35">
      <c r="A288" t="s">
        <v>24</v>
      </c>
      <c r="D288" t="str">
        <f t="shared" ref="D288" si="1319">IF($B289=$B288,"T",IF($B289&lt;$B288,"W","L"))</f>
        <v>T</v>
      </c>
      <c r="E288" s="5">
        <f t="shared" ref="E288" si="1320">$E289</f>
        <v>0</v>
      </c>
      <c r="G288" s="4">
        <f>VLOOKUP($A288,$A288:$E288,5,FALSE)-IF(ISNA(VLOOKUP($A288,$A$242:$E$267,5,FALSE)),VLOOKUP($A288,$A$216:$E$241,5,FALSE),VLOOKUP($A288,$A$242:$E$267,5,FALSE))</f>
        <v>0</v>
      </c>
      <c r="H288" t="s">
        <v>34</v>
      </c>
      <c r="I288">
        <f t="shared" ref="I288" si="1321">I289</f>
        <v>0</v>
      </c>
      <c r="J288" t="str">
        <f t="shared" ref="J288" si="1322">J289</f>
        <v>Mountain</v>
      </c>
      <c r="K288">
        <f t="shared" ref="K288" si="1323">K289</f>
        <v>0</v>
      </c>
      <c r="L288">
        <f t="shared" ref="L288" si="1324">L289</f>
        <v>0</v>
      </c>
      <c r="P288">
        <f t="shared" ref="P288" si="1325">(P289*-1)</f>
        <v>0</v>
      </c>
      <c r="Q288" t="str">
        <f t="shared" si="1253"/>
        <v>Y</v>
      </c>
    </row>
    <row r="289" spans="1:17" ht="14.5" hidden="1" customHeight="1" x14ac:dyDescent="0.35">
      <c r="A289" t="s">
        <v>22</v>
      </c>
      <c r="D289" t="str">
        <f t="shared" ref="D289" si="1326">IF($B288=$B289,"T",IF($B288&lt;$B289,"W","L"))</f>
        <v>T</v>
      </c>
      <c r="E289" s="5"/>
      <c r="G289" s="4">
        <f>VLOOKUP($A289,$A289:$E289,5,FALSE)-IF(ISNA(VLOOKUP($A289,$A$242:$E$267,5,FALSE)),VLOOKUP($A289,$A$216:$E$241,5,FALSE),VLOOKUP($A289,$A$242:$E$267,5,FALSE))</f>
        <v>-42673</v>
      </c>
      <c r="H289" t="s">
        <v>35</v>
      </c>
      <c r="J289" t="str">
        <f>VLOOKUP(A289,Sheet1!$A:$D,3, FALSE)</f>
        <v>Mountain</v>
      </c>
      <c r="Q289" t="str">
        <f t="shared" si="1253"/>
        <v>Y</v>
      </c>
    </row>
    <row r="290" spans="1:17" ht="14.5" hidden="1" customHeight="1" x14ac:dyDescent="0.35">
      <c r="A290" t="s">
        <v>28</v>
      </c>
      <c r="D290" t="str">
        <f t="shared" ref="D290" si="1327">IF($B291=$B290,"T",IF($B291&lt;$B290,"W","L"))</f>
        <v>T</v>
      </c>
      <c r="E290" s="5">
        <f t="shared" ref="E290" si="1328">$E291</f>
        <v>0</v>
      </c>
      <c r="G290" s="4">
        <f>VLOOKUP($A290,$A290:$E290,5,FALSE)-IF(ISNA(VLOOKUP($A290,$A$242:$E$267,5,FALSE)),VLOOKUP($A290,$A$216:$E$241,5,FALSE),VLOOKUP($A290,$A$242:$E$267,5,FALSE))</f>
        <v>0</v>
      </c>
      <c r="H290" t="s">
        <v>34</v>
      </c>
      <c r="I290">
        <f t="shared" ref="I290" si="1329">I291</f>
        <v>0</v>
      </c>
      <c r="J290" t="str">
        <f t="shared" ref="J290" si="1330">J291</f>
        <v>Eastern</v>
      </c>
      <c r="K290">
        <f t="shared" ref="K290" si="1331">K291</f>
        <v>0</v>
      </c>
      <c r="L290">
        <f t="shared" ref="L290" si="1332">L291</f>
        <v>0</v>
      </c>
      <c r="P290">
        <f t="shared" ref="P290" si="1333">(P291*-1)</f>
        <v>0</v>
      </c>
      <c r="Q290" t="str">
        <f t="shared" si="1253"/>
        <v>Y</v>
      </c>
    </row>
    <row r="291" spans="1:17" ht="14.5" hidden="1" customHeight="1" x14ac:dyDescent="0.35">
      <c r="A291" t="s">
        <v>4</v>
      </c>
      <c r="D291" t="str">
        <f t="shared" ref="D291" si="1334">IF($B290=$B291,"T",IF($B290&lt;$B291,"W","L"))</f>
        <v>T</v>
      </c>
      <c r="E291" s="5"/>
      <c r="G291" s="4">
        <f>VLOOKUP($A291,$A291:$E291,5,FALSE)-IF(ISNA(VLOOKUP($A291,$A$242:$E$267,5,FALSE)),VLOOKUP($A291,$A$216:$E$241,5,FALSE),VLOOKUP($A291,$A$242:$E$267,5,FALSE))</f>
        <v>0</v>
      </c>
      <c r="H291" t="s">
        <v>35</v>
      </c>
      <c r="J291" t="str">
        <f>VLOOKUP(A291,Sheet1!$A:$D,3, FALSE)</f>
        <v>Eastern</v>
      </c>
      <c r="Q291" t="str">
        <f t="shared" si="1253"/>
        <v>Y</v>
      </c>
    </row>
    <row r="292" spans="1:17" ht="14.5" hidden="1" customHeight="1" x14ac:dyDescent="0.35">
      <c r="A292" t="s">
        <v>25</v>
      </c>
      <c r="D292" t="str">
        <f t="shared" ref="D292" si="1335">IF($B293=$B292,"T",IF($B293&lt;$B292,"W","L"))</f>
        <v>T</v>
      </c>
      <c r="E292" s="5">
        <f t="shared" ref="E292" si="1336">$E293</f>
        <v>0</v>
      </c>
      <c r="G292" s="4">
        <f>VLOOKUP($A292,$A292:$E292,5,FALSE)-IF(ISNA(VLOOKUP($A292,$A$242:$E$267,5,FALSE)),VLOOKUP($A292,$A$216:$E$241,5,FALSE),VLOOKUP($A292,$A$242:$E$267,5,FALSE))</f>
        <v>0</v>
      </c>
      <c r="H292" t="s">
        <v>34</v>
      </c>
      <c r="I292">
        <f t="shared" ref="I292" si="1337">I293</f>
        <v>0</v>
      </c>
      <c r="J292" t="str">
        <f t="shared" ref="J292" si="1338">J293</f>
        <v>Eastern</v>
      </c>
      <c r="K292">
        <f t="shared" ref="K292" si="1339">K293</f>
        <v>0</v>
      </c>
      <c r="L292">
        <f t="shared" ref="L292" si="1340">L293</f>
        <v>0</v>
      </c>
      <c r="P292">
        <f t="shared" ref="P292" si="1341">(P293*-1)</f>
        <v>0</v>
      </c>
      <c r="Q292" t="str">
        <f t="shared" si="1253"/>
        <v>Y</v>
      </c>
    </row>
    <row r="293" spans="1:17" ht="14.5" hidden="1" customHeight="1" x14ac:dyDescent="0.35">
      <c r="A293" t="s">
        <v>7</v>
      </c>
      <c r="D293" t="str">
        <f t="shared" ref="D293" si="1342">IF($B292=$B293,"T",IF($B292&lt;$B293,"W","L"))</f>
        <v>T</v>
      </c>
      <c r="E293" s="5"/>
      <c r="G293" s="4">
        <f>VLOOKUP($A293,$A293:$E293,5,FALSE)-IF(ISNA(VLOOKUP($A293,$A$242:$E$267,5,FALSE)),VLOOKUP($A293,$A$216:$E$241,5,FALSE),VLOOKUP($A293,$A$242:$E$267,5,FALSE))</f>
        <v>-42673</v>
      </c>
      <c r="H293" t="s">
        <v>35</v>
      </c>
      <c r="J293" t="str">
        <f>VLOOKUP(A293,Sheet1!$A:$D,3, FALSE)</f>
        <v>Eastern</v>
      </c>
      <c r="Q293" t="str">
        <f t="shared" si="1253"/>
        <v>Y</v>
      </c>
    </row>
    <row r="294" spans="1:17" ht="14.5" hidden="1" customHeight="1" x14ac:dyDescent="0.35">
      <c r="A294" t="s">
        <v>6</v>
      </c>
      <c r="D294" t="str">
        <f t="shared" ref="D294" si="1343">IF($B295=$B294,"T",IF($B295&lt;$B294,"W","L"))</f>
        <v>T</v>
      </c>
      <c r="E294" s="5">
        <f t="shared" ref="E294" si="1344">$E295</f>
        <v>0</v>
      </c>
      <c r="G294" s="4">
        <f>VLOOKUP($A294,$A294:$E294,5,FALSE)-IF(ISNA(VLOOKUP($A294,$A$242:$E$267,5,FALSE)),VLOOKUP($A294,$A$216:$E$241,5,FALSE),VLOOKUP($A294,$A$242:$E$267,5,FALSE))</f>
        <v>-42673</v>
      </c>
      <c r="H294" t="s">
        <v>34</v>
      </c>
      <c r="I294">
        <f t="shared" ref="I294" si="1345">I295</f>
        <v>0</v>
      </c>
      <c r="J294" t="str">
        <f t="shared" ref="J294" si="1346">J295</f>
        <v>Eastern</v>
      </c>
      <c r="K294">
        <f t="shared" ref="K294" si="1347">K295</f>
        <v>0</v>
      </c>
      <c r="L294">
        <f t="shared" ref="L294" si="1348">L295</f>
        <v>0</v>
      </c>
      <c r="P294">
        <f t="shared" ref="P294" si="1349">(P295*-1)</f>
        <v>0</v>
      </c>
      <c r="Q294" t="str">
        <f t="shared" si="1253"/>
        <v>Y</v>
      </c>
    </row>
    <row r="295" spans="1:17" ht="14.5" hidden="1" customHeight="1" x14ac:dyDescent="0.35">
      <c r="A295" t="s">
        <v>21</v>
      </c>
      <c r="D295" t="str">
        <f t="shared" ref="D295" si="1350">IF($B294=$B295,"T",IF($B294&lt;$B295,"W","L"))</f>
        <v>T</v>
      </c>
      <c r="E295" s="5"/>
      <c r="G295" s="4">
        <f>VLOOKUP($A295,$A295:$E295,5,FALSE)-IF(ISNA(VLOOKUP($A295,$A$242:$E$267,5,FALSE)),VLOOKUP($A295,$A$216:$E$241,5,FALSE),VLOOKUP($A295,$A$242:$E$267,5,FALSE))</f>
        <v>0</v>
      </c>
      <c r="H295" t="s">
        <v>35</v>
      </c>
      <c r="J295" t="str">
        <f>VLOOKUP(A295,Sheet1!$A:$D,3, FALSE)</f>
        <v>Eastern</v>
      </c>
      <c r="Q295" t="str">
        <f t="shared" si="1253"/>
        <v>Y</v>
      </c>
    </row>
    <row r="296" spans="1:17" ht="14.5" hidden="1" customHeight="1" x14ac:dyDescent="0.35">
      <c r="A296" t="s">
        <v>2</v>
      </c>
      <c r="D296" t="str">
        <f>IF($B297=$B296,"T",IF($B297&lt;$B296,"W","L"))</f>
        <v>T</v>
      </c>
      <c r="E296" s="5">
        <f>$E297</f>
        <v>0</v>
      </c>
      <c r="G296" s="4">
        <f>VLOOKUP($A296,$A296:$E296,5,FALSE)-IF(ISNA(VLOOKUP($A296,$A$268:$E$295,5,FALSE)),VLOOKUP($A296,$A$242:$E$267,5,FALSE),VLOOKUP($A296,$A$268:$E$295,5,FALSE))</f>
        <v>0</v>
      </c>
      <c r="H296" t="s">
        <v>34</v>
      </c>
      <c r="I296">
        <f>I297</f>
        <v>0</v>
      </c>
      <c r="J296" t="str">
        <f>J297</f>
        <v>Eastern</v>
      </c>
      <c r="K296">
        <f>K297</f>
        <v>0</v>
      </c>
      <c r="L296">
        <f>L297</f>
        <v>0</v>
      </c>
      <c r="P296">
        <f>(P297*-1)</f>
        <v>0</v>
      </c>
      <c r="Q296" t="str">
        <f>IF(AND(($P296 &lt;  0), ($D296="L")), "N", IF(AND(($P296 &gt; 0), ($D296="W")),"N","Y"))</f>
        <v>Y</v>
      </c>
    </row>
    <row r="297" spans="1:17" ht="14.5" hidden="1" customHeight="1" x14ac:dyDescent="0.35">
      <c r="A297" t="s">
        <v>20</v>
      </c>
      <c r="D297" t="str">
        <f>IF($B296=$B297,"T",IF($B296&lt;$B297,"W","L"))</f>
        <v>T</v>
      </c>
      <c r="E297" s="5"/>
      <c r="G297" s="4">
        <f>VLOOKUP($A297,$A297:$E297,5,FALSE)-IF(ISNA(VLOOKUP($A297,$A$268:$E$295,5,FALSE)),VLOOKUP($A297,$A$242:$E$267,5,FALSE),VLOOKUP($A297,$A$268:$E$295,5,FALSE))</f>
        <v>0</v>
      </c>
      <c r="H297" t="s">
        <v>35</v>
      </c>
      <c r="J297" t="str">
        <f>VLOOKUP(A297,Sheet1!$A:$D,3, FALSE)</f>
        <v>Eastern</v>
      </c>
      <c r="Q297" t="str">
        <f t="shared" ref="Q297:Q323" si="1351">IF(AND(($P297 &lt;  0), ($D297="L")), "N", IF(AND(($P297 &gt; 0), ($D297="W")),"N","Y"))</f>
        <v>Y</v>
      </c>
    </row>
    <row r="298" spans="1:17" ht="14.5" hidden="1" customHeight="1" x14ac:dyDescent="0.35">
      <c r="A298" t="s">
        <v>13</v>
      </c>
      <c r="D298" t="str">
        <f t="shared" ref="D298" si="1352">IF($B299=$B298,"T",IF($B299&lt;$B298,"W","L"))</f>
        <v>T</v>
      </c>
      <c r="E298" s="5">
        <f t="shared" ref="E298" si="1353">$E299</f>
        <v>0</v>
      </c>
      <c r="G298" s="4">
        <f>VLOOKUP($A298,$A298:$E298,5,FALSE)-IF(ISNA(VLOOKUP($A298,$A$268:$E$295,5,FALSE)),VLOOKUP($A298,$A$242:$E$267,5,FALSE),VLOOKUP($A298,$A$268:$E$295,5,FALSE))</f>
        <v>0</v>
      </c>
      <c r="H298" t="s">
        <v>34</v>
      </c>
      <c r="I298">
        <f t="shared" ref="I298" si="1354">I299</f>
        <v>0</v>
      </c>
      <c r="J298" t="str">
        <f t="shared" ref="J298" si="1355">J299</f>
        <v>Eastern</v>
      </c>
      <c r="K298">
        <f t="shared" ref="K298" si="1356">K299</f>
        <v>0</v>
      </c>
      <c r="L298">
        <f t="shared" ref="L298" si="1357">L299</f>
        <v>0</v>
      </c>
      <c r="P298">
        <f t="shared" ref="P298" si="1358">(P299*-1)</f>
        <v>0</v>
      </c>
      <c r="Q298" t="str">
        <f t="shared" si="1351"/>
        <v>Y</v>
      </c>
    </row>
    <row r="299" spans="1:17" ht="14.5" hidden="1" customHeight="1" x14ac:dyDescent="0.35">
      <c r="A299" t="s">
        <v>14</v>
      </c>
      <c r="D299" t="str">
        <f t="shared" ref="D299" si="1359">IF($B298=$B299,"T",IF($B298&lt;$B299,"W","L"))</f>
        <v>T</v>
      </c>
      <c r="E299" s="5"/>
      <c r="G299" s="4">
        <f>VLOOKUP($A299,$A299:$E299,5,FALSE)-IF(ISNA(VLOOKUP($A299,$A$268:$E$295,5,FALSE)),VLOOKUP($A299,$A$242:$E$267,5,FALSE),VLOOKUP($A299,$A$268:$E$295,5,FALSE))</f>
        <v>0</v>
      </c>
      <c r="H299" t="s">
        <v>35</v>
      </c>
      <c r="J299" t="str">
        <f>VLOOKUP(A299,Sheet1!$A:$D,3, FALSE)</f>
        <v>Eastern</v>
      </c>
      <c r="Q299" t="str">
        <f t="shared" si="1351"/>
        <v>Y</v>
      </c>
    </row>
    <row r="300" spans="1:17" ht="14.5" hidden="1" customHeight="1" x14ac:dyDescent="0.35">
      <c r="A300" t="s">
        <v>19</v>
      </c>
      <c r="D300" t="str">
        <f t="shared" ref="D300" si="1360">IF($B301=$B300,"T",IF($B301&lt;$B300,"W","L"))</f>
        <v>T</v>
      </c>
      <c r="E300" s="5">
        <f t="shared" ref="E300" si="1361">$E301</f>
        <v>0</v>
      </c>
      <c r="G300" s="4">
        <f>VLOOKUP($A300,$A300:$E300,5,FALSE)-IF(ISNA(VLOOKUP($A300,$A$268:$E$295,5,FALSE)),VLOOKUP($A300,$A$242:$E$267,5,FALSE),VLOOKUP($A300,$A$268:$E$295,5,FALSE))</f>
        <v>0</v>
      </c>
      <c r="H300" t="s">
        <v>34</v>
      </c>
      <c r="I300">
        <f t="shared" ref="I300" si="1362">I301</f>
        <v>0</v>
      </c>
      <c r="J300" t="str">
        <f t="shared" ref="J300" si="1363">J301</f>
        <v>Eastern</v>
      </c>
      <c r="K300">
        <f t="shared" ref="K300" si="1364">K301</f>
        <v>0</v>
      </c>
      <c r="L300">
        <f t="shared" ref="L300" si="1365">L301</f>
        <v>0</v>
      </c>
      <c r="P300">
        <f t="shared" ref="P300" si="1366">(P301*-1)</f>
        <v>0</v>
      </c>
      <c r="Q300" t="str">
        <f t="shared" si="1351"/>
        <v>Y</v>
      </c>
    </row>
    <row r="301" spans="1:17" ht="14.5" hidden="1" customHeight="1" x14ac:dyDescent="0.35">
      <c r="A301" t="s">
        <v>16</v>
      </c>
      <c r="D301" t="str">
        <f t="shared" ref="D301" si="1367">IF($B300=$B301,"T",IF($B300&lt;$B301,"W","L"))</f>
        <v>T</v>
      </c>
      <c r="E301" s="5"/>
      <c r="G301" s="4">
        <f>VLOOKUP($A301,$A301:$E301,5,FALSE)-IF(ISNA(VLOOKUP($A301,$A$268:$E$295,5,FALSE)),VLOOKUP($A301,$A$242:$E$267,5,FALSE),VLOOKUP($A301,$A$268:$E$295,5,FALSE))</f>
        <v>0</v>
      </c>
      <c r="H301" t="s">
        <v>35</v>
      </c>
      <c r="J301" t="str">
        <f>VLOOKUP(A301,Sheet1!$A:$D,3, FALSE)</f>
        <v>Eastern</v>
      </c>
      <c r="Q301" t="str">
        <f t="shared" si="1351"/>
        <v>Y</v>
      </c>
    </row>
    <row r="302" spans="1:17" ht="14.5" hidden="1" customHeight="1" x14ac:dyDescent="0.35">
      <c r="A302" t="s">
        <v>9</v>
      </c>
      <c r="D302" t="str">
        <f t="shared" ref="D302" si="1368">IF($B303=$B302,"T",IF($B303&lt;$B302,"W","L"))</f>
        <v>T</v>
      </c>
      <c r="E302" s="5">
        <f t="shared" ref="E302" si="1369">$E303</f>
        <v>0</v>
      </c>
      <c r="G302" s="4">
        <f>VLOOKUP($A302,$A302:$E302,5,FALSE)-IF(ISNA(VLOOKUP($A302,$A$268:$E$295,5,FALSE)),VLOOKUP($A302,$A$242:$E$267,5,FALSE),VLOOKUP($A302,$A$268:$E$295,5,FALSE))</f>
        <v>0</v>
      </c>
      <c r="H302" t="s">
        <v>34</v>
      </c>
      <c r="I302">
        <f t="shared" ref="I302" si="1370">I303</f>
        <v>0</v>
      </c>
      <c r="J302" t="str">
        <f t="shared" ref="J302" si="1371">J303</f>
        <v>Central</v>
      </c>
      <c r="K302">
        <f t="shared" ref="K302" si="1372">K303</f>
        <v>0</v>
      </c>
      <c r="L302">
        <f t="shared" ref="L302" si="1373">L303</f>
        <v>0</v>
      </c>
      <c r="P302">
        <f t="shared" ref="P302" si="1374">(P303*-1)</f>
        <v>0</v>
      </c>
      <c r="Q302" t="str">
        <f t="shared" si="1351"/>
        <v>Y</v>
      </c>
    </row>
    <row r="303" spans="1:17" ht="14.5" hidden="1" customHeight="1" x14ac:dyDescent="0.35">
      <c r="A303" t="s">
        <v>33</v>
      </c>
      <c r="D303" t="str">
        <f t="shared" ref="D303" si="1375">IF($B302=$B303,"T",IF($B302&lt;$B303,"W","L"))</f>
        <v>T</v>
      </c>
      <c r="E303" s="5"/>
      <c r="G303" s="4">
        <f>VLOOKUP($A303,$A303:$E303,5,FALSE)-IF(ISNA(VLOOKUP($A303,$A$268:$E$295,5,FALSE)),VLOOKUP($A303,$A$242:$E$267,5,FALSE),VLOOKUP($A303,$A$268:$E$295,5,FALSE))</f>
        <v>0</v>
      </c>
      <c r="H303" t="s">
        <v>35</v>
      </c>
      <c r="J303" t="str">
        <f>VLOOKUP(A303,Sheet1!$A:$D,3, FALSE)</f>
        <v>Central</v>
      </c>
      <c r="Q303" t="str">
        <f t="shared" si="1351"/>
        <v>Y</v>
      </c>
    </row>
    <row r="304" spans="1:17" ht="14.5" hidden="1" customHeight="1" x14ac:dyDescent="0.35">
      <c r="A304" t="s">
        <v>11</v>
      </c>
      <c r="D304" t="str">
        <f t="shared" ref="D304" si="1376">IF($B305=$B304,"T",IF($B305&lt;$B304,"W","L"))</f>
        <v>T</v>
      </c>
      <c r="E304" s="5">
        <f t="shared" ref="E304" si="1377">$E305</f>
        <v>0</v>
      </c>
      <c r="G304" s="4">
        <f>VLOOKUP($A304,$A304:$E304,5,FALSE)-IF(ISNA(VLOOKUP($A304,$A$268:$E$295,5,FALSE)),VLOOKUP($A304,$A$242:$E$267,5,FALSE),VLOOKUP($A304,$A$268:$E$295,5,FALSE))</f>
        <v>0</v>
      </c>
      <c r="H304" t="s">
        <v>34</v>
      </c>
      <c r="I304">
        <f t="shared" ref="I304" si="1378">I305</f>
        <v>0</v>
      </c>
      <c r="J304" t="str">
        <f t="shared" ref="J304" si="1379">J305</f>
        <v>Eastern</v>
      </c>
      <c r="K304">
        <f t="shared" ref="K304" si="1380">K305</f>
        <v>0</v>
      </c>
      <c r="L304">
        <f t="shared" ref="L304" si="1381">L305</f>
        <v>0</v>
      </c>
      <c r="P304">
        <f t="shared" ref="P304" si="1382">(P305*-1)</f>
        <v>0</v>
      </c>
      <c r="Q304" t="str">
        <f t="shared" si="1351"/>
        <v>Y</v>
      </c>
    </row>
    <row r="305" spans="1:17" ht="14.5" hidden="1" customHeight="1" x14ac:dyDescent="0.35">
      <c r="A305" t="s">
        <v>6</v>
      </c>
      <c r="D305" t="str">
        <f t="shared" ref="D305" si="1383">IF($B304=$B305,"T",IF($B304&lt;$B305,"W","L"))</f>
        <v>T</v>
      </c>
      <c r="E305" s="5"/>
      <c r="G305" s="4">
        <f>VLOOKUP($A305,$A305:$E305,5,FALSE)-IF(ISNA(VLOOKUP($A305,$A$268:$E$295,5,FALSE)),VLOOKUP($A305,$A$242:$E$267,5,FALSE),VLOOKUP($A305,$A$268:$E$295,5,FALSE))</f>
        <v>0</v>
      </c>
      <c r="H305" t="s">
        <v>35</v>
      </c>
      <c r="J305" t="str">
        <f>VLOOKUP(A305,Sheet1!$A:$D,3, FALSE)</f>
        <v>Eastern</v>
      </c>
      <c r="Q305" t="str">
        <f t="shared" si="1351"/>
        <v>Y</v>
      </c>
    </row>
    <row r="306" spans="1:17" ht="14.5" hidden="1" customHeight="1" x14ac:dyDescent="0.35">
      <c r="A306" t="s">
        <v>4</v>
      </c>
      <c r="D306" t="str">
        <f t="shared" ref="D306" si="1384">IF($B307=$B306,"T",IF($B307&lt;$B306,"W","L"))</f>
        <v>T</v>
      </c>
      <c r="E306" s="5">
        <f t="shared" ref="E306" si="1385">$E307</f>
        <v>0</v>
      </c>
      <c r="G306" s="4">
        <f>VLOOKUP($A306,$A306:$E306,5,FALSE)-IF(ISNA(VLOOKUP($A306,$A$268:$E$295,5,FALSE)),VLOOKUP($A306,$A$242:$E$267,5,FALSE),VLOOKUP($A306,$A$268:$E$295,5,FALSE))</f>
        <v>0</v>
      </c>
      <c r="H306" t="s">
        <v>34</v>
      </c>
      <c r="I306">
        <f t="shared" ref="I306" si="1386">I307</f>
        <v>0</v>
      </c>
      <c r="J306" t="str">
        <f t="shared" ref="J306" si="1387">J307</f>
        <v>Eastern</v>
      </c>
      <c r="K306">
        <f t="shared" ref="K306" si="1388">K307</f>
        <v>0</v>
      </c>
      <c r="L306">
        <f t="shared" ref="L306" si="1389">L307</f>
        <v>0</v>
      </c>
      <c r="P306">
        <f t="shared" ref="P306" si="1390">(P307*-1)</f>
        <v>0</v>
      </c>
      <c r="Q306" t="str">
        <f t="shared" si="1351"/>
        <v>Y</v>
      </c>
    </row>
    <row r="307" spans="1:17" ht="14.5" hidden="1" customHeight="1" x14ac:dyDescent="0.35">
      <c r="A307" t="s">
        <v>8</v>
      </c>
      <c r="D307" t="str">
        <f t="shared" ref="D307" si="1391">IF($B306=$B307,"T",IF($B306&lt;$B307,"W","L"))</f>
        <v>T</v>
      </c>
      <c r="E307" s="5"/>
      <c r="G307" s="4">
        <f>VLOOKUP($A307,$A307:$E307,5,FALSE)-IF(ISNA(VLOOKUP($A307,$A$268:$E$295,5,FALSE)),VLOOKUP($A307,$A$242:$E$267,5,FALSE),VLOOKUP($A307,$A$268:$E$295,5,FALSE))</f>
        <v>0</v>
      </c>
      <c r="H307" t="s">
        <v>35</v>
      </c>
      <c r="J307" t="str">
        <f>VLOOKUP(A307,Sheet1!$A:$D,3, FALSE)</f>
        <v>Eastern</v>
      </c>
      <c r="Q307" t="str">
        <f t="shared" si="1351"/>
        <v>Y</v>
      </c>
    </row>
    <row r="308" spans="1:17" ht="14.5" hidden="1" customHeight="1" x14ac:dyDescent="0.35">
      <c r="A308" t="s">
        <v>22</v>
      </c>
      <c r="D308" t="str">
        <f t="shared" ref="D308" si="1392">IF($B309=$B308,"T",IF($B309&lt;$B308,"W","L"))</f>
        <v>T</v>
      </c>
      <c r="E308" s="5">
        <f t="shared" ref="E308" si="1393">$E309</f>
        <v>0</v>
      </c>
      <c r="G308" s="4">
        <f>VLOOKUP($A308,$A308:$E308,5,FALSE)-IF(ISNA(VLOOKUP($A308,$A$268:$E$295,5,FALSE)),VLOOKUP($A308,$A$242:$E$267,5,FALSE),VLOOKUP($A308,$A$268:$E$295,5,FALSE))</f>
        <v>0</v>
      </c>
      <c r="H308" t="s">
        <v>34</v>
      </c>
      <c r="I308">
        <f t="shared" ref="I308" si="1394">I309</f>
        <v>0</v>
      </c>
      <c r="J308" t="str">
        <f t="shared" ref="J308" si="1395">J309</f>
        <v>Central</v>
      </c>
      <c r="K308">
        <f t="shared" ref="K308" si="1396">K309</f>
        <v>0</v>
      </c>
      <c r="L308">
        <f t="shared" ref="L308" si="1397">L309</f>
        <v>0</v>
      </c>
      <c r="P308">
        <f t="shared" ref="P308" si="1398">(P309*-1)</f>
        <v>0</v>
      </c>
      <c r="Q308" t="str">
        <f t="shared" si="1351"/>
        <v>Y</v>
      </c>
    </row>
    <row r="309" spans="1:17" ht="14.5" hidden="1" customHeight="1" x14ac:dyDescent="0.35">
      <c r="A309" t="s">
        <v>0</v>
      </c>
      <c r="D309" t="str">
        <f t="shared" ref="D309" si="1399">IF($B308=$B309,"T",IF($B308&lt;$B309,"W","L"))</f>
        <v>T</v>
      </c>
      <c r="E309" s="5"/>
      <c r="G309" s="4">
        <f>VLOOKUP($A309,$A309:$E309,5,FALSE)-IF(ISNA(VLOOKUP($A309,$A$268:$E$295,5,FALSE)),VLOOKUP($A309,$A$242:$E$267,5,FALSE),VLOOKUP($A309,$A$268:$E$295,5,FALSE))</f>
        <v>0</v>
      </c>
      <c r="H309" t="s">
        <v>35</v>
      </c>
      <c r="J309" t="str">
        <f>VLOOKUP(A309,Sheet1!$A:$D,3, FALSE)</f>
        <v>Central</v>
      </c>
      <c r="Q309" t="str">
        <f t="shared" si="1351"/>
        <v>Y</v>
      </c>
    </row>
    <row r="310" spans="1:17" ht="14.5" hidden="1" customHeight="1" x14ac:dyDescent="0.35">
      <c r="A310" t="s">
        <v>17</v>
      </c>
      <c r="D310" t="str">
        <f t="shared" ref="D310" si="1400">IF($B311=$B310,"T",IF($B311&lt;$B310,"W","L"))</f>
        <v>T</v>
      </c>
      <c r="E310" s="5">
        <f t="shared" ref="E310" si="1401">$E311</f>
        <v>0</v>
      </c>
      <c r="G310" s="4">
        <f>VLOOKUP($A310,$A310:$E310,5,FALSE)-IF(ISNA(VLOOKUP($A310,$A$268:$E$295,5,FALSE)),VLOOKUP($A310,$A$242:$E$267,5,FALSE),VLOOKUP($A310,$A$268:$E$295,5,FALSE))</f>
        <v>0</v>
      </c>
      <c r="H310" t="s">
        <v>34</v>
      </c>
      <c r="I310">
        <f t="shared" ref="I310" si="1402">I311</f>
        <v>0</v>
      </c>
      <c r="J310" t="str">
        <f t="shared" ref="J310" si="1403">J311</f>
        <v>Eastern</v>
      </c>
      <c r="K310">
        <f t="shared" ref="K310" si="1404">K311</f>
        <v>0</v>
      </c>
      <c r="L310">
        <f t="shared" ref="L310" si="1405">L311</f>
        <v>0</v>
      </c>
      <c r="P310">
        <f t="shared" ref="P310" si="1406">(P311*-1)</f>
        <v>0</v>
      </c>
      <c r="Q310" t="str">
        <f t="shared" si="1351"/>
        <v>Y</v>
      </c>
    </row>
    <row r="311" spans="1:17" ht="14.5" hidden="1" customHeight="1" x14ac:dyDescent="0.35">
      <c r="A311" t="s">
        <v>21</v>
      </c>
      <c r="D311" t="str">
        <f t="shared" ref="D311" si="1407">IF($B310=$B311,"T",IF($B310&lt;$B311,"W","L"))</f>
        <v>T</v>
      </c>
      <c r="E311" s="5"/>
      <c r="G311" s="4">
        <f>VLOOKUP($A311,$A311:$E311,5,FALSE)-IF(ISNA(VLOOKUP($A311,$A$268:$E$295,5,FALSE)),VLOOKUP($A311,$A$242:$E$267,5,FALSE),VLOOKUP($A311,$A$268:$E$295,5,FALSE))</f>
        <v>0</v>
      </c>
      <c r="H311" t="s">
        <v>35</v>
      </c>
      <c r="J311" t="str">
        <f>VLOOKUP(A311,Sheet1!$A:$D,3, FALSE)</f>
        <v>Eastern</v>
      </c>
      <c r="Q311" t="str">
        <f t="shared" si="1351"/>
        <v>Y</v>
      </c>
    </row>
    <row r="312" spans="1:17" ht="14.5" hidden="1" customHeight="1" x14ac:dyDescent="0.35">
      <c r="A312" t="s">
        <v>30</v>
      </c>
      <c r="D312" t="str">
        <f t="shared" ref="D312" si="1408">IF($B313=$B312,"T",IF($B313&lt;$B312,"W","L"))</f>
        <v>T</v>
      </c>
      <c r="E312" s="5">
        <f t="shared" ref="E312" si="1409">$E313</f>
        <v>0</v>
      </c>
      <c r="G312" s="4">
        <f>VLOOKUP($A312,$A312:$E312,5,FALSE)-IF(ISNA(VLOOKUP($A312,$A$268:$E$295,5,FALSE)),VLOOKUP($A312,$A$242:$E$267,5,FALSE),VLOOKUP($A312,$A$268:$E$295,5,FALSE))</f>
        <v>0</v>
      </c>
      <c r="H312" t="s">
        <v>34</v>
      </c>
      <c r="I312">
        <f t="shared" ref="I312" si="1410">I313</f>
        <v>0</v>
      </c>
      <c r="J312" t="str">
        <f t="shared" ref="J312" si="1411">J313</f>
        <v>Central</v>
      </c>
      <c r="K312">
        <f t="shared" ref="K312" si="1412">K313</f>
        <v>0</v>
      </c>
      <c r="L312">
        <f t="shared" ref="L312" si="1413">L313</f>
        <v>0</v>
      </c>
      <c r="P312">
        <f t="shared" ref="P312" si="1414">(P313*-1)</f>
        <v>0</v>
      </c>
      <c r="Q312" t="str">
        <f t="shared" si="1351"/>
        <v>Y</v>
      </c>
    </row>
    <row r="313" spans="1:17" ht="14.5" hidden="1" customHeight="1" x14ac:dyDescent="0.35">
      <c r="A313" t="s">
        <v>28</v>
      </c>
      <c r="D313" t="str">
        <f t="shared" ref="D313" si="1415">IF($B312=$B313,"T",IF($B312&lt;$B313,"W","L"))</f>
        <v>T</v>
      </c>
      <c r="E313" s="5"/>
      <c r="G313" s="4">
        <f>VLOOKUP($A313,$A313:$E313,5,FALSE)-IF(ISNA(VLOOKUP($A313,$A$268:$E$295,5,FALSE)),VLOOKUP($A313,$A$242:$E$267,5,FALSE),VLOOKUP($A313,$A$268:$E$295,5,FALSE))</f>
        <v>0</v>
      </c>
      <c r="H313" t="s">
        <v>35</v>
      </c>
      <c r="J313" t="str">
        <f>VLOOKUP(A313,Sheet1!$A:$D,3, FALSE)</f>
        <v>Central</v>
      </c>
      <c r="Q313" t="str">
        <f t="shared" si="1351"/>
        <v>Y</v>
      </c>
    </row>
    <row r="314" spans="1:17" ht="14.5" hidden="1" customHeight="1" x14ac:dyDescent="0.35">
      <c r="A314" t="s">
        <v>10</v>
      </c>
      <c r="D314" t="str">
        <f t="shared" ref="D314" si="1416">IF($B315=$B314,"T",IF($B315&lt;$B314,"W","L"))</f>
        <v>T</v>
      </c>
      <c r="E314" s="5">
        <f t="shared" ref="E314" si="1417">$E315</f>
        <v>0</v>
      </c>
      <c r="G314" s="4">
        <f>VLOOKUP($A314,$A314:$E314,5,FALSE)-IF(ISNA(VLOOKUP($A314,$A$268:$E$295,5,FALSE)),VLOOKUP($A314,$A$242:$E$267,5,FALSE),VLOOKUP($A314,$A$268:$E$295,5,FALSE))</f>
        <v>0</v>
      </c>
      <c r="H314" t="s">
        <v>34</v>
      </c>
      <c r="I314">
        <f t="shared" ref="I314" si="1418">I315</f>
        <v>0</v>
      </c>
      <c r="J314" t="str">
        <f t="shared" ref="J314" si="1419">J315</f>
        <v>Pacific</v>
      </c>
      <c r="K314">
        <f t="shared" ref="K314" si="1420">K315</f>
        <v>0</v>
      </c>
      <c r="L314">
        <f t="shared" ref="L314" si="1421">L315</f>
        <v>0</v>
      </c>
      <c r="P314">
        <f t="shared" ref="P314" si="1422">(P315*-1)</f>
        <v>0</v>
      </c>
      <c r="Q314" t="str">
        <f t="shared" si="1351"/>
        <v>Y</v>
      </c>
    </row>
    <row r="315" spans="1:17" ht="14.5" hidden="1" customHeight="1" x14ac:dyDescent="0.35">
      <c r="A315" t="s">
        <v>136</v>
      </c>
      <c r="D315" t="str">
        <f t="shared" ref="D315" si="1423">IF($B314=$B315,"T",IF($B314&lt;$B315,"W","L"))</f>
        <v>T</v>
      </c>
      <c r="E315" s="5"/>
      <c r="G315" s="4">
        <f>VLOOKUP($A315,$A315:$E315,5,FALSE)-IF(ISNA(VLOOKUP($A315,$A$268:$E$295,5,FALSE)),VLOOKUP($A315,$A$242:$E$267,5,FALSE),VLOOKUP($A315,$A$268:$E$295,5,FALSE))</f>
        <v>0</v>
      </c>
      <c r="H315" t="s">
        <v>35</v>
      </c>
      <c r="J315" t="str">
        <f>VLOOKUP(A315,Sheet1!$A:$D,3, FALSE)</f>
        <v>Pacific</v>
      </c>
      <c r="Q315" t="str">
        <f t="shared" si="1351"/>
        <v>Y</v>
      </c>
    </row>
    <row r="316" spans="1:17" ht="14.5" hidden="1" customHeight="1" x14ac:dyDescent="0.35">
      <c r="A316" t="s">
        <v>7</v>
      </c>
      <c r="D316" t="str">
        <f t="shared" ref="D316" si="1424">IF($B317=$B316,"T",IF($B317&lt;$B316,"W","L"))</f>
        <v>T</v>
      </c>
      <c r="E316" s="5">
        <f t="shared" ref="E316" si="1425">$E317</f>
        <v>0</v>
      </c>
      <c r="G316" s="4">
        <f>VLOOKUP($A316,$A316:$E316,5,FALSE)-IF(ISNA(VLOOKUP($A316,$A$268:$E$295,5,FALSE)),VLOOKUP($A316,$A$242:$E$267,5,FALSE),VLOOKUP($A316,$A$268:$E$295,5,FALSE))</f>
        <v>0</v>
      </c>
      <c r="H316" t="s">
        <v>34</v>
      </c>
      <c r="I316">
        <f t="shared" ref="I316" si="1426">I317</f>
        <v>0</v>
      </c>
      <c r="J316" t="str">
        <f t="shared" ref="J316" si="1427">J317</f>
        <v>Pacific</v>
      </c>
      <c r="K316">
        <f t="shared" ref="K316" si="1428">K317</f>
        <v>0</v>
      </c>
      <c r="L316">
        <f t="shared" ref="L316" si="1429">L317</f>
        <v>0</v>
      </c>
      <c r="P316">
        <f t="shared" ref="P316" si="1430">(P317*-1)</f>
        <v>0</v>
      </c>
      <c r="Q316" t="str">
        <f t="shared" si="1351"/>
        <v>Y</v>
      </c>
    </row>
    <row r="317" spans="1:17" ht="14.5" hidden="1" customHeight="1" x14ac:dyDescent="0.35">
      <c r="A317" t="s">
        <v>24</v>
      </c>
      <c r="D317" t="str">
        <f t="shared" ref="D317" si="1431">IF($B316=$B317,"T",IF($B316&lt;$B317,"W","L"))</f>
        <v>T</v>
      </c>
      <c r="E317" s="5"/>
      <c r="G317" s="4">
        <f>VLOOKUP($A317,$A317:$E317,5,FALSE)-IF(ISNA(VLOOKUP($A317,$A$268:$E$295,5,FALSE)),VLOOKUP($A317,$A$242:$E$267,5,FALSE),VLOOKUP($A317,$A$268:$E$295,5,FALSE))</f>
        <v>0</v>
      </c>
      <c r="H317" t="s">
        <v>35</v>
      </c>
      <c r="J317" t="str">
        <f>VLOOKUP(A317,Sheet1!$A:$D,3, FALSE)</f>
        <v>Pacific</v>
      </c>
      <c r="Q317" t="str">
        <f t="shared" si="1351"/>
        <v>Y</v>
      </c>
    </row>
    <row r="318" spans="1:17" ht="14.5" hidden="1" customHeight="1" x14ac:dyDescent="0.35">
      <c r="A318" t="s">
        <v>27</v>
      </c>
      <c r="D318" t="str">
        <f t="shared" ref="D318" si="1432">IF($B319=$B318,"T",IF($B319&lt;$B318,"W","L"))</f>
        <v>T</v>
      </c>
      <c r="E318" s="5">
        <f t="shared" ref="E318" si="1433">$E319</f>
        <v>0</v>
      </c>
      <c r="G318" s="4">
        <f>VLOOKUP($A318,$A318:$E318,5,FALSE)-IF(ISNA(VLOOKUP($A318,$A$268:$E$295,5,FALSE)),VLOOKUP($A318,$A$242:$E$267,5,FALSE),VLOOKUP($A318,$A$268:$E$295,5,FALSE))</f>
        <v>0</v>
      </c>
      <c r="H318" t="s">
        <v>34</v>
      </c>
      <c r="I318">
        <f t="shared" ref="I318" si="1434">I319</f>
        <v>0</v>
      </c>
      <c r="J318" t="str">
        <f t="shared" ref="J318" si="1435">J319</f>
        <v>Pacific</v>
      </c>
      <c r="K318">
        <f t="shared" ref="K318" si="1436">K319</f>
        <v>0</v>
      </c>
      <c r="L318">
        <f t="shared" ref="L318" si="1437">L319</f>
        <v>0</v>
      </c>
      <c r="P318">
        <f t="shared" ref="P318" si="1438">(P319*-1)</f>
        <v>0</v>
      </c>
      <c r="Q318" t="str">
        <f t="shared" si="1351"/>
        <v>Y</v>
      </c>
    </row>
    <row r="319" spans="1:17" ht="14.5" hidden="1" customHeight="1" x14ac:dyDescent="0.35">
      <c r="A319" t="s">
        <v>25</v>
      </c>
      <c r="D319" t="str">
        <f t="shared" ref="D319" si="1439">IF($B318=$B319,"T",IF($B318&lt;$B319,"W","L"))</f>
        <v>T</v>
      </c>
      <c r="E319" s="5"/>
      <c r="G319" s="4">
        <f>VLOOKUP($A319,$A319:$E319,5,FALSE)-IF(ISNA(VLOOKUP($A319,$A$268:$E$295,5,FALSE)),VLOOKUP($A319,$A$242:$E$267,5,FALSE),VLOOKUP($A319,$A$268:$E$295,5,FALSE))</f>
        <v>0</v>
      </c>
      <c r="H319" t="s">
        <v>35</v>
      </c>
      <c r="J319" t="str">
        <f>VLOOKUP(A319,Sheet1!$A:$D,3, FALSE)</f>
        <v>Pacific</v>
      </c>
      <c r="Q319" t="str">
        <f t="shared" si="1351"/>
        <v>Y</v>
      </c>
    </row>
    <row r="320" spans="1:17" ht="14.5" hidden="1" customHeight="1" x14ac:dyDescent="0.35">
      <c r="A320" t="s">
        <v>26</v>
      </c>
      <c r="D320" t="str">
        <f t="shared" ref="D320" si="1440">IF($B321=$B320,"T",IF($B321&lt;$B320,"W","L"))</f>
        <v>T</v>
      </c>
      <c r="E320" s="5">
        <f t="shared" ref="E320" si="1441">$E321</f>
        <v>0</v>
      </c>
      <c r="G320" s="4">
        <f>VLOOKUP($A320,$A320:$E320,5,FALSE)-IF(ISNA(VLOOKUP($A320,$A$268:$E$295,5,FALSE)),VLOOKUP($A320,$A$242:$E$267,5,FALSE),VLOOKUP($A320,$A$268:$E$295,5,FALSE))</f>
        <v>0</v>
      </c>
      <c r="H320" t="s">
        <v>34</v>
      </c>
      <c r="I320">
        <f t="shared" ref="I320" si="1442">I321</f>
        <v>0</v>
      </c>
      <c r="J320" t="str">
        <f t="shared" ref="J320" si="1443">J321</f>
        <v>Eastern</v>
      </c>
      <c r="K320">
        <f t="shared" ref="K320" si="1444">K321</f>
        <v>0</v>
      </c>
      <c r="L320">
        <f t="shared" ref="L320" si="1445">L321</f>
        <v>0</v>
      </c>
      <c r="P320">
        <f t="shared" ref="P320" si="1446">(P321*-1)</f>
        <v>0</v>
      </c>
      <c r="Q320" t="str">
        <f t="shared" si="1351"/>
        <v>Y</v>
      </c>
    </row>
    <row r="321" spans="1:17" ht="14.5" hidden="1" customHeight="1" x14ac:dyDescent="0.35">
      <c r="A321" t="s">
        <v>29</v>
      </c>
      <c r="D321" t="str">
        <f t="shared" ref="D321" si="1447">IF($B320=$B321,"T",IF($B320&lt;$B321,"W","L"))</f>
        <v>T</v>
      </c>
      <c r="E321" s="5"/>
      <c r="G321" s="4">
        <f>VLOOKUP($A321,$A321:$E321,5,FALSE)-IF(ISNA(VLOOKUP($A321,$A$268:$E$295,5,FALSE)),VLOOKUP($A321,$A$242:$E$267,5,FALSE),VLOOKUP($A321,$A$268:$E$295,5,FALSE))</f>
        <v>0</v>
      </c>
      <c r="H321" t="s">
        <v>35</v>
      </c>
      <c r="J321" t="str">
        <f>VLOOKUP(A321,Sheet1!$A:$D,3, FALSE)</f>
        <v>Eastern</v>
      </c>
      <c r="Q321" t="str">
        <f t="shared" si="1351"/>
        <v>Y</v>
      </c>
    </row>
    <row r="322" spans="1:17" ht="14.5" hidden="1" customHeight="1" x14ac:dyDescent="0.35">
      <c r="A322" t="s">
        <v>15</v>
      </c>
      <c r="D322" t="str">
        <f t="shared" ref="D322" si="1448">IF($B323=$B322,"T",IF($B323&lt;$B322,"W","L"))</f>
        <v>T</v>
      </c>
      <c r="E322" s="5">
        <f t="shared" ref="E322" si="1449">$E323</f>
        <v>0</v>
      </c>
      <c r="G322" s="4">
        <f>VLOOKUP($A322,$A322:$E322,5,FALSE)-IF(ISNA(VLOOKUP($A322,$A$268:$E$295,5,FALSE)),VLOOKUP($A322,$A$242:$E$267,5,FALSE),VLOOKUP($A322,$A$268:$E$295,5,FALSE))</f>
        <v>0</v>
      </c>
      <c r="H322" t="s">
        <v>34</v>
      </c>
      <c r="I322">
        <f t="shared" ref="I322" si="1450">I323</f>
        <v>0</v>
      </c>
      <c r="J322" t="str">
        <f t="shared" ref="J322" si="1451">J323</f>
        <v>Pacific</v>
      </c>
      <c r="K322">
        <f t="shared" ref="K322" si="1452">K323</f>
        <v>0</v>
      </c>
      <c r="L322">
        <f t="shared" ref="L322" si="1453">L323</f>
        <v>0</v>
      </c>
      <c r="P322">
        <f t="shared" ref="P322" si="1454">(P323*-1)</f>
        <v>0</v>
      </c>
      <c r="Q322" t="str">
        <f t="shared" si="1351"/>
        <v>Y</v>
      </c>
    </row>
    <row r="323" spans="1:17" ht="14.5" hidden="1" customHeight="1" x14ac:dyDescent="0.35">
      <c r="A323" t="s">
        <v>12</v>
      </c>
      <c r="D323" t="str">
        <f t="shared" ref="D323" si="1455">IF($B322=$B323,"T",IF($B322&lt;$B323,"W","L"))</f>
        <v>T</v>
      </c>
      <c r="E323" s="5"/>
      <c r="G323" s="4">
        <f>VLOOKUP($A323,$A323:$E323,5,FALSE)-IF(ISNA(VLOOKUP($A323,$A$268:$E$295,5,FALSE)),VLOOKUP($A323,$A$242:$E$267,5,FALSE),VLOOKUP($A323,$A$268:$E$295,5,FALSE))</f>
        <v>0</v>
      </c>
      <c r="H323" t="s">
        <v>35</v>
      </c>
      <c r="J323" t="str">
        <f>VLOOKUP(A323,Sheet1!$A:$D,3, FALSE)</f>
        <v>Pacific</v>
      </c>
      <c r="Q323" t="str">
        <f t="shared" si="1351"/>
        <v>Y</v>
      </c>
    </row>
    <row r="324" spans="1:17" ht="14.5" hidden="1" customHeight="1" x14ac:dyDescent="0.35">
      <c r="A324" t="s">
        <v>0</v>
      </c>
      <c r="D324" t="str">
        <f>IF($B325=$B324,"T",IF($B325&lt;$B324,"W","L"))</f>
        <v>T</v>
      </c>
      <c r="E324" s="5">
        <f>$E325</f>
        <v>0</v>
      </c>
      <c r="G324" s="4">
        <f>VLOOKUP($A324,$A324:$E324,5,FALSE)-IF(ISNA(VLOOKUP($A324,$A$296:$E$323,5,FALSE)),VLOOKUP($A324,$A$268:$E$295,5,FALSE),VLOOKUP($A324,$A$296:$E$323,5,FALSE))</f>
        <v>0</v>
      </c>
      <c r="H324" t="s">
        <v>34</v>
      </c>
      <c r="I324">
        <f>I325</f>
        <v>0</v>
      </c>
      <c r="J324" t="str">
        <f>J325</f>
        <v>Eastern</v>
      </c>
      <c r="K324">
        <f>K325</f>
        <v>0</v>
      </c>
      <c r="L324">
        <f>L325</f>
        <v>0</v>
      </c>
      <c r="P324">
        <f>(P325*-1)</f>
        <v>0</v>
      </c>
      <c r="Q324" t="str">
        <f>IF(AND(($P324 &lt;  0), ($D324="L")), "N", IF(AND(($P324 &gt; 0), ($D324="W")),"N","Y"))</f>
        <v>Y</v>
      </c>
    </row>
    <row r="325" spans="1:17" ht="14.5" hidden="1" customHeight="1" x14ac:dyDescent="0.35">
      <c r="A325" t="s">
        <v>16</v>
      </c>
      <c r="D325" t="str">
        <f>IF($B324=$B325,"T",IF($B324&lt;$B325,"W","L"))</f>
        <v>T</v>
      </c>
      <c r="E325" s="5"/>
      <c r="G325" s="4">
        <f>VLOOKUP($A325,$A325:$E325,5,FALSE)-IF(ISNA(VLOOKUP($A325,$A$296:$E$323,5,FALSE)),VLOOKUP($A325,$A$268:$E$295,5,FALSE),VLOOKUP($A325,$A$296:$E$323,5,FALSE))</f>
        <v>0</v>
      </c>
      <c r="H325" t="s">
        <v>35</v>
      </c>
      <c r="J325" t="str">
        <f>VLOOKUP(A325,Sheet1!$A:$D,3, FALSE)</f>
        <v>Eastern</v>
      </c>
      <c r="Q325" t="str">
        <f t="shared" ref="Q325:Q355" si="1456">IF(AND(($P325 &lt;  0), ($D325="L")), "N", IF(AND(($P325 &gt; 0), ($D325="W")),"N","Y"))</f>
        <v>Y</v>
      </c>
    </row>
    <row r="326" spans="1:17" ht="14.5" hidden="1" customHeight="1" x14ac:dyDescent="0.35">
      <c r="A326" t="s">
        <v>29</v>
      </c>
      <c r="D326" t="str">
        <f t="shared" ref="D326" si="1457">IF($B327=$B326,"T",IF($B327&lt;$B326,"W","L"))</f>
        <v>T</v>
      </c>
      <c r="E326" s="5">
        <f t="shared" ref="E326" si="1458">$E327</f>
        <v>0</v>
      </c>
      <c r="G326" s="4">
        <f>VLOOKUP($A326,$A326:$E326,5,FALSE)-IF(ISNA(VLOOKUP($A326,$A$296:$E$323,5,FALSE)),VLOOKUP($A326,$A$268:$E$295,5,FALSE),VLOOKUP($A326,$A$296:$E$323,5,FALSE))</f>
        <v>0</v>
      </c>
      <c r="H326" t="s">
        <v>34</v>
      </c>
      <c r="I326">
        <f t="shared" ref="I326" si="1459">I327</f>
        <v>0</v>
      </c>
      <c r="J326" t="str">
        <f t="shared" ref="J326" si="1460">J327</f>
        <v>Central</v>
      </c>
      <c r="K326">
        <f t="shared" ref="K326" si="1461">K327</f>
        <v>0</v>
      </c>
      <c r="L326">
        <f t="shared" ref="L326" si="1462">L327</f>
        <v>0</v>
      </c>
      <c r="P326">
        <f t="shared" ref="P326" si="1463">(P327*-1)</f>
        <v>0</v>
      </c>
      <c r="Q326" t="str">
        <f t="shared" si="1456"/>
        <v>Y</v>
      </c>
    </row>
    <row r="327" spans="1:17" ht="14.5" hidden="1" customHeight="1" x14ac:dyDescent="0.35">
      <c r="A327" t="s">
        <v>28</v>
      </c>
      <c r="D327" t="str">
        <f t="shared" ref="D327" si="1464">IF($B326=$B327,"T",IF($B326&lt;$B327,"W","L"))</f>
        <v>T</v>
      </c>
      <c r="E327" s="5"/>
      <c r="G327" s="4">
        <f>VLOOKUP($A327,$A327:$E327,5,FALSE)-IF(ISNA(VLOOKUP($A327,$A$296:$E$323,5,FALSE)),VLOOKUP($A327,$A$268:$E$295,5,FALSE),VLOOKUP($A327,$A$296:$E$323,5,FALSE))</f>
        <v>0</v>
      </c>
      <c r="H327" t="s">
        <v>35</v>
      </c>
      <c r="J327" t="str">
        <f>VLOOKUP(A327,Sheet1!$A:$D,3, FALSE)</f>
        <v>Central</v>
      </c>
      <c r="Q327" t="str">
        <f t="shared" si="1456"/>
        <v>Y</v>
      </c>
    </row>
    <row r="328" spans="1:17" ht="14.5" hidden="1" customHeight="1" x14ac:dyDescent="0.35">
      <c r="A328" t="s">
        <v>4</v>
      </c>
      <c r="D328" t="str">
        <f t="shared" ref="D328" si="1465">IF($B329=$B328,"T",IF($B329&lt;$B328,"W","L"))</f>
        <v>T</v>
      </c>
      <c r="E328" s="5">
        <f t="shared" ref="E328" si="1466">$E329</f>
        <v>0</v>
      </c>
      <c r="G328" s="4">
        <f>VLOOKUP($A328,$A328:$E328,5,FALSE)-IF(ISNA(VLOOKUP($A328,$A$296:$E$323,5,FALSE)),VLOOKUP($A328,$A$268:$E$295,5,FALSE),VLOOKUP($A328,$A$296:$E$323,5,FALSE))</f>
        <v>0</v>
      </c>
      <c r="H328" t="s">
        <v>34</v>
      </c>
      <c r="I328">
        <f t="shared" ref="I328" si="1467">I329</f>
        <v>0</v>
      </c>
      <c r="J328" t="str">
        <f t="shared" ref="J328" si="1468">J329</f>
        <v>Eastern</v>
      </c>
      <c r="K328">
        <f t="shared" ref="K328" si="1469">K329</f>
        <v>0</v>
      </c>
      <c r="L328">
        <f t="shared" ref="L328" si="1470">L329</f>
        <v>0</v>
      </c>
      <c r="P328">
        <f t="shared" ref="P328" si="1471">(P329*-1)</f>
        <v>0</v>
      </c>
      <c r="Q328" t="str">
        <f t="shared" si="1456"/>
        <v>Y</v>
      </c>
    </row>
    <row r="329" spans="1:17" ht="14.5" hidden="1" customHeight="1" x14ac:dyDescent="0.35">
      <c r="A329" t="s">
        <v>14</v>
      </c>
      <c r="D329" t="str">
        <f t="shared" ref="D329" si="1472">IF($B328=$B329,"T",IF($B328&lt;$B329,"W","L"))</f>
        <v>T</v>
      </c>
      <c r="E329" s="5"/>
      <c r="G329" s="4">
        <f>VLOOKUP($A329,$A329:$E329,5,FALSE)-IF(ISNA(VLOOKUP($A329,$A$296:$E$323,5,FALSE)),VLOOKUP($A329,$A$268:$E$295,5,FALSE),VLOOKUP($A329,$A$296:$E$323,5,FALSE))</f>
        <v>0</v>
      </c>
      <c r="H329" t="s">
        <v>35</v>
      </c>
      <c r="J329" t="str">
        <f>VLOOKUP(A329,Sheet1!$A:$D,3, FALSE)</f>
        <v>Eastern</v>
      </c>
      <c r="Q329" t="str">
        <f t="shared" si="1456"/>
        <v>Y</v>
      </c>
    </row>
    <row r="330" spans="1:17" ht="14.5" hidden="1" customHeight="1" x14ac:dyDescent="0.35">
      <c r="A330" t="s">
        <v>19</v>
      </c>
      <c r="D330" t="str">
        <f t="shared" ref="D330" si="1473">IF($B331=$B330,"T",IF($B331&lt;$B330,"W","L"))</f>
        <v>T</v>
      </c>
      <c r="E330" s="5">
        <f t="shared" ref="E330" si="1474">$E331</f>
        <v>0</v>
      </c>
      <c r="G330" s="4">
        <f>VLOOKUP($A330,$A330:$E330,5,FALSE)-IF(ISNA(VLOOKUP($A330,$A$296:$E$323,5,FALSE)),VLOOKUP($A330,$A$268:$E$295,5,FALSE),VLOOKUP($A330,$A$296:$E$323,5,FALSE))</f>
        <v>0</v>
      </c>
      <c r="H330" t="s">
        <v>34</v>
      </c>
      <c r="I330">
        <f t="shared" ref="I330" si="1475">I331</f>
        <v>0</v>
      </c>
      <c r="J330" t="str">
        <f t="shared" ref="J330" si="1476">J331</f>
        <v>Eastern</v>
      </c>
      <c r="K330">
        <f t="shared" ref="K330" si="1477">K331</f>
        <v>0</v>
      </c>
      <c r="L330">
        <f t="shared" ref="L330" si="1478">L331</f>
        <v>0</v>
      </c>
      <c r="P330">
        <f t="shared" ref="P330" si="1479">(P331*-1)</f>
        <v>0</v>
      </c>
      <c r="Q330" t="str">
        <f t="shared" si="1456"/>
        <v>Y</v>
      </c>
    </row>
    <row r="331" spans="1:17" ht="14.5" hidden="1" customHeight="1" x14ac:dyDescent="0.35">
      <c r="A331" t="s">
        <v>11</v>
      </c>
      <c r="D331" t="str">
        <f t="shared" ref="D331" si="1480">IF($B330=$B331,"T",IF($B330&lt;$B331,"W","L"))</f>
        <v>T</v>
      </c>
      <c r="E331" s="5"/>
      <c r="G331" s="4">
        <f>VLOOKUP($A331,$A331:$E331,5,FALSE)-IF(ISNA(VLOOKUP($A331,$A$296:$E$323,5,FALSE)),VLOOKUP($A331,$A$268:$E$295,5,FALSE),VLOOKUP($A331,$A$296:$E$323,5,FALSE))</f>
        <v>0</v>
      </c>
      <c r="H331" t="s">
        <v>35</v>
      </c>
      <c r="J331" t="str">
        <f>VLOOKUP(A331,Sheet1!$A:$D,3, FALSE)</f>
        <v>Eastern</v>
      </c>
      <c r="Q331" t="str">
        <f t="shared" si="1456"/>
        <v>Y</v>
      </c>
    </row>
    <row r="332" spans="1:17" ht="14.5" hidden="1" customHeight="1" x14ac:dyDescent="0.35">
      <c r="A332" t="s">
        <v>24</v>
      </c>
      <c r="D332" t="str">
        <f t="shared" ref="D332" si="1481">IF($B333=$B332,"T",IF($B333&lt;$B332,"W","L"))</f>
        <v>T</v>
      </c>
      <c r="E332" s="5">
        <f t="shared" ref="E332" si="1482">$E333</f>
        <v>0</v>
      </c>
      <c r="G332" s="4">
        <f>VLOOKUP($A332,$A332:$E332,5,FALSE)-IF(ISNA(VLOOKUP($A332,$A$296:$E$323,5,FALSE)),VLOOKUP($A332,$A$268:$E$295,5,FALSE),VLOOKUP($A332,$A$296:$E$323,5,FALSE))</f>
        <v>0</v>
      </c>
      <c r="H332" t="s">
        <v>34</v>
      </c>
      <c r="I332">
        <f t="shared" ref="I332" si="1483">I333</f>
        <v>0</v>
      </c>
      <c r="J332" t="str">
        <f t="shared" ref="J332" si="1484">J333</f>
        <v>Eastern</v>
      </c>
      <c r="K332">
        <f t="shared" ref="K332" si="1485">K333</f>
        <v>0</v>
      </c>
      <c r="L332">
        <f t="shared" ref="L332" si="1486">L333</f>
        <v>0</v>
      </c>
      <c r="P332">
        <f t="shared" ref="P332" si="1487">(P333*-1)</f>
        <v>0</v>
      </c>
      <c r="Q332" t="str">
        <f t="shared" si="1456"/>
        <v>Y</v>
      </c>
    </row>
    <row r="333" spans="1:17" ht="14.5" hidden="1" customHeight="1" x14ac:dyDescent="0.35">
      <c r="A333" t="s">
        <v>10</v>
      </c>
      <c r="D333" t="str">
        <f t="shared" ref="D333" si="1488">IF($B332=$B333,"T",IF($B332&lt;$B333,"W","L"))</f>
        <v>T</v>
      </c>
      <c r="E333" s="5"/>
      <c r="G333" s="4">
        <f>VLOOKUP($A333,$A333:$E333,5,FALSE)-IF(ISNA(VLOOKUP($A333,$A$296:$E$323,5,FALSE)),VLOOKUP($A333,$A$268:$E$295,5,FALSE),VLOOKUP($A333,$A$296:$E$323,5,FALSE))</f>
        <v>0</v>
      </c>
      <c r="H333" t="s">
        <v>35</v>
      </c>
      <c r="J333" t="str">
        <f>VLOOKUP(A333,Sheet1!$A:$D,3, FALSE)</f>
        <v>Eastern</v>
      </c>
      <c r="Q333" t="str">
        <f t="shared" si="1456"/>
        <v>Y</v>
      </c>
    </row>
    <row r="334" spans="1:17" ht="14.5" hidden="1" customHeight="1" x14ac:dyDescent="0.35">
      <c r="A334" t="s">
        <v>136</v>
      </c>
      <c r="D334" t="str">
        <f t="shared" ref="D334" si="1489">IF($B335=$B334,"T",IF($B335&lt;$B334,"W","L"))</f>
        <v>T</v>
      </c>
      <c r="E334" s="5">
        <f t="shared" ref="E334" si="1490">$E335</f>
        <v>0</v>
      </c>
      <c r="G334" s="4">
        <f>VLOOKUP($A334,$A334:$E334,5,FALSE)-IF(ISNA(VLOOKUP($A334,$A$296:$E$323,5,FALSE)),VLOOKUP($A334,$A$268:$E$295,5,FALSE),VLOOKUP($A334,$A$296:$E$323,5,FALSE))</f>
        <v>0</v>
      </c>
      <c r="H334" t="s">
        <v>34</v>
      </c>
      <c r="I334">
        <f t="shared" ref="I334" si="1491">I335</f>
        <v>0</v>
      </c>
      <c r="J334" t="str">
        <f t="shared" ref="J334" si="1492">J335</f>
        <v>Central</v>
      </c>
      <c r="K334">
        <f t="shared" ref="K334" si="1493">K335</f>
        <v>0</v>
      </c>
      <c r="L334">
        <f t="shared" ref="L334" si="1494">L335</f>
        <v>0</v>
      </c>
      <c r="P334">
        <f t="shared" ref="P334" si="1495">(P335*-1)</f>
        <v>0</v>
      </c>
      <c r="Q334" t="str">
        <f t="shared" si="1456"/>
        <v>Y</v>
      </c>
    </row>
    <row r="335" spans="1:17" ht="14.5" hidden="1" customHeight="1" x14ac:dyDescent="0.35">
      <c r="A335" t="s">
        <v>2</v>
      </c>
      <c r="D335" t="str">
        <f t="shared" ref="D335" si="1496">IF($B334=$B335,"T",IF($B334&lt;$B335,"W","L"))</f>
        <v>T</v>
      </c>
      <c r="E335" s="5"/>
      <c r="G335" s="4">
        <f>VLOOKUP($A335,$A335:$E335,5,FALSE)-IF(ISNA(VLOOKUP($A335,$A$296:$E$323,5,FALSE)),VLOOKUP($A335,$A$268:$E$295,5,FALSE),VLOOKUP($A335,$A$296:$E$323,5,FALSE))</f>
        <v>0</v>
      </c>
      <c r="H335" t="s">
        <v>35</v>
      </c>
      <c r="J335" t="str">
        <f>VLOOKUP(A335,Sheet1!$A:$D,3, FALSE)</f>
        <v>Central</v>
      </c>
      <c r="Q335" t="str">
        <f t="shared" si="1456"/>
        <v>Y</v>
      </c>
    </row>
    <row r="336" spans="1:17" ht="14.5" hidden="1" customHeight="1" x14ac:dyDescent="0.35">
      <c r="A336" t="s">
        <v>21</v>
      </c>
      <c r="D336" t="str">
        <f t="shared" ref="D336" si="1497">IF($B337=$B336,"T",IF($B337&lt;$B336,"W","L"))</f>
        <v>T</v>
      </c>
      <c r="E336" s="5">
        <f t="shared" ref="E336" si="1498">$E337</f>
        <v>0</v>
      </c>
      <c r="G336" s="4">
        <f>VLOOKUP($A336,$A336:$E336,5,FALSE)-IF(ISNA(VLOOKUP($A336,$A$296:$E$323,5,FALSE)),VLOOKUP($A336,$A$268:$E$295,5,FALSE),VLOOKUP($A336,$A$296:$E$323,5,FALSE))</f>
        <v>0</v>
      </c>
      <c r="H336" t="s">
        <v>34</v>
      </c>
      <c r="I336">
        <f t="shared" ref="I336" si="1499">I337</f>
        <v>0</v>
      </c>
      <c r="J336" t="str">
        <f t="shared" ref="J336" si="1500">J337</f>
        <v>Eastern</v>
      </c>
      <c r="K336">
        <f t="shared" ref="K336" si="1501">K337</f>
        <v>0</v>
      </c>
      <c r="L336">
        <f t="shared" ref="L336" si="1502">L337</f>
        <v>0</v>
      </c>
      <c r="P336">
        <f t="shared" ref="P336" si="1503">(P337*-1)</f>
        <v>0</v>
      </c>
      <c r="Q336" t="str">
        <f t="shared" si="1456"/>
        <v>Y</v>
      </c>
    </row>
    <row r="337" spans="1:17" ht="14.5" hidden="1" customHeight="1" x14ac:dyDescent="0.35">
      <c r="A337" t="s">
        <v>8</v>
      </c>
      <c r="D337" t="str">
        <f t="shared" ref="D337" si="1504">IF($B336=$B337,"T",IF($B336&lt;$B337,"W","L"))</f>
        <v>T</v>
      </c>
      <c r="E337" s="5"/>
      <c r="G337" s="4">
        <f>VLOOKUP($A337,$A337:$E337,5,FALSE)-IF(ISNA(VLOOKUP($A337,$A$296:$E$323,5,FALSE)),VLOOKUP($A337,$A$268:$E$295,5,FALSE),VLOOKUP($A337,$A$296:$E$323,5,FALSE))</f>
        <v>0</v>
      </c>
      <c r="H337" t="s">
        <v>35</v>
      </c>
      <c r="J337" t="str">
        <f>VLOOKUP(A337,Sheet1!$A:$D,3, FALSE)</f>
        <v>Eastern</v>
      </c>
      <c r="Q337" t="str">
        <f t="shared" si="1456"/>
        <v>Y</v>
      </c>
    </row>
    <row r="338" spans="1:17" ht="14.5" hidden="1" customHeight="1" x14ac:dyDescent="0.35">
      <c r="A338" t="s">
        <v>32</v>
      </c>
      <c r="D338" t="str">
        <f t="shared" ref="D338" si="1505">IF($B339=$B338,"T",IF($B339&lt;$B338,"W","L"))</f>
        <v>T</v>
      </c>
      <c r="E338" s="5">
        <f t="shared" ref="E338" si="1506">$E339</f>
        <v>0</v>
      </c>
      <c r="G338" s="4">
        <f>VLOOKUP($A338,$A338:$E338,5,FALSE)-IF(ISNA(VLOOKUP($A338,$A$296:$E$323,5,FALSE)),VLOOKUP($A338,$A$268:$E$295,5,FALSE),VLOOKUP($A338,$A$296:$E$323,5,FALSE))</f>
        <v>0</v>
      </c>
      <c r="H338" t="s">
        <v>34</v>
      </c>
      <c r="I338">
        <f t="shared" ref="I338" si="1507">I339</f>
        <v>0</v>
      </c>
      <c r="J338" t="str">
        <f t="shared" ref="J338" si="1508">J339</f>
        <v>Central</v>
      </c>
      <c r="K338">
        <f t="shared" ref="K338" si="1509">K339</f>
        <v>0</v>
      </c>
      <c r="L338">
        <f t="shared" ref="L338" si="1510">L339</f>
        <v>0</v>
      </c>
      <c r="P338">
        <f t="shared" ref="P338" si="1511">(P339*-1)</f>
        <v>0</v>
      </c>
      <c r="Q338" t="str">
        <f t="shared" si="1456"/>
        <v>Y</v>
      </c>
    </row>
    <row r="339" spans="1:17" ht="14.5" hidden="1" customHeight="1" x14ac:dyDescent="0.35">
      <c r="A339" t="s">
        <v>15</v>
      </c>
      <c r="D339" t="str">
        <f t="shared" ref="D339" si="1512">IF($B338=$B339,"T",IF($B338&lt;$B339,"W","L"))</f>
        <v>T</v>
      </c>
      <c r="E339" s="5"/>
      <c r="G339" s="4">
        <f>VLOOKUP($A339,$A339:$E339,5,FALSE)-IF(ISNA(VLOOKUP($A339,$A$296:$E$323,5,FALSE)),VLOOKUP($A339,$A$268:$E$295,5,FALSE),VLOOKUP($A339,$A$296:$E$323,5,FALSE))</f>
        <v>0</v>
      </c>
      <c r="H339" t="s">
        <v>35</v>
      </c>
      <c r="J339" t="str">
        <f>VLOOKUP(A339,Sheet1!$A:$D,3, FALSE)</f>
        <v>Central</v>
      </c>
      <c r="Q339" t="str">
        <f t="shared" si="1456"/>
        <v>Y</v>
      </c>
    </row>
    <row r="340" spans="1:17" ht="14.5" hidden="1" customHeight="1" x14ac:dyDescent="0.35">
      <c r="A340" t="s">
        <v>22</v>
      </c>
      <c r="D340" t="str">
        <f t="shared" ref="D340" si="1513">IF($B341=$B340,"T",IF($B341&lt;$B340,"W","L"))</f>
        <v>T</v>
      </c>
      <c r="E340" s="5">
        <f t="shared" ref="E340" si="1514">$E341</f>
        <v>0</v>
      </c>
      <c r="G340" s="4">
        <f>VLOOKUP($A340,$A340:$E340,5,FALSE)-IF(ISNA(VLOOKUP($A340,$A$296:$E$323,5,FALSE)),VLOOKUP($A340,$A$268:$E$295,5,FALSE),VLOOKUP($A340,$A$296:$E$323,5,FALSE))</f>
        <v>0</v>
      </c>
      <c r="H340" t="s">
        <v>34</v>
      </c>
      <c r="I340">
        <f t="shared" ref="I340" si="1515">I341</f>
        <v>0</v>
      </c>
      <c r="J340" t="str">
        <f t="shared" ref="J340" si="1516">J341</f>
        <v>Eastern</v>
      </c>
      <c r="K340">
        <f t="shared" ref="K340" si="1517">K341</f>
        <v>0</v>
      </c>
      <c r="L340">
        <f t="shared" ref="L340" si="1518">L341</f>
        <v>0</v>
      </c>
      <c r="P340">
        <f t="shared" ref="P340" si="1519">(P341*-1)</f>
        <v>0</v>
      </c>
      <c r="Q340" t="str">
        <f t="shared" si="1456"/>
        <v>Y</v>
      </c>
    </row>
    <row r="341" spans="1:17" ht="14.5" hidden="1" customHeight="1" x14ac:dyDescent="0.35">
      <c r="A341" t="s">
        <v>3</v>
      </c>
      <c r="D341" t="str">
        <f t="shared" ref="D341" si="1520">IF($B340=$B341,"T",IF($B340&lt;$B341,"W","L"))</f>
        <v>T</v>
      </c>
      <c r="E341" s="5"/>
      <c r="G341" s="4">
        <f>VLOOKUP($A341,$A341:$E341,5,FALSE)-IF(ISNA(VLOOKUP($A341,$A$296:$E$323,5,FALSE)),VLOOKUP($A341,$A$268:$E$295,5,FALSE),VLOOKUP($A341,$A$296:$E$323,5,FALSE))</f>
        <v>0</v>
      </c>
      <c r="H341" t="s">
        <v>35</v>
      </c>
      <c r="J341" t="str">
        <f>VLOOKUP(A341,Sheet1!$A:$D,3, FALSE)</f>
        <v>Eastern</v>
      </c>
      <c r="Q341" t="str">
        <f t="shared" si="1456"/>
        <v>Y</v>
      </c>
    </row>
    <row r="342" spans="1:17" ht="14.5" hidden="1" customHeight="1" x14ac:dyDescent="0.35">
      <c r="A342" t="s">
        <v>6</v>
      </c>
      <c r="D342" t="str">
        <f t="shared" ref="D342" si="1521">IF($B343=$B342,"T",IF($B343&lt;$B342,"W","L"))</f>
        <v>T</v>
      </c>
      <c r="E342" s="5">
        <f t="shared" ref="E342" si="1522">$E343</f>
        <v>0</v>
      </c>
      <c r="G342" s="4">
        <f>VLOOKUP($A342,$A342:$E342,5,FALSE)-IF(ISNA(VLOOKUP($A342,$A$296:$E$323,5,FALSE)),VLOOKUP($A342,$A$268:$E$295,5,FALSE),VLOOKUP($A342,$A$296:$E$323,5,FALSE))</f>
        <v>0</v>
      </c>
      <c r="H342" t="s">
        <v>34</v>
      </c>
      <c r="I342">
        <f t="shared" ref="I342" si="1523">I343</f>
        <v>0</v>
      </c>
      <c r="J342" t="str">
        <f t="shared" ref="J342" si="1524">J343</f>
        <v>Eastern</v>
      </c>
      <c r="K342">
        <f t="shared" ref="K342" si="1525">K343</f>
        <v>0</v>
      </c>
      <c r="L342">
        <f t="shared" ref="L342" si="1526">L343</f>
        <v>0</v>
      </c>
      <c r="P342">
        <f t="shared" ref="P342" si="1527">(P343*-1)</f>
        <v>0</v>
      </c>
      <c r="Q342" t="str">
        <f t="shared" si="1456"/>
        <v>Y</v>
      </c>
    </row>
    <row r="343" spans="1:17" ht="14.5" hidden="1" customHeight="1" x14ac:dyDescent="0.35">
      <c r="A343" t="s">
        <v>30</v>
      </c>
      <c r="D343" t="str">
        <f t="shared" ref="D343" si="1528">IF($B342=$B343,"T",IF($B342&lt;$B343,"W","L"))</f>
        <v>T</v>
      </c>
      <c r="E343" s="5"/>
      <c r="G343" s="4">
        <f>VLOOKUP($A343,$A343:$E343,5,FALSE)-IF(ISNA(VLOOKUP($A343,$A$296:$E$323,5,FALSE)),VLOOKUP($A343,$A$268:$E$295,5,FALSE),VLOOKUP($A343,$A$296:$E$323,5,FALSE))</f>
        <v>0</v>
      </c>
      <c r="H343" t="s">
        <v>35</v>
      </c>
      <c r="J343" t="str">
        <f>VLOOKUP(A343,Sheet1!$A:$D,3, FALSE)</f>
        <v>Eastern</v>
      </c>
      <c r="Q343" t="str">
        <f t="shared" si="1456"/>
        <v>Y</v>
      </c>
    </row>
    <row r="344" spans="1:17" ht="14.5" hidden="1" customHeight="1" x14ac:dyDescent="0.35">
      <c r="A344" t="s">
        <v>13</v>
      </c>
      <c r="D344" t="str">
        <f t="shared" ref="D344" si="1529">IF($B345=$B344,"T",IF($B345&lt;$B344,"W","L"))</f>
        <v>T</v>
      </c>
      <c r="E344" s="5">
        <f t="shared" ref="E344" si="1530">$E345</f>
        <v>0</v>
      </c>
      <c r="G344" s="4">
        <f>VLOOKUP($A344,$A344:$E344,5,FALSE)-IF(ISNA(VLOOKUP($A344,$A$296:$E$323,5,FALSE)),VLOOKUP($A344,$A$268:$E$295,5,FALSE),VLOOKUP($A344,$A$296:$E$323,5,FALSE))</f>
        <v>0</v>
      </c>
      <c r="H344" t="s">
        <v>34</v>
      </c>
      <c r="I344">
        <f t="shared" ref="I344" si="1531">I345</f>
        <v>0</v>
      </c>
      <c r="J344" t="str">
        <f t="shared" ref="J344" si="1532">J345</f>
        <v>Central</v>
      </c>
      <c r="K344">
        <f t="shared" ref="K344" si="1533">K345</f>
        <v>0</v>
      </c>
      <c r="L344">
        <f t="shared" ref="L344" si="1534">L345</f>
        <v>0</v>
      </c>
      <c r="P344">
        <f t="shared" ref="P344" si="1535">(P345*-1)</f>
        <v>0</v>
      </c>
      <c r="Q344" t="str">
        <f t="shared" si="1456"/>
        <v>Y</v>
      </c>
    </row>
    <row r="345" spans="1:17" ht="14.5" hidden="1" customHeight="1" x14ac:dyDescent="0.35">
      <c r="A345" t="s">
        <v>17</v>
      </c>
      <c r="D345" t="str">
        <f t="shared" ref="D345" si="1536">IF($B344=$B345,"T",IF($B344&lt;$B345,"W","L"))</f>
        <v>T</v>
      </c>
      <c r="E345" s="5"/>
      <c r="G345" s="4">
        <f>VLOOKUP($A345,$A345:$E345,5,FALSE)-IF(ISNA(VLOOKUP($A345,$A$296:$E$323,5,FALSE)),VLOOKUP($A345,$A$268:$E$295,5,FALSE),VLOOKUP($A345,$A$296:$E$323,5,FALSE))</f>
        <v>0</v>
      </c>
      <c r="H345" t="s">
        <v>35</v>
      </c>
      <c r="J345" t="str">
        <f>VLOOKUP(A345,Sheet1!$A:$D,3, FALSE)</f>
        <v>Central</v>
      </c>
      <c r="Q345" t="str">
        <f t="shared" si="1456"/>
        <v>Y</v>
      </c>
    </row>
    <row r="346" spans="1:17" ht="14.5" hidden="1" customHeight="1" x14ac:dyDescent="0.35">
      <c r="A346" t="s">
        <v>25</v>
      </c>
      <c r="D346" t="str">
        <f t="shared" ref="D346" si="1537">IF($B347=$B346,"T",IF($B347&lt;$B346,"W","L"))</f>
        <v>T</v>
      </c>
      <c r="E346" s="5">
        <f t="shared" ref="E346" si="1538">$E347</f>
        <v>0</v>
      </c>
      <c r="G346" s="4">
        <f>VLOOKUP($A346,$A346:$E346,5,FALSE)-IF(ISNA(VLOOKUP($A346,$A$296:$E$323,5,FALSE)),VLOOKUP($A346,$A$268:$E$295,5,FALSE),VLOOKUP($A346,$A$296:$E$323,5,FALSE))</f>
        <v>0</v>
      </c>
      <c r="H346" t="s">
        <v>34</v>
      </c>
      <c r="I346">
        <f t="shared" ref="I346" si="1539">I347</f>
        <v>0</v>
      </c>
      <c r="J346" t="str">
        <f t="shared" ref="J346" si="1540">J347</f>
        <v>Eastern</v>
      </c>
      <c r="K346">
        <f t="shared" ref="K346" si="1541">K347</f>
        <v>0</v>
      </c>
      <c r="L346">
        <f t="shared" ref="L346" si="1542">L347</f>
        <v>0</v>
      </c>
      <c r="P346">
        <f t="shared" ref="P346" si="1543">(P347*-1)</f>
        <v>0</v>
      </c>
      <c r="Q346" t="str">
        <f t="shared" si="1456"/>
        <v>Y</v>
      </c>
    </row>
    <row r="347" spans="1:17" ht="14.5" hidden="1" customHeight="1" x14ac:dyDescent="0.35">
      <c r="A347" t="s">
        <v>9</v>
      </c>
      <c r="D347" t="str">
        <f t="shared" ref="D347" si="1544">IF($B346=$B347,"T",IF($B346&lt;$B347,"W","L"))</f>
        <v>T</v>
      </c>
      <c r="E347" s="5"/>
      <c r="G347" s="4">
        <f>VLOOKUP($A347,$A347:$E347,5,FALSE)-IF(ISNA(VLOOKUP($A347,$A$296:$E$323,5,FALSE)),VLOOKUP($A347,$A$268:$E$295,5,FALSE),VLOOKUP($A347,$A$296:$E$323,5,FALSE))</f>
        <v>0</v>
      </c>
      <c r="H347" t="s">
        <v>35</v>
      </c>
      <c r="J347" t="str">
        <f>VLOOKUP(A347,Sheet1!$A:$D,3, FALSE)</f>
        <v>Eastern</v>
      </c>
      <c r="Q347" t="str">
        <f t="shared" si="1456"/>
        <v>Y</v>
      </c>
    </row>
    <row r="348" spans="1:17" ht="14.5" hidden="1" customHeight="1" x14ac:dyDescent="0.35">
      <c r="A348" t="s">
        <v>33</v>
      </c>
      <c r="D348" t="str">
        <f t="shared" ref="D348" si="1545">IF($B349=$B348,"T",IF($B349&lt;$B348,"W","L"))</f>
        <v>T</v>
      </c>
      <c r="E348" s="5">
        <f t="shared" ref="E348" si="1546">$E349</f>
        <v>0</v>
      </c>
      <c r="G348" s="4">
        <f>VLOOKUP($A348,$A348:$E348,5,FALSE)-IF(ISNA(VLOOKUP($A348,$A$296:$E$323,5,FALSE)),VLOOKUP($A348,$A$268:$E$295,5,FALSE),VLOOKUP($A348,$A$296:$E$323,5,FALSE))</f>
        <v>0</v>
      </c>
      <c r="H348" t="s">
        <v>34</v>
      </c>
      <c r="I348">
        <f t="shared" ref="I348" si="1547">I349</f>
        <v>0</v>
      </c>
      <c r="J348" t="str">
        <f t="shared" ref="J348" si="1548">J349</f>
        <v>Mountain</v>
      </c>
      <c r="K348">
        <f t="shared" ref="K348" si="1549">K349</f>
        <v>0</v>
      </c>
      <c r="L348">
        <f t="shared" ref="L348" si="1550">L349</f>
        <v>0</v>
      </c>
      <c r="P348">
        <f t="shared" ref="P348" si="1551">(P349*-1)</f>
        <v>0</v>
      </c>
      <c r="Q348" t="str">
        <f t="shared" si="1456"/>
        <v>Y</v>
      </c>
    </row>
    <row r="349" spans="1:17" ht="14.5" hidden="1" customHeight="1" x14ac:dyDescent="0.35">
      <c r="A349" t="s">
        <v>18</v>
      </c>
      <c r="D349" t="str">
        <f t="shared" ref="D349" si="1552">IF($B348=$B349,"T",IF($B348&lt;$B349,"W","L"))</f>
        <v>T</v>
      </c>
      <c r="E349" s="5"/>
      <c r="G349" s="4">
        <f>VLOOKUP($A349,$A349:$E349,5,FALSE)-IF(ISNA(VLOOKUP($A349,$A$296:$E$323,5,FALSE)),VLOOKUP($A349,$A$268:$E$295,5,FALSE),VLOOKUP($A349,$A$296:$E$323,5,FALSE))</f>
        <v>0</v>
      </c>
      <c r="H349" t="s">
        <v>35</v>
      </c>
      <c r="J349" t="str">
        <f>VLOOKUP(A349,Sheet1!$A:$D,3, FALSE)</f>
        <v>Mountain</v>
      </c>
      <c r="Q349" t="str">
        <f t="shared" si="1456"/>
        <v>Y</v>
      </c>
    </row>
    <row r="350" spans="1:17" ht="14.5" hidden="1" customHeight="1" x14ac:dyDescent="0.35">
      <c r="A350" t="s">
        <v>20</v>
      </c>
      <c r="D350" t="str">
        <f t="shared" ref="D350" si="1553">IF($B351=$B350,"T",IF($B351&lt;$B350,"W","L"))</f>
        <v>T</v>
      </c>
      <c r="E350" s="5">
        <f t="shared" ref="E350" si="1554">$E351</f>
        <v>0</v>
      </c>
      <c r="G350" s="4">
        <f>VLOOKUP($A350,$A350:$E350,5,FALSE)-IF(ISNA(VLOOKUP($A350,$A$296:$E$323,5,FALSE)),VLOOKUP($A350,$A$268:$E$295,5,FALSE),VLOOKUP($A350,$A$296:$E$323,5,FALSE))</f>
        <v>0</v>
      </c>
      <c r="H350" t="s">
        <v>34</v>
      </c>
      <c r="I350">
        <f t="shared" ref="I350" si="1555">I351</f>
        <v>0</v>
      </c>
      <c r="J350" t="str">
        <f t="shared" ref="J350" si="1556">J351</f>
        <v>Pacific</v>
      </c>
      <c r="K350">
        <f t="shared" ref="K350" si="1557">K351</f>
        <v>0</v>
      </c>
      <c r="L350">
        <f t="shared" ref="L350" si="1558">L351</f>
        <v>0</v>
      </c>
      <c r="P350">
        <f t="shared" ref="P350" si="1559">(P351*-1)</f>
        <v>0</v>
      </c>
      <c r="Q350" t="str">
        <f t="shared" si="1456"/>
        <v>Y</v>
      </c>
    </row>
    <row r="351" spans="1:17" ht="14.5" hidden="1" customHeight="1" x14ac:dyDescent="0.35">
      <c r="A351" t="s">
        <v>12</v>
      </c>
      <c r="D351" t="str">
        <f t="shared" ref="D351" si="1560">IF($B350=$B351,"T",IF($B350&lt;$B351,"W","L"))</f>
        <v>T</v>
      </c>
      <c r="E351" s="5"/>
      <c r="G351" s="4">
        <f>VLOOKUP($A351,$A351:$E351,5,FALSE)-IF(ISNA(VLOOKUP($A351,$A$296:$E$323,5,FALSE)),VLOOKUP($A351,$A$268:$E$295,5,FALSE),VLOOKUP($A351,$A$296:$E$323,5,FALSE))</f>
        <v>0</v>
      </c>
      <c r="H351" t="s">
        <v>35</v>
      </c>
      <c r="J351" t="str">
        <f>VLOOKUP(A351,Sheet1!$A:$D,3, FALSE)</f>
        <v>Pacific</v>
      </c>
      <c r="Q351" t="str">
        <f t="shared" si="1456"/>
        <v>Y</v>
      </c>
    </row>
    <row r="352" spans="1:17" ht="14.5" hidden="1" customHeight="1" x14ac:dyDescent="0.35">
      <c r="A352" t="s">
        <v>7</v>
      </c>
      <c r="D352" t="str">
        <f t="shared" ref="D352" si="1561">IF($B353=$B352,"T",IF($B353&lt;$B352,"W","L"))</f>
        <v>T</v>
      </c>
      <c r="E352" s="5">
        <f t="shared" ref="E352" si="1562">$E353</f>
        <v>0</v>
      </c>
      <c r="G352" s="4">
        <f>VLOOKUP($A352,$A352:$E352,5,FALSE)-IF(ISNA(VLOOKUP($A352,$A$296:$E$323,5,FALSE)),VLOOKUP($A352,$A$268:$E$295,5,FALSE),VLOOKUP($A352,$A$296:$E$323,5,FALSE))</f>
        <v>0</v>
      </c>
      <c r="H352" t="s">
        <v>34</v>
      </c>
      <c r="I352">
        <f t="shared" ref="I352" si="1563">I353</f>
        <v>0</v>
      </c>
      <c r="J352" t="str">
        <f t="shared" ref="J352" si="1564">J353</f>
        <v>Eastern</v>
      </c>
      <c r="K352">
        <f t="shared" ref="K352" si="1565">K353</f>
        <v>0</v>
      </c>
      <c r="L352">
        <f t="shared" ref="L352" si="1566">L353</f>
        <v>0</v>
      </c>
      <c r="P352">
        <f t="shared" ref="P352" si="1567">(P353*-1)</f>
        <v>0</v>
      </c>
      <c r="Q352" t="str">
        <f t="shared" si="1456"/>
        <v>Y</v>
      </c>
    </row>
    <row r="353" spans="1:17" ht="14.5" hidden="1" customHeight="1" x14ac:dyDescent="0.35">
      <c r="A353" t="s">
        <v>31</v>
      </c>
      <c r="D353" t="str">
        <f t="shared" ref="D353" si="1568">IF($B352=$B353,"T",IF($B352&lt;$B353,"W","L"))</f>
        <v>T</v>
      </c>
      <c r="E353" s="5"/>
      <c r="G353" s="4">
        <f>VLOOKUP($A353,$A353:$E353,5,FALSE)-IF(ISNA(VLOOKUP($A353,$A$296:$E$323,5,FALSE)),VLOOKUP($A353,$A$268:$E$295,5,FALSE),VLOOKUP($A353,$A$296:$E$323,5,FALSE))</f>
        <v>0</v>
      </c>
      <c r="H353" t="s">
        <v>35</v>
      </c>
      <c r="J353" t="str">
        <f>VLOOKUP(A353,Sheet1!$A:$D,3, FALSE)</f>
        <v>Eastern</v>
      </c>
      <c r="Q353" t="str">
        <f t="shared" si="1456"/>
        <v>Y</v>
      </c>
    </row>
    <row r="354" spans="1:17" ht="14.5" hidden="1" customHeight="1" x14ac:dyDescent="0.35">
      <c r="A354" t="s">
        <v>26</v>
      </c>
      <c r="D354" t="str">
        <f t="shared" ref="D354" si="1569">IF($B355=$B354,"T",IF($B355&lt;$B354,"W","L"))</f>
        <v>T</v>
      </c>
      <c r="E354" s="5">
        <f t="shared" ref="E354" si="1570">$E355</f>
        <v>0</v>
      </c>
      <c r="G354" s="4">
        <f>VLOOKUP($A354,$A354:$E354,5,FALSE)-IF(ISNA(VLOOKUP($A354,$A$296:$E$323,5,FALSE)),VLOOKUP($A354,$A$268:$E$295,5,FALSE),VLOOKUP($A354,$A$296:$E$323,5,FALSE))</f>
        <v>0</v>
      </c>
      <c r="H354" t="s">
        <v>34</v>
      </c>
      <c r="I354">
        <f t="shared" ref="I354" si="1571">I355</f>
        <v>0</v>
      </c>
      <c r="J354" t="str">
        <f t="shared" ref="J354" si="1572">J355</f>
        <v>Eastern</v>
      </c>
      <c r="K354">
        <f t="shared" ref="K354" si="1573">K355</f>
        <v>0</v>
      </c>
      <c r="L354">
        <f t="shared" ref="L354" si="1574">L355</f>
        <v>0</v>
      </c>
      <c r="P354">
        <f t="shared" ref="P354" si="1575">(P355*-1)</f>
        <v>0</v>
      </c>
      <c r="Q354" t="str">
        <f t="shared" si="1456"/>
        <v>Y</v>
      </c>
    </row>
    <row r="355" spans="1:17" ht="14.5" hidden="1" customHeight="1" x14ac:dyDescent="0.35">
      <c r="A355" t="s">
        <v>27</v>
      </c>
      <c r="D355" t="str">
        <f t="shared" ref="D355" si="1576">IF($B354=$B355,"T",IF($B354&lt;$B355,"W","L"))</f>
        <v>T</v>
      </c>
      <c r="E355" s="5"/>
      <c r="G355" s="4">
        <f>VLOOKUP($A355,$A355:$E355,5,FALSE)-IF(ISNA(VLOOKUP($A355,$A$296:$E$323,5,FALSE)),VLOOKUP($A355,$A$268:$E$295,5,FALSE),VLOOKUP($A355,$A$296:$E$323,5,FALSE))</f>
        <v>0</v>
      </c>
      <c r="H355" t="s">
        <v>35</v>
      </c>
      <c r="J355" t="str">
        <f>VLOOKUP(A355,Sheet1!$A:$D,3, FALSE)</f>
        <v>Eastern</v>
      </c>
      <c r="Q355" t="str">
        <f t="shared" si="1456"/>
        <v>Y</v>
      </c>
    </row>
    <row r="356" spans="1:17" ht="14.5" hidden="1" customHeight="1" x14ac:dyDescent="0.35">
      <c r="A356" t="s">
        <v>28</v>
      </c>
      <c r="D356" t="str">
        <f>IF($B357=$B356,"T",IF($B357&lt;$B356,"W","L"))</f>
        <v>T</v>
      </c>
      <c r="E356" s="5">
        <f>$E357</f>
        <v>0</v>
      </c>
      <c r="G356" s="4">
        <f>VLOOKUP($A356,$A356:$E356,5,FALSE)-IF(ISNA(VLOOKUP($A356,$A$324:$E$355,5,FALSE)),VLOOKUP($A356,$A$296:$E$323,5,FALSE),VLOOKUP($A356,$A$324:$E$355,5,FALSE))</f>
        <v>0</v>
      </c>
      <c r="H356" t="s">
        <v>34</v>
      </c>
      <c r="I356">
        <f>I357</f>
        <v>0</v>
      </c>
      <c r="J356" t="str">
        <f>J357</f>
        <v>Central</v>
      </c>
      <c r="K356">
        <f>K357</f>
        <v>0</v>
      </c>
      <c r="L356">
        <f>L357</f>
        <v>0</v>
      </c>
      <c r="P356">
        <f>(P357*-1)</f>
        <v>0</v>
      </c>
      <c r="Q356" t="str">
        <f>IF(AND(($P356 &lt;  0), ($D356="L")), "N", IF(AND(($P356 &gt; 0), ($D356="W")),"N","Y"))</f>
        <v>Y</v>
      </c>
    </row>
    <row r="357" spans="1:17" ht="14.5" hidden="1" customHeight="1" x14ac:dyDescent="0.35">
      <c r="A357" t="s">
        <v>0</v>
      </c>
      <c r="D357" t="str">
        <f>IF($B356=$B357,"T",IF($B356&lt;$B357,"W","L"))</f>
        <v>T</v>
      </c>
      <c r="E357" s="5"/>
      <c r="G357" s="4">
        <f>VLOOKUP($A357,$A357:$E357,5,FALSE)-IF(ISNA(VLOOKUP($A357,$A$324:$E$355,5,FALSE)),VLOOKUP($A357,$A$296:$E$323,5,FALSE),VLOOKUP($A357,$A$324:$E$355,5,FALSE))</f>
        <v>0</v>
      </c>
      <c r="H357" t="s">
        <v>35</v>
      </c>
      <c r="J357" t="str">
        <f>VLOOKUP(A357,Sheet1!$A:$D,3, FALSE)</f>
        <v>Central</v>
      </c>
      <c r="Q357" t="str">
        <f t="shared" ref="Q357:Q385" si="1577">IF(AND(($P357 &lt;  0), ($D357="L")), "N", IF(AND(($P357 &gt; 0), ($D357="W")),"N","Y"))</f>
        <v>Y</v>
      </c>
    </row>
    <row r="358" spans="1:17" ht="14.5" hidden="1" customHeight="1" x14ac:dyDescent="0.35">
      <c r="A358" t="s">
        <v>16</v>
      </c>
      <c r="D358" t="str">
        <f t="shared" ref="D358" si="1578">IF($B359=$B358,"T",IF($B359&lt;$B358,"W","L"))</f>
        <v>T</v>
      </c>
      <c r="E358" s="5">
        <f t="shared" ref="E358" si="1579">$E359</f>
        <v>0</v>
      </c>
      <c r="G358" s="4">
        <f>VLOOKUP($A358,$A358:$E358,5,FALSE)-IF(ISNA(VLOOKUP($A358,$A$324:$E$355,5,FALSE)),VLOOKUP($A358,$A$296:$E$323,5,FALSE),VLOOKUP($A358,$A$324:$E$355,5,FALSE))</f>
        <v>0</v>
      </c>
      <c r="H358" t="s">
        <v>34</v>
      </c>
      <c r="I358">
        <f t="shared" ref="I358" si="1580">I359</f>
        <v>0</v>
      </c>
      <c r="J358" t="str">
        <f t="shared" ref="J358" si="1581">J359</f>
        <v>Central</v>
      </c>
      <c r="K358">
        <f t="shared" ref="K358" si="1582">K359</f>
        <v>0</v>
      </c>
      <c r="L358">
        <f t="shared" ref="L358" si="1583">L359</f>
        <v>0</v>
      </c>
      <c r="P358">
        <f t="shared" ref="P358" si="1584">(P359*-1)</f>
        <v>0</v>
      </c>
      <c r="Q358" t="str">
        <f t="shared" si="1577"/>
        <v>Y</v>
      </c>
    </row>
    <row r="359" spans="1:17" ht="14.5" hidden="1" customHeight="1" x14ac:dyDescent="0.35">
      <c r="A359" t="s">
        <v>2</v>
      </c>
      <c r="D359" t="str">
        <f t="shared" ref="D359" si="1585">IF($B358=$B359,"T",IF($B358&lt;$B359,"W","L"))</f>
        <v>T</v>
      </c>
      <c r="E359" s="5"/>
      <c r="G359" s="4">
        <f>VLOOKUP($A359,$A359:$E359,5,FALSE)-IF(ISNA(VLOOKUP($A359,$A$324:$E$355,5,FALSE)),VLOOKUP($A359,$A$296:$E$323,5,FALSE),VLOOKUP($A359,$A$324:$E$355,5,FALSE))</f>
        <v>0</v>
      </c>
      <c r="H359" t="s">
        <v>35</v>
      </c>
      <c r="J359" t="str">
        <f>VLOOKUP(A359,Sheet1!$A:$D,3, FALSE)</f>
        <v>Central</v>
      </c>
      <c r="Q359" t="str">
        <f t="shared" si="1577"/>
        <v>Y</v>
      </c>
    </row>
    <row r="360" spans="1:17" ht="14.5" hidden="1" customHeight="1" x14ac:dyDescent="0.35">
      <c r="A360" t="s">
        <v>10</v>
      </c>
      <c r="D360" t="str">
        <f t="shared" ref="D360" si="1586">IF($B361=$B360,"T",IF($B361&lt;$B360,"W","L"))</f>
        <v>T</v>
      </c>
      <c r="E360" s="5">
        <f t="shared" ref="E360" si="1587">$E361</f>
        <v>0</v>
      </c>
      <c r="G360" s="4">
        <f>VLOOKUP($A360,$A360:$E360,5,FALSE)-IF(ISNA(VLOOKUP($A360,$A$324:$E$355,5,FALSE)),VLOOKUP($A360,$A$296:$E$323,5,FALSE),VLOOKUP($A360,$A$324:$E$355,5,FALSE))</f>
        <v>0</v>
      </c>
      <c r="H360" t="s">
        <v>34</v>
      </c>
      <c r="I360">
        <f t="shared" ref="I360" si="1588">I361</f>
        <v>0</v>
      </c>
      <c r="J360" t="str">
        <f t="shared" ref="J360" si="1589">J361</f>
        <v>Eastern</v>
      </c>
      <c r="K360">
        <f t="shared" ref="K360" si="1590">K361</f>
        <v>0</v>
      </c>
      <c r="L360">
        <f t="shared" ref="L360" si="1591">L361</f>
        <v>0</v>
      </c>
      <c r="P360">
        <f t="shared" ref="P360" si="1592">(P361*-1)</f>
        <v>0</v>
      </c>
      <c r="Q360" t="str">
        <f t="shared" si="1577"/>
        <v>Y</v>
      </c>
    </row>
    <row r="361" spans="1:17" ht="14.5" hidden="1" customHeight="1" x14ac:dyDescent="0.35">
      <c r="A361" t="s">
        <v>30</v>
      </c>
      <c r="D361" t="str">
        <f t="shared" ref="D361" si="1593">IF($B360=$B361,"T",IF($B360&lt;$B361,"W","L"))</f>
        <v>T</v>
      </c>
      <c r="E361" s="5"/>
      <c r="G361" s="4">
        <f>VLOOKUP($A361,$A361:$E361,5,FALSE)-IF(ISNA(VLOOKUP($A361,$A$324:$E$355,5,FALSE)),VLOOKUP($A361,$A$296:$E$323,5,FALSE),VLOOKUP($A361,$A$324:$E$355,5,FALSE))</f>
        <v>0</v>
      </c>
      <c r="H361" t="s">
        <v>35</v>
      </c>
      <c r="J361" t="str">
        <f>VLOOKUP(A361,Sheet1!$A:$D,3, FALSE)</f>
        <v>Eastern</v>
      </c>
      <c r="Q361" t="str">
        <f t="shared" si="1577"/>
        <v>Y</v>
      </c>
    </row>
    <row r="362" spans="1:17" ht="14.5" hidden="1" customHeight="1" x14ac:dyDescent="0.35">
      <c r="A362" t="s">
        <v>15</v>
      </c>
      <c r="D362" t="str">
        <f t="shared" ref="D362" si="1594">IF($B363=$B362,"T",IF($B363&lt;$B362,"W","L"))</f>
        <v>T</v>
      </c>
      <c r="E362" s="5">
        <f t="shared" ref="E362" si="1595">$E363</f>
        <v>0</v>
      </c>
      <c r="G362" s="4">
        <f>VLOOKUP($A362,$A362:$E362,5,FALSE)-IF(ISNA(VLOOKUP($A362,$A$324:$E$355,5,FALSE)),VLOOKUP($A362,$A$296:$E$323,5,FALSE),VLOOKUP($A362,$A$324:$E$355,5,FALSE))</f>
        <v>0</v>
      </c>
      <c r="H362" t="s">
        <v>34</v>
      </c>
      <c r="I362">
        <f t="shared" ref="I362" si="1596">I363</f>
        <v>0</v>
      </c>
      <c r="J362" t="str">
        <f t="shared" ref="J362" si="1597">J363</f>
        <v>Central</v>
      </c>
      <c r="K362">
        <f t="shared" ref="K362" si="1598">K363</f>
        <v>0</v>
      </c>
      <c r="L362">
        <f t="shared" ref="L362" si="1599">L363</f>
        <v>0</v>
      </c>
      <c r="P362">
        <f t="shared" ref="P362" si="1600">(P363*-1)</f>
        <v>0</v>
      </c>
      <c r="Q362" t="str">
        <f t="shared" si="1577"/>
        <v>Y</v>
      </c>
    </row>
    <row r="363" spans="1:17" ht="14.5" hidden="1" customHeight="1" x14ac:dyDescent="0.35">
      <c r="A363" t="s">
        <v>26</v>
      </c>
      <c r="D363" t="str">
        <f t="shared" ref="D363" si="1601">IF($B362=$B363,"T",IF($B362&lt;$B363,"W","L"))</f>
        <v>T</v>
      </c>
      <c r="E363" s="5"/>
      <c r="G363" s="4">
        <f>VLOOKUP($A363,$A363:$E363,5,FALSE)-IF(ISNA(VLOOKUP($A363,$A$324:$E$355,5,FALSE)),VLOOKUP($A363,$A$296:$E$323,5,FALSE),VLOOKUP($A363,$A$324:$E$355,5,FALSE))</f>
        <v>0</v>
      </c>
      <c r="H363" t="s">
        <v>35</v>
      </c>
      <c r="J363" t="str">
        <f>VLOOKUP(A363,Sheet1!$A:$D,3, FALSE)</f>
        <v>Central</v>
      </c>
      <c r="Q363" t="str">
        <f t="shared" si="1577"/>
        <v>Y</v>
      </c>
    </row>
    <row r="364" spans="1:17" ht="14.5" hidden="1" customHeight="1" x14ac:dyDescent="0.35">
      <c r="A364" t="s">
        <v>18</v>
      </c>
      <c r="D364" t="str">
        <f t="shared" ref="D364" si="1602">IF($B365=$B364,"T",IF($B365&lt;$B364,"W","L"))</f>
        <v>T</v>
      </c>
      <c r="E364" s="5">
        <f t="shared" ref="E364" si="1603">$E365</f>
        <v>0</v>
      </c>
      <c r="G364" s="4">
        <f>VLOOKUP($A364,$A364:$E364,5,FALSE)-IF(ISNA(VLOOKUP($A364,$A$324:$E$355,5,FALSE)),VLOOKUP($A364,$A$296:$E$323,5,FALSE),VLOOKUP($A364,$A$324:$E$355,5,FALSE))</f>
        <v>0</v>
      </c>
      <c r="H364" t="s">
        <v>34</v>
      </c>
      <c r="I364">
        <f t="shared" ref="I364" si="1604">I365</f>
        <v>0</v>
      </c>
      <c r="J364" t="str">
        <f t="shared" ref="J364" si="1605">J365</f>
        <v>Eastern</v>
      </c>
      <c r="K364">
        <f t="shared" ref="K364" si="1606">K365</f>
        <v>0</v>
      </c>
      <c r="L364">
        <f t="shared" ref="L364" si="1607">L365</f>
        <v>0</v>
      </c>
      <c r="P364">
        <f t="shared" ref="P364" si="1608">(P365*-1)</f>
        <v>0</v>
      </c>
      <c r="Q364" t="str">
        <f t="shared" si="1577"/>
        <v>Y</v>
      </c>
    </row>
    <row r="365" spans="1:17" ht="14.5" hidden="1" customHeight="1" x14ac:dyDescent="0.35">
      <c r="A365" t="s">
        <v>19</v>
      </c>
      <c r="D365" t="str">
        <f t="shared" ref="D365" si="1609">IF($B364=$B365,"T",IF($B364&lt;$B365,"W","L"))</f>
        <v>T</v>
      </c>
      <c r="E365" s="5"/>
      <c r="G365" s="4">
        <f>VLOOKUP($A365,$A365:$E365,5,FALSE)-IF(ISNA(VLOOKUP($A365,$A$324:$E$355,5,FALSE)),VLOOKUP($A365,$A$296:$E$323,5,FALSE),VLOOKUP($A365,$A$324:$E$355,5,FALSE))</f>
        <v>0</v>
      </c>
      <c r="H365" t="s">
        <v>35</v>
      </c>
      <c r="J365" t="str">
        <f>VLOOKUP(A365,Sheet1!$A:$D,3, FALSE)</f>
        <v>Eastern</v>
      </c>
      <c r="Q365" t="str">
        <f t="shared" si="1577"/>
        <v>Y</v>
      </c>
    </row>
    <row r="366" spans="1:17" ht="14.5" hidden="1" customHeight="1" x14ac:dyDescent="0.35">
      <c r="A366" t="s">
        <v>33</v>
      </c>
      <c r="D366" t="str">
        <f t="shared" ref="D366" si="1610">IF($B367=$B366,"T",IF($B367&lt;$B366,"W","L"))</f>
        <v>T</v>
      </c>
      <c r="E366" s="5">
        <f t="shared" ref="E366" si="1611">$E367</f>
        <v>0</v>
      </c>
      <c r="G366" s="4">
        <f>VLOOKUP($A366,$A366:$E366,5,FALSE)-IF(ISNA(VLOOKUP($A366,$A$324:$E$355,5,FALSE)),VLOOKUP($A366,$A$296:$E$323,5,FALSE),VLOOKUP($A366,$A$324:$E$355,5,FALSE))</f>
        <v>0</v>
      </c>
      <c r="H366" t="s">
        <v>34</v>
      </c>
      <c r="I366">
        <f t="shared" ref="I366" si="1612">I367</f>
        <v>0</v>
      </c>
      <c r="J366" t="str">
        <f t="shared" ref="J366" si="1613">J367</f>
        <v>Eastern</v>
      </c>
      <c r="K366">
        <f t="shared" ref="K366" si="1614">K367</f>
        <v>0</v>
      </c>
      <c r="L366">
        <f t="shared" ref="L366" si="1615">L367</f>
        <v>0</v>
      </c>
      <c r="P366">
        <f t="shared" ref="P366" si="1616">(P367*-1)</f>
        <v>0</v>
      </c>
      <c r="Q366" t="str">
        <f t="shared" si="1577"/>
        <v>Y</v>
      </c>
    </row>
    <row r="367" spans="1:17" ht="14.5" hidden="1" customHeight="1" x14ac:dyDescent="0.35">
      <c r="A367" t="s">
        <v>3</v>
      </c>
      <c r="D367" t="str">
        <f t="shared" ref="D367" si="1617">IF($B366=$B367,"T",IF($B366&lt;$B367,"W","L"))</f>
        <v>T</v>
      </c>
      <c r="E367" s="5"/>
      <c r="G367" s="4">
        <f>VLOOKUP($A367,$A367:$E367,5,FALSE)-IF(ISNA(VLOOKUP($A367,$A$324:$E$355,5,FALSE)),VLOOKUP($A367,$A$296:$E$323,5,FALSE),VLOOKUP($A367,$A$324:$E$355,5,FALSE))</f>
        <v>0</v>
      </c>
      <c r="H367" t="s">
        <v>35</v>
      </c>
      <c r="J367" t="str">
        <f>VLOOKUP(A367,Sheet1!$A:$D,3, FALSE)</f>
        <v>Eastern</v>
      </c>
      <c r="Q367" t="str">
        <f t="shared" si="1577"/>
        <v>Y</v>
      </c>
    </row>
    <row r="368" spans="1:17" ht="14.5" hidden="1" customHeight="1" x14ac:dyDescent="0.35">
      <c r="A368" t="s">
        <v>24</v>
      </c>
      <c r="D368" t="str">
        <f t="shared" ref="D368" si="1618">IF($B369=$B368,"T",IF($B369&lt;$B368,"W","L"))</f>
        <v>T</v>
      </c>
      <c r="E368" s="5">
        <f t="shared" ref="E368" si="1619">$E369</f>
        <v>0</v>
      </c>
      <c r="G368" s="4">
        <f>VLOOKUP($A368,$A368:$E368,5,FALSE)-IF(ISNA(VLOOKUP($A368,$A$324:$E$355,5,FALSE)),VLOOKUP($A368,$A$296:$E$323,5,FALSE),VLOOKUP($A368,$A$324:$E$355,5,FALSE))</f>
        <v>0</v>
      </c>
      <c r="H368" t="s">
        <v>34</v>
      </c>
      <c r="I368">
        <f t="shared" ref="I368" si="1620">I369</f>
        <v>0</v>
      </c>
      <c r="J368" t="str">
        <f t="shared" ref="J368" si="1621">J369</f>
        <v>Central</v>
      </c>
      <c r="K368">
        <f t="shared" ref="K368" si="1622">K369</f>
        <v>0</v>
      </c>
      <c r="L368">
        <f t="shared" ref="L368" si="1623">L369</f>
        <v>0</v>
      </c>
      <c r="P368">
        <f t="shared" ref="P368" si="1624">(P369*-1)</f>
        <v>0</v>
      </c>
      <c r="Q368" t="str">
        <f t="shared" si="1577"/>
        <v>Y</v>
      </c>
    </row>
    <row r="369" spans="1:17" ht="14.5" hidden="1" customHeight="1" x14ac:dyDescent="0.35">
      <c r="A369" t="s">
        <v>17</v>
      </c>
      <c r="D369" t="str">
        <f t="shared" ref="D369" si="1625">IF($B368=$B369,"T",IF($B368&lt;$B369,"W","L"))</f>
        <v>T</v>
      </c>
      <c r="E369" s="5"/>
      <c r="G369" s="4">
        <f>VLOOKUP($A369,$A369:$E369,5,FALSE)-IF(ISNA(VLOOKUP($A369,$A$324:$E$355,5,FALSE)),VLOOKUP($A369,$A$296:$E$323,5,FALSE),VLOOKUP($A369,$A$324:$E$355,5,FALSE))</f>
        <v>0</v>
      </c>
      <c r="H369" t="s">
        <v>35</v>
      </c>
      <c r="J369" t="str">
        <f>VLOOKUP(A369,Sheet1!$A:$D,3, FALSE)</f>
        <v>Central</v>
      </c>
      <c r="Q369" t="str">
        <f t="shared" si="1577"/>
        <v>Y</v>
      </c>
    </row>
    <row r="370" spans="1:17" ht="14.5" hidden="1" customHeight="1" x14ac:dyDescent="0.35">
      <c r="A370" t="s">
        <v>136</v>
      </c>
      <c r="D370" t="str">
        <f t="shared" ref="D370" si="1626">IF($B371=$B370,"T",IF($B371&lt;$B370,"W","L"))</f>
        <v>T</v>
      </c>
      <c r="E370" s="5">
        <f t="shared" ref="E370" si="1627">$E371</f>
        <v>0</v>
      </c>
      <c r="G370" s="4">
        <f>VLOOKUP($A370,$A370:$E370,5,FALSE)-IF(ISNA(VLOOKUP($A370,$A$324:$E$355,5,FALSE)),VLOOKUP($A370,$A$296:$E$323,5,FALSE),VLOOKUP($A370,$A$324:$E$355,5,FALSE))</f>
        <v>0</v>
      </c>
      <c r="H370" t="s">
        <v>34</v>
      </c>
      <c r="I370">
        <f t="shared" ref="I370" si="1628">I371</f>
        <v>0</v>
      </c>
      <c r="J370" t="str">
        <f t="shared" ref="J370" si="1629">J371</f>
        <v>Eastern</v>
      </c>
      <c r="K370">
        <f t="shared" ref="K370" si="1630">K371</f>
        <v>0</v>
      </c>
      <c r="L370">
        <f t="shared" ref="L370" si="1631">L371</f>
        <v>0</v>
      </c>
      <c r="P370">
        <f t="shared" ref="P370" si="1632">(P371*-1)</f>
        <v>0</v>
      </c>
      <c r="Q370" t="str">
        <f t="shared" si="1577"/>
        <v>Y</v>
      </c>
    </row>
    <row r="371" spans="1:17" ht="14.5" hidden="1" customHeight="1" x14ac:dyDescent="0.35">
      <c r="A371" t="s">
        <v>7</v>
      </c>
      <c r="D371" t="str">
        <f t="shared" ref="D371" si="1633">IF($B370=$B371,"T",IF($B370&lt;$B371,"W","L"))</f>
        <v>T</v>
      </c>
      <c r="E371" s="5"/>
      <c r="G371" s="4">
        <f>VLOOKUP($A371,$A371:$E371,5,FALSE)-IF(ISNA(VLOOKUP($A371,$A$324:$E$355,5,FALSE)),VLOOKUP($A371,$A$296:$E$323,5,FALSE),VLOOKUP($A371,$A$324:$E$355,5,FALSE))</f>
        <v>0</v>
      </c>
      <c r="H371" t="s">
        <v>35</v>
      </c>
      <c r="J371" t="str">
        <f>VLOOKUP(A371,Sheet1!$A:$D,3, FALSE)</f>
        <v>Eastern</v>
      </c>
      <c r="Q371" t="str">
        <f t="shared" si="1577"/>
        <v>Y</v>
      </c>
    </row>
    <row r="372" spans="1:17" ht="14.5" hidden="1" customHeight="1" x14ac:dyDescent="0.35">
      <c r="A372" t="s">
        <v>27</v>
      </c>
      <c r="D372" t="str">
        <f t="shared" ref="D372" si="1634">IF($B373=$B372,"T",IF($B373&lt;$B372,"W","L"))</f>
        <v>T</v>
      </c>
      <c r="E372" s="5">
        <f t="shared" ref="E372" si="1635">$E373</f>
        <v>0</v>
      </c>
      <c r="G372" s="4">
        <f>VLOOKUP($A372,$A372:$E372,5,FALSE)-IF(ISNA(VLOOKUP($A372,$A$324:$E$355,5,FALSE)),VLOOKUP($A372,$A$296:$E$323,5,FALSE),VLOOKUP($A372,$A$324:$E$355,5,FALSE))</f>
        <v>0</v>
      </c>
      <c r="H372" t="s">
        <v>34</v>
      </c>
      <c r="I372">
        <f t="shared" ref="I372" si="1636">I373</f>
        <v>0</v>
      </c>
      <c r="J372" t="str">
        <f t="shared" ref="J372" si="1637">J373</f>
        <v>Eastern</v>
      </c>
      <c r="K372">
        <f t="shared" ref="K372" si="1638">K373</f>
        <v>0</v>
      </c>
      <c r="L372">
        <f t="shared" ref="L372" si="1639">L373</f>
        <v>0</v>
      </c>
      <c r="P372">
        <f t="shared" ref="P372" si="1640">(P373*-1)</f>
        <v>0</v>
      </c>
      <c r="Q372" t="str">
        <f t="shared" si="1577"/>
        <v>Y</v>
      </c>
    </row>
    <row r="373" spans="1:17" ht="14.5" hidden="1" customHeight="1" x14ac:dyDescent="0.35">
      <c r="A373" t="s">
        <v>6</v>
      </c>
      <c r="D373" t="str">
        <f t="shared" ref="D373" si="1641">IF($B372=$B373,"T",IF($B372&lt;$B373,"W","L"))</f>
        <v>T</v>
      </c>
      <c r="E373" s="5"/>
      <c r="G373" s="4">
        <f>VLOOKUP($A373,$A373:$E373,5,FALSE)-IF(ISNA(VLOOKUP($A373,$A$324:$E$355,5,FALSE)),VLOOKUP($A373,$A$296:$E$323,5,FALSE),VLOOKUP($A373,$A$324:$E$355,5,FALSE))</f>
        <v>0</v>
      </c>
      <c r="H373" t="s">
        <v>35</v>
      </c>
      <c r="J373" t="str">
        <f>VLOOKUP(A373,Sheet1!$A:$D,3, FALSE)</f>
        <v>Eastern</v>
      </c>
      <c r="Q373" t="str">
        <f t="shared" si="1577"/>
        <v>Y</v>
      </c>
    </row>
    <row r="374" spans="1:17" ht="14.5" hidden="1" customHeight="1" x14ac:dyDescent="0.35">
      <c r="A374" t="s">
        <v>11</v>
      </c>
      <c r="D374" t="str">
        <f t="shared" ref="D374" si="1642">IF($B375=$B374,"T",IF($B375&lt;$B374,"W","L"))</f>
        <v>T</v>
      </c>
      <c r="E374" s="5">
        <f t="shared" ref="E374" si="1643">$E375</f>
        <v>0</v>
      </c>
      <c r="G374" s="4">
        <f>VLOOKUP($A374,$A374:$E374,5,FALSE)-IF(ISNA(VLOOKUP($A374,$A$324:$E$355,5,FALSE)),VLOOKUP($A374,$A$296:$E$323,5,FALSE),VLOOKUP($A374,$A$324:$E$355,5,FALSE))</f>
        <v>0</v>
      </c>
      <c r="H374" t="s">
        <v>34</v>
      </c>
      <c r="I374">
        <f t="shared" ref="I374" si="1644">I375</f>
        <v>0</v>
      </c>
      <c r="J374" t="str">
        <f t="shared" ref="J374" si="1645">J375</f>
        <v>Pacific</v>
      </c>
      <c r="K374">
        <f t="shared" ref="K374" si="1646">K375</f>
        <v>0</v>
      </c>
      <c r="L374">
        <f t="shared" ref="L374" si="1647">L375</f>
        <v>0</v>
      </c>
      <c r="P374">
        <f t="shared" ref="P374" si="1648">(P375*-1)</f>
        <v>0</v>
      </c>
      <c r="Q374" t="str">
        <f t="shared" si="1577"/>
        <v>Y</v>
      </c>
    </row>
    <row r="375" spans="1:17" ht="14.5" hidden="1" customHeight="1" x14ac:dyDescent="0.35">
      <c r="A375" t="s">
        <v>12</v>
      </c>
      <c r="D375" t="str">
        <f t="shared" ref="D375" si="1649">IF($B374=$B375,"T",IF($B374&lt;$B375,"W","L"))</f>
        <v>T</v>
      </c>
      <c r="E375" s="5"/>
      <c r="G375" s="4">
        <f>VLOOKUP($A375,$A375:$E375,5,FALSE)-IF(ISNA(VLOOKUP($A375,$A$324:$E$355,5,FALSE)),VLOOKUP($A375,$A$296:$E$323,5,FALSE),VLOOKUP($A375,$A$324:$E$355,5,FALSE))</f>
        <v>0</v>
      </c>
      <c r="H375" t="s">
        <v>35</v>
      </c>
      <c r="J375" t="str">
        <f>VLOOKUP(A375,Sheet1!$A:$D,3, FALSE)</f>
        <v>Pacific</v>
      </c>
      <c r="Q375" t="str">
        <f t="shared" si="1577"/>
        <v>Y</v>
      </c>
    </row>
    <row r="376" spans="1:17" ht="14.5" hidden="1" customHeight="1" x14ac:dyDescent="0.35">
      <c r="A376" t="s">
        <v>29</v>
      </c>
      <c r="D376" t="str">
        <f t="shared" ref="D376" si="1650">IF($B377=$B376,"T",IF($B377&lt;$B376,"W","L"))</f>
        <v>T</v>
      </c>
      <c r="E376" s="5">
        <f t="shared" ref="E376" si="1651">$E377</f>
        <v>0</v>
      </c>
      <c r="G376" s="4">
        <f>VLOOKUP($A376,$A376:$E376,5,FALSE)-IF(ISNA(VLOOKUP($A376,$A$324:$E$355,5,FALSE)),VLOOKUP($A376,$A$296:$E$323,5,FALSE),VLOOKUP($A376,$A$324:$E$355,5,FALSE))</f>
        <v>0</v>
      </c>
      <c r="H376" t="s">
        <v>34</v>
      </c>
      <c r="I376">
        <f t="shared" ref="I376" si="1652">I377</f>
        <v>0</v>
      </c>
      <c r="J376" t="str">
        <f t="shared" ref="J376" si="1653">J377</f>
        <v>Mountain</v>
      </c>
      <c r="K376">
        <f t="shared" ref="K376" si="1654">K377</f>
        <v>0</v>
      </c>
      <c r="L376">
        <f t="shared" ref="L376" si="1655">L377</f>
        <v>0</v>
      </c>
      <c r="P376">
        <f t="shared" ref="P376" si="1656">(P377*-1)</f>
        <v>0</v>
      </c>
      <c r="Q376" t="str">
        <f t="shared" si="1577"/>
        <v>Y</v>
      </c>
    </row>
    <row r="377" spans="1:17" ht="14.5" hidden="1" customHeight="1" x14ac:dyDescent="0.35">
      <c r="A377" t="s">
        <v>22</v>
      </c>
      <c r="D377" t="str">
        <f t="shared" ref="D377" si="1657">IF($B376=$B377,"T",IF($B376&lt;$B377,"W","L"))</f>
        <v>T</v>
      </c>
      <c r="E377" s="5"/>
      <c r="G377" s="4">
        <f>VLOOKUP($A377,$A377:$E377,5,FALSE)-IF(ISNA(VLOOKUP($A377,$A$324:$E$355,5,FALSE)),VLOOKUP($A377,$A$296:$E$323,5,FALSE),VLOOKUP($A377,$A$324:$E$355,5,FALSE))</f>
        <v>0</v>
      </c>
      <c r="H377" t="s">
        <v>35</v>
      </c>
      <c r="J377" t="str">
        <f>VLOOKUP(A377,Sheet1!$A:$D,3, FALSE)</f>
        <v>Mountain</v>
      </c>
      <c r="Q377" t="str">
        <f t="shared" si="1577"/>
        <v>Y</v>
      </c>
    </row>
    <row r="378" spans="1:17" ht="14.5" hidden="1" customHeight="1" x14ac:dyDescent="0.35">
      <c r="A378" t="s">
        <v>21</v>
      </c>
      <c r="D378" t="str">
        <f t="shared" ref="D378" si="1658">IF($B379=$B378,"T",IF($B379&lt;$B378,"W","L"))</f>
        <v>T</v>
      </c>
      <c r="E378" s="5">
        <f t="shared" ref="E378" si="1659">$E379</f>
        <v>0</v>
      </c>
      <c r="G378" s="4">
        <f>VLOOKUP($A378,$A378:$E378,5,FALSE)-IF(ISNA(VLOOKUP($A378,$A$324:$E$355,5,FALSE)),VLOOKUP($A378,$A$296:$E$323,5,FALSE),VLOOKUP($A378,$A$324:$E$355,5,FALSE))</f>
        <v>0</v>
      </c>
      <c r="H378" t="s">
        <v>34</v>
      </c>
      <c r="I378">
        <f t="shared" ref="I378" si="1660">I379</f>
        <v>0</v>
      </c>
      <c r="J378" t="str">
        <f t="shared" ref="J378" si="1661">J379</f>
        <v>Eastern</v>
      </c>
      <c r="K378">
        <f t="shared" ref="K378" si="1662">K379</f>
        <v>0</v>
      </c>
      <c r="L378">
        <f t="shared" ref="L378" si="1663">L379</f>
        <v>0</v>
      </c>
      <c r="P378">
        <f t="shared" ref="P378" si="1664">(P379*-1)</f>
        <v>0</v>
      </c>
      <c r="Q378" t="str">
        <f t="shared" si="1577"/>
        <v>Y</v>
      </c>
    </row>
    <row r="379" spans="1:17" ht="14.5" hidden="1" customHeight="1" x14ac:dyDescent="0.35">
      <c r="A379" t="s">
        <v>4</v>
      </c>
      <c r="D379" t="str">
        <f t="shared" ref="D379" si="1665">IF($B378=$B379,"T",IF($B378&lt;$B379,"W","L"))</f>
        <v>T</v>
      </c>
      <c r="E379" s="5"/>
      <c r="G379" s="4">
        <f>VLOOKUP($A379,$A379:$E379,5,FALSE)-IF(ISNA(VLOOKUP($A379,$A$324:$E$355,5,FALSE)),VLOOKUP($A379,$A$296:$E$323,5,FALSE),VLOOKUP($A379,$A$324:$E$355,5,FALSE))</f>
        <v>0</v>
      </c>
      <c r="H379" t="s">
        <v>35</v>
      </c>
      <c r="J379" t="str">
        <f>VLOOKUP(A379,Sheet1!$A:$D,3, FALSE)</f>
        <v>Eastern</v>
      </c>
      <c r="Q379" t="str">
        <f t="shared" si="1577"/>
        <v>Y</v>
      </c>
    </row>
    <row r="380" spans="1:17" ht="14.5" hidden="1" customHeight="1" x14ac:dyDescent="0.35">
      <c r="A380" t="s">
        <v>9</v>
      </c>
      <c r="D380" t="str">
        <f t="shared" ref="D380" si="1666">IF($B381=$B380,"T",IF($B381&lt;$B380,"W","L"))</f>
        <v>T</v>
      </c>
      <c r="E380" s="5">
        <f t="shared" ref="E380" si="1667">$E381</f>
        <v>0</v>
      </c>
      <c r="G380" s="4">
        <f>VLOOKUP($A380,$A380:$E380,5,FALSE)-IF(ISNA(VLOOKUP($A380,$A$324:$E$355,5,FALSE)),VLOOKUP($A380,$A$296:$E$323,5,FALSE),VLOOKUP($A380,$A$324:$E$355,5,FALSE))</f>
        <v>0</v>
      </c>
      <c r="H380" t="s">
        <v>34</v>
      </c>
      <c r="I380">
        <f t="shared" ref="I380" si="1668">I381</f>
        <v>0</v>
      </c>
      <c r="J380" t="str">
        <f t="shared" ref="J380" si="1669">J381</f>
        <v>Pacific</v>
      </c>
      <c r="K380">
        <f t="shared" ref="K380" si="1670">K381</f>
        <v>0</v>
      </c>
      <c r="L380">
        <f t="shared" ref="L380" si="1671">L381</f>
        <v>0</v>
      </c>
      <c r="P380">
        <f t="shared" ref="P380" si="1672">(P381*-1)</f>
        <v>0</v>
      </c>
      <c r="Q380" t="str">
        <f t="shared" si="1577"/>
        <v>Y</v>
      </c>
    </row>
    <row r="381" spans="1:17" ht="14.5" hidden="1" customHeight="1" x14ac:dyDescent="0.35">
      <c r="A381" t="s">
        <v>32</v>
      </c>
      <c r="D381" t="str">
        <f t="shared" ref="D381" si="1673">IF($B380=$B381,"T",IF($B380&lt;$B381,"W","L"))</f>
        <v>T</v>
      </c>
      <c r="E381" s="5"/>
      <c r="G381" s="4">
        <f>VLOOKUP($A381,$A381:$E381,5,FALSE)-IF(ISNA(VLOOKUP($A381,$A$324:$E$355,5,FALSE)),VLOOKUP($A381,$A$296:$E$323,5,FALSE),VLOOKUP($A381,$A$324:$E$355,5,FALSE))</f>
        <v>0</v>
      </c>
      <c r="H381" t="s">
        <v>35</v>
      </c>
      <c r="J381" t="str">
        <f>VLOOKUP(A381,Sheet1!$A:$D,3, FALSE)</f>
        <v>Pacific</v>
      </c>
      <c r="Q381" t="str">
        <f t="shared" si="1577"/>
        <v>Y</v>
      </c>
    </row>
    <row r="382" spans="1:17" ht="14.5" hidden="1" customHeight="1" x14ac:dyDescent="0.35">
      <c r="A382" t="s">
        <v>20</v>
      </c>
      <c r="D382" t="str">
        <f t="shared" ref="D382" si="1674">IF($B383=$B382,"T",IF($B383&lt;$B382,"W","L"))</f>
        <v>T</v>
      </c>
      <c r="E382" s="5">
        <f t="shared" ref="E382" si="1675">$E383</f>
        <v>0</v>
      </c>
      <c r="G382" s="4">
        <f>VLOOKUP($A382,$A382:$E382,5,FALSE)-IF(ISNA(VLOOKUP($A382,$A$324:$E$355,5,FALSE)),VLOOKUP($A382,$A$296:$E$323,5,FALSE),VLOOKUP($A382,$A$324:$E$355,5,FALSE))</f>
        <v>0</v>
      </c>
      <c r="H382" t="s">
        <v>34</v>
      </c>
      <c r="I382">
        <f t="shared" ref="I382" si="1676">I383</f>
        <v>0</v>
      </c>
      <c r="J382" t="str">
        <f t="shared" ref="J382" si="1677">J383</f>
        <v>Pacific</v>
      </c>
      <c r="K382">
        <f t="shared" ref="K382" si="1678">K383</f>
        <v>0</v>
      </c>
      <c r="L382">
        <f t="shared" ref="L382" si="1679">L383</f>
        <v>0</v>
      </c>
      <c r="P382">
        <f t="shared" ref="P382" si="1680">(P383*-1)</f>
        <v>0</v>
      </c>
      <c r="Q382" t="str">
        <f t="shared" si="1577"/>
        <v>Y</v>
      </c>
    </row>
    <row r="383" spans="1:17" ht="14.5" hidden="1" customHeight="1" x14ac:dyDescent="0.35">
      <c r="A383" t="s">
        <v>25</v>
      </c>
      <c r="D383" t="str">
        <f t="shared" ref="D383" si="1681">IF($B382=$B383,"T",IF($B382&lt;$B383,"W","L"))</f>
        <v>T</v>
      </c>
      <c r="E383" s="5"/>
      <c r="G383" s="4">
        <f>VLOOKUP($A383,$A383:$E383,5,FALSE)-IF(ISNA(VLOOKUP($A383,$A$324:$E$355,5,FALSE)),VLOOKUP($A383,$A$296:$E$323,5,FALSE),VLOOKUP($A383,$A$324:$E$355,5,FALSE))</f>
        <v>0</v>
      </c>
      <c r="H383" t="s">
        <v>35</v>
      </c>
      <c r="J383" t="str">
        <f>VLOOKUP(A383,Sheet1!$A:$D,3, FALSE)</f>
        <v>Pacific</v>
      </c>
      <c r="Q383" t="str">
        <f t="shared" si="1577"/>
        <v>Y</v>
      </c>
    </row>
    <row r="384" spans="1:17" ht="14.5" hidden="1" customHeight="1" x14ac:dyDescent="0.35">
      <c r="A384" t="s">
        <v>14</v>
      </c>
      <c r="D384" t="str">
        <f t="shared" ref="D384" si="1682">IF($B385=$B384,"T",IF($B385&lt;$B384,"W","L"))</f>
        <v>T</v>
      </c>
      <c r="E384" s="5">
        <f t="shared" ref="E384" si="1683">$E385</f>
        <v>0</v>
      </c>
      <c r="G384" s="4">
        <f>VLOOKUP($A384,$A384:$E384,5,FALSE)-IF(ISNA(VLOOKUP($A384,$A$324:$E$355,5,FALSE)),VLOOKUP($A384,$A$296:$E$323,5,FALSE),VLOOKUP($A384,$A$324:$E$355,5,FALSE))</f>
        <v>0</v>
      </c>
      <c r="H384" t="s">
        <v>34</v>
      </c>
      <c r="I384">
        <f t="shared" ref="I384" si="1684">I385</f>
        <v>0</v>
      </c>
      <c r="J384" t="str">
        <f t="shared" ref="J384" si="1685">J385</f>
        <v>Eastern</v>
      </c>
      <c r="K384">
        <f t="shared" ref="K384" si="1686">K385</f>
        <v>0</v>
      </c>
      <c r="L384">
        <f t="shared" ref="L384" si="1687">L385</f>
        <v>0</v>
      </c>
      <c r="P384">
        <f t="shared" ref="P384" si="1688">(P385*-1)</f>
        <v>0</v>
      </c>
      <c r="Q384" t="str">
        <f t="shared" si="1577"/>
        <v>Y</v>
      </c>
    </row>
    <row r="385" spans="1:17" ht="14.5" hidden="1" customHeight="1" x14ac:dyDescent="0.35">
      <c r="A385" t="s">
        <v>31</v>
      </c>
      <c r="D385" t="str">
        <f t="shared" ref="D385" si="1689">IF($B384=$B385,"T",IF($B384&lt;$B385,"W","L"))</f>
        <v>T</v>
      </c>
      <c r="E385" s="5"/>
      <c r="G385" s="4">
        <f>VLOOKUP($A385,$A385:$E385,5,FALSE)-IF(ISNA(VLOOKUP($A385,$A$324:$E$355,5,FALSE)),VLOOKUP($A385,$A$296:$E$323,5,FALSE),VLOOKUP($A385,$A$324:$E$355,5,FALSE))</f>
        <v>0</v>
      </c>
      <c r="H385" t="s">
        <v>35</v>
      </c>
      <c r="J385" t="str">
        <f>VLOOKUP(A385,Sheet1!$A:$D,3, FALSE)</f>
        <v>Eastern</v>
      </c>
      <c r="Q385" t="str">
        <f t="shared" si="1577"/>
        <v>Y</v>
      </c>
    </row>
    <row r="386" spans="1:17" ht="14.5" hidden="1" customHeight="1" x14ac:dyDescent="0.35">
      <c r="A386" t="s">
        <v>12</v>
      </c>
      <c r="D386" t="str">
        <f>IF($B387=$B386,"T",IF($B387&lt;$B386,"W","L"))</f>
        <v>T</v>
      </c>
      <c r="E386" s="5">
        <f>$E387</f>
        <v>0</v>
      </c>
      <c r="G386" s="4">
        <f>VLOOKUP($A386,$A386:$E386,5,FALSE)-IF(ISNA(VLOOKUP($A386,$A$356:$E$385,5,FALSE)),VLOOKUP($A386,$A$324:$E$355,5,FALSE),VLOOKUP($A386,$A$356:$E$385,5,FALSE))</f>
        <v>0</v>
      </c>
      <c r="H386" t="s">
        <v>34</v>
      </c>
      <c r="I386">
        <f>I387</f>
        <v>0</v>
      </c>
      <c r="J386" t="str">
        <f>J387</f>
        <v>Central</v>
      </c>
      <c r="K386">
        <f>K387</f>
        <v>0</v>
      </c>
      <c r="L386">
        <f>L387</f>
        <v>0</v>
      </c>
      <c r="P386">
        <f>(P387*-1)</f>
        <v>0</v>
      </c>
      <c r="Q386" t="str">
        <f>IF(AND(($P386 &lt;  0), ($D386="L")), "N", IF(AND(($P386 &gt; 0), ($D386="W")),"N","Y"))</f>
        <v>Y</v>
      </c>
    </row>
    <row r="387" spans="1:17" ht="14.5" hidden="1" customHeight="1" x14ac:dyDescent="0.35">
      <c r="A387" t="s">
        <v>33</v>
      </c>
      <c r="D387" t="str">
        <f>IF($B386=$B387,"T",IF($B386&lt;$B387,"W","L"))</f>
        <v>T</v>
      </c>
      <c r="E387" s="5"/>
      <c r="G387" s="4">
        <f>VLOOKUP($A387,$A387:$E387,5,FALSE)-IF(ISNA(VLOOKUP($A387,$A$356:$E$385,5,FALSE)),VLOOKUP($A387,$A$324:$E$355,5,FALSE),VLOOKUP($A387,$A$356:$E$385,5,FALSE))</f>
        <v>0</v>
      </c>
      <c r="H387" t="s">
        <v>35</v>
      </c>
      <c r="J387" t="str">
        <f>VLOOKUP(A387,Sheet1!$A:$D,3, FALSE)</f>
        <v>Central</v>
      </c>
      <c r="Q387" t="str">
        <f t="shared" ref="Q387:Q417" si="1690">IF(AND(($P387 &lt;  0), ($D387="L")), "N", IF(AND(($P387 &gt; 0), ($D387="W")),"N","Y"))</f>
        <v>Y</v>
      </c>
    </row>
    <row r="388" spans="1:17" ht="14.5" hidden="1" customHeight="1" x14ac:dyDescent="0.35">
      <c r="A388" t="s">
        <v>6</v>
      </c>
      <c r="D388" t="str">
        <f t="shared" ref="D388" si="1691">IF($B389=$B388,"T",IF($B389&lt;$B388,"W","L"))</f>
        <v>T</v>
      </c>
      <c r="E388" s="5">
        <f t="shared" ref="E388" si="1692">$E389</f>
        <v>0</v>
      </c>
      <c r="G388" s="4">
        <f>VLOOKUP($A388,$A388:$E388,5,FALSE)-IF(ISNA(VLOOKUP($A388,$A$356:$E$385,5,FALSE)),VLOOKUP($A388,$A$324:$E$355,5,FALSE),VLOOKUP($A388,$A$356:$E$385,5,FALSE))</f>
        <v>0</v>
      </c>
      <c r="H388" t="s">
        <v>34</v>
      </c>
      <c r="I388">
        <f t="shared" ref="I388" si="1693">I389</f>
        <v>0</v>
      </c>
      <c r="J388" t="str">
        <f t="shared" ref="J388" si="1694">J389</f>
        <v>Eastern</v>
      </c>
      <c r="K388">
        <f t="shared" ref="K388" si="1695">K389</f>
        <v>0</v>
      </c>
      <c r="L388">
        <f t="shared" ref="L388" si="1696">L389</f>
        <v>0</v>
      </c>
      <c r="P388">
        <f t="shared" ref="P388" si="1697">(P389*-1)</f>
        <v>0</v>
      </c>
      <c r="Q388" t="str">
        <f t="shared" si="1690"/>
        <v>Y</v>
      </c>
    </row>
    <row r="389" spans="1:17" ht="14.5" hidden="1" customHeight="1" x14ac:dyDescent="0.35">
      <c r="A389" t="s">
        <v>8</v>
      </c>
      <c r="D389" t="str">
        <f t="shared" ref="D389" si="1698">IF($B388=$B389,"T",IF($B388&lt;$B389,"W","L"))</f>
        <v>T</v>
      </c>
      <c r="E389" s="5"/>
      <c r="G389" s="4">
        <f>VLOOKUP($A389,$A389:$E389,5,FALSE)-IF(ISNA(VLOOKUP($A389,$A$356:$E$385,5,FALSE)),VLOOKUP($A389,$A$324:$E$355,5,FALSE),VLOOKUP($A389,$A$356:$E$385,5,FALSE))</f>
        <v>0</v>
      </c>
      <c r="H389" t="s">
        <v>35</v>
      </c>
      <c r="J389" t="str">
        <f>VLOOKUP(A389,Sheet1!$A:$D,3, FALSE)</f>
        <v>Eastern</v>
      </c>
      <c r="Q389" t="str">
        <f t="shared" si="1690"/>
        <v>Y</v>
      </c>
    </row>
    <row r="390" spans="1:17" ht="14.5" hidden="1" customHeight="1" x14ac:dyDescent="0.35">
      <c r="A390" t="s">
        <v>4</v>
      </c>
      <c r="D390" t="str">
        <f t="shared" ref="D390" si="1699">IF($B391=$B390,"T",IF($B391&lt;$B390,"W","L"))</f>
        <v>T</v>
      </c>
      <c r="E390" s="5">
        <f t="shared" ref="E390" si="1700">$E391</f>
        <v>0</v>
      </c>
      <c r="G390" s="4">
        <f>VLOOKUP($A390,$A390:$E390,5,FALSE)-IF(ISNA(VLOOKUP($A390,$A$356:$E$385,5,FALSE)),VLOOKUP($A390,$A$324:$E$355,5,FALSE),VLOOKUP($A390,$A$356:$E$385,5,FALSE))</f>
        <v>0</v>
      </c>
      <c r="H390" t="s">
        <v>34</v>
      </c>
      <c r="I390">
        <f t="shared" ref="I390" si="1701">I391</f>
        <v>0</v>
      </c>
      <c r="J390" t="str">
        <f t="shared" ref="J390" si="1702">J391</f>
        <v>Eastern</v>
      </c>
      <c r="K390">
        <f t="shared" ref="K390" si="1703">K391</f>
        <v>0</v>
      </c>
      <c r="L390">
        <f t="shared" ref="L390" si="1704">L391</f>
        <v>0</v>
      </c>
      <c r="P390">
        <f t="shared" ref="P390" si="1705">(P391*-1)</f>
        <v>0</v>
      </c>
      <c r="Q390" t="str">
        <f t="shared" si="1690"/>
        <v>Y</v>
      </c>
    </row>
    <row r="391" spans="1:17" ht="14.5" hidden="1" customHeight="1" x14ac:dyDescent="0.35">
      <c r="A391" t="s">
        <v>11</v>
      </c>
      <c r="D391" t="str">
        <f t="shared" ref="D391" si="1706">IF($B390=$B391,"T",IF($B390&lt;$B391,"W","L"))</f>
        <v>T</v>
      </c>
      <c r="E391" s="5"/>
      <c r="G391" s="4">
        <f>VLOOKUP($A391,$A391:$E391,5,FALSE)-IF(ISNA(VLOOKUP($A391,$A$356:$E$385,5,FALSE)),VLOOKUP($A391,$A$324:$E$355,5,FALSE),VLOOKUP($A391,$A$356:$E$385,5,FALSE))</f>
        <v>0</v>
      </c>
      <c r="H391" t="s">
        <v>35</v>
      </c>
      <c r="J391" t="str">
        <f>VLOOKUP(A391,Sheet1!$A:$D,3, FALSE)</f>
        <v>Eastern</v>
      </c>
      <c r="Q391" t="str">
        <f t="shared" si="1690"/>
        <v>Y</v>
      </c>
    </row>
    <row r="392" spans="1:17" ht="14.5" hidden="1" customHeight="1" x14ac:dyDescent="0.35">
      <c r="A392" t="s">
        <v>17</v>
      </c>
      <c r="D392" t="str">
        <f t="shared" ref="D392" si="1707">IF($B393=$B392,"T",IF($B393&lt;$B392,"W","L"))</f>
        <v>T</v>
      </c>
      <c r="E392" s="5">
        <f t="shared" ref="E392" si="1708">$E393</f>
        <v>0</v>
      </c>
      <c r="G392" s="4">
        <f>VLOOKUP($A392,$A392:$E392,5,FALSE)-IF(ISNA(VLOOKUP($A392,$A$356:$E$385,5,FALSE)),VLOOKUP($A392,$A$324:$E$355,5,FALSE),VLOOKUP($A392,$A$356:$E$385,5,FALSE))</f>
        <v>0</v>
      </c>
      <c r="H392" t="s">
        <v>34</v>
      </c>
      <c r="I392">
        <f t="shared" ref="I392" si="1709">I393</f>
        <v>0</v>
      </c>
      <c r="J392" t="str">
        <f t="shared" ref="J392" si="1710">J393</f>
        <v>Eastern</v>
      </c>
      <c r="K392">
        <f t="shared" ref="K392" si="1711">K393</f>
        <v>0</v>
      </c>
      <c r="L392">
        <f t="shared" ref="L392" si="1712">L393</f>
        <v>0</v>
      </c>
      <c r="P392">
        <f t="shared" ref="P392" si="1713">(P393*-1)</f>
        <v>0</v>
      </c>
      <c r="Q392" t="str">
        <f t="shared" si="1690"/>
        <v>Y</v>
      </c>
    </row>
    <row r="393" spans="1:17" ht="14.5" hidden="1" customHeight="1" x14ac:dyDescent="0.35">
      <c r="A393" t="s">
        <v>16</v>
      </c>
      <c r="D393" t="str">
        <f t="shared" ref="D393" si="1714">IF($B392=$B393,"T",IF($B392&lt;$B393,"W","L"))</f>
        <v>T</v>
      </c>
      <c r="E393" s="5"/>
      <c r="G393" s="4">
        <f>VLOOKUP($A393,$A393:$E393,5,FALSE)-IF(ISNA(VLOOKUP($A393,$A$356:$E$385,5,FALSE)),VLOOKUP($A393,$A$324:$E$355,5,FALSE),VLOOKUP($A393,$A$356:$E$385,5,FALSE))</f>
        <v>0</v>
      </c>
      <c r="H393" t="s">
        <v>35</v>
      </c>
      <c r="J393" t="str">
        <f>VLOOKUP(A393,Sheet1!$A:$D,3, FALSE)</f>
        <v>Eastern</v>
      </c>
      <c r="Q393" t="str">
        <f t="shared" si="1690"/>
        <v>Y</v>
      </c>
    </row>
    <row r="394" spans="1:17" ht="14.5" hidden="1" customHeight="1" x14ac:dyDescent="0.35">
      <c r="A394" t="s">
        <v>29</v>
      </c>
      <c r="D394" t="str">
        <f t="shared" ref="D394" si="1715">IF($B395=$B394,"T",IF($B395&lt;$B394,"W","L"))</f>
        <v>T</v>
      </c>
      <c r="E394" s="5">
        <f t="shared" ref="E394" si="1716">$E395</f>
        <v>0</v>
      </c>
      <c r="G394" s="4">
        <f>VLOOKUP($A394,$A394:$E394,5,FALSE)-IF(ISNA(VLOOKUP($A394,$A$356:$E$385,5,FALSE)),VLOOKUP($A394,$A$324:$E$355,5,FALSE),VLOOKUP($A394,$A$356:$E$385,5,FALSE))</f>
        <v>0</v>
      </c>
      <c r="H394" t="s">
        <v>34</v>
      </c>
      <c r="I394">
        <f t="shared" ref="I394" si="1717">I395</f>
        <v>0</v>
      </c>
      <c r="J394" t="str">
        <f t="shared" ref="J394" si="1718">J395</f>
        <v>Eastern</v>
      </c>
      <c r="K394">
        <f t="shared" ref="K394" si="1719">K395</f>
        <v>0</v>
      </c>
      <c r="L394">
        <f t="shared" ref="L394" si="1720">L395</f>
        <v>0</v>
      </c>
      <c r="P394">
        <f t="shared" ref="P394" si="1721">(P395*-1)</f>
        <v>0</v>
      </c>
      <c r="Q394" t="str">
        <f t="shared" si="1690"/>
        <v>Y</v>
      </c>
    </row>
    <row r="395" spans="1:17" ht="14.5" hidden="1" customHeight="1" x14ac:dyDescent="0.35">
      <c r="A395" t="s">
        <v>27</v>
      </c>
      <c r="D395" t="str">
        <f t="shared" ref="D395" si="1722">IF($B394=$B395,"T",IF($B394&lt;$B395,"W","L"))</f>
        <v>T</v>
      </c>
      <c r="E395" s="5"/>
      <c r="G395" s="4">
        <f>VLOOKUP($A395,$A395:$E395,5,FALSE)-IF(ISNA(VLOOKUP($A395,$A$356:$E$385,5,FALSE)),VLOOKUP($A395,$A$324:$E$355,5,FALSE),VLOOKUP($A395,$A$356:$E$385,5,FALSE))</f>
        <v>0</v>
      </c>
      <c r="H395" t="s">
        <v>35</v>
      </c>
      <c r="J395" t="str">
        <f>VLOOKUP(A395,Sheet1!$A:$D,3, FALSE)</f>
        <v>Eastern</v>
      </c>
      <c r="Q395" t="str">
        <f t="shared" si="1690"/>
        <v>Y</v>
      </c>
    </row>
    <row r="396" spans="1:17" ht="14.5" hidden="1" customHeight="1" x14ac:dyDescent="0.35">
      <c r="A396" t="s">
        <v>18</v>
      </c>
      <c r="D396" t="str">
        <f t="shared" ref="D396" si="1723">IF($B397=$B396,"T",IF($B397&lt;$B396,"W","L"))</f>
        <v>T</v>
      </c>
      <c r="E396" s="5">
        <f t="shared" ref="E396" si="1724">$E397</f>
        <v>0</v>
      </c>
      <c r="G396" s="4">
        <f>VLOOKUP($A396,$A396:$E396,5,FALSE)-IF(ISNA(VLOOKUP($A396,$A$356:$E$385,5,FALSE)),VLOOKUP($A396,$A$324:$E$355,5,FALSE),VLOOKUP($A396,$A$356:$E$385,5,FALSE))</f>
        <v>0</v>
      </c>
      <c r="H396" t="s">
        <v>34</v>
      </c>
      <c r="I396">
        <f t="shared" ref="I396" si="1725">I397</f>
        <v>0</v>
      </c>
      <c r="J396" t="str">
        <f t="shared" ref="J396" si="1726">J397</f>
        <v>Central</v>
      </c>
      <c r="K396">
        <f t="shared" ref="K396" si="1727">K397</f>
        <v>0</v>
      </c>
      <c r="L396">
        <f t="shared" ref="L396" si="1728">L397</f>
        <v>0</v>
      </c>
      <c r="P396">
        <f t="shared" ref="P396" si="1729">(P397*-1)</f>
        <v>0</v>
      </c>
      <c r="Q396" t="str">
        <f t="shared" si="1690"/>
        <v>Y</v>
      </c>
    </row>
    <row r="397" spans="1:17" ht="14.5" hidden="1" customHeight="1" x14ac:dyDescent="0.35">
      <c r="A397" t="s">
        <v>13</v>
      </c>
      <c r="D397" t="str">
        <f t="shared" ref="D397" si="1730">IF($B396=$B397,"T",IF($B396&lt;$B397,"W","L"))</f>
        <v>T</v>
      </c>
      <c r="E397" s="5"/>
      <c r="G397" s="4">
        <f>VLOOKUP($A397,$A397:$E397,5,FALSE)-IF(ISNA(VLOOKUP($A397,$A$356:$E$385,5,FALSE)),VLOOKUP($A397,$A$324:$E$355,5,FALSE),VLOOKUP($A397,$A$356:$E$385,5,FALSE))</f>
        <v>0</v>
      </c>
      <c r="H397" t="s">
        <v>35</v>
      </c>
      <c r="J397" t="str">
        <f>VLOOKUP(A397,Sheet1!$A:$D,3, FALSE)</f>
        <v>Central</v>
      </c>
      <c r="Q397" t="str">
        <f t="shared" si="1690"/>
        <v>Y</v>
      </c>
    </row>
    <row r="398" spans="1:17" ht="14.5" hidden="1" customHeight="1" x14ac:dyDescent="0.35">
      <c r="A398" t="s">
        <v>22</v>
      </c>
      <c r="D398" t="str">
        <f t="shared" ref="D398" si="1731">IF($B399=$B398,"T",IF($B399&lt;$B398,"W","L"))</f>
        <v>T</v>
      </c>
      <c r="E398" s="5">
        <f t="shared" ref="E398" si="1732">$E399</f>
        <v>0</v>
      </c>
      <c r="G398" s="4">
        <f>VLOOKUP($A398,$A398:$E398,5,FALSE)-IF(ISNA(VLOOKUP($A398,$A$356:$E$385,5,FALSE)),VLOOKUP($A398,$A$324:$E$355,5,FALSE),VLOOKUP($A398,$A$356:$E$385,5,FALSE))</f>
        <v>0</v>
      </c>
      <c r="H398" t="s">
        <v>34</v>
      </c>
      <c r="I398">
        <f t="shared" ref="I398" si="1733">I399</f>
        <v>0</v>
      </c>
      <c r="J398" t="str">
        <f t="shared" ref="J398" si="1734">J399</f>
        <v>Eastern</v>
      </c>
      <c r="K398">
        <f t="shared" ref="K398" si="1735">K399</f>
        <v>0</v>
      </c>
      <c r="L398">
        <f t="shared" ref="L398" si="1736">L399</f>
        <v>0</v>
      </c>
      <c r="P398">
        <f t="shared" ref="P398" si="1737">(P399*-1)</f>
        <v>0</v>
      </c>
      <c r="Q398" t="str">
        <f t="shared" si="1690"/>
        <v>Y</v>
      </c>
    </row>
    <row r="399" spans="1:17" ht="14.5" hidden="1" customHeight="1" x14ac:dyDescent="0.35">
      <c r="A399" t="s">
        <v>10</v>
      </c>
      <c r="D399" t="str">
        <f t="shared" ref="D399" si="1738">IF($B398=$B399,"T",IF($B398&lt;$B399,"W","L"))</f>
        <v>T</v>
      </c>
      <c r="E399" s="5"/>
      <c r="G399" s="4">
        <f>VLOOKUP($A399,$A399:$E399,5,FALSE)-IF(ISNA(VLOOKUP($A399,$A$356:$E$385,5,FALSE)),VLOOKUP($A399,$A$324:$E$355,5,FALSE),VLOOKUP($A399,$A$356:$E$385,5,FALSE))</f>
        <v>0</v>
      </c>
      <c r="H399" t="s">
        <v>35</v>
      </c>
      <c r="J399" t="str">
        <f>VLOOKUP(A399,Sheet1!$A:$D,3, FALSE)</f>
        <v>Eastern</v>
      </c>
      <c r="Q399" t="str">
        <f t="shared" si="1690"/>
        <v>Y</v>
      </c>
    </row>
    <row r="400" spans="1:17" ht="14.5" hidden="1" customHeight="1" x14ac:dyDescent="0.35">
      <c r="A400" t="s">
        <v>0</v>
      </c>
      <c r="D400" t="str">
        <f t="shared" ref="D400" si="1739">IF($B401=$B400,"T",IF($B401&lt;$B400,"W","L"))</f>
        <v>T</v>
      </c>
      <c r="E400" s="5">
        <f t="shared" ref="E400" si="1740">$E401</f>
        <v>0</v>
      </c>
      <c r="G400" s="4">
        <f>VLOOKUP($A400,$A400:$E400,5,FALSE)-IF(ISNA(VLOOKUP($A400,$A$356:$E$385,5,FALSE)),VLOOKUP($A400,$A$324:$E$355,5,FALSE),VLOOKUP($A400,$A$356:$E$385,5,FALSE))</f>
        <v>0</v>
      </c>
      <c r="H400" t="s">
        <v>34</v>
      </c>
      <c r="I400">
        <f t="shared" ref="I400" si="1741">I401</f>
        <v>0</v>
      </c>
      <c r="J400" t="str">
        <f t="shared" ref="J400" si="1742">J401</f>
        <v>Eastern</v>
      </c>
      <c r="K400">
        <f t="shared" ref="K400" si="1743">K401</f>
        <v>0</v>
      </c>
      <c r="L400">
        <f t="shared" ref="L400" si="1744">L401</f>
        <v>0</v>
      </c>
      <c r="P400">
        <f t="shared" ref="P400" si="1745">(P401*-1)</f>
        <v>0</v>
      </c>
      <c r="Q400" t="str">
        <f t="shared" si="1690"/>
        <v>Y</v>
      </c>
    </row>
    <row r="401" spans="1:17" ht="14.5" hidden="1" customHeight="1" x14ac:dyDescent="0.35">
      <c r="A401" t="s">
        <v>19</v>
      </c>
      <c r="D401" t="str">
        <f t="shared" ref="D401" si="1746">IF($B400=$B401,"T",IF($B400&lt;$B401,"W","L"))</f>
        <v>T</v>
      </c>
      <c r="E401" s="5"/>
      <c r="G401" s="4">
        <f>VLOOKUP($A401,$A401:$E401,5,FALSE)-IF(ISNA(VLOOKUP($A401,$A$356:$E$385,5,FALSE)),VLOOKUP($A401,$A$324:$E$355,5,FALSE),VLOOKUP($A401,$A$356:$E$385,5,FALSE))</f>
        <v>0</v>
      </c>
      <c r="H401" t="s">
        <v>35</v>
      </c>
      <c r="J401" t="str">
        <f>VLOOKUP(A401,Sheet1!$A:$D,3, FALSE)</f>
        <v>Eastern</v>
      </c>
      <c r="Q401" t="str">
        <f t="shared" si="1690"/>
        <v>Y</v>
      </c>
    </row>
    <row r="402" spans="1:17" ht="14.5" hidden="1" customHeight="1" x14ac:dyDescent="0.35">
      <c r="A402" t="s">
        <v>32</v>
      </c>
      <c r="D402" t="str">
        <f t="shared" ref="D402" si="1747">IF($B403=$B402,"T",IF($B403&lt;$B402,"W","L"))</f>
        <v>T</v>
      </c>
      <c r="E402" s="5">
        <f t="shared" ref="E402" si="1748">$E403</f>
        <v>0</v>
      </c>
      <c r="G402" s="4">
        <f>VLOOKUP($A402,$A402:$E402,5,FALSE)-IF(ISNA(VLOOKUP($A402,$A$356:$E$385,5,FALSE)),VLOOKUP($A402,$A$324:$E$355,5,FALSE),VLOOKUP($A402,$A$356:$E$385,5,FALSE))</f>
        <v>0</v>
      </c>
      <c r="H402" t="s">
        <v>34</v>
      </c>
      <c r="I402">
        <f t="shared" ref="I402" si="1749">I403</f>
        <v>0</v>
      </c>
      <c r="J402" t="str">
        <f t="shared" ref="J402" si="1750">J403</f>
        <v>Eastern</v>
      </c>
      <c r="K402">
        <f t="shared" ref="K402" si="1751">K403</f>
        <v>0</v>
      </c>
      <c r="L402">
        <f t="shared" ref="L402" si="1752">L403</f>
        <v>0</v>
      </c>
      <c r="P402">
        <f t="shared" ref="P402" si="1753">(P403*-1)</f>
        <v>0</v>
      </c>
      <c r="Q402" t="str">
        <f t="shared" si="1690"/>
        <v>Y</v>
      </c>
    </row>
    <row r="403" spans="1:17" ht="14.5" hidden="1" customHeight="1" x14ac:dyDescent="0.35">
      <c r="A403" t="s">
        <v>20</v>
      </c>
      <c r="D403" t="str">
        <f t="shared" ref="D403" si="1754">IF($B402=$B403,"T",IF($B402&lt;$B403,"W","L"))</f>
        <v>T</v>
      </c>
      <c r="E403" s="5"/>
      <c r="G403" s="4">
        <f>VLOOKUP($A403,$A403:$E403,5,FALSE)-IF(ISNA(VLOOKUP($A403,$A$356:$E$385,5,FALSE)),VLOOKUP($A403,$A$324:$E$355,5,FALSE),VLOOKUP($A403,$A$356:$E$385,5,FALSE))</f>
        <v>0</v>
      </c>
      <c r="H403" t="s">
        <v>35</v>
      </c>
      <c r="J403" t="str">
        <f>VLOOKUP(A403,Sheet1!$A:$D,3, FALSE)</f>
        <v>Eastern</v>
      </c>
      <c r="Q403" t="str">
        <f t="shared" si="1690"/>
        <v>Y</v>
      </c>
    </row>
    <row r="404" spans="1:17" ht="14.5" hidden="1" customHeight="1" x14ac:dyDescent="0.35">
      <c r="A404" t="s">
        <v>15</v>
      </c>
      <c r="D404" t="str">
        <f t="shared" ref="D404" si="1755">IF($B405=$B404,"T",IF($B405&lt;$B404,"W","L"))</f>
        <v>T</v>
      </c>
      <c r="E404" s="5">
        <f t="shared" ref="E404" si="1756">$E405</f>
        <v>0</v>
      </c>
      <c r="G404" s="4">
        <f>VLOOKUP($A404,$A404:$E404,5,FALSE)-IF(ISNA(VLOOKUP($A404,$A$356:$E$385,5,FALSE)),VLOOKUP($A404,$A$324:$E$355,5,FALSE),VLOOKUP($A404,$A$356:$E$385,5,FALSE))</f>
        <v>0</v>
      </c>
      <c r="H404" t="s">
        <v>34</v>
      </c>
      <c r="I404">
        <f t="shared" ref="I404" si="1757">I405</f>
        <v>0</v>
      </c>
      <c r="J404" t="str">
        <f t="shared" ref="J404" si="1758">J405</f>
        <v>Eastern</v>
      </c>
      <c r="K404">
        <f t="shared" ref="K404" si="1759">K405</f>
        <v>0</v>
      </c>
      <c r="L404">
        <f t="shared" ref="L404" si="1760">L405</f>
        <v>0</v>
      </c>
      <c r="P404">
        <f t="shared" ref="P404" si="1761">(P405*-1)</f>
        <v>0</v>
      </c>
      <c r="Q404" t="str">
        <f t="shared" si="1690"/>
        <v>Y</v>
      </c>
    </row>
    <row r="405" spans="1:17" ht="14.5" hidden="1" customHeight="1" x14ac:dyDescent="0.35">
      <c r="A405" t="s">
        <v>14</v>
      </c>
      <c r="D405" t="str">
        <f t="shared" ref="D405" si="1762">IF($B404=$B405,"T",IF($B404&lt;$B405,"W","L"))</f>
        <v>T</v>
      </c>
      <c r="E405" s="5"/>
      <c r="G405" s="4">
        <f>VLOOKUP($A405,$A405:$E405,5,FALSE)-IF(ISNA(VLOOKUP($A405,$A$356:$E$385,5,FALSE)),VLOOKUP($A405,$A$324:$E$355,5,FALSE),VLOOKUP($A405,$A$356:$E$385,5,FALSE))</f>
        <v>0</v>
      </c>
      <c r="H405" t="s">
        <v>35</v>
      </c>
      <c r="J405" t="str">
        <f>VLOOKUP(A405,Sheet1!$A:$D,3, FALSE)</f>
        <v>Eastern</v>
      </c>
      <c r="Q405" t="str">
        <f t="shared" si="1690"/>
        <v>Y</v>
      </c>
    </row>
    <row r="406" spans="1:17" ht="14.5" hidden="1" customHeight="1" x14ac:dyDescent="0.35">
      <c r="A406" t="s">
        <v>2</v>
      </c>
      <c r="D406" t="str">
        <f t="shared" ref="D406" si="1763">IF($B407=$B406,"T",IF($B407&lt;$B406,"W","L"))</f>
        <v>T</v>
      </c>
      <c r="E406" s="5">
        <f t="shared" ref="E406" si="1764">$E407</f>
        <v>0</v>
      </c>
      <c r="G406" s="4">
        <f>VLOOKUP($A406,$A406:$E406,5,FALSE)-IF(ISNA(VLOOKUP($A406,$A$356:$E$385,5,FALSE)),VLOOKUP($A406,$A$324:$E$355,5,FALSE),VLOOKUP($A406,$A$356:$E$385,5,FALSE))</f>
        <v>0</v>
      </c>
      <c r="H406" t="s">
        <v>34</v>
      </c>
      <c r="I406">
        <f t="shared" ref="I406" si="1765">I407</f>
        <v>0</v>
      </c>
      <c r="J406" t="str">
        <f t="shared" ref="J406" si="1766">J407</f>
        <v>Eastern</v>
      </c>
      <c r="K406">
        <f t="shared" ref="K406" si="1767">K407</f>
        <v>0</v>
      </c>
      <c r="L406">
        <f t="shared" ref="L406" si="1768">L407</f>
        <v>0</v>
      </c>
      <c r="P406">
        <f t="shared" ref="P406" si="1769">(P407*-1)</f>
        <v>0</v>
      </c>
      <c r="Q406" t="str">
        <f t="shared" si="1690"/>
        <v>Y</v>
      </c>
    </row>
    <row r="407" spans="1:17" ht="14.5" hidden="1" customHeight="1" x14ac:dyDescent="0.35">
      <c r="A407" t="s">
        <v>9</v>
      </c>
      <c r="D407" t="str">
        <f t="shared" ref="D407" si="1770">IF($B406=$B407,"T",IF($B406&lt;$B407,"W","L"))</f>
        <v>T</v>
      </c>
      <c r="E407" s="5"/>
      <c r="G407" s="4">
        <f>VLOOKUP($A407,$A407:$E407,5,FALSE)-IF(ISNA(VLOOKUP($A407,$A$356:$E$385,5,FALSE)),VLOOKUP($A407,$A$324:$E$355,5,FALSE),VLOOKUP($A407,$A$356:$E$385,5,FALSE))</f>
        <v>0</v>
      </c>
      <c r="H407" t="s">
        <v>35</v>
      </c>
      <c r="J407" t="str">
        <f>VLOOKUP(A407,Sheet1!$A:$D,3, FALSE)</f>
        <v>Eastern</v>
      </c>
      <c r="Q407" t="str">
        <f t="shared" si="1690"/>
        <v>Y</v>
      </c>
    </row>
    <row r="408" spans="1:17" ht="14.5" hidden="1" customHeight="1" x14ac:dyDescent="0.35">
      <c r="A408" t="s">
        <v>31</v>
      </c>
      <c r="D408" t="str">
        <f t="shared" ref="D408" si="1771">IF($B409=$B408,"T",IF($B409&lt;$B408,"W","L"))</f>
        <v>T</v>
      </c>
      <c r="E408" s="5">
        <f t="shared" ref="E408" si="1772">$E409</f>
        <v>0</v>
      </c>
      <c r="G408" s="4">
        <f>VLOOKUP($A408,$A408:$E408,5,FALSE)-IF(ISNA(VLOOKUP($A408,$A$356:$E$385,5,FALSE)),VLOOKUP($A408,$A$324:$E$355,5,FALSE),VLOOKUP($A408,$A$356:$E$385,5,FALSE))</f>
        <v>0</v>
      </c>
      <c r="H408" t="s">
        <v>34</v>
      </c>
      <c r="I408">
        <f t="shared" ref="I408" si="1773">I409</f>
        <v>0</v>
      </c>
      <c r="J408" t="str">
        <f t="shared" ref="J408" si="1774">J409</f>
        <v>Pacific</v>
      </c>
      <c r="K408">
        <f t="shared" ref="K408" si="1775">K409</f>
        <v>0</v>
      </c>
      <c r="L408">
        <f t="shared" ref="L408" si="1776">L409</f>
        <v>0</v>
      </c>
      <c r="P408">
        <f t="shared" ref="P408" si="1777">(P409*-1)</f>
        <v>0</v>
      </c>
      <c r="Q408" t="str">
        <f t="shared" si="1690"/>
        <v>Y</v>
      </c>
    </row>
    <row r="409" spans="1:17" ht="14.5" hidden="1" customHeight="1" x14ac:dyDescent="0.35">
      <c r="A409" t="s">
        <v>24</v>
      </c>
      <c r="D409" t="str">
        <f t="shared" ref="D409" si="1778">IF($B408=$B409,"T",IF($B408&lt;$B409,"W","L"))</f>
        <v>T</v>
      </c>
      <c r="E409" s="5"/>
      <c r="G409" s="4">
        <f>VLOOKUP($A409,$A409:$E409,5,FALSE)-IF(ISNA(VLOOKUP($A409,$A$356:$E$385,5,FALSE)),VLOOKUP($A409,$A$324:$E$355,5,FALSE),VLOOKUP($A409,$A$356:$E$385,5,FALSE))</f>
        <v>0</v>
      </c>
      <c r="H409" t="s">
        <v>35</v>
      </c>
      <c r="J409" t="str">
        <f>VLOOKUP(A409,Sheet1!$A:$D,3, FALSE)</f>
        <v>Pacific</v>
      </c>
      <c r="Q409" t="str">
        <f t="shared" si="1690"/>
        <v>Y</v>
      </c>
    </row>
    <row r="410" spans="1:17" ht="14.5" hidden="1" customHeight="1" x14ac:dyDescent="0.35">
      <c r="A410" t="s">
        <v>3</v>
      </c>
      <c r="D410" t="str">
        <f t="shared" ref="D410" si="1779">IF($B411=$B410,"T",IF($B411&lt;$B410,"W","L"))</f>
        <v>T</v>
      </c>
      <c r="E410" s="5">
        <f t="shared" ref="E410" si="1780">$E411</f>
        <v>0</v>
      </c>
      <c r="G410" s="4">
        <f>VLOOKUP($A410,$A410:$E410,5,FALSE)-IF(ISNA(VLOOKUP($A410,$A$356:$E$385,5,FALSE)),VLOOKUP($A410,$A$324:$E$355,5,FALSE),VLOOKUP($A410,$A$356:$E$385,5,FALSE))</f>
        <v>0</v>
      </c>
      <c r="H410" t="s">
        <v>34</v>
      </c>
      <c r="I410">
        <f t="shared" ref="I410" si="1781">I411</f>
        <v>0</v>
      </c>
      <c r="J410" t="str">
        <f t="shared" ref="J410" si="1782">J411</f>
        <v>Pacific</v>
      </c>
      <c r="K410">
        <f t="shared" ref="K410" si="1783">K411</f>
        <v>0</v>
      </c>
      <c r="L410">
        <f t="shared" ref="L410" si="1784">L411</f>
        <v>0</v>
      </c>
      <c r="P410">
        <f t="shared" ref="P410" si="1785">(P411*-1)</f>
        <v>0</v>
      </c>
      <c r="Q410" t="str">
        <f t="shared" si="1690"/>
        <v>Y</v>
      </c>
    </row>
    <row r="411" spans="1:17" ht="14.5" hidden="1" customHeight="1" x14ac:dyDescent="0.35">
      <c r="A411" t="s">
        <v>136</v>
      </c>
      <c r="D411" t="str">
        <f t="shared" ref="D411" si="1786">IF($B410=$B411,"T",IF($B410&lt;$B411,"W","L"))</f>
        <v>T</v>
      </c>
      <c r="E411" s="5"/>
      <c r="G411" s="4">
        <f>VLOOKUP($A411,$A411:$E411,5,FALSE)-IF(ISNA(VLOOKUP($A411,$A$356:$E$385,5,FALSE)),VLOOKUP($A411,$A$324:$E$355,5,FALSE),VLOOKUP($A411,$A$356:$E$385,5,FALSE))</f>
        <v>0</v>
      </c>
      <c r="H411" t="s">
        <v>35</v>
      </c>
      <c r="J411" t="str">
        <f>VLOOKUP(A411,Sheet1!$A:$D,3, FALSE)</f>
        <v>Pacific</v>
      </c>
      <c r="Q411" t="str">
        <f t="shared" si="1690"/>
        <v>Y</v>
      </c>
    </row>
    <row r="412" spans="1:17" ht="14.5" hidden="1" customHeight="1" x14ac:dyDescent="0.35">
      <c r="A412" t="s">
        <v>25</v>
      </c>
      <c r="D412" t="str">
        <f t="shared" ref="D412" si="1787">IF($B413=$B412,"T",IF($B413&lt;$B412,"W","L"))</f>
        <v>T</v>
      </c>
      <c r="E412" s="5">
        <f t="shared" ref="E412" si="1788">$E413</f>
        <v>0</v>
      </c>
      <c r="G412" s="4">
        <f>VLOOKUP($A412,$A412:$E412,5,FALSE)-IF(ISNA(VLOOKUP($A412,$A$356:$E$385,5,FALSE)),VLOOKUP($A412,$A$324:$E$355,5,FALSE),VLOOKUP($A412,$A$356:$E$385,5,FALSE))</f>
        <v>0</v>
      </c>
      <c r="H412" t="s">
        <v>34</v>
      </c>
      <c r="I412">
        <f t="shared" ref="I412" si="1789">I413</f>
        <v>0</v>
      </c>
      <c r="J412" t="str">
        <f t="shared" ref="J412" si="1790">J413</f>
        <v>Central</v>
      </c>
      <c r="K412">
        <f t="shared" ref="K412" si="1791">K413</f>
        <v>0</v>
      </c>
      <c r="L412">
        <f t="shared" ref="L412" si="1792">L413</f>
        <v>0</v>
      </c>
      <c r="P412">
        <f t="shared" ref="P412" si="1793">(P413*-1)</f>
        <v>0</v>
      </c>
      <c r="Q412" t="str">
        <f t="shared" si="1690"/>
        <v>Y</v>
      </c>
    </row>
    <row r="413" spans="1:17" ht="14.5" hidden="1" customHeight="1" x14ac:dyDescent="0.35">
      <c r="A413" t="s">
        <v>26</v>
      </c>
      <c r="D413" t="str">
        <f t="shared" ref="D413" si="1794">IF($B412=$B413,"T",IF($B412&lt;$B413,"W","L"))</f>
        <v>T</v>
      </c>
      <c r="E413" s="5"/>
      <c r="G413" s="4">
        <f>VLOOKUP($A413,$A413:$E413,5,FALSE)-IF(ISNA(VLOOKUP($A413,$A$356:$E$385,5,FALSE)),VLOOKUP($A413,$A$324:$E$355,5,FALSE),VLOOKUP($A413,$A$356:$E$385,5,FALSE))</f>
        <v>0</v>
      </c>
      <c r="H413" t="s">
        <v>35</v>
      </c>
      <c r="J413" t="str">
        <f>VLOOKUP(A413,Sheet1!$A:$D,3, FALSE)</f>
        <v>Central</v>
      </c>
      <c r="Q413" t="str">
        <f t="shared" si="1690"/>
        <v>Y</v>
      </c>
    </row>
    <row r="414" spans="1:17" ht="14.5" hidden="1" customHeight="1" x14ac:dyDescent="0.35">
      <c r="A414" t="s">
        <v>28</v>
      </c>
      <c r="D414" t="str">
        <f t="shared" ref="D414" si="1795">IF($B415=$B414,"T",IF($B415&lt;$B414,"W","L"))</f>
        <v>T</v>
      </c>
      <c r="E414" s="5">
        <f t="shared" ref="E414" si="1796">$E415</f>
        <v>0</v>
      </c>
      <c r="G414" s="4">
        <f>VLOOKUP($A414,$A414:$E414,5,FALSE)-IF(ISNA(VLOOKUP($A414,$A$356:$E$385,5,FALSE)),VLOOKUP($A414,$A$324:$E$355,5,FALSE),VLOOKUP($A414,$A$356:$E$385,5,FALSE))</f>
        <v>0</v>
      </c>
      <c r="H414" t="s">
        <v>34</v>
      </c>
      <c r="I414">
        <f t="shared" ref="I414" si="1797">I415</f>
        <v>0</v>
      </c>
      <c r="J414" t="str">
        <f t="shared" ref="J414" si="1798">J415</f>
        <v>Eastern</v>
      </c>
      <c r="K414">
        <f t="shared" ref="K414" si="1799">K415</f>
        <v>0</v>
      </c>
      <c r="L414">
        <f t="shared" ref="L414" si="1800">L415</f>
        <v>0</v>
      </c>
      <c r="P414">
        <f t="shared" ref="P414" si="1801">(P415*-1)</f>
        <v>0</v>
      </c>
      <c r="Q414" t="str">
        <f t="shared" si="1690"/>
        <v>Y</v>
      </c>
    </row>
    <row r="415" spans="1:17" ht="14.5" hidden="1" customHeight="1" x14ac:dyDescent="0.35">
      <c r="A415" t="s">
        <v>21</v>
      </c>
      <c r="D415" t="str">
        <f t="shared" ref="D415" si="1802">IF($B414=$B415,"T",IF($B414&lt;$B415,"W","L"))</f>
        <v>T</v>
      </c>
      <c r="E415" s="5"/>
      <c r="G415" s="4">
        <f>VLOOKUP($A415,$A415:$E415,5,FALSE)-IF(ISNA(VLOOKUP($A415,$A$356:$E$385,5,FALSE)),VLOOKUP($A415,$A$324:$E$355,5,FALSE),VLOOKUP($A415,$A$356:$E$385,5,FALSE))</f>
        <v>0</v>
      </c>
      <c r="H415" t="s">
        <v>35</v>
      </c>
      <c r="J415" t="str">
        <f>VLOOKUP(A415,Sheet1!$A:$D,3, FALSE)</f>
        <v>Eastern</v>
      </c>
      <c r="Q415" t="str">
        <f t="shared" si="1690"/>
        <v>Y</v>
      </c>
    </row>
    <row r="416" spans="1:17" ht="14.5" hidden="1" customHeight="1" x14ac:dyDescent="0.35">
      <c r="A416" t="s">
        <v>30</v>
      </c>
      <c r="D416" t="str">
        <f t="shared" ref="D416" si="1803">IF($B417=$B416,"T",IF($B417&lt;$B416,"W","L"))</f>
        <v>T</v>
      </c>
      <c r="E416" s="5">
        <f t="shared" ref="E416" si="1804">$E417</f>
        <v>0</v>
      </c>
      <c r="G416" s="4">
        <f>VLOOKUP($A416,$A416:$E416,5,FALSE)-IF(ISNA(VLOOKUP($A416,$A$356:$E$385,5,FALSE)),VLOOKUP($A416,$A$324:$E$355,5,FALSE),VLOOKUP($A416,$A$356:$E$385,5,FALSE))</f>
        <v>0</v>
      </c>
      <c r="H416" t="s">
        <v>34</v>
      </c>
      <c r="I416">
        <f t="shared" ref="I416" si="1805">I417</f>
        <v>0</v>
      </c>
      <c r="J416" t="str">
        <f t="shared" ref="J416" si="1806">J417</f>
        <v>Eastern</v>
      </c>
      <c r="K416">
        <f t="shared" ref="K416" si="1807">K417</f>
        <v>0</v>
      </c>
      <c r="L416">
        <f t="shared" ref="L416" si="1808">L417</f>
        <v>0</v>
      </c>
      <c r="P416">
        <f t="shared" ref="P416" si="1809">(P417*-1)</f>
        <v>0</v>
      </c>
      <c r="Q416" t="str">
        <f t="shared" si="1690"/>
        <v>Y</v>
      </c>
    </row>
    <row r="417" spans="1:17" ht="14.5" hidden="1" customHeight="1" x14ac:dyDescent="0.35">
      <c r="A417" t="s">
        <v>7</v>
      </c>
      <c r="D417" t="str">
        <f t="shared" ref="D417" si="1810">IF($B416=$B417,"T",IF($B416&lt;$B417,"W","L"))</f>
        <v>T</v>
      </c>
      <c r="E417" s="5"/>
      <c r="G417" s="4">
        <f>VLOOKUP($A417,$A417:$E417,5,FALSE)-IF(ISNA(VLOOKUP($A417,$A$356:$E$385,5,FALSE)),VLOOKUP($A417,$A$324:$E$355,5,FALSE),VLOOKUP($A417,$A$356:$E$385,5,FALSE))</f>
        <v>0</v>
      </c>
      <c r="H417" t="s">
        <v>35</v>
      </c>
      <c r="J417" t="str">
        <f>VLOOKUP(A417,Sheet1!$A:$D,3, FALSE)</f>
        <v>Eastern</v>
      </c>
      <c r="Q417" t="str">
        <f t="shared" si="1690"/>
        <v>Y</v>
      </c>
    </row>
    <row r="418" spans="1:17" ht="14.5" hidden="1" customHeight="1" x14ac:dyDescent="0.35">
      <c r="A418" t="s">
        <v>136</v>
      </c>
      <c r="D418" t="str">
        <f>IF($B419=$B418,"T",IF($B419&lt;$B418,"W","L"))</f>
        <v>T</v>
      </c>
      <c r="E418" s="5">
        <f>$E419</f>
        <v>0</v>
      </c>
      <c r="G418" s="4">
        <f>VLOOKUP($A418,$A418:$E418,5,FALSE)-IF(ISNA(VLOOKUP($A418,$A$386:$E$417,5,FALSE)),VLOOKUP($A418,$A$356:$E$385,5,FALSE),VLOOKUP($A418,$A$386:$E$417,5,FALSE))</f>
        <v>0</v>
      </c>
      <c r="H418" t="s">
        <v>34</v>
      </c>
      <c r="I418">
        <f>I419</f>
        <v>0</v>
      </c>
      <c r="J418" t="str">
        <f>J419</f>
        <v>Pacific</v>
      </c>
      <c r="K418">
        <f>K419</f>
        <v>0</v>
      </c>
      <c r="L418">
        <f>L419</f>
        <v>0</v>
      </c>
      <c r="P418">
        <f>(P419*-1)</f>
        <v>0</v>
      </c>
      <c r="Q418" t="str">
        <f>IF(AND(($P418 &lt;  0), ($D418="L")), "N", IF(AND(($P418 &gt; 0), ($D418="W")),"N","Y"))</f>
        <v>Y</v>
      </c>
    </row>
    <row r="419" spans="1:17" ht="14.5" hidden="1" customHeight="1" x14ac:dyDescent="0.35">
      <c r="A419" t="s">
        <v>25</v>
      </c>
      <c r="D419" t="str">
        <f>IF($B418=$B419,"T",IF($B418&lt;$B419,"W","L"))</f>
        <v>T</v>
      </c>
      <c r="E419" s="5"/>
      <c r="G419" s="4">
        <f>VLOOKUP($A419,$A419:$E419,5,FALSE)-IF(ISNA(VLOOKUP($A419,$A$386:$E$417,5,FALSE)),VLOOKUP($A419,$A$356:$E$385,5,FALSE),VLOOKUP($A419,$A$386:$E$417,5,FALSE))</f>
        <v>0</v>
      </c>
      <c r="H419" t="s">
        <v>35</v>
      </c>
      <c r="J419" t="str">
        <f>VLOOKUP(A419,Sheet1!$A:$D,3, FALSE)</f>
        <v>Pacific</v>
      </c>
      <c r="Q419" t="str">
        <f t="shared" ref="Q419:Q449" si="1811">IF(AND(($P419 &lt;  0), ($D419="L")), "N", IF(AND(($P419 &gt; 0), ($D419="W")),"N","Y"))</f>
        <v>Y</v>
      </c>
    </row>
    <row r="420" spans="1:17" ht="14.5" hidden="1" customHeight="1" x14ac:dyDescent="0.35">
      <c r="A420" t="s">
        <v>10</v>
      </c>
      <c r="D420" t="str">
        <f t="shared" ref="D420" si="1812">IF($B421=$B420,"T",IF($B421&lt;$B420,"W","L"))</f>
        <v>T</v>
      </c>
      <c r="E420" s="5">
        <f t="shared" ref="E420" si="1813">$E421</f>
        <v>0</v>
      </c>
      <c r="G420" s="4">
        <f>VLOOKUP($A420,$A420:$E420,5,FALSE)-IF(ISNA(VLOOKUP($A420,$A$386:$E$417,5,FALSE)),VLOOKUP($A420,$A$356:$E$385,5,FALSE),VLOOKUP($A420,$A$386:$E$417,5,FALSE))</f>
        <v>0</v>
      </c>
      <c r="H420" t="s">
        <v>34</v>
      </c>
      <c r="I420">
        <f t="shared" ref="I420" si="1814">I421</f>
        <v>0</v>
      </c>
      <c r="J420" t="str">
        <f t="shared" ref="J420" si="1815">J421</f>
        <v>Eastern</v>
      </c>
      <c r="K420">
        <f t="shared" ref="K420" si="1816">K421</f>
        <v>0</v>
      </c>
      <c r="L420">
        <f t="shared" ref="L420" si="1817">L421</f>
        <v>0</v>
      </c>
      <c r="P420">
        <f t="shared" ref="P420" si="1818">(P421*-1)</f>
        <v>0</v>
      </c>
      <c r="Q420" t="str">
        <f t="shared" si="1811"/>
        <v>Y</v>
      </c>
    </row>
    <row r="421" spans="1:17" ht="14.5" hidden="1" customHeight="1" x14ac:dyDescent="0.35">
      <c r="A421" t="s">
        <v>31</v>
      </c>
      <c r="D421" t="str">
        <f t="shared" ref="D421" si="1819">IF($B420=$B421,"T",IF($B420&lt;$B421,"W","L"))</f>
        <v>T</v>
      </c>
      <c r="E421" s="5"/>
      <c r="G421" s="4">
        <f>VLOOKUP($A421,$A421:$E421,5,FALSE)-IF(ISNA(VLOOKUP($A421,$A$386:$E$417,5,FALSE)),VLOOKUP($A421,$A$356:$E$385,5,FALSE),VLOOKUP($A421,$A$386:$E$417,5,FALSE))</f>
        <v>0</v>
      </c>
      <c r="H421" t="s">
        <v>35</v>
      </c>
      <c r="J421" t="str">
        <f>VLOOKUP(A421,Sheet1!$A:$D,3, FALSE)</f>
        <v>Eastern</v>
      </c>
      <c r="Q421" t="str">
        <f t="shared" si="1811"/>
        <v>Y</v>
      </c>
    </row>
    <row r="422" spans="1:17" ht="14.5" hidden="1" customHeight="1" x14ac:dyDescent="0.35">
      <c r="A422" t="s">
        <v>16</v>
      </c>
      <c r="D422" t="str">
        <f t="shared" ref="D422" si="1820">IF($B423=$B422,"T",IF($B423&lt;$B422,"W","L"))</f>
        <v>T</v>
      </c>
      <c r="E422" s="5">
        <f t="shared" ref="E422" si="1821">$E423</f>
        <v>0</v>
      </c>
      <c r="G422" s="4">
        <f>VLOOKUP($A422,$A422:$E422,5,FALSE)-IF(ISNA(VLOOKUP($A422,$A$386:$E$417,5,FALSE)),VLOOKUP($A422,$A$356:$E$385,5,FALSE),VLOOKUP($A422,$A$386:$E$417,5,FALSE))</f>
        <v>0</v>
      </c>
      <c r="H422" t="s">
        <v>34</v>
      </c>
      <c r="I422">
        <f t="shared" ref="I422" si="1822">I423</f>
        <v>0</v>
      </c>
      <c r="J422" t="str">
        <f t="shared" ref="J422" si="1823">J423</f>
        <v>Eastern</v>
      </c>
      <c r="K422">
        <f t="shared" ref="K422" si="1824">K423</f>
        <v>0</v>
      </c>
      <c r="L422">
        <f t="shared" ref="L422" si="1825">L423</f>
        <v>0</v>
      </c>
      <c r="P422">
        <f t="shared" ref="P422" si="1826">(P423*-1)</f>
        <v>0</v>
      </c>
      <c r="Q422" t="str">
        <f t="shared" si="1811"/>
        <v>Y</v>
      </c>
    </row>
    <row r="423" spans="1:17" ht="14.5" hidden="1" customHeight="1" x14ac:dyDescent="0.35">
      <c r="A423" t="s">
        <v>21</v>
      </c>
      <c r="D423" t="str">
        <f t="shared" ref="D423" si="1827">IF($B422=$B423,"T",IF($B422&lt;$B423,"W","L"))</f>
        <v>T</v>
      </c>
      <c r="E423" s="5"/>
      <c r="G423" s="4">
        <f>VLOOKUP($A423,$A423:$E423,5,FALSE)-IF(ISNA(VLOOKUP($A423,$A$386:$E$417,5,FALSE)),VLOOKUP($A423,$A$356:$E$385,5,FALSE),VLOOKUP($A423,$A$386:$E$417,5,FALSE))</f>
        <v>0</v>
      </c>
      <c r="H423" t="s">
        <v>35</v>
      </c>
      <c r="J423" t="str">
        <f>VLOOKUP(A423,Sheet1!$A:$D,3, FALSE)</f>
        <v>Eastern</v>
      </c>
      <c r="Q423" t="str">
        <f t="shared" si="1811"/>
        <v>Y</v>
      </c>
    </row>
    <row r="424" spans="1:17" ht="14.5" hidden="1" customHeight="1" x14ac:dyDescent="0.35">
      <c r="A424" t="s">
        <v>26</v>
      </c>
      <c r="D424" t="str">
        <f t="shared" ref="D424" si="1828">IF($B425=$B424,"T",IF($B425&lt;$B424,"W","L"))</f>
        <v>T</v>
      </c>
      <c r="E424" s="5">
        <f t="shared" ref="E424" si="1829">$E425</f>
        <v>0</v>
      </c>
      <c r="G424" s="4">
        <f>VLOOKUP($A424,$A424:$E424,5,FALSE)-IF(ISNA(VLOOKUP($A424,$A$386:$E$417,5,FALSE)),VLOOKUP($A424,$A$356:$E$385,5,FALSE),VLOOKUP($A424,$A$386:$E$417,5,FALSE))</f>
        <v>0</v>
      </c>
      <c r="H424" t="s">
        <v>34</v>
      </c>
      <c r="I424">
        <f t="shared" ref="I424" si="1830">I425</f>
        <v>0</v>
      </c>
      <c r="J424" t="str">
        <f t="shared" ref="J424" si="1831">J425</f>
        <v>Central</v>
      </c>
      <c r="K424">
        <f t="shared" ref="K424" si="1832">K425</f>
        <v>0</v>
      </c>
      <c r="L424">
        <f t="shared" ref="L424" si="1833">L425</f>
        <v>0</v>
      </c>
      <c r="P424">
        <f t="shared" ref="P424" si="1834">(P425*-1)</f>
        <v>0</v>
      </c>
      <c r="Q424" t="str">
        <f t="shared" si="1811"/>
        <v>Y</v>
      </c>
    </row>
    <row r="425" spans="1:17" ht="14.5" hidden="1" customHeight="1" x14ac:dyDescent="0.35">
      <c r="A425" t="s">
        <v>17</v>
      </c>
      <c r="D425" t="str">
        <f t="shared" ref="D425" si="1835">IF($B424=$B425,"T",IF($B424&lt;$B425,"W","L"))</f>
        <v>T</v>
      </c>
      <c r="E425" s="5"/>
      <c r="G425" s="4">
        <f>VLOOKUP($A425,$A425:$E425,5,FALSE)-IF(ISNA(VLOOKUP($A425,$A$386:$E$417,5,FALSE)),VLOOKUP($A425,$A$356:$E$385,5,FALSE),VLOOKUP($A425,$A$386:$E$417,5,FALSE))</f>
        <v>0</v>
      </c>
      <c r="H425" t="s">
        <v>35</v>
      </c>
      <c r="J425" t="str">
        <f>VLOOKUP(A425,Sheet1!$A:$D,3, FALSE)</f>
        <v>Central</v>
      </c>
      <c r="Q425" t="str">
        <f t="shared" si="1811"/>
        <v>Y</v>
      </c>
    </row>
    <row r="426" spans="1:17" ht="14.5" hidden="1" customHeight="1" x14ac:dyDescent="0.35">
      <c r="A426" t="s">
        <v>27</v>
      </c>
      <c r="D426" t="str">
        <f t="shared" ref="D426" si="1836">IF($B427=$B426,"T",IF($B427&lt;$B426,"W","L"))</f>
        <v>T</v>
      </c>
      <c r="E426" s="5">
        <f t="shared" ref="E426" si="1837">$E427</f>
        <v>0</v>
      </c>
      <c r="G426" s="4">
        <f>VLOOKUP($A426,$A426:$E426,5,FALSE)-IF(ISNA(VLOOKUP($A426,$A$386:$E$417,5,FALSE)),VLOOKUP($A426,$A$356:$E$385,5,FALSE),VLOOKUP($A426,$A$386:$E$417,5,FALSE))</f>
        <v>0</v>
      </c>
      <c r="H426" t="s">
        <v>34</v>
      </c>
      <c r="I426">
        <f t="shared" ref="I426" si="1838">I427</f>
        <v>0</v>
      </c>
      <c r="J426" t="str">
        <f t="shared" ref="J426" si="1839">J427</f>
        <v>Eastern</v>
      </c>
      <c r="K426">
        <f t="shared" ref="K426" si="1840">K427</f>
        <v>0</v>
      </c>
      <c r="L426">
        <f t="shared" ref="L426" si="1841">L427</f>
        <v>0</v>
      </c>
      <c r="P426">
        <f t="shared" ref="P426" si="1842">(P427*-1)</f>
        <v>0</v>
      </c>
      <c r="Q426" t="str">
        <f t="shared" si="1811"/>
        <v>Y</v>
      </c>
    </row>
    <row r="427" spans="1:17" ht="14.5" hidden="1" customHeight="1" x14ac:dyDescent="0.35">
      <c r="A427" t="s">
        <v>30</v>
      </c>
      <c r="D427" t="str">
        <f t="shared" ref="D427" si="1843">IF($B426=$B427,"T",IF($B426&lt;$B427,"W","L"))</f>
        <v>T</v>
      </c>
      <c r="E427" s="5"/>
      <c r="G427" s="4">
        <f>VLOOKUP($A427,$A427:$E427,5,FALSE)-IF(ISNA(VLOOKUP($A427,$A$386:$E$417,5,FALSE)),VLOOKUP($A427,$A$356:$E$385,5,FALSE),VLOOKUP($A427,$A$386:$E$417,5,FALSE))</f>
        <v>0</v>
      </c>
      <c r="H427" t="s">
        <v>35</v>
      </c>
      <c r="J427" t="str">
        <f>VLOOKUP(A427,Sheet1!$A:$D,3, FALSE)</f>
        <v>Eastern</v>
      </c>
      <c r="Q427" t="str">
        <f t="shared" si="1811"/>
        <v>Y</v>
      </c>
    </row>
    <row r="428" spans="1:17" ht="14.5" hidden="1" customHeight="1" x14ac:dyDescent="0.35">
      <c r="A428" t="s">
        <v>14</v>
      </c>
      <c r="D428" t="str">
        <f t="shared" ref="D428" si="1844">IF($B429=$B428,"T",IF($B429&lt;$B428,"W","L"))</f>
        <v>T</v>
      </c>
      <c r="E428" s="5">
        <f t="shared" ref="E428" si="1845">$E429</f>
        <v>0</v>
      </c>
      <c r="G428" s="4">
        <f>VLOOKUP($A428,$A428:$E428,5,FALSE)-IF(ISNA(VLOOKUP($A428,$A$386:$E$417,5,FALSE)),VLOOKUP($A428,$A$356:$E$385,5,FALSE),VLOOKUP($A428,$A$386:$E$417,5,FALSE))</f>
        <v>0</v>
      </c>
      <c r="H428" t="s">
        <v>34</v>
      </c>
      <c r="I428">
        <f t="shared" ref="I428" si="1846">I429</f>
        <v>0</v>
      </c>
      <c r="J428" t="str">
        <f t="shared" ref="J428" si="1847">J429</f>
        <v>Central</v>
      </c>
      <c r="K428">
        <f t="shared" ref="K428" si="1848">K429</f>
        <v>0</v>
      </c>
      <c r="L428">
        <f t="shared" ref="L428" si="1849">L429</f>
        <v>0</v>
      </c>
      <c r="P428">
        <f t="shared" ref="P428" si="1850">(P429*-1)</f>
        <v>0</v>
      </c>
      <c r="Q428" t="str">
        <f t="shared" si="1811"/>
        <v>Y</v>
      </c>
    </row>
    <row r="429" spans="1:17" ht="14.5" hidden="1" customHeight="1" x14ac:dyDescent="0.35">
      <c r="A429" t="s">
        <v>0</v>
      </c>
      <c r="D429" t="str">
        <f t="shared" ref="D429" si="1851">IF($B428=$B429,"T",IF($B428&lt;$B429,"W","L"))</f>
        <v>T</v>
      </c>
      <c r="E429" s="5"/>
      <c r="G429" s="4">
        <f>VLOOKUP($A429,$A429:$E429,5,FALSE)-IF(ISNA(VLOOKUP($A429,$A$386:$E$417,5,FALSE)),VLOOKUP($A429,$A$356:$E$385,5,FALSE),VLOOKUP($A429,$A$386:$E$417,5,FALSE))</f>
        <v>0</v>
      </c>
      <c r="H429" t="s">
        <v>35</v>
      </c>
      <c r="J429" t="str">
        <f>VLOOKUP(A429,Sheet1!$A:$D,3, FALSE)</f>
        <v>Central</v>
      </c>
      <c r="Q429" t="str">
        <f t="shared" si="1811"/>
        <v>Y</v>
      </c>
    </row>
    <row r="430" spans="1:17" ht="14.5" hidden="1" customHeight="1" x14ac:dyDescent="0.35">
      <c r="A430" t="s">
        <v>9</v>
      </c>
      <c r="D430" t="str">
        <f t="shared" ref="D430" si="1852">IF($B431=$B430,"T",IF($B431&lt;$B430,"W","L"))</f>
        <v>T</v>
      </c>
      <c r="E430" s="5">
        <f t="shared" ref="E430" si="1853">$E431</f>
        <v>0</v>
      </c>
      <c r="G430" s="4">
        <f>VLOOKUP($A430,$A430:$E430,5,FALSE)-IF(ISNA(VLOOKUP($A430,$A$386:$E$417,5,FALSE)),VLOOKUP($A430,$A$356:$E$385,5,FALSE),VLOOKUP($A430,$A$386:$E$417,5,FALSE))</f>
        <v>0</v>
      </c>
      <c r="H430" t="s">
        <v>34</v>
      </c>
      <c r="I430">
        <f t="shared" ref="I430" si="1854">I431</f>
        <v>0</v>
      </c>
      <c r="J430" t="str">
        <f t="shared" ref="J430" si="1855">J431</f>
        <v>Central</v>
      </c>
      <c r="K430">
        <f t="shared" ref="K430" si="1856">K431</f>
        <v>0</v>
      </c>
      <c r="L430">
        <f t="shared" ref="L430" si="1857">L431</f>
        <v>0</v>
      </c>
      <c r="P430">
        <f t="shared" ref="P430" si="1858">(P431*-1)</f>
        <v>0</v>
      </c>
      <c r="Q430" t="str">
        <f t="shared" si="1811"/>
        <v>Y</v>
      </c>
    </row>
    <row r="431" spans="1:17" ht="14.5" hidden="1" customHeight="1" x14ac:dyDescent="0.35">
      <c r="A431" t="s">
        <v>28</v>
      </c>
      <c r="D431" t="str">
        <f t="shared" ref="D431" si="1859">IF($B430=$B431,"T",IF($B430&lt;$B431,"W","L"))</f>
        <v>T</v>
      </c>
      <c r="E431" s="5"/>
      <c r="G431" s="4">
        <f>VLOOKUP($A431,$A431:$E431,5,FALSE)-IF(ISNA(VLOOKUP($A431,$A$386:$E$417,5,FALSE)),VLOOKUP($A431,$A$356:$E$385,5,FALSE),VLOOKUP($A431,$A$386:$E$417,5,FALSE))</f>
        <v>0</v>
      </c>
      <c r="H431" t="s">
        <v>35</v>
      </c>
      <c r="J431" t="str">
        <f>VLOOKUP(A431,Sheet1!$A:$D,3, FALSE)</f>
        <v>Central</v>
      </c>
      <c r="Q431" t="str">
        <f t="shared" si="1811"/>
        <v>Y</v>
      </c>
    </row>
    <row r="432" spans="1:17" ht="14.5" hidden="1" customHeight="1" x14ac:dyDescent="0.35">
      <c r="A432" t="s">
        <v>8</v>
      </c>
      <c r="D432" t="str">
        <f t="shared" ref="D432" si="1860">IF($B433=$B432,"T",IF($B433&lt;$B432,"W","L"))</f>
        <v>T</v>
      </c>
      <c r="E432" s="5">
        <f t="shared" ref="E432" si="1861">$E433</f>
        <v>0</v>
      </c>
      <c r="G432" s="4">
        <f>VLOOKUP($A432,$A432:$E432,5,FALSE)-IF(ISNA(VLOOKUP($A432,$A$386:$E$417,5,FALSE)),VLOOKUP($A432,$A$356:$E$385,5,FALSE),VLOOKUP($A432,$A$386:$E$417,5,FALSE))</f>
        <v>0</v>
      </c>
      <c r="H432" t="s">
        <v>34</v>
      </c>
      <c r="I432">
        <f t="shared" ref="I432" si="1862">I433</f>
        <v>0</v>
      </c>
      <c r="J432" t="str">
        <f t="shared" ref="J432" si="1863">J433</f>
        <v>Eastern</v>
      </c>
      <c r="K432">
        <f t="shared" ref="K432" si="1864">K433</f>
        <v>0</v>
      </c>
      <c r="L432">
        <f t="shared" ref="L432" si="1865">L433</f>
        <v>0</v>
      </c>
      <c r="P432">
        <f t="shared" ref="P432" si="1866">(P433*-1)</f>
        <v>0</v>
      </c>
      <c r="Q432" t="str">
        <f t="shared" si="1811"/>
        <v>Y</v>
      </c>
    </row>
    <row r="433" spans="1:17" ht="14.5" hidden="1" customHeight="1" x14ac:dyDescent="0.35">
      <c r="A433" t="s">
        <v>11</v>
      </c>
      <c r="D433" t="str">
        <f t="shared" ref="D433" si="1867">IF($B432=$B433,"T",IF($B432&lt;$B433,"W","L"))</f>
        <v>T</v>
      </c>
      <c r="E433" s="5"/>
      <c r="G433" s="4">
        <f>VLOOKUP($A433,$A433:$E433,5,FALSE)-IF(ISNA(VLOOKUP($A433,$A$386:$E$417,5,FALSE)),VLOOKUP($A433,$A$356:$E$385,5,FALSE),VLOOKUP($A433,$A$386:$E$417,5,FALSE))</f>
        <v>0</v>
      </c>
      <c r="H433" t="s">
        <v>35</v>
      </c>
      <c r="J433" t="str">
        <f>VLOOKUP(A433,Sheet1!$A:$D,3, FALSE)</f>
        <v>Eastern</v>
      </c>
      <c r="Q433" t="str">
        <f t="shared" si="1811"/>
        <v>Y</v>
      </c>
    </row>
    <row r="434" spans="1:17" ht="14.5" hidden="1" customHeight="1" x14ac:dyDescent="0.35">
      <c r="A434" t="s">
        <v>19</v>
      </c>
      <c r="D434" t="str">
        <f t="shared" ref="D434" si="1868">IF($B435=$B434,"T",IF($B435&lt;$B434,"W","L"))</f>
        <v>T</v>
      </c>
      <c r="E434" s="5">
        <f t="shared" ref="E434" si="1869">$E435</f>
        <v>0</v>
      </c>
      <c r="G434" s="4">
        <f>VLOOKUP($A434,$A434:$E434,5,FALSE)-IF(ISNA(VLOOKUP($A434,$A$386:$E$417,5,FALSE)),VLOOKUP($A434,$A$356:$E$385,5,FALSE),VLOOKUP($A434,$A$386:$E$417,5,FALSE))</f>
        <v>0</v>
      </c>
      <c r="H434" t="s">
        <v>34</v>
      </c>
      <c r="I434">
        <f t="shared" ref="I434" si="1870">I435</f>
        <v>0</v>
      </c>
      <c r="J434" t="str">
        <f t="shared" ref="J434" si="1871">J435</f>
        <v>Central</v>
      </c>
      <c r="K434">
        <f t="shared" ref="K434" si="1872">K435</f>
        <v>0</v>
      </c>
      <c r="L434">
        <f t="shared" ref="L434" si="1873">L435</f>
        <v>0</v>
      </c>
      <c r="P434">
        <f t="shared" ref="P434" si="1874">(P435*-1)</f>
        <v>0</v>
      </c>
      <c r="Q434" t="str">
        <f t="shared" si="1811"/>
        <v>Y</v>
      </c>
    </row>
    <row r="435" spans="1:17" ht="14.5" hidden="1" customHeight="1" x14ac:dyDescent="0.35">
      <c r="A435" t="s">
        <v>15</v>
      </c>
      <c r="D435" t="str">
        <f t="shared" ref="D435" si="1875">IF($B434=$B435,"T",IF($B434&lt;$B435,"W","L"))</f>
        <v>T</v>
      </c>
      <c r="E435" s="5"/>
      <c r="G435" s="4">
        <f>VLOOKUP($A435,$A435:$E435,5,FALSE)-IF(ISNA(VLOOKUP($A435,$A$386:$E$417,5,FALSE)),VLOOKUP($A435,$A$356:$E$385,5,FALSE),VLOOKUP($A435,$A$386:$E$417,5,FALSE))</f>
        <v>0</v>
      </c>
      <c r="H435" t="s">
        <v>35</v>
      </c>
      <c r="J435" t="str">
        <f>VLOOKUP(A435,Sheet1!$A:$D,3, FALSE)</f>
        <v>Central</v>
      </c>
      <c r="Q435" t="str">
        <f t="shared" si="1811"/>
        <v>Y</v>
      </c>
    </row>
    <row r="436" spans="1:17" ht="14.5" hidden="1" customHeight="1" x14ac:dyDescent="0.35">
      <c r="A436" t="s">
        <v>13</v>
      </c>
      <c r="D436" t="str">
        <f t="shared" ref="D436" si="1876">IF($B437=$B436,"T",IF($B437&lt;$B436,"W","L"))</f>
        <v>T</v>
      </c>
      <c r="E436" s="5">
        <f t="shared" ref="E436" si="1877">$E437</f>
        <v>0</v>
      </c>
      <c r="G436" s="4">
        <f>VLOOKUP($A436,$A436:$E436,5,FALSE)-IF(ISNA(VLOOKUP($A436,$A$386:$E$417,5,FALSE)),VLOOKUP($A436,$A$356:$E$385,5,FALSE),VLOOKUP($A436,$A$386:$E$417,5,FALSE))</f>
        <v>0</v>
      </c>
      <c r="H436" t="s">
        <v>34</v>
      </c>
      <c r="I436">
        <f t="shared" ref="I436" si="1878">I437</f>
        <v>0</v>
      </c>
      <c r="J436" t="str">
        <f t="shared" ref="J436" si="1879">J437</f>
        <v>Central</v>
      </c>
      <c r="K436">
        <f t="shared" ref="K436" si="1880">K437</f>
        <v>0</v>
      </c>
      <c r="L436">
        <f t="shared" ref="L436" si="1881">L437</f>
        <v>0</v>
      </c>
      <c r="P436">
        <f t="shared" ref="P436" si="1882">(P437*-1)</f>
        <v>0</v>
      </c>
      <c r="Q436" t="str">
        <f t="shared" si="1811"/>
        <v>Y</v>
      </c>
    </row>
    <row r="437" spans="1:17" ht="14.5" hidden="1" customHeight="1" x14ac:dyDescent="0.35">
      <c r="A437" t="s">
        <v>33</v>
      </c>
      <c r="D437" t="str">
        <f t="shared" ref="D437" si="1883">IF($B436=$B437,"T",IF($B436&lt;$B437,"W","L"))</f>
        <v>T</v>
      </c>
      <c r="E437" s="5"/>
      <c r="G437" s="4">
        <f>VLOOKUP($A437,$A437:$E437,5,FALSE)-IF(ISNA(VLOOKUP($A437,$A$386:$E$417,5,FALSE)),VLOOKUP($A437,$A$356:$E$385,5,FALSE),VLOOKUP($A437,$A$386:$E$417,5,FALSE))</f>
        <v>0</v>
      </c>
      <c r="H437" t="s">
        <v>35</v>
      </c>
      <c r="J437" t="str">
        <f>VLOOKUP(A437,Sheet1!$A:$D,3, FALSE)</f>
        <v>Central</v>
      </c>
      <c r="Q437" t="str">
        <f t="shared" si="1811"/>
        <v>Y</v>
      </c>
    </row>
    <row r="438" spans="1:17" ht="14.5" hidden="1" customHeight="1" x14ac:dyDescent="0.35">
      <c r="A438" t="s">
        <v>2</v>
      </c>
      <c r="D438" t="str">
        <f t="shared" ref="D438" si="1884">IF($B439=$B438,"T",IF($B439&lt;$B438,"W","L"))</f>
        <v>T</v>
      </c>
      <c r="E438" s="5">
        <f t="shared" ref="E438" si="1885">$E439</f>
        <v>0</v>
      </c>
      <c r="G438" s="4">
        <f>VLOOKUP($A438,$A438:$E438,5,FALSE)-IF(ISNA(VLOOKUP($A438,$A$386:$E$417,5,FALSE)),VLOOKUP($A438,$A$356:$E$385,5,FALSE),VLOOKUP($A438,$A$386:$E$417,5,FALSE))</f>
        <v>0</v>
      </c>
      <c r="H438" t="s">
        <v>34</v>
      </c>
      <c r="I438">
        <f t="shared" ref="I438" si="1886">I439</f>
        <v>0</v>
      </c>
      <c r="J438" t="str">
        <f t="shared" ref="J438" si="1887">J439</f>
        <v>Mountain</v>
      </c>
      <c r="K438">
        <f t="shared" ref="K438" si="1888">K439</f>
        <v>0</v>
      </c>
      <c r="L438">
        <f t="shared" ref="L438" si="1889">L439</f>
        <v>0</v>
      </c>
      <c r="P438">
        <f t="shared" ref="P438" si="1890">(P439*-1)</f>
        <v>0</v>
      </c>
      <c r="Q438" t="str">
        <f t="shared" si="1811"/>
        <v>Y</v>
      </c>
    </row>
    <row r="439" spans="1:17" ht="14.5" hidden="1" customHeight="1" x14ac:dyDescent="0.35">
      <c r="A439" t="s">
        <v>22</v>
      </c>
      <c r="D439" t="str">
        <f t="shared" ref="D439" si="1891">IF($B438=$B439,"T",IF($B438&lt;$B439,"W","L"))</f>
        <v>T</v>
      </c>
      <c r="E439" s="5"/>
      <c r="G439" s="4">
        <f>VLOOKUP($A439,$A439:$E439,5,FALSE)-IF(ISNA(VLOOKUP($A439,$A$386:$E$417,5,FALSE)),VLOOKUP($A439,$A$356:$E$385,5,FALSE),VLOOKUP($A439,$A$386:$E$417,5,FALSE))</f>
        <v>0</v>
      </c>
      <c r="H439" t="s">
        <v>35</v>
      </c>
      <c r="J439" t="str">
        <f>VLOOKUP(A439,Sheet1!$A:$D,3, FALSE)</f>
        <v>Mountain</v>
      </c>
      <c r="Q439" t="str">
        <f t="shared" si="1811"/>
        <v>Y</v>
      </c>
    </row>
    <row r="440" spans="1:17" ht="14.5" hidden="1" customHeight="1" x14ac:dyDescent="0.35">
      <c r="A440" t="s">
        <v>24</v>
      </c>
      <c r="D440" t="str">
        <f t="shared" ref="D440" si="1892">IF($B441=$B440,"T",IF($B441&lt;$B440,"W","L"))</f>
        <v>T</v>
      </c>
      <c r="E440" s="5">
        <f t="shared" ref="E440" si="1893">$E441</f>
        <v>0</v>
      </c>
      <c r="G440" s="4">
        <f>VLOOKUP($A440,$A440:$E440,5,FALSE)-IF(ISNA(VLOOKUP($A440,$A$386:$E$417,5,FALSE)),VLOOKUP($A440,$A$356:$E$385,5,FALSE),VLOOKUP($A440,$A$386:$E$417,5,FALSE))</f>
        <v>0</v>
      </c>
      <c r="H440" t="s">
        <v>34</v>
      </c>
      <c r="I440">
        <f t="shared" ref="I440" si="1894">I441</f>
        <v>0</v>
      </c>
      <c r="J440" t="str">
        <f t="shared" ref="J440" si="1895">J441</f>
        <v>Eastern</v>
      </c>
      <c r="K440">
        <f t="shared" ref="K440" si="1896">K441</f>
        <v>0</v>
      </c>
      <c r="L440">
        <f t="shared" ref="L440" si="1897">L441</f>
        <v>0</v>
      </c>
      <c r="P440">
        <f t="shared" ref="P440" si="1898">(P441*-1)</f>
        <v>0</v>
      </c>
      <c r="Q440" t="str">
        <f t="shared" si="1811"/>
        <v>Y</v>
      </c>
    </row>
    <row r="441" spans="1:17" ht="14.5" hidden="1" customHeight="1" x14ac:dyDescent="0.35">
      <c r="A441" t="s">
        <v>3</v>
      </c>
      <c r="D441" t="str">
        <f t="shared" ref="D441" si="1899">IF($B440=$B441,"T",IF($B440&lt;$B441,"W","L"))</f>
        <v>T</v>
      </c>
      <c r="E441" s="5"/>
      <c r="G441" s="4">
        <f>VLOOKUP($A441,$A441:$E441,5,FALSE)-IF(ISNA(VLOOKUP($A441,$A$386:$E$417,5,FALSE)),VLOOKUP($A441,$A$356:$E$385,5,FALSE),VLOOKUP($A441,$A$386:$E$417,5,FALSE))</f>
        <v>0</v>
      </c>
      <c r="H441" t="s">
        <v>35</v>
      </c>
      <c r="J441" t="str">
        <f>VLOOKUP(A441,Sheet1!$A:$D,3, FALSE)</f>
        <v>Eastern</v>
      </c>
      <c r="Q441" t="str">
        <f t="shared" si="1811"/>
        <v>Y</v>
      </c>
    </row>
    <row r="442" spans="1:17" ht="14.5" hidden="1" customHeight="1" x14ac:dyDescent="0.35">
      <c r="A442" t="s">
        <v>7</v>
      </c>
      <c r="D442" t="str">
        <f t="shared" ref="D442" si="1900">IF($B443=$B442,"T",IF($B443&lt;$B442,"W","L"))</f>
        <v>T</v>
      </c>
      <c r="E442" s="5">
        <f t="shared" ref="E442" si="1901">$E443</f>
        <v>0</v>
      </c>
      <c r="G442" s="4">
        <f>VLOOKUP($A442,$A442:$E442,5,FALSE)-IF(ISNA(VLOOKUP($A442,$A$386:$E$417,5,FALSE)),VLOOKUP($A442,$A$356:$E$385,5,FALSE),VLOOKUP($A442,$A$386:$E$417,5,FALSE))</f>
        <v>0</v>
      </c>
      <c r="H442" t="s">
        <v>34</v>
      </c>
      <c r="I442">
        <f t="shared" ref="I442" si="1902">I443</f>
        <v>0</v>
      </c>
      <c r="J442" t="str">
        <f t="shared" ref="J442" si="1903">J443</f>
        <v>Mountain</v>
      </c>
      <c r="K442">
        <f t="shared" ref="K442" si="1904">K443</f>
        <v>0</v>
      </c>
      <c r="L442">
        <f t="shared" ref="L442" si="1905">L443</f>
        <v>0</v>
      </c>
      <c r="P442">
        <f t="shared" ref="P442" si="1906">(P443*-1)</f>
        <v>0</v>
      </c>
      <c r="Q442" t="str">
        <f t="shared" si="1811"/>
        <v>Y</v>
      </c>
    </row>
    <row r="443" spans="1:17" ht="14.5" hidden="1" customHeight="1" x14ac:dyDescent="0.35">
      <c r="A443" t="s">
        <v>18</v>
      </c>
      <c r="D443" t="str">
        <f t="shared" ref="D443" si="1907">IF($B442=$B443,"T",IF($B442&lt;$B443,"W","L"))</f>
        <v>T</v>
      </c>
      <c r="E443" s="5"/>
      <c r="G443" s="4">
        <f>VLOOKUP($A443,$A443:$E443,5,FALSE)-IF(ISNA(VLOOKUP($A443,$A$386:$E$417,5,FALSE)),VLOOKUP($A443,$A$356:$E$385,5,FALSE),VLOOKUP($A443,$A$386:$E$417,5,FALSE))</f>
        <v>0</v>
      </c>
      <c r="H443" t="s">
        <v>35</v>
      </c>
      <c r="J443" t="str">
        <f>VLOOKUP(A443,Sheet1!$A:$D,3, FALSE)</f>
        <v>Mountain</v>
      </c>
      <c r="Q443" t="str">
        <f t="shared" si="1811"/>
        <v>Y</v>
      </c>
    </row>
    <row r="444" spans="1:17" ht="14.5" hidden="1" customHeight="1" x14ac:dyDescent="0.35">
      <c r="A444" t="s">
        <v>12</v>
      </c>
      <c r="D444" t="str">
        <f t="shared" ref="D444" si="1908">IF($B445=$B444,"T",IF($B445&lt;$B444,"W","L"))</f>
        <v>T</v>
      </c>
      <c r="E444" s="5">
        <f t="shared" ref="E444" si="1909">$E445</f>
        <v>0</v>
      </c>
      <c r="G444" s="4">
        <f>VLOOKUP($A444,$A444:$E444,5,FALSE)-IF(ISNA(VLOOKUP($A444,$A$386:$E$417,5,FALSE)),VLOOKUP($A444,$A$356:$E$385,5,FALSE),VLOOKUP($A444,$A$386:$E$417,5,FALSE))</f>
        <v>0</v>
      </c>
      <c r="H444" t="s">
        <v>34</v>
      </c>
      <c r="I444">
        <f t="shared" ref="I444" si="1910">I445</f>
        <v>0</v>
      </c>
      <c r="J444" t="str">
        <f t="shared" ref="J444" si="1911">J445</f>
        <v>Pacific</v>
      </c>
      <c r="K444">
        <f t="shared" ref="K444" si="1912">K445</f>
        <v>0</v>
      </c>
      <c r="L444">
        <f t="shared" ref="L444" si="1913">L445</f>
        <v>0</v>
      </c>
      <c r="P444">
        <f t="shared" ref="P444" si="1914">(P445*-1)</f>
        <v>0</v>
      </c>
      <c r="Q444" t="str">
        <f t="shared" si="1811"/>
        <v>Y</v>
      </c>
    </row>
    <row r="445" spans="1:17" ht="14.5" hidden="1" customHeight="1" x14ac:dyDescent="0.35">
      <c r="A445" t="s">
        <v>32</v>
      </c>
      <c r="D445" t="str">
        <f t="shared" ref="D445" si="1915">IF($B444=$B445,"T",IF($B444&lt;$B445,"W","L"))</f>
        <v>T</v>
      </c>
      <c r="E445" s="5"/>
      <c r="G445" s="4">
        <f>VLOOKUP($A445,$A445:$E445,5,FALSE)-IF(ISNA(VLOOKUP($A445,$A$386:$E$417,5,FALSE)),VLOOKUP($A445,$A$356:$E$385,5,FALSE),VLOOKUP($A445,$A$386:$E$417,5,FALSE))</f>
        <v>0</v>
      </c>
      <c r="H445" t="s">
        <v>35</v>
      </c>
      <c r="J445" t="str">
        <f>VLOOKUP(A445,Sheet1!$A:$D,3, FALSE)</f>
        <v>Pacific</v>
      </c>
      <c r="Q445" t="str">
        <f t="shared" si="1811"/>
        <v>Y</v>
      </c>
    </row>
    <row r="446" spans="1:17" ht="14.5" hidden="1" customHeight="1" x14ac:dyDescent="0.35">
      <c r="A446" t="s">
        <v>4</v>
      </c>
      <c r="D446" t="str">
        <f t="shared" ref="D446" si="1916">IF($B447=$B446,"T",IF($B447&lt;$B446,"W","L"))</f>
        <v>T</v>
      </c>
      <c r="E446" s="5">
        <f t="shared" ref="E446" si="1917">$E447</f>
        <v>0</v>
      </c>
      <c r="G446" s="4">
        <f>VLOOKUP($A446,$A446:$E446,5,FALSE)-IF(ISNA(VLOOKUP($A446,$A$386:$E$417,5,FALSE)),VLOOKUP($A446,$A$356:$E$385,5,FALSE),VLOOKUP($A446,$A$386:$E$417,5,FALSE))</f>
        <v>0</v>
      </c>
      <c r="H446" t="s">
        <v>34</v>
      </c>
      <c r="I446">
        <f t="shared" ref="I446" si="1918">I447</f>
        <v>0</v>
      </c>
      <c r="J446" t="str">
        <f t="shared" ref="J446" si="1919">J447</f>
        <v>Eastern</v>
      </c>
      <c r="K446">
        <f t="shared" ref="K446" si="1920">K447</f>
        <v>0</v>
      </c>
      <c r="L446">
        <f t="shared" ref="L446" si="1921">L447</f>
        <v>0</v>
      </c>
      <c r="P446">
        <f t="shared" ref="P446" si="1922">(P447*-1)</f>
        <v>0</v>
      </c>
      <c r="Q446" t="str">
        <f t="shared" si="1811"/>
        <v>Y</v>
      </c>
    </row>
    <row r="447" spans="1:17" ht="14.5" hidden="1" customHeight="1" x14ac:dyDescent="0.35">
      <c r="A447" t="s">
        <v>6</v>
      </c>
      <c r="D447" t="str">
        <f t="shared" ref="D447" si="1923">IF($B446=$B447,"T",IF($B446&lt;$B447,"W","L"))</f>
        <v>T</v>
      </c>
      <c r="E447" s="5"/>
      <c r="G447" s="4">
        <f>VLOOKUP($A447,$A447:$E447,5,FALSE)-IF(ISNA(VLOOKUP($A447,$A$386:$E$417,5,FALSE)),VLOOKUP($A447,$A$356:$E$385,5,FALSE),VLOOKUP($A447,$A$386:$E$417,5,FALSE))</f>
        <v>0</v>
      </c>
      <c r="H447" t="s">
        <v>35</v>
      </c>
      <c r="J447" t="str">
        <f>VLOOKUP(A447,Sheet1!$A:$D,3, FALSE)</f>
        <v>Eastern</v>
      </c>
      <c r="Q447" t="str">
        <f t="shared" si="1811"/>
        <v>Y</v>
      </c>
    </row>
    <row r="448" spans="1:17" ht="14.5" hidden="1" customHeight="1" x14ac:dyDescent="0.35">
      <c r="A448" t="s">
        <v>20</v>
      </c>
      <c r="D448" t="str">
        <f t="shared" ref="D448" si="1924">IF($B449=$B448,"T",IF($B449&lt;$B448,"W","L"))</f>
        <v>T</v>
      </c>
      <c r="E448" s="5">
        <f t="shared" ref="E448" si="1925">$E449</f>
        <v>0</v>
      </c>
      <c r="G448" s="4">
        <f>VLOOKUP($A448,$A448:$E448,5,FALSE)-IF(ISNA(VLOOKUP($A448,$A$386:$E$417,5,FALSE)),VLOOKUP($A448,$A$356:$E$385,5,FALSE),VLOOKUP($A448,$A$386:$E$417,5,FALSE))</f>
        <v>0</v>
      </c>
      <c r="H448" t="s">
        <v>34</v>
      </c>
      <c r="I448">
        <f t="shared" ref="I448" si="1926">I449</f>
        <v>0</v>
      </c>
      <c r="J448" t="str">
        <f t="shared" ref="J448" si="1927">J449</f>
        <v>Eastern</v>
      </c>
      <c r="K448">
        <f t="shared" ref="K448" si="1928">K449</f>
        <v>0</v>
      </c>
      <c r="L448">
        <f t="shared" ref="L448" si="1929">L449</f>
        <v>0</v>
      </c>
      <c r="P448">
        <f t="shared" ref="P448" si="1930">(P449*-1)</f>
        <v>0</v>
      </c>
      <c r="Q448" t="str">
        <f t="shared" si="1811"/>
        <v>Y</v>
      </c>
    </row>
    <row r="449" spans="1:17" ht="14.5" hidden="1" customHeight="1" x14ac:dyDescent="0.35">
      <c r="A449" t="s">
        <v>29</v>
      </c>
      <c r="D449" t="str">
        <f t="shared" ref="D449" si="1931">IF($B448=$B449,"T",IF($B448&lt;$B449,"W","L"))</f>
        <v>T</v>
      </c>
      <c r="E449" s="5"/>
      <c r="G449" s="4">
        <f>VLOOKUP($A449,$A449:$E449,5,FALSE)-IF(ISNA(VLOOKUP($A449,$A$386:$E$417,5,FALSE)),VLOOKUP($A449,$A$356:$E$385,5,FALSE),VLOOKUP($A449,$A$386:$E$417,5,FALSE))</f>
        <v>0</v>
      </c>
      <c r="H449" t="s">
        <v>35</v>
      </c>
      <c r="J449" t="str">
        <f>VLOOKUP(A449,Sheet1!$A:$D,3, FALSE)</f>
        <v>Eastern</v>
      </c>
      <c r="Q449" t="str">
        <f t="shared" si="1811"/>
        <v>Y</v>
      </c>
    </row>
    <row r="450" spans="1:17" ht="14.5" hidden="1" customHeight="1" x14ac:dyDescent="0.35">
      <c r="A450" t="s">
        <v>21</v>
      </c>
      <c r="D450" t="str">
        <f>IF($B451=$B450,"T",IF($B451&lt;$B450,"W","L"))</f>
        <v>T</v>
      </c>
      <c r="E450" s="5">
        <f>$E451</f>
        <v>0</v>
      </c>
      <c r="G450" s="4">
        <f>VLOOKUP($A450,$A450:$E450,5,FALSE)-IF(ISNA(VLOOKUP($A450,$A$418:$E$449,5,FALSE)),VLOOKUP($A450,$A$386:$E$417,5,FALSE),VLOOKUP($A450,$A$418:$E$449,5,FALSE))</f>
        <v>0</v>
      </c>
      <c r="H450" t="s">
        <v>34</v>
      </c>
      <c r="I450">
        <f>I451</f>
        <v>0</v>
      </c>
      <c r="J450" t="str">
        <f>J451</f>
        <v>Eastern</v>
      </c>
      <c r="K450">
        <f>K451</f>
        <v>0</v>
      </c>
      <c r="L450">
        <f>L451</f>
        <v>0</v>
      </c>
      <c r="P450">
        <f>(P451*-1)</f>
        <v>0</v>
      </c>
      <c r="Q450" t="str">
        <f>IF(AND(($P450 &lt;  0), ($D450="L")), "N", IF(AND(($P450 &gt; 0), ($D450="W")),"N","Y"))</f>
        <v>Y</v>
      </c>
    </row>
    <row r="451" spans="1:17" ht="14.5" hidden="1" customHeight="1" x14ac:dyDescent="0.35">
      <c r="A451" t="s">
        <v>27</v>
      </c>
      <c r="D451" t="str">
        <f>IF($B450=$B451,"T",IF($B450&lt;$B451,"W","L"))</f>
        <v>T</v>
      </c>
      <c r="E451" s="5"/>
      <c r="G451" s="4">
        <f>VLOOKUP($A451,$A451:$E451,5,FALSE)-IF(ISNA(VLOOKUP($A451,$A$418:$E$449,5,FALSE)),VLOOKUP($A451,$A$386:$E$417,5,FALSE),VLOOKUP($A451,$A$418:$E$449,5,FALSE))</f>
        <v>0</v>
      </c>
      <c r="H451" t="s">
        <v>35</v>
      </c>
      <c r="J451" t="str">
        <f>VLOOKUP(A451,Sheet1!$A:$D,3, FALSE)</f>
        <v>Eastern</v>
      </c>
      <c r="Q451" t="str">
        <f t="shared" ref="Q451:Q481" si="1932">IF(AND(($P451 &lt;  0), ($D451="L")), "N", IF(AND(($P451 &gt; 0), ($D451="W")),"N","Y"))</f>
        <v>Y</v>
      </c>
    </row>
    <row r="452" spans="1:17" ht="14.5" hidden="1" customHeight="1" x14ac:dyDescent="0.35">
      <c r="A452" t="s">
        <v>32</v>
      </c>
      <c r="D452" t="str">
        <f t="shared" ref="D452" si="1933">IF($B453=$B452,"T",IF($B453&lt;$B452,"W","L"))</f>
        <v>T</v>
      </c>
      <c r="E452" s="5">
        <f t="shared" ref="E452" si="1934">$E453</f>
        <v>0</v>
      </c>
      <c r="G452" s="4">
        <f>VLOOKUP($A452,$A452:$E452,5,FALSE)-IF(ISNA(VLOOKUP($A452,$A$418:$E$449,5,FALSE)),VLOOKUP($A452,$A$386:$E$417,5,FALSE),VLOOKUP($A452,$A$418:$E$449,5,FALSE))</f>
        <v>0</v>
      </c>
      <c r="H452" t="s">
        <v>34</v>
      </c>
      <c r="I452">
        <f t="shared" ref="I452" si="1935">I453</f>
        <v>0</v>
      </c>
      <c r="J452" t="str">
        <f t="shared" ref="J452" si="1936">J453</f>
        <v>Eastern</v>
      </c>
      <c r="K452">
        <f t="shared" ref="K452" si="1937">K453</f>
        <v>0</v>
      </c>
      <c r="L452">
        <f t="shared" ref="L452" si="1938">L453</f>
        <v>0</v>
      </c>
      <c r="P452">
        <f t="shared" ref="P452" si="1939">(P453*-1)</f>
        <v>0</v>
      </c>
      <c r="Q452" t="str">
        <f t="shared" si="1932"/>
        <v>Y</v>
      </c>
    </row>
    <row r="453" spans="1:17" ht="14.5" hidden="1" customHeight="1" x14ac:dyDescent="0.35">
      <c r="A453" t="s">
        <v>8</v>
      </c>
      <c r="D453" t="str">
        <f t="shared" ref="D453" si="1940">IF($B452=$B453,"T",IF($B452&lt;$B453,"W","L"))</f>
        <v>T</v>
      </c>
      <c r="E453" s="5"/>
      <c r="G453" s="4">
        <f>VLOOKUP($A453,$A453:$E453,5,FALSE)-IF(ISNA(VLOOKUP($A453,$A$418:$E$449,5,FALSE)),VLOOKUP($A453,$A$386:$E$417,5,FALSE),VLOOKUP($A453,$A$418:$E$449,5,FALSE))</f>
        <v>0</v>
      </c>
      <c r="H453" t="s">
        <v>35</v>
      </c>
      <c r="J453" t="str">
        <f>VLOOKUP(A453,Sheet1!$A:$D,3, FALSE)</f>
        <v>Eastern</v>
      </c>
      <c r="Q453" t="str">
        <f t="shared" si="1932"/>
        <v>Y</v>
      </c>
    </row>
    <row r="454" spans="1:17" ht="14.5" hidden="1" customHeight="1" x14ac:dyDescent="0.35">
      <c r="A454" t="s">
        <v>3</v>
      </c>
      <c r="D454" t="str">
        <f t="shared" ref="D454" si="1941">IF($B455=$B454,"T",IF($B455&lt;$B454,"W","L"))</f>
        <v>T</v>
      </c>
      <c r="E454" s="5">
        <f t="shared" ref="E454" si="1942">$E455</f>
        <v>0</v>
      </c>
      <c r="G454" s="4">
        <f>VLOOKUP($A454,$A454:$E454,5,FALSE)-IF(ISNA(VLOOKUP($A454,$A$418:$E$449,5,FALSE)),VLOOKUP($A454,$A$386:$E$417,5,FALSE),VLOOKUP($A454,$A$418:$E$449,5,FALSE))</f>
        <v>0</v>
      </c>
      <c r="H454" t="s">
        <v>34</v>
      </c>
      <c r="I454">
        <f t="shared" ref="I454" si="1943">I455</f>
        <v>0</v>
      </c>
      <c r="J454" t="str">
        <f t="shared" ref="J454" si="1944">J455</f>
        <v>Eastern</v>
      </c>
      <c r="K454">
        <f t="shared" ref="K454" si="1945">K455</f>
        <v>0</v>
      </c>
      <c r="L454">
        <f t="shared" ref="L454" si="1946">L455</f>
        <v>0</v>
      </c>
      <c r="P454">
        <f t="shared" ref="P454" si="1947">(P455*-1)</f>
        <v>0</v>
      </c>
      <c r="Q454" t="str">
        <f t="shared" si="1932"/>
        <v>Y</v>
      </c>
    </row>
    <row r="455" spans="1:17" ht="14.5" hidden="1" customHeight="1" x14ac:dyDescent="0.35">
      <c r="A455" t="s">
        <v>20</v>
      </c>
      <c r="D455" t="str">
        <f t="shared" ref="D455" si="1948">IF($B454=$B455,"T",IF($B454&lt;$B455,"W","L"))</f>
        <v>T</v>
      </c>
      <c r="E455" s="5"/>
      <c r="G455" s="4">
        <f>VLOOKUP($A455,$A455:$E455,5,FALSE)-IF(ISNA(VLOOKUP($A455,$A$418:$E$449,5,FALSE)),VLOOKUP($A455,$A$386:$E$417,5,FALSE),VLOOKUP($A455,$A$418:$E$449,5,FALSE))</f>
        <v>0</v>
      </c>
      <c r="H455" t="s">
        <v>35</v>
      </c>
      <c r="J455" t="str">
        <f>VLOOKUP(A455,Sheet1!$A:$D,3, FALSE)</f>
        <v>Eastern</v>
      </c>
      <c r="Q455" t="str">
        <f t="shared" si="1932"/>
        <v>Y</v>
      </c>
    </row>
    <row r="456" spans="1:17" ht="14.5" hidden="1" customHeight="1" x14ac:dyDescent="0.35">
      <c r="A456" t="s">
        <v>29</v>
      </c>
      <c r="D456" t="str">
        <f t="shared" ref="D456" si="1949">IF($B457=$B456,"T",IF($B457&lt;$B456,"W","L"))</f>
        <v>T</v>
      </c>
      <c r="E456" s="5">
        <f t="shared" ref="E456" si="1950">$E457</f>
        <v>0</v>
      </c>
      <c r="G456" s="4">
        <f>VLOOKUP($A456,$A456:$E456,5,FALSE)-IF(ISNA(VLOOKUP($A456,$A$418:$E$449,5,FALSE)),VLOOKUP($A456,$A$386:$E$417,5,FALSE),VLOOKUP($A456,$A$418:$E$449,5,FALSE))</f>
        <v>0</v>
      </c>
      <c r="H456" t="s">
        <v>34</v>
      </c>
      <c r="I456">
        <f t="shared" ref="I456" si="1951">I457</f>
        <v>0</v>
      </c>
      <c r="J456" t="str">
        <f t="shared" ref="J456" si="1952">J457</f>
        <v>Central</v>
      </c>
      <c r="K456">
        <f t="shared" ref="K456" si="1953">K457</f>
        <v>0</v>
      </c>
      <c r="L456">
        <f t="shared" ref="L456" si="1954">L457</f>
        <v>0</v>
      </c>
      <c r="P456">
        <f t="shared" ref="P456" si="1955">(P457*-1)</f>
        <v>0</v>
      </c>
      <c r="Q456" t="str">
        <f t="shared" si="1932"/>
        <v>Y</v>
      </c>
    </row>
    <row r="457" spans="1:17" ht="14.5" hidden="1" customHeight="1" x14ac:dyDescent="0.35">
      <c r="A457" t="s">
        <v>17</v>
      </c>
      <c r="D457" t="str">
        <f t="shared" ref="D457" si="1956">IF($B456=$B457,"T",IF($B456&lt;$B457,"W","L"))</f>
        <v>T</v>
      </c>
      <c r="E457" s="5"/>
      <c r="G457" s="4">
        <f>VLOOKUP($A457,$A457:$E457,5,FALSE)-IF(ISNA(VLOOKUP($A457,$A$418:$E$449,5,FALSE)),VLOOKUP($A457,$A$386:$E$417,5,FALSE),VLOOKUP($A457,$A$418:$E$449,5,FALSE))</f>
        <v>0</v>
      </c>
      <c r="H457" t="s">
        <v>35</v>
      </c>
      <c r="J457" t="str">
        <f>VLOOKUP(A457,Sheet1!$A:$D,3, FALSE)</f>
        <v>Central</v>
      </c>
      <c r="Q457" t="str">
        <f t="shared" si="1932"/>
        <v>Y</v>
      </c>
    </row>
    <row r="458" spans="1:17" ht="14.5" hidden="1" customHeight="1" x14ac:dyDescent="0.35">
      <c r="A458" t="s">
        <v>10</v>
      </c>
      <c r="D458" t="str">
        <f t="shared" ref="D458" si="1957">IF($B459=$B458,"T",IF($B459&lt;$B458,"W","L"))</f>
        <v>T</v>
      </c>
      <c r="E458" s="5">
        <f t="shared" ref="E458" si="1958">$E459</f>
        <v>0</v>
      </c>
      <c r="G458" s="4">
        <f>VLOOKUP($A458,$A458:$E458,5,FALSE)-IF(ISNA(VLOOKUP($A458,$A$418:$E$449,5,FALSE)),VLOOKUP($A458,$A$386:$E$417,5,FALSE),VLOOKUP($A458,$A$418:$E$449,5,FALSE))</f>
        <v>0</v>
      </c>
      <c r="H458" t="s">
        <v>34</v>
      </c>
      <c r="I458">
        <f t="shared" ref="I458" si="1959">I459</f>
        <v>0</v>
      </c>
      <c r="J458" t="str">
        <f t="shared" ref="J458" si="1960">J459</f>
        <v>Eastern</v>
      </c>
      <c r="K458">
        <f t="shared" ref="K458" si="1961">K459</f>
        <v>0</v>
      </c>
      <c r="L458">
        <f t="shared" ref="L458" si="1962">L459</f>
        <v>0</v>
      </c>
      <c r="P458">
        <f t="shared" ref="P458" si="1963">(P459*-1)</f>
        <v>0</v>
      </c>
      <c r="Q458" t="str">
        <f t="shared" si="1932"/>
        <v>Y</v>
      </c>
    </row>
    <row r="459" spans="1:17" ht="14.5" hidden="1" customHeight="1" x14ac:dyDescent="0.35">
      <c r="A459" t="s">
        <v>11</v>
      </c>
      <c r="D459" t="str">
        <f t="shared" ref="D459" si="1964">IF($B458=$B459,"T",IF($B458&lt;$B459,"W","L"))</f>
        <v>T</v>
      </c>
      <c r="E459" s="5"/>
      <c r="G459" s="4">
        <f>VLOOKUP($A459,$A459:$E459,5,FALSE)-IF(ISNA(VLOOKUP($A459,$A$418:$E$449,5,FALSE)),VLOOKUP($A459,$A$386:$E$417,5,FALSE),VLOOKUP($A459,$A$418:$E$449,5,FALSE))</f>
        <v>0</v>
      </c>
      <c r="H459" t="s">
        <v>35</v>
      </c>
      <c r="J459" t="str">
        <f>VLOOKUP(A459,Sheet1!$A:$D,3, FALSE)</f>
        <v>Eastern</v>
      </c>
      <c r="Q459" t="str">
        <f t="shared" si="1932"/>
        <v>Y</v>
      </c>
    </row>
    <row r="460" spans="1:17" ht="14.5" hidden="1" customHeight="1" x14ac:dyDescent="0.35">
      <c r="A460" t="s">
        <v>0</v>
      </c>
      <c r="D460" t="str">
        <f t="shared" ref="D460" si="1965">IF($B461=$B460,"T",IF($B461&lt;$B460,"W","L"))</f>
        <v>T</v>
      </c>
      <c r="E460" s="5">
        <f t="shared" ref="E460" si="1966">$E461</f>
        <v>0</v>
      </c>
      <c r="G460" s="4">
        <f>VLOOKUP($A460,$A460:$E460,5,FALSE)-IF(ISNA(VLOOKUP($A460,$A$418:$E$449,5,FALSE)),VLOOKUP($A460,$A$386:$E$417,5,FALSE),VLOOKUP($A460,$A$418:$E$449,5,FALSE))</f>
        <v>0</v>
      </c>
      <c r="H460" t="s">
        <v>34</v>
      </c>
      <c r="I460">
        <f t="shared" ref="I460" si="1967">I461</f>
        <v>0</v>
      </c>
      <c r="J460" t="str">
        <f t="shared" ref="J460" si="1968">J461</f>
        <v>Central</v>
      </c>
      <c r="K460">
        <f t="shared" ref="K460" si="1969">K461</f>
        <v>0</v>
      </c>
      <c r="L460">
        <f t="shared" ref="L460" si="1970">L461</f>
        <v>0</v>
      </c>
      <c r="P460">
        <f t="shared" ref="P460" si="1971">(P461*-1)</f>
        <v>0</v>
      </c>
      <c r="Q460" t="str">
        <f t="shared" si="1932"/>
        <v>Y</v>
      </c>
    </row>
    <row r="461" spans="1:17" ht="14.5" hidden="1" customHeight="1" x14ac:dyDescent="0.35">
      <c r="A461" t="s">
        <v>26</v>
      </c>
      <c r="D461" t="str">
        <f t="shared" ref="D461" si="1972">IF($B460=$B461,"T",IF($B460&lt;$B461,"W","L"))</f>
        <v>T</v>
      </c>
      <c r="E461" s="5"/>
      <c r="G461" s="4">
        <f>VLOOKUP($A461,$A461:$E461,5,FALSE)-IF(ISNA(VLOOKUP($A461,$A$418:$E$449,5,FALSE)),VLOOKUP($A461,$A$386:$E$417,5,FALSE),VLOOKUP($A461,$A$418:$E$449,5,FALSE))</f>
        <v>0</v>
      </c>
      <c r="H461" t="s">
        <v>35</v>
      </c>
      <c r="J461" t="str">
        <f>VLOOKUP(A461,Sheet1!$A:$D,3, FALSE)</f>
        <v>Central</v>
      </c>
      <c r="Q461" t="str">
        <f t="shared" si="1932"/>
        <v>Y</v>
      </c>
    </row>
    <row r="462" spans="1:17" ht="14.5" hidden="1" customHeight="1" x14ac:dyDescent="0.35">
      <c r="A462" t="s">
        <v>9</v>
      </c>
      <c r="D462" t="str">
        <f t="shared" ref="D462" si="1973">IF($B463=$B462,"T",IF($B463&lt;$B462,"W","L"))</f>
        <v>T</v>
      </c>
      <c r="E462" s="5">
        <f t="shared" ref="E462" si="1974">$E463</f>
        <v>0</v>
      </c>
      <c r="G462" s="4">
        <f>VLOOKUP($A462,$A462:$E462,5,FALSE)-IF(ISNA(VLOOKUP($A462,$A$418:$E$449,5,FALSE)),VLOOKUP($A462,$A$386:$E$417,5,FALSE),VLOOKUP($A462,$A$418:$E$449,5,FALSE))</f>
        <v>0</v>
      </c>
      <c r="H462" t="s">
        <v>34</v>
      </c>
      <c r="I462">
        <f t="shared" ref="I462" si="1975">I463</f>
        <v>0</v>
      </c>
      <c r="J462" t="str">
        <f t="shared" ref="J462" si="1976">J463</f>
        <v>Central</v>
      </c>
      <c r="K462">
        <f t="shared" ref="K462" si="1977">K463</f>
        <v>0</v>
      </c>
      <c r="L462">
        <f t="shared" ref="L462" si="1978">L463</f>
        <v>0</v>
      </c>
      <c r="P462">
        <f t="shared" ref="P462" si="1979">(P463*-1)</f>
        <v>0</v>
      </c>
      <c r="Q462" t="str">
        <f t="shared" si="1932"/>
        <v>Y</v>
      </c>
    </row>
    <row r="463" spans="1:17" ht="14.5" hidden="1" customHeight="1" x14ac:dyDescent="0.35">
      <c r="A463" t="s">
        <v>2</v>
      </c>
      <c r="D463" t="str">
        <f t="shared" ref="D463" si="1980">IF($B462=$B463,"T",IF($B462&lt;$B463,"W","L"))</f>
        <v>T</v>
      </c>
      <c r="E463" s="5"/>
      <c r="G463" s="4">
        <f>VLOOKUP($A463,$A463:$E463,5,FALSE)-IF(ISNA(VLOOKUP($A463,$A$418:$E$449,5,FALSE)),VLOOKUP($A463,$A$386:$E$417,5,FALSE),VLOOKUP($A463,$A$418:$E$449,5,FALSE))</f>
        <v>0</v>
      </c>
      <c r="H463" t="s">
        <v>35</v>
      </c>
      <c r="J463" t="str">
        <f>VLOOKUP(A463,Sheet1!$A:$D,3, FALSE)</f>
        <v>Central</v>
      </c>
      <c r="Q463" t="str">
        <f t="shared" si="1932"/>
        <v>Y</v>
      </c>
    </row>
    <row r="464" spans="1:17" ht="14.5" hidden="1" customHeight="1" x14ac:dyDescent="0.35">
      <c r="A464" t="s">
        <v>31</v>
      </c>
      <c r="D464" t="str">
        <f t="shared" ref="D464" si="1981">IF($B465=$B464,"T",IF($B465&lt;$B464,"W","L"))</f>
        <v>T</v>
      </c>
      <c r="E464" s="5">
        <f t="shared" ref="E464" si="1982">$E465</f>
        <v>0</v>
      </c>
      <c r="G464" s="4">
        <f>VLOOKUP($A464,$A464:$E464,5,FALSE)-IF(ISNA(VLOOKUP($A464,$A$418:$E$449,5,FALSE)),VLOOKUP($A464,$A$386:$E$417,5,FALSE),VLOOKUP($A464,$A$418:$E$449,5,FALSE))</f>
        <v>0</v>
      </c>
      <c r="H464" t="s">
        <v>34</v>
      </c>
      <c r="I464">
        <f t="shared" ref="I464" si="1983">I465</f>
        <v>0</v>
      </c>
      <c r="J464" t="str">
        <f t="shared" ref="J464" si="1984">J465</f>
        <v>Eastern</v>
      </c>
      <c r="K464">
        <f t="shared" ref="K464" si="1985">K465</f>
        <v>0</v>
      </c>
      <c r="L464">
        <f t="shared" ref="L464" si="1986">L465</f>
        <v>0</v>
      </c>
      <c r="P464">
        <f t="shared" ref="P464" si="1987">(P465*-1)</f>
        <v>0</v>
      </c>
      <c r="Q464" t="str">
        <f t="shared" si="1932"/>
        <v>Y</v>
      </c>
    </row>
    <row r="465" spans="1:17" ht="14.5" hidden="1" customHeight="1" x14ac:dyDescent="0.35">
      <c r="A465" t="s">
        <v>7</v>
      </c>
      <c r="D465" t="str">
        <f t="shared" ref="D465" si="1988">IF($B464=$B465,"T",IF($B464&lt;$B465,"W","L"))</f>
        <v>T</v>
      </c>
      <c r="E465" s="5"/>
      <c r="G465" s="4">
        <f>VLOOKUP($A465,$A465:$E465,5,FALSE)-IF(ISNA(VLOOKUP($A465,$A$418:$E$449,5,FALSE)),VLOOKUP($A465,$A$386:$E$417,5,FALSE),VLOOKUP($A465,$A$418:$E$449,5,FALSE))</f>
        <v>0</v>
      </c>
      <c r="H465" t="s">
        <v>35</v>
      </c>
      <c r="J465" t="str">
        <f>VLOOKUP(A465,Sheet1!$A:$D,3, FALSE)</f>
        <v>Eastern</v>
      </c>
      <c r="Q465" t="str">
        <f t="shared" si="1932"/>
        <v>Y</v>
      </c>
    </row>
    <row r="466" spans="1:17" ht="14.5" hidden="1" customHeight="1" x14ac:dyDescent="0.35">
      <c r="A466" t="s">
        <v>13</v>
      </c>
      <c r="D466" t="str">
        <f t="shared" ref="D466" si="1989">IF($B467=$B466,"T",IF($B467&lt;$B466,"W","L"))</f>
        <v>T</v>
      </c>
      <c r="E466" s="5">
        <f t="shared" ref="E466" si="1990">$E467</f>
        <v>0</v>
      </c>
      <c r="G466" s="4">
        <f>VLOOKUP($A466,$A466:$E466,5,FALSE)-IF(ISNA(VLOOKUP($A466,$A$418:$E$449,5,FALSE)),VLOOKUP($A466,$A$386:$E$417,5,FALSE),VLOOKUP($A466,$A$418:$E$449,5,FALSE))</f>
        <v>0</v>
      </c>
      <c r="H466" t="s">
        <v>34</v>
      </c>
      <c r="I466">
        <f t="shared" ref="I466" si="1991">I467</f>
        <v>0</v>
      </c>
      <c r="J466" t="str">
        <f t="shared" ref="J466" si="1992">J467</f>
        <v>Eastern</v>
      </c>
      <c r="K466">
        <f t="shared" ref="K466" si="1993">K467</f>
        <v>0</v>
      </c>
      <c r="L466">
        <f t="shared" ref="L466" si="1994">L467</f>
        <v>0</v>
      </c>
      <c r="P466">
        <f t="shared" ref="P466" si="1995">(P467*-1)</f>
        <v>0</v>
      </c>
      <c r="Q466" t="str">
        <f t="shared" si="1932"/>
        <v>Y</v>
      </c>
    </row>
    <row r="467" spans="1:17" ht="14.5" hidden="1" customHeight="1" x14ac:dyDescent="0.35">
      <c r="A467" t="s">
        <v>19</v>
      </c>
      <c r="D467" t="str">
        <f t="shared" ref="D467" si="1996">IF($B466=$B467,"T",IF($B466&lt;$B467,"W","L"))</f>
        <v>T</v>
      </c>
      <c r="E467" s="5"/>
      <c r="G467" s="4">
        <f>VLOOKUP($A467,$A467:$E467,5,FALSE)-IF(ISNA(VLOOKUP($A467,$A$418:$E$449,5,FALSE)),VLOOKUP($A467,$A$386:$E$417,5,FALSE),VLOOKUP($A467,$A$418:$E$449,5,FALSE))</f>
        <v>0</v>
      </c>
      <c r="H467" t="s">
        <v>35</v>
      </c>
      <c r="J467" t="str">
        <f>VLOOKUP(A467,Sheet1!$A:$D,3, FALSE)</f>
        <v>Eastern</v>
      </c>
      <c r="Q467" t="str">
        <f t="shared" si="1932"/>
        <v>Y</v>
      </c>
    </row>
    <row r="468" spans="1:17" ht="14.5" hidden="1" customHeight="1" x14ac:dyDescent="0.35">
      <c r="A468" t="s">
        <v>14</v>
      </c>
      <c r="D468" t="str">
        <f t="shared" ref="D468" si="1997">IF($B469=$B468,"T",IF($B469&lt;$B468,"W","L"))</f>
        <v>T</v>
      </c>
      <c r="E468" s="5">
        <f t="shared" ref="E468" si="1998">$E469</f>
        <v>0</v>
      </c>
      <c r="G468" s="4">
        <f>VLOOKUP($A468,$A468:$E468,5,FALSE)-IF(ISNA(VLOOKUP($A468,$A$418:$E$449,5,FALSE)),VLOOKUP($A468,$A$386:$E$417,5,FALSE),VLOOKUP($A468,$A$418:$E$449,5,FALSE))</f>
        <v>0</v>
      </c>
      <c r="H468" t="s">
        <v>34</v>
      </c>
      <c r="I468">
        <f t="shared" ref="I468" si="1999">I469</f>
        <v>0</v>
      </c>
      <c r="J468" t="str">
        <f t="shared" ref="J468" si="2000">J469</f>
        <v>Pacific</v>
      </c>
      <c r="K468">
        <f t="shared" ref="K468" si="2001">K469</f>
        <v>0</v>
      </c>
      <c r="L468">
        <f t="shared" ref="L468" si="2002">L469</f>
        <v>0</v>
      </c>
      <c r="P468">
        <f t="shared" ref="P468" si="2003">(P469*-1)</f>
        <v>0</v>
      </c>
      <c r="Q468" t="str">
        <f t="shared" si="1932"/>
        <v>Y</v>
      </c>
    </row>
    <row r="469" spans="1:17" ht="14.5" hidden="1" customHeight="1" x14ac:dyDescent="0.35">
      <c r="A469" t="s">
        <v>12</v>
      </c>
      <c r="D469" t="str">
        <f t="shared" ref="D469" si="2004">IF($B468=$B469,"T",IF($B468&lt;$B469,"W","L"))</f>
        <v>T</v>
      </c>
      <c r="E469" s="5"/>
      <c r="G469" s="4">
        <f>VLOOKUP($A469,$A469:$E469,5,FALSE)-IF(ISNA(VLOOKUP($A469,$A$418:$E$449,5,FALSE)),VLOOKUP($A469,$A$386:$E$417,5,FALSE),VLOOKUP($A469,$A$418:$E$449,5,FALSE))</f>
        <v>0</v>
      </c>
      <c r="H469" t="s">
        <v>35</v>
      </c>
      <c r="J469" t="str">
        <f>VLOOKUP(A469,Sheet1!$A:$D,3, FALSE)</f>
        <v>Pacific</v>
      </c>
      <c r="Q469" t="str">
        <f t="shared" si="1932"/>
        <v>Y</v>
      </c>
    </row>
    <row r="470" spans="1:17" ht="14.5" hidden="1" customHeight="1" x14ac:dyDescent="0.35">
      <c r="A470" t="s">
        <v>22</v>
      </c>
      <c r="D470" t="str">
        <f t="shared" ref="D470" si="2005">IF($B471=$B470,"T",IF($B471&lt;$B470,"W","L"))</f>
        <v>T</v>
      </c>
      <c r="E470" s="5">
        <f t="shared" ref="E470" si="2006">$E471</f>
        <v>0</v>
      </c>
      <c r="G470" s="4">
        <f>VLOOKUP($A470,$A470:$E470,5,FALSE)-IF(ISNA(VLOOKUP($A470,$A$418:$E$449,5,FALSE)),VLOOKUP($A470,$A$386:$E$417,5,FALSE),VLOOKUP($A470,$A$418:$E$449,5,FALSE))</f>
        <v>0</v>
      </c>
      <c r="H470" t="s">
        <v>34</v>
      </c>
      <c r="I470">
        <f t="shared" ref="I470" si="2007">I471</f>
        <v>0</v>
      </c>
      <c r="J470" t="str">
        <f t="shared" ref="J470" si="2008">J471</f>
        <v>Pacific</v>
      </c>
      <c r="K470">
        <f t="shared" ref="K470" si="2009">K471</f>
        <v>0</v>
      </c>
      <c r="L470">
        <f t="shared" ref="L470" si="2010">L471</f>
        <v>0</v>
      </c>
      <c r="P470">
        <f t="shared" ref="P470" si="2011">(P471*-1)</f>
        <v>0</v>
      </c>
      <c r="Q470" t="str">
        <f t="shared" si="1932"/>
        <v>Y</v>
      </c>
    </row>
    <row r="471" spans="1:17" ht="14.5" hidden="1" customHeight="1" x14ac:dyDescent="0.35">
      <c r="A471" t="s">
        <v>25</v>
      </c>
      <c r="D471" t="str">
        <f t="shared" ref="D471" si="2012">IF($B470=$B471,"T",IF($B470&lt;$B471,"W","L"))</f>
        <v>T</v>
      </c>
      <c r="E471" s="5"/>
      <c r="G471" s="4">
        <f>VLOOKUP($A471,$A471:$E471,5,FALSE)-IF(ISNA(VLOOKUP($A471,$A$418:$E$449,5,FALSE)),VLOOKUP($A471,$A$386:$E$417,5,FALSE),VLOOKUP($A471,$A$418:$E$449,5,FALSE))</f>
        <v>0</v>
      </c>
      <c r="H471" t="s">
        <v>35</v>
      </c>
      <c r="J471" t="str">
        <f>VLOOKUP(A471,Sheet1!$A:$D,3, FALSE)</f>
        <v>Pacific</v>
      </c>
      <c r="Q471" t="str">
        <f t="shared" si="1932"/>
        <v>Y</v>
      </c>
    </row>
    <row r="472" spans="1:17" ht="14.5" hidden="1" customHeight="1" x14ac:dyDescent="0.35">
      <c r="A472" t="s">
        <v>24</v>
      </c>
      <c r="D472" t="str">
        <f t="shared" ref="D472" si="2013">IF($B473=$B472,"T",IF($B473&lt;$B472,"W","L"))</f>
        <v>T</v>
      </c>
      <c r="E472" s="5">
        <f t="shared" ref="E472" si="2014">$E473</f>
        <v>0</v>
      </c>
      <c r="G472" s="4">
        <f>VLOOKUP($A472,$A472:$E472,5,FALSE)-IF(ISNA(VLOOKUP($A472,$A$418:$E$449,5,FALSE)),VLOOKUP($A472,$A$386:$E$417,5,FALSE),VLOOKUP($A472,$A$418:$E$449,5,FALSE))</f>
        <v>0</v>
      </c>
      <c r="H472" t="s">
        <v>34</v>
      </c>
      <c r="I472">
        <f t="shared" ref="I472" si="2015">I473</f>
        <v>0</v>
      </c>
      <c r="J472" t="str">
        <f t="shared" ref="J472" si="2016">J473</f>
        <v>Pacific</v>
      </c>
      <c r="K472">
        <f t="shared" ref="K472" si="2017">K473</f>
        <v>0</v>
      </c>
      <c r="L472">
        <f t="shared" ref="L472" si="2018">L473</f>
        <v>0</v>
      </c>
      <c r="P472">
        <f t="shared" ref="P472" si="2019">(P473*-1)</f>
        <v>0</v>
      </c>
      <c r="Q472" t="str">
        <f t="shared" si="1932"/>
        <v>Y</v>
      </c>
    </row>
    <row r="473" spans="1:17" ht="14.5" hidden="1" customHeight="1" x14ac:dyDescent="0.35">
      <c r="A473" t="s">
        <v>136</v>
      </c>
      <c r="D473" t="str">
        <f t="shared" ref="D473" si="2020">IF($B472=$B473,"T",IF($B472&lt;$B473,"W","L"))</f>
        <v>T</v>
      </c>
      <c r="E473" s="5"/>
      <c r="G473" s="4">
        <f>VLOOKUP($A473,$A473:$E473,5,FALSE)-IF(ISNA(VLOOKUP($A473,$A$418:$E$449,5,FALSE)),VLOOKUP($A473,$A$386:$E$417,5,FALSE),VLOOKUP($A473,$A$418:$E$449,5,FALSE))</f>
        <v>0</v>
      </c>
      <c r="H473" t="s">
        <v>35</v>
      </c>
      <c r="J473" t="str">
        <f>VLOOKUP(A473,Sheet1!$A:$D,3, FALSE)</f>
        <v>Pacific</v>
      </c>
      <c r="Q473" t="str">
        <f t="shared" si="1932"/>
        <v>Y</v>
      </c>
    </row>
    <row r="474" spans="1:17" ht="14.5" hidden="1" customHeight="1" x14ac:dyDescent="0.35">
      <c r="A474" t="s">
        <v>6</v>
      </c>
      <c r="D474" t="str">
        <f t="shared" ref="D474" si="2021">IF($B475=$B474,"T",IF($B475&lt;$B474,"W","L"))</f>
        <v>T</v>
      </c>
      <c r="E474" s="5">
        <f t="shared" ref="E474" si="2022">$E475</f>
        <v>0</v>
      </c>
      <c r="G474" s="4">
        <f>VLOOKUP($A474,$A474:$E474,5,FALSE)-IF(ISNA(VLOOKUP($A474,$A$418:$E$449,5,FALSE)),VLOOKUP($A474,$A$386:$E$417,5,FALSE),VLOOKUP($A474,$A$418:$E$449,5,FALSE))</f>
        <v>0</v>
      </c>
      <c r="H474" t="s">
        <v>34</v>
      </c>
      <c r="I474">
        <f t="shared" ref="I474" si="2023">I475</f>
        <v>0</v>
      </c>
      <c r="J474" t="str">
        <f t="shared" ref="J474" si="2024">J475</f>
        <v>Central</v>
      </c>
      <c r="K474">
        <f t="shared" ref="K474" si="2025">K475</f>
        <v>0</v>
      </c>
      <c r="L474">
        <f t="shared" ref="L474" si="2026">L475</f>
        <v>0</v>
      </c>
      <c r="P474">
        <f t="shared" ref="P474" si="2027">(P475*-1)</f>
        <v>0</v>
      </c>
      <c r="Q474" t="str">
        <f t="shared" si="1932"/>
        <v>Y</v>
      </c>
    </row>
    <row r="475" spans="1:17" ht="14.5" hidden="1" customHeight="1" x14ac:dyDescent="0.35">
      <c r="A475" t="s">
        <v>15</v>
      </c>
      <c r="D475" t="str">
        <f t="shared" ref="D475" si="2028">IF($B474=$B475,"T",IF($B474&lt;$B475,"W","L"))</f>
        <v>T</v>
      </c>
      <c r="E475" s="5"/>
      <c r="G475" s="4">
        <f>VLOOKUP($A475,$A475:$E475,5,FALSE)-IF(ISNA(VLOOKUP($A475,$A$418:$E$449,5,FALSE)),VLOOKUP($A475,$A$386:$E$417,5,FALSE),VLOOKUP($A475,$A$418:$E$449,5,FALSE))</f>
        <v>0</v>
      </c>
      <c r="H475" t="s">
        <v>35</v>
      </c>
      <c r="J475" t="str">
        <f>VLOOKUP(A475,Sheet1!$A:$D,3, FALSE)</f>
        <v>Central</v>
      </c>
      <c r="Q475" t="str">
        <f t="shared" si="1932"/>
        <v>Y</v>
      </c>
    </row>
    <row r="476" spans="1:17" ht="14.5" hidden="1" customHeight="1" x14ac:dyDescent="0.35">
      <c r="A476" t="s">
        <v>30</v>
      </c>
      <c r="D476" t="str">
        <f t="shared" ref="D476" si="2029">IF($B477=$B476,"T",IF($B477&lt;$B476,"W","L"))</f>
        <v>T</v>
      </c>
      <c r="E476" s="5">
        <f t="shared" ref="E476" si="2030">$E477</f>
        <v>0</v>
      </c>
      <c r="G476" s="4">
        <f>VLOOKUP($A476,$A476:$E476,5,FALSE)-IF(ISNA(VLOOKUP($A476,$A$418:$E$449,5,FALSE)),VLOOKUP($A476,$A$386:$E$417,5,FALSE),VLOOKUP($A476,$A$418:$E$449,5,FALSE))</f>
        <v>0</v>
      </c>
      <c r="H476" t="s">
        <v>34</v>
      </c>
      <c r="I476">
        <f t="shared" ref="I476" si="2031">I477</f>
        <v>0</v>
      </c>
      <c r="J476" t="str">
        <f t="shared" ref="J476" si="2032">J477</f>
        <v>Eastern</v>
      </c>
      <c r="K476">
        <f t="shared" ref="K476" si="2033">K477</f>
        <v>0</v>
      </c>
      <c r="L476">
        <f t="shared" ref="L476" si="2034">L477</f>
        <v>0</v>
      </c>
      <c r="P476">
        <f t="shared" ref="P476" si="2035">(P477*-1)</f>
        <v>0</v>
      </c>
      <c r="Q476" t="str">
        <f t="shared" si="1932"/>
        <v>Y</v>
      </c>
    </row>
    <row r="477" spans="1:17" ht="14.5" hidden="1" customHeight="1" x14ac:dyDescent="0.35">
      <c r="A477" t="s">
        <v>4</v>
      </c>
      <c r="D477" t="str">
        <f t="shared" ref="D477" si="2036">IF($B476=$B477,"T",IF($B476&lt;$B477,"W","L"))</f>
        <v>T</v>
      </c>
      <c r="E477" s="5"/>
      <c r="G477" s="4">
        <f>VLOOKUP($A477,$A477:$E477,5,FALSE)-IF(ISNA(VLOOKUP($A477,$A$418:$E$449,5,FALSE)),VLOOKUP($A477,$A$386:$E$417,5,FALSE),VLOOKUP($A477,$A$418:$E$449,5,FALSE))</f>
        <v>0</v>
      </c>
      <c r="H477" t="s">
        <v>35</v>
      </c>
      <c r="J477" t="str">
        <f>VLOOKUP(A477,Sheet1!$A:$D,3, FALSE)</f>
        <v>Eastern</v>
      </c>
      <c r="Q477" t="str">
        <f t="shared" si="1932"/>
        <v>Y</v>
      </c>
    </row>
    <row r="478" spans="1:17" ht="14.5" hidden="1" customHeight="1" x14ac:dyDescent="0.35">
      <c r="A478" t="s">
        <v>18</v>
      </c>
      <c r="D478" t="str">
        <f t="shared" ref="D478" si="2037">IF($B479=$B478,"T",IF($B479&lt;$B478,"W","L"))</f>
        <v>T</v>
      </c>
      <c r="E478" s="5">
        <f t="shared" ref="E478" si="2038">$E479</f>
        <v>0</v>
      </c>
      <c r="G478" s="4">
        <f>VLOOKUP($A478,$A478:$E478,5,FALSE)-IF(ISNA(VLOOKUP($A478,$A$418:$E$449,5,FALSE)),VLOOKUP($A478,$A$386:$E$417,5,FALSE),VLOOKUP($A478,$A$418:$E$449,5,FALSE))</f>
        <v>0</v>
      </c>
      <c r="H478" t="s">
        <v>34</v>
      </c>
      <c r="I478">
        <f t="shared" ref="I478" si="2039">I479</f>
        <v>0</v>
      </c>
      <c r="J478" t="str">
        <f t="shared" ref="J478" si="2040">J479</f>
        <v>Central</v>
      </c>
      <c r="K478">
        <f t="shared" ref="K478" si="2041">K479</f>
        <v>0</v>
      </c>
      <c r="L478">
        <f t="shared" ref="L478" si="2042">L479</f>
        <v>0</v>
      </c>
      <c r="P478">
        <f t="shared" ref="P478" si="2043">(P479*-1)</f>
        <v>0</v>
      </c>
      <c r="Q478" t="str">
        <f t="shared" si="1932"/>
        <v>Y</v>
      </c>
    </row>
    <row r="479" spans="1:17" ht="14.5" hidden="1" customHeight="1" x14ac:dyDescent="0.35">
      <c r="A479" t="s">
        <v>33</v>
      </c>
      <c r="D479" t="str">
        <f t="shared" ref="D479" si="2044">IF($B478=$B479,"T",IF($B478&lt;$B479,"W","L"))</f>
        <v>T</v>
      </c>
      <c r="E479" s="5"/>
      <c r="G479" s="4">
        <f>VLOOKUP($A479,$A479:$E479,5,FALSE)-IF(ISNA(VLOOKUP($A479,$A$418:$E$449,5,FALSE)),VLOOKUP($A479,$A$386:$E$417,5,FALSE),VLOOKUP($A479,$A$418:$E$449,5,FALSE))</f>
        <v>0</v>
      </c>
      <c r="H479" t="s">
        <v>35</v>
      </c>
      <c r="J479" t="str">
        <f>VLOOKUP(A479,Sheet1!$A:$D,3, FALSE)</f>
        <v>Central</v>
      </c>
      <c r="Q479" t="str">
        <f t="shared" si="1932"/>
        <v>Y</v>
      </c>
    </row>
    <row r="480" spans="1:17" ht="14.5" hidden="1" customHeight="1" x14ac:dyDescent="0.35">
      <c r="A480" t="s">
        <v>16</v>
      </c>
      <c r="D480" t="str">
        <f t="shared" ref="D480" si="2045">IF($B481=$B480,"T",IF($B481&lt;$B480,"W","L"))</f>
        <v>T</v>
      </c>
      <c r="E480" s="5">
        <f t="shared" ref="E480" si="2046">$E481</f>
        <v>0</v>
      </c>
      <c r="G480" s="4">
        <f>VLOOKUP($A480,$A480:$E480,5,FALSE)-IF(ISNA(VLOOKUP($A480,$A$418:$E$449,5,FALSE)),VLOOKUP($A480,$A$386:$E$417,5,FALSE),VLOOKUP($A480,$A$418:$E$449,5,FALSE))</f>
        <v>0</v>
      </c>
      <c r="H480" t="s">
        <v>34</v>
      </c>
      <c r="I480">
        <f t="shared" ref="I480" si="2047">I481</f>
        <v>0</v>
      </c>
      <c r="J480" t="str">
        <f t="shared" ref="J480" si="2048">J481</f>
        <v>Central</v>
      </c>
      <c r="K480">
        <f t="shared" ref="K480" si="2049">K481</f>
        <v>0</v>
      </c>
      <c r="L480">
        <f t="shared" ref="L480" si="2050">L481</f>
        <v>0</v>
      </c>
      <c r="P480">
        <f t="shared" ref="P480" si="2051">(P481*-1)</f>
        <v>0</v>
      </c>
      <c r="Q480" t="str">
        <f t="shared" si="1932"/>
        <v>Y</v>
      </c>
    </row>
    <row r="481" spans="1:17" ht="14.5" hidden="1" customHeight="1" x14ac:dyDescent="0.35">
      <c r="A481" t="s">
        <v>28</v>
      </c>
      <c r="D481" t="str">
        <f t="shared" ref="D481" si="2052">IF($B480=$B481,"T",IF($B480&lt;$B481,"W","L"))</f>
        <v>T</v>
      </c>
      <c r="E481" s="5"/>
      <c r="G481" s="4">
        <f>VLOOKUP($A481,$A481:$E481,5,FALSE)-IF(ISNA(VLOOKUP($A481,$A$418:$E$449,5,FALSE)),VLOOKUP($A481,$A$386:$E$417,5,FALSE),VLOOKUP($A481,$A$418:$E$449,5,FALSE))</f>
        <v>0</v>
      </c>
      <c r="H481" t="s">
        <v>35</v>
      </c>
      <c r="J481" t="str">
        <f>VLOOKUP(A481,Sheet1!$A:$D,3, FALSE)</f>
        <v>Central</v>
      </c>
      <c r="Q481" t="str">
        <f t="shared" si="1932"/>
        <v>Y</v>
      </c>
    </row>
    <row r="482" spans="1:17" ht="14.5" hidden="1" customHeight="1" x14ac:dyDescent="0.35">
      <c r="A482" t="s">
        <v>28</v>
      </c>
      <c r="D482" t="str">
        <f>IF($B483=$B482,"T",IF($B483&lt;$B482,"W","L"))</f>
        <v>T</v>
      </c>
      <c r="E482" s="5">
        <f>$E483</f>
        <v>0</v>
      </c>
      <c r="G482" s="4">
        <f>VLOOKUP($A482,$A482:$E482,5,FALSE)-IF(ISNA(VLOOKUP($A482,$A$450:$E$481,5,FALSE)),VLOOKUP($A482,$A$418:$E$449,5,FALSE),VLOOKUP($A482,$A$450:$E$481,5,FALSE))</f>
        <v>0</v>
      </c>
      <c r="H482" t="s">
        <v>34</v>
      </c>
      <c r="I482">
        <f>I483</f>
        <v>0</v>
      </c>
      <c r="J482" t="str">
        <f>J483</f>
        <v>Eastern</v>
      </c>
      <c r="K482">
        <f>K483</f>
        <v>0</v>
      </c>
      <c r="L482">
        <f>L483</f>
        <v>0</v>
      </c>
      <c r="P482">
        <f>(P483*-1)</f>
        <v>0</v>
      </c>
      <c r="Q482" t="str">
        <f>IF(AND(($P482 &lt;  0), ($D482="L")), "N", IF(AND(($P482 &gt; 0), ($D482="W")),"N","Y"))</f>
        <v>Y</v>
      </c>
    </row>
    <row r="483" spans="1:17" ht="14.5" hidden="1" customHeight="1" x14ac:dyDescent="0.35">
      <c r="A483" t="s">
        <v>27</v>
      </c>
      <c r="D483" t="str">
        <f>IF($B482=$B483,"T",IF($B482&lt;$B483,"W","L"))</f>
        <v>T</v>
      </c>
      <c r="E483" s="5"/>
      <c r="G483" s="4">
        <f>VLOOKUP($A483,$A483:$E483,5,FALSE)-IF(ISNA(VLOOKUP($A483,$A$450:$E$481,5,FALSE)),VLOOKUP($A483,$A$418:$E$449,5,FALSE),VLOOKUP($A483,$A$450:$E$481,5,FALSE))</f>
        <v>0</v>
      </c>
      <c r="H483" t="s">
        <v>35</v>
      </c>
      <c r="J483" t="str">
        <f>VLOOKUP(A483,Sheet1!$A:$D,3, FALSE)</f>
        <v>Eastern</v>
      </c>
      <c r="Q483" t="str">
        <f t="shared" ref="Q483:Q513" si="2053">IF(AND(($P483 &lt;  0), ($D483="L")), "N", IF(AND(($P483 &gt; 0), ($D483="W")),"N","Y"))</f>
        <v>Y</v>
      </c>
    </row>
    <row r="484" spans="1:17" ht="14.5" hidden="1" customHeight="1" x14ac:dyDescent="0.35">
      <c r="A484" t="s">
        <v>11</v>
      </c>
      <c r="D484" t="str">
        <f t="shared" ref="D484" si="2054">IF($B485=$B484,"T",IF($B485&lt;$B484,"W","L"))</f>
        <v>T</v>
      </c>
      <c r="E484" s="5">
        <f t="shared" ref="E484" si="2055">$E485</f>
        <v>0</v>
      </c>
      <c r="G484" s="4">
        <f>VLOOKUP($A484,$A484:$E484,5,FALSE)-IF(ISNA(VLOOKUP($A484,$A$450:$E$481,5,FALSE)),VLOOKUP($A484,$A$418:$E$449,5,FALSE),VLOOKUP($A484,$A$450:$E$481,5,FALSE))</f>
        <v>0</v>
      </c>
      <c r="H484" t="s">
        <v>34</v>
      </c>
      <c r="I484">
        <f t="shared" ref="I484" si="2056">I485</f>
        <v>0</v>
      </c>
      <c r="J484" t="str">
        <f t="shared" ref="J484" si="2057">J485</f>
        <v>Eastern</v>
      </c>
      <c r="K484">
        <f t="shared" ref="K484" si="2058">K485</f>
        <v>0</v>
      </c>
      <c r="L484">
        <f t="shared" ref="L484" si="2059">L485</f>
        <v>0</v>
      </c>
      <c r="P484">
        <f t="shared" ref="P484" si="2060">(P485*-1)</f>
        <v>0</v>
      </c>
      <c r="Q484" t="str">
        <f t="shared" si="2053"/>
        <v>Y</v>
      </c>
    </row>
    <row r="485" spans="1:17" ht="14.5" hidden="1" customHeight="1" x14ac:dyDescent="0.35">
      <c r="A485" t="s">
        <v>31</v>
      </c>
      <c r="D485" t="str">
        <f t="shared" ref="D485" si="2061">IF($B484=$B485,"T",IF($B484&lt;$B485,"W","L"))</f>
        <v>T</v>
      </c>
      <c r="E485" s="5"/>
      <c r="G485" s="4">
        <f>VLOOKUP($A485,$A485:$E485,5,FALSE)-IF(ISNA(VLOOKUP($A485,$A$450:$E$481,5,FALSE)),VLOOKUP($A485,$A$418:$E$449,5,FALSE),VLOOKUP($A485,$A$450:$E$481,5,FALSE))</f>
        <v>0</v>
      </c>
      <c r="H485" t="s">
        <v>35</v>
      </c>
      <c r="J485" t="str">
        <f>VLOOKUP(A485,Sheet1!$A:$D,3, FALSE)</f>
        <v>Eastern</v>
      </c>
      <c r="Q485" t="str">
        <f t="shared" si="2053"/>
        <v>Y</v>
      </c>
    </row>
    <row r="486" spans="1:17" ht="14.5" hidden="1" customHeight="1" x14ac:dyDescent="0.35">
      <c r="A486" t="s">
        <v>17</v>
      </c>
      <c r="D486" t="str">
        <f t="shared" ref="D486" si="2062">IF($B487=$B486,"T",IF($B487&lt;$B486,"W","L"))</f>
        <v>T</v>
      </c>
      <c r="E486" s="5">
        <f t="shared" ref="E486" si="2063">$E487</f>
        <v>0</v>
      </c>
      <c r="G486" s="4">
        <f>VLOOKUP($A486,$A486:$E486,5,FALSE)-IF(ISNA(VLOOKUP($A486,$A$450:$E$481,5,FALSE)),VLOOKUP($A486,$A$418:$E$449,5,FALSE),VLOOKUP($A486,$A$450:$E$481,5,FALSE))</f>
        <v>0</v>
      </c>
      <c r="H486" t="s">
        <v>34</v>
      </c>
      <c r="I486">
        <f t="shared" ref="I486" si="2064">I487</f>
        <v>0</v>
      </c>
      <c r="J486" t="str">
        <f t="shared" ref="J486" si="2065">J487</f>
        <v>Central</v>
      </c>
      <c r="K486">
        <f t="shared" ref="K486" si="2066">K487</f>
        <v>0</v>
      </c>
      <c r="L486">
        <f t="shared" ref="L486" si="2067">L487</f>
        <v>0</v>
      </c>
      <c r="P486">
        <f t="shared" ref="P486" si="2068">(P487*-1)</f>
        <v>0</v>
      </c>
      <c r="Q486" t="str">
        <f t="shared" si="2053"/>
        <v>Y</v>
      </c>
    </row>
    <row r="487" spans="1:17" ht="14.5" hidden="1" customHeight="1" x14ac:dyDescent="0.35">
      <c r="A487" t="s">
        <v>0</v>
      </c>
      <c r="D487" t="str">
        <f t="shared" ref="D487" si="2069">IF($B486=$B487,"T",IF($B486&lt;$B487,"W","L"))</f>
        <v>T</v>
      </c>
      <c r="E487" s="5"/>
      <c r="G487" s="4">
        <f>VLOOKUP($A487,$A487:$E487,5,FALSE)-IF(ISNA(VLOOKUP($A487,$A$450:$E$481,5,FALSE)),VLOOKUP($A487,$A$418:$E$449,5,FALSE),VLOOKUP($A487,$A$450:$E$481,5,FALSE))</f>
        <v>0</v>
      </c>
      <c r="H487" t="s">
        <v>35</v>
      </c>
      <c r="J487" t="str">
        <f>VLOOKUP(A487,Sheet1!$A:$D,3, FALSE)</f>
        <v>Central</v>
      </c>
      <c r="Q487" t="str">
        <f t="shared" si="2053"/>
        <v>Y</v>
      </c>
    </row>
    <row r="488" spans="1:17" ht="14.5" hidden="1" customHeight="1" x14ac:dyDescent="0.35">
      <c r="A488" t="s">
        <v>15</v>
      </c>
      <c r="D488" t="str">
        <f t="shared" ref="D488" si="2070">IF($B489=$B488,"T",IF($B489&lt;$B488,"W","L"))</f>
        <v>T</v>
      </c>
      <c r="E488" s="5">
        <f t="shared" ref="E488" si="2071">$E489</f>
        <v>0</v>
      </c>
      <c r="G488" s="4">
        <f>VLOOKUP($A488,$A488:$E488,5,FALSE)-IF(ISNA(VLOOKUP($A488,$A$450:$E$481,5,FALSE)),VLOOKUP($A488,$A$418:$E$449,5,FALSE),VLOOKUP($A488,$A$450:$E$481,5,FALSE))</f>
        <v>0</v>
      </c>
      <c r="H488" t="s">
        <v>34</v>
      </c>
      <c r="I488">
        <f t="shared" ref="I488" si="2072">I489</f>
        <v>0</v>
      </c>
      <c r="J488" t="str">
        <f t="shared" ref="J488" si="2073">J489</f>
        <v>Central</v>
      </c>
      <c r="K488">
        <f t="shared" ref="K488" si="2074">K489</f>
        <v>0</v>
      </c>
      <c r="L488">
        <f t="shared" ref="L488" si="2075">L489</f>
        <v>0</v>
      </c>
      <c r="P488">
        <f t="shared" ref="P488" si="2076">(P489*-1)</f>
        <v>0</v>
      </c>
      <c r="Q488" t="str">
        <f t="shared" si="2053"/>
        <v>Y</v>
      </c>
    </row>
    <row r="489" spans="1:17" ht="14.5" hidden="1" customHeight="1" x14ac:dyDescent="0.35">
      <c r="A489" t="s">
        <v>13</v>
      </c>
      <c r="D489" t="str">
        <f t="shared" ref="D489" si="2077">IF($B488=$B489,"T",IF($B488&lt;$B489,"W","L"))</f>
        <v>T</v>
      </c>
      <c r="E489" s="5"/>
      <c r="G489" s="4">
        <f>VLOOKUP($A489,$A489:$E489,5,FALSE)-IF(ISNA(VLOOKUP($A489,$A$450:$E$481,5,FALSE)),VLOOKUP($A489,$A$418:$E$449,5,FALSE),VLOOKUP($A489,$A$450:$E$481,5,FALSE))</f>
        <v>0</v>
      </c>
      <c r="H489" t="s">
        <v>35</v>
      </c>
      <c r="J489" t="str">
        <f>VLOOKUP(A489,Sheet1!$A:$D,3, FALSE)</f>
        <v>Central</v>
      </c>
      <c r="Q489" t="str">
        <f t="shared" si="2053"/>
        <v>Y</v>
      </c>
    </row>
    <row r="490" spans="1:17" ht="14.5" hidden="1" customHeight="1" x14ac:dyDescent="0.35">
      <c r="A490" t="s">
        <v>2</v>
      </c>
      <c r="D490" t="str">
        <f t="shared" ref="D490" si="2078">IF($B491=$B490,"T",IF($B491&lt;$B490,"W","L"))</f>
        <v>T</v>
      </c>
      <c r="E490" s="5">
        <f t="shared" ref="E490" si="2079">$E491</f>
        <v>0</v>
      </c>
      <c r="G490" s="4">
        <f>VLOOKUP($A490,$A490:$E490,5,FALSE)-IF(ISNA(VLOOKUP($A490,$A$450:$E$481,5,FALSE)),VLOOKUP($A490,$A$418:$E$449,5,FALSE),VLOOKUP($A490,$A$450:$E$481,5,FALSE))</f>
        <v>0</v>
      </c>
      <c r="H490" t="s">
        <v>34</v>
      </c>
      <c r="I490">
        <f t="shared" ref="I490" si="2080">I491</f>
        <v>0</v>
      </c>
      <c r="J490" t="str">
        <f t="shared" ref="J490" si="2081">J491</f>
        <v>Eastern</v>
      </c>
      <c r="K490">
        <f t="shared" ref="K490" si="2082">K491</f>
        <v>0</v>
      </c>
      <c r="L490">
        <f t="shared" ref="L490" si="2083">L491</f>
        <v>0</v>
      </c>
      <c r="P490">
        <f t="shared" ref="P490" si="2084">(P491*-1)</f>
        <v>0</v>
      </c>
      <c r="Q490" t="str">
        <f t="shared" si="2053"/>
        <v>Y</v>
      </c>
    </row>
    <row r="491" spans="1:17" ht="14.5" hidden="1" customHeight="1" x14ac:dyDescent="0.35">
      <c r="A491" t="s">
        <v>3</v>
      </c>
      <c r="D491" t="str">
        <f t="shared" ref="D491" si="2085">IF($B490=$B491,"T",IF($B490&lt;$B491,"W","L"))</f>
        <v>T</v>
      </c>
      <c r="E491" s="5"/>
      <c r="G491" s="4">
        <f>VLOOKUP($A491,$A491:$E491,5,FALSE)-IF(ISNA(VLOOKUP($A491,$A$450:$E$481,5,FALSE)),VLOOKUP($A491,$A$418:$E$449,5,FALSE),VLOOKUP($A491,$A$450:$E$481,5,FALSE))</f>
        <v>0</v>
      </c>
      <c r="H491" t="s">
        <v>35</v>
      </c>
      <c r="J491" t="str">
        <f>VLOOKUP(A491,Sheet1!$A:$D,3, FALSE)</f>
        <v>Eastern</v>
      </c>
      <c r="Q491" t="str">
        <f t="shared" si="2053"/>
        <v>Y</v>
      </c>
    </row>
    <row r="492" spans="1:17" ht="14.5" hidden="1" customHeight="1" x14ac:dyDescent="0.35">
      <c r="A492" t="s">
        <v>30</v>
      </c>
      <c r="D492" t="str">
        <f t="shared" ref="D492" si="2086">IF($B493=$B492,"T",IF($B493&lt;$B492,"W","L"))</f>
        <v>T</v>
      </c>
      <c r="E492" s="5">
        <f t="shared" ref="E492" si="2087">$E493</f>
        <v>0</v>
      </c>
      <c r="G492" s="4">
        <f>VLOOKUP($A492,$A492:$E492,5,FALSE)-IF(ISNA(VLOOKUP($A492,$A$450:$E$481,5,FALSE)),VLOOKUP($A492,$A$418:$E$449,5,FALSE),VLOOKUP($A492,$A$450:$E$481,5,FALSE))</f>
        <v>0</v>
      </c>
      <c r="H492" t="s">
        <v>34</v>
      </c>
      <c r="I492">
        <f t="shared" ref="I492" si="2088">I493</f>
        <v>0</v>
      </c>
      <c r="J492" t="str">
        <f t="shared" ref="J492" si="2089">J493</f>
        <v>Eastern</v>
      </c>
      <c r="K492">
        <f t="shared" ref="K492" si="2090">K493</f>
        <v>0</v>
      </c>
      <c r="L492">
        <f t="shared" ref="L492" si="2091">L493</f>
        <v>0</v>
      </c>
      <c r="P492">
        <f t="shared" ref="P492" si="2092">(P493*-1)</f>
        <v>0</v>
      </c>
      <c r="Q492" t="str">
        <f t="shared" si="2053"/>
        <v>Y</v>
      </c>
    </row>
    <row r="493" spans="1:17" ht="14.5" hidden="1" customHeight="1" x14ac:dyDescent="0.35">
      <c r="A493" t="s">
        <v>6</v>
      </c>
      <c r="D493" t="str">
        <f t="shared" ref="D493" si="2093">IF($B492=$B493,"T",IF($B492&lt;$B493,"W","L"))</f>
        <v>T</v>
      </c>
      <c r="E493" s="5"/>
      <c r="G493" s="4">
        <f>VLOOKUP($A493,$A493:$E493,5,FALSE)-IF(ISNA(VLOOKUP($A493,$A$450:$E$481,5,FALSE)),VLOOKUP($A493,$A$418:$E$449,5,FALSE),VLOOKUP($A493,$A$450:$E$481,5,FALSE))</f>
        <v>0</v>
      </c>
      <c r="H493" t="s">
        <v>35</v>
      </c>
      <c r="J493" t="str">
        <f>VLOOKUP(A493,Sheet1!$A:$D,3, FALSE)</f>
        <v>Eastern</v>
      </c>
      <c r="Q493" t="str">
        <f t="shared" si="2053"/>
        <v>Y</v>
      </c>
    </row>
    <row r="494" spans="1:17" ht="14.5" hidden="1" customHeight="1" x14ac:dyDescent="0.35">
      <c r="A494" t="s">
        <v>8</v>
      </c>
      <c r="D494" t="str">
        <f t="shared" ref="D494" si="2094">IF($B495=$B494,"T",IF($B495&lt;$B494,"W","L"))</f>
        <v>T</v>
      </c>
      <c r="E494" s="5">
        <f t="shared" ref="E494" si="2095">$E495</f>
        <v>0</v>
      </c>
      <c r="G494" s="4">
        <f>VLOOKUP($A494,$A494:$E494,5,FALSE)-IF(ISNA(VLOOKUP($A494,$A$450:$E$481,5,FALSE)),VLOOKUP($A494,$A$418:$E$449,5,FALSE),VLOOKUP($A494,$A$450:$E$481,5,FALSE))</f>
        <v>0</v>
      </c>
      <c r="H494" t="s">
        <v>34</v>
      </c>
      <c r="I494">
        <f t="shared" ref="I494" si="2096">I495</f>
        <v>0</v>
      </c>
      <c r="J494" t="str">
        <f t="shared" ref="J494" si="2097">J495</f>
        <v>Eastern</v>
      </c>
      <c r="K494">
        <f t="shared" ref="K494" si="2098">K495</f>
        <v>0</v>
      </c>
      <c r="L494">
        <f t="shared" ref="L494" si="2099">L495</f>
        <v>0</v>
      </c>
      <c r="P494">
        <f t="shared" ref="P494" si="2100">(P495*-1)</f>
        <v>0</v>
      </c>
      <c r="Q494" t="str">
        <f t="shared" si="2053"/>
        <v>Y</v>
      </c>
    </row>
    <row r="495" spans="1:17" ht="14.5" hidden="1" customHeight="1" x14ac:dyDescent="0.35">
      <c r="A495" t="s">
        <v>4</v>
      </c>
      <c r="D495" t="str">
        <f t="shared" ref="D495" si="2101">IF($B494=$B495,"T",IF($B494&lt;$B495,"W","L"))</f>
        <v>T</v>
      </c>
      <c r="E495" s="5"/>
      <c r="G495" s="4">
        <f>VLOOKUP($A495,$A495:$E495,5,FALSE)-IF(ISNA(VLOOKUP($A495,$A$450:$E$481,5,FALSE)),VLOOKUP($A495,$A$418:$E$449,5,FALSE),VLOOKUP($A495,$A$450:$E$481,5,FALSE))</f>
        <v>0</v>
      </c>
      <c r="H495" t="s">
        <v>35</v>
      </c>
      <c r="J495" t="str">
        <f>VLOOKUP(A495,Sheet1!$A:$D,3, FALSE)</f>
        <v>Eastern</v>
      </c>
      <c r="Q495" t="str">
        <f t="shared" si="2053"/>
        <v>Y</v>
      </c>
    </row>
    <row r="496" spans="1:17" ht="14.5" hidden="1" customHeight="1" x14ac:dyDescent="0.35">
      <c r="A496" t="s">
        <v>21</v>
      </c>
      <c r="D496" t="str">
        <f t="shared" ref="D496" si="2102">IF($B497=$B496,"T",IF($B497&lt;$B496,"W","L"))</f>
        <v>T</v>
      </c>
      <c r="E496" s="5">
        <f t="shared" ref="E496" si="2103">$E497</f>
        <v>0</v>
      </c>
      <c r="G496" s="4">
        <f>VLOOKUP($A496,$A496:$E496,5,FALSE)-IF(ISNA(VLOOKUP($A496,$A$450:$E$481,5,FALSE)),VLOOKUP($A496,$A$418:$E$449,5,FALSE),VLOOKUP($A496,$A$450:$E$481,5,FALSE))</f>
        <v>0</v>
      </c>
      <c r="H496" t="s">
        <v>34</v>
      </c>
      <c r="I496">
        <f t="shared" ref="I496" si="2104">I497</f>
        <v>0</v>
      </c>
      <c r="J496" t="str">
        <f t="shared" ref="J496" si="2105">J497</f>
        <v>Eastern</v>
      </c>
      <c r="K496">
        <f t="shared" ref="K496" si="2106">K497</f>
        <v>0</v>
      </c>
      <c r="L496">
        <f t="shared" ref="L496" si="2107">L497</f>
        <v>0</v>
      </c>
      <c r="P496">
        <f t="shared" ref="P496" si="2108">(P497*-1)</f>
        <v>0</v>
      </c>
      <c r="Q496" t="str">
        <f t="shared" si="2053"/>
        <v>Y</v>
      </c>
    </row>
    <row r="497" spans="1:17" ht="14.5" hidden="1" customHeight="1" x14ac:dyDescent="0.35">
      <c r="A497" t="s">
        <v>29</v>
      </c>
      <c r="D497" t="str">
        <f t="shared" ref="D497" si="2109">IF($B496=$B497,"T",IF($B496&lt;$B497,"W","L"))</f>
        <v>T</v>
      </c>
      <c r="E497" s="5"/>
      <c r="G497" s="4">
        <f>VLOOKUP($A497,$A497:$E497,5,FALSE)-IF(ISNA(VLOOKUP($A497,$A$450:$E$481,5,FALSE)),VLOOKUP($A497,$A$418:$E$449,5,FALSE),VLOOKUP($A497,$A$450:$E$481,5,FALSE))</f>
        <v>0</v>
      </c>
      <c r="H497" t="s">
        <v>35</v>
      </c>
      <c r="J497" t="str">
        <f>VLOOKUP(A497,Sheet1!$A:$D,3, FALSE)</f>
        <v>Eastern</v>
      </c>
      <c r="Q497" t="str">
        <f t="shared" si="2053"/>
        <v>Y</v>
      </c>
    </row>
    <row r="498" spans="1:17" ht="14.5" hidden="1" customHeight="1" x14ac:dyDescent="0.35">
      <c r="A498" t="s">
        <v>26</v>
      </c>
      <c r="D498" t="str">
        <f t="shared" ref="D498" si="2110">IF($B499=$B498,"T",IF($B499&lt;$B498,"W","L"))</f>
        <v>T</v>
      </c>
      <c r="E498" s="5">
        <f t="shared" ref="E498" si="2111">$E499</f>
        <v>0</v>
      </c>
      <c r="G498" s="4">
        <f>VLOOKUP($A498,$A498:$E498,5,FALSE)-IF(ISNA(VLOOKUP($A498,$A$450:$E$481,5,FALSE)),VLOOKUP($A498,$A$418:$E$449,5,FALSE),VLOOKUP($A498,$A$450:$E$481,5,FALSE))</f>
        <v>0</v>
      </c>
      <c r="H498" t="s">
        <v>34</v>
      </c>
      <c r="I498">
        <f t="shared" ref="I498" si="2112">I499</f>
        <v>0</v>
      </c>
      <c r="J498" t="str">
        <f t="shared" ref="J498" si="2113">J499</f>
        <v>Eastern</v>
      </c>
      <c r="K498">
        <f t="shared" ref="K498" si="2114">K499</f>
        <v>0</v>
      </c>
      <c r="L498">
        <f t="shared" ref="L498" si="2115">L499</f>
        <v>0</v>
      </c>
      <c r="P498">
        <f t="shared" ref="P498" si="2116">(P499*-1)</f>
        <v>0</v>
      </c>
      <c r="Q498" t="str">
        <f t="shared" si="2053"/>
        <v>Y</v>
      </c>
    </row>
    <row r="499" spans="1:17" ht="14.5" hidden="1" customHeight="1" x14ac:dyDescent="0.35">
      <c r="A499" t="s">
        <v>16</v>
      </c>
      <c r="D499" t="str">
        <f t="shared" ref="D499" si="2117">IF($B498=$B499,"T",IF($B498&lt;$B499,"W","L"))</f>
        <v>T</v>
      </c>
      <c r="E499" s="5"/>
      <c r="G499" s="4">
        <f>VLOOKUP($A499,$A499:$E499,5,FALSE)-IF(ISNA(VLOOKUP($A499,$A$450:$E$481,5,FALSE)),VLOOKUP($A499,$A$418:$E$449,5,FALSE),VLOOKUP($A499,$A$450:$E$481,5,FALSE))</f>
        <v>0</v>
      </c>
      <c r="H499" t="s">
        <v>35</v>
      </c>
      <c r="J499" t="str">
        <f>VLOOKUP(A499,Sheet1!$A:$D,3, FALSE)</f>
        <v>Eastern</v>
      </c>
      <c r="Q499" t="str">
        <f t="shared" si="2053"/>
        <v>Y</v>
      </c>
    </row>
    <row r="500" spans="1:17" ht="14.5" hidden="1" customHeight="1" x14ac:dyDescent="0.35">
      <c r="A500" t="s">
        <v>7</v>
      </c>
      <c r="D500" t="str">
        <f t="shared" ref="D500" si="2118">IF($B501=$B500,"T",IF($B501&lt;$B500,"W","L"))</f>
        <v>T</v>
      </c>
      <c r="E500" s="5">
        <f t="shared" ref="E500" si="2119">$E501</f>
        <v>0</v>
      </c>
      <c r="G500" s="4">
        <f>VLOOKUP($A500,$A500:$E500,5,FALSE)-IF(ISNA(VLOOKUP($A500,$A$450:$E$481,5,FALSE)),VLOOKUP($A500,$A$418:$E$449,5,FALSE),VLOOKUP($A500,$A$450:$E$481,5,FALSE))</f>
        <v>0</v>
      </c>
      <c r="H500" t="s">
        <v>34</v>
      </c>
      <c r="I500">
        <f t="shared" ref="I500" si="2120">I501</f>
        <v>0</v>
      </c>
      <c r="J500" t="str">
        <f t="shared" ref="J500" si="2121">J501</f>
        <v>Eastern</v>
      </c>
      <c r="K500">
        <f t="shared" ref="K500" si="2122">K501</f>
        <v>0</v>
      </c>
      <c r="L500">
        <f t="shared" ref="L500" si="2123">L501</f>
        <v>0</v>
      </c>
      <c r="P500">
        <f t="shared" ref="P500" si="2124">(P501*-1)</f>
        <v>0</v>
      </c>
      <c r="Q500" t="str">
        <f t="shared" si="2053"/>
        <v>Y</v>
      </c>
    </row>
    <row r="501" spans="1:17" ht="14.5" hidden="1" customHeight="1" x14ac:dyDescent="0.35">
      <c r="A501" t="s">
        <v>10</v>
      </c>
      <c r="D501" t="str">
        <f t="shared" ref="D501" si="2125">IF($B500=$B501,"T",IF($B500&lt;$B501,"W","L"))</f>
        <v>T</v>
      </c>
      <c r="E501" s="5"/>
      <c r="G501" s="4">
        <f>VLOOKUP($A501,$A501:$E501,5,FALSE)-IF(ISNA(VLOOKUP($A501,$A$450:$E$481,5,FALSE)),VLOOKUP($A501,$A$418:$E$449,5,FALSE),VLOOKUP($A501,$A$450:$E$481,5,FALSE))</f>
        <v>0</v>
      </c>
      <c r="H501" t="s">
        <v>35</v>
      </c>
      <c r="J501" t="str">
        <f>VLOOKUP(A501,Sheet1!$A:$D,3, FALSE)</f>
        <v>Eastern</v>
      </c>
      <c r="Q501" t="str">
        <f t="shared" si="2053"/>
        <v>Y</v>
      </c>
    </row>
    <row r="502" spans="1:17" ht="14.5" hidden="1" customHeight="1" x14ac:dyDescent="0.35">
      <c r="A502" t="s">
        <v>20</v>
      </c>
      <c r="D502" t="str">
        <f t="shared" ref="D502" si="2126">IF($B503=$B502,"T",IF($B503&lt;$B502,"W","L"))</f>
        <v>T</v>
      </c>
      <c r="E502" s="5">
        <f t="shared" ref="E502" si="2127">$E503</f>
        <v>0</v>
      </c>
      <c r="G502" s="4">
        <f>VLOOKUP($A502,$A502:$E502,5,FALSE)-IF(ISNA(VLOOKUP($A502,$A$450:$E$481,5,FALSE)),VLOOKUP($A502,$A$418:$E$449,5,FALSE),VLOOKUP($A502,$A$450:$E$481,5,FALSE))</f>
        <v>0</v>
      </c>
      <c r="H502" t="s">
        <v>34</v>
      </c>
      <c r="I502">
        <f t="shared" ref="I502" si="2128">I503</f>
        <v>0</v>
      </c>
      <c r="J502" t="str">
        <f t="shared" ref="J502" si="2129">J503</f>
        <v>Eastern</v>
      </c>
      <c r="K502">
        <f t="shared" ref="K502" si="2130">K503</f>
        <v>0</v>
      </c>
      <c r="L502">
        <f t="shared" ref="L502" si="2131">L503</f>
        <v>0</v>
      </c>
      <c r="P502">
        <f t="shared" ref="P502" si="2132">(P503*-1)</f>
        <v>0</v>
      </c>
      <c r="Q502" t="str">
        <f t="shared" si="2053"/>
        <v>Y</v>
      </c>
    </row>
    <row r="503" spans="1:17" ht="14.5" hidden="1" customHeight="1" x14ac:dyDescent="0.35">
      <c r="A503" t="s">
        <v>9</v>
      </c>
      <c r="D503" t="str">
        <f t="shared" ref="D503" si="2133">IF($B502=$B503,"T",IF($B502&lt;$B503,"W","L"))</f>
        <v>T</v>
      </c>
      <c r="E503" s="5"/>
      <c r="G503" s="4">
        <f>VLOOKUP($A503,$A503:$E503,5,FALSE)-IF(ISNA(VLOOKUP($A503,$A$450:$E$481,5,FALSE)),VLOOKUP($A503,$A$418:$E$449,5,FALSE),VLOOKUP($A503,$A$450:$E$481,5,FALSE))</f>
        <v>0</v>
      </c>
      <c r="H503" t="s">
        <v>35</v>
      </c>
      <c r="J503" t="str">
        <f>VLOOKUP(A503,Sheet1!$A:$D,3, FALSE)</f>
        <v>Eastern</v>
      </c>
      <c r="Q503" t="str">
        <f t="shared" si="2053"/>
        <v>Y</v>
      </c>
    </row>
    <row r="504" spans="1:17" ht="14.5" hidden="1" customHeight="1" x14ac:dyDescent="0.35">
      <c r="A504" t="s">
        <v>19</v>
      </c>
      <c r="D504" t="str">
        <f t="shared" ref="D504" si="2134">IF($B505=$B504,"T",IF($B505&lt;$B504,"W","L"))</f>
        <v>T</v>
      </c>
      <c r="E504" s="5">
        <f t="shared" ref="E504" si="2135">$E505</f>
        <v>0</v>
      </c>
      <c r="G504" s="4">
        <f>VLOOKUP($A504,$A504:$E504,5,FALSE)-IF(ISNA(VLOOKUP($A504,$A$450:$E$481,5,FALSE)),VLOOKUP($A504,$A$418:$E$449,5,FALSE),VLOOKUP($A504,$A$450:$E$481,5,FALSE))</f>
        <v>0</v>
      </c>
      <c r="H504" t="s">
        <v>34</v>
      </c>
      <c r="I504">
        <f t="shared" ref="I504" si="2136">I505</f>
        <v>0</v>
      </c>
      <c r="J504" t="str">
        <f t="shared" ref="J504" si="2137">J505</f>
        <v>Eastern</v>
      </c>
      <c r="K504">
        <f t="shared" ref="K504" si="2138">K505</f>
        <v>0</v>
      </c>
      <c r="L504">
        <f t="shared" ref="L504" si="2139">L505</f>
        <v>0</v>
      </c>
      <c r="P504">
        <f t="shared" ref="P504" si="2140">(P505*-1)</f>
        <v>0</v>
      </c>
      <c r="Q504" t="str">
        <f t="shared" si="2053"/>
        <v>Y</v>
      </c>
    </row>
    <row r="505" spans="1:17" ht="14.5" hidden="1" customHeight="1" x14ac:dyDescent="0.35">
      <c r="A505" t="s">
        <v>14</v>
      </c>
      <c r="D505" t="str">
        <f t="shared" ref="D505" si="2141">IF($B504=$B505,"T",IF($B504&lt;$B505,"W","L"))</f>
        <v>T</v>
      </c>
      <c r="E505" s="5"/>
      <c r="G505" s="4">
        <f>VLOOKUP($A505,$A505:$E505,5,FALSE)-IF(ISNA(VLOOKUP($A505,$A$450:$E$481,5,FALSE)),VLOOKUP($A505,$A$418:$E$449,5,FALSE),VLOOKUP($A505,$A$450:$E$481,5,FALSE))</f>
        <v>0</v>
      </c>
      <c r="H505" t="s">
        <v>35</v>
      </c>
      <c r="J505" t="str">
        <f>VLOOKUP(A505,Sheet1!$A:$D,3, FALSE)</f>
        <v>Eastern</v>
      </c>
      <c r="Q505" t="str">
        <f t="shared" si="2053"/>
        <v>Y</v>
      </c>
    </row>
    <row r="506" spans="1:17" ht="14.5" hidden="1" customHeight="1" x14ac:dyDescent="0.35">
      <c r="A506" t="s">
        <v>25</v>
      </c>
      <c r="D506" t="str">
        <f t="shared" ref="D506" si="2142">IF($B507=$B506,"T",IF($B507&lt;$B506,"W","L"))</f>
        <v>T</v>
      </c>
      <c r="E506" s="5">
        <f t="shared" ref="E506" si="2143">$E507</f>
        <v>0</v>
      </c>
      <c r="G506" s="4">
        <f>VLOOKUP($A506,$A506:$E506,5,FALSE)-IF(ISNA(VLOOKUP($A506,$A$450:$E$481,5,FALSE)),VLOOKUP($A506,$A$418:$E$449,5,FALSE),VLOOKUP($A506,$A$450:$E$481,5,FALSE))</f>
        <v>0</v>
      </c>
      <c r="H506" t="s">
        <v>34</v>
      </c>
      <c r="I506">
        <f t="shared" ref="I506" si="2144">I507</f>
        <v>0</v>
      </c>
      <c r="J506" t="str">
        <f t="shared" ref="J506" si="2145">J507</f>
        <v>Pacific</v>
      </c>
      <c r="K506">
        <f t="shared" ref="K506" si="2146">K507</f>
        <v>0</v>
      </c>
      <c r="L506">
        <f t="shared" ref="L506" si="2147">L507</f>
        <v>0</v>
      </c>
      <c r="P506">
        <f t="shared" ref="P506" si="2148">(P507*-1)</f>
        <v>0</v>
      </c>
      <c r="Q506" t="str">
        <f t="shared" si="2053"/>
        <v>Y</v>
      </c>
    </row>
    <row r="507" spans="1:17" ht="14.5" hidden="1" customHeight="1" x14ac:dyDescent="0.35">
      <c r="A507" t="s">
        <v>24</v>
      </c>
      <c r="D507" t="str">
        <f t="shared" ref="D507" si="2149">IF($B506=$B507,"T",IF($B506&lt;$B507,"W","L"))</f>
        <v>T</v>
      </c>
      <c r="E507" s="5"/>
      <c r="G507" s="4">
        <f>VLOOKUP($A507,$A507:$E507,5,FALSE)-IF(ISNA(VLOOKUP($A507,$A$450:$E$481,5,FALSE)),VLOOKUP($A507,$A$418:$E$449,5,FALSE),VLOOKUP($A507,$A$450:$E$481,5,FALSE))</f>
        <v>0</v>
      </c>
      <c r="H507" t="s">
        <v>35</v>
      </c>
      <c r="J507" t="str">
        <f>VLOOKUP(A507,Sheet1!$A:$D,3, FALSE)</f>
        <v>Pacific</v>
      </c>
      <c r="Q507" t="str">
        <f t="shared" si="2053"/>
        <v>Y</v>
      </c>
    </row>
    <row r="508" spans="1:17" ht="14.5" hidden="1" customHeight="1" x14ac:dyDescent="0.35">
      <c r="A508" t="s">
        <v>33</v>
      </c>
      <c r="D508" t="str">
        <f t="shared" ref="D508" si="2150">IF($B509=$B508,"T",IF($B509&lt;$B508,"W","L"))</f>
        <v>T</v>
      </c>
      <c r="E508" s="5">
        <f t="shared" ref="E508" si="2151">$E509</f>
        <v>0</v>
      </c>
      <c r="G508" s="4">
        <f>VLOOKUP($A508,$A508:$E508,5,FALSE)-IF(ISNA(VLOOKUP($A508,$A$450:$E$481,5,FALSE)),VLOOKUP($A508,$A$418:$E$449,5,FALSE),VLOOKUP($A508,$A$450:$E$481,5,FALSE))</f>
        <v>0</v>
      </c>
      <c r="H508" t="s">
        <v>34</v>
      </c>
      <c r="I508">
        <f t="shared" ref="I508" si="2152">I509</f>
        <v>0</v>
      </c>
      <c r="J508" t="str">
        <f t="shared" ref="J508" si="2153">J509</f>
        <v>Pacific</v>
      </c>
      <c r="K508">
        <f t="shared" ref="K508" si="2154">K509</f>
        <v>0</v>
      </c>
      <c r="L508">
        <f t="shared" ref="L508" si="2155">L509</f>
        <v>0</v>
      </c>
      <c r="P508">
        <f t="shared" ref="P508" si="2156">(P509*-1)</f>
        <v>0</v>
      </c>
      <c r="Q508" t="str">
        <f t="shared" si="2053"/>
        <v>Y</v>
      </c>
    </row>
    <row r="509" spans="1:17" ht="14.5" hidden="1" customHeight="1" x14ac:dyDescent="0.35">
      <c r="A509" t="s">
        <v>32</v>
      </c>
      <c r="D509" t="str">
        <f t="shared" ref="D509" si="2157">IF($B508=$B509,"T",IF($B508&lt;$B509,"W","L"))</f>
        <v>T</v>
      </c>
      <c r="E509" s="5"/>
      <c r="G509" s="4">
        <f>VLOOKUP($A509,$A509:$E509,5,FALSE)-IF(ISNA(VLOOKUP($A509,$A$450:$E$481,5,FALSE)),VLOOKUP($A509,$A$418:$E$449,5,FALSE),VLOOKUP($A509,$A$450:$E$481,5,FALSE))</f>
        <v>0</v>
      </c>
      <c r="H509" t="s">
        <v>35</v>
      </c>
      <c r="J509" t="str">
        <f>VLOOKUP(A509,Sheet1!$A:$D,3, FALSE)</f>
        <v>Pacific</v>
      </c>
      <c r="Q509" t="str">
        <f t="shared" si="2053"/>
        <v>Y</v>
      </c>
    </row>
    <row r="510" spans="1:17" ht="14.5" hidden="1" customHeight="1" x14ac:dyDescent="0.35">
      <c r="A510" t="s">
        <v>12</v>
      </c>
      <c r="D510" t="str">
        <f t="shared" ref="D510" si="2158">IF($B511=$B510,"T",IF($B511&lt;$B510,"W","L"))</f>
        <v>T</v>
      </c>
      <c r="E510" s="5">
        <f t="shared" ref="E510" si="2159">$E511</f>
        <v>0</v>
      </c>
      <c r="G510" s="4">
        <f>VLOOKUP($A510,$A510:$E510,5,FALSE)-IF(ISNA(VLOOKUP($A510,$A$450:$E$481,5,FALSE)),VLOOKUP($A510,$A$418:$E$449,5,FALSE),VLOOKUP($A510,$A$450:$E$481,5,FALSE))</f>
        <v>0</v>
      </c>
      <c r="H510" t="s">
        <v>34</v>
      </c>
      <c r="I510">
        <f t="shared" ref="I510" si="2160">I511</f>
        <v>0</v>
      </c>
      <c r="J510" t="str">
        <f t="shared" ref="J510" si="2161">J511</f>
        <v>Mountain</v>
      </c>
      <c r="K510">
        <f t="shared" ref="K510" si="2162">K511</f>
        <v>0</v>
      </c>
      <c r="L510">
        <f t="shared" ref="L510" si="2163">L511</f>
        <v>0</v>
      </c>
      <c r="P510">
        <f t="shared" ref="P510" si="2164">(P511*-1)</f>
        <v>0</v>
      </c>
      <c r="Q510" t="str">
        <f t="shared" si="2053"/>
        <v>Y</v>
      </c>
    </row>
    <row r="511" spans="1:17" ht="14.5" hidden="1" customHeight="1" x14ac:dyDescent="0.35">
      <c r="A511" t="s">
        <v>18</v>
      </c>
      <c r="D511" t="str">
        <f t="shared" ref="D511" si="2165">IF($B510=$B511,"T",IF($B510&lt;$B511,"W","L"))</f>
        <v>T</v>
      </c>
      <c r="E511" s="5"/>
      <c r="G511" s="4">
        <f>VLOOKUP($A511,$A511:$E511,5,FALSE)-IF(ISNA(VLOOKUP($A511,$A$450:$E$481,5,FALSE)),VLOOKUP($A511,$A$418:$E$449,5,FALSE),VLOOKUP($A511,$A$450:$E$481,5,FALSE))</f>
        <v>0</v>
      </c>
      <c r="H511" t="s">
        <v>35</v>
      </c>
      <c r="J511" t="str">
        <f>VLOOKUP(A511,Sheet1!$A:$D,3, FALSE)</f>
        <v>Mountain</v>
      </c>
      <c r="Q511" t="str">
        <f t="shared" si="2053"/>
        <v>Y</v>
      </c>
    </row>
    <row r="512" spans="1:17" ht="14.5" hidden="1" customHeight="1" x14ac:dyDescent="0.35">
      <c r="A512" t="s">
        <v>22</v>
      </c>
      <c r="D512" t="str">
        <f t="shared" ref="D512" si="2166">IF($B513=$B512,"T",IF($B513&lt;$B512,"W","L"))</f>
        <v>T</v>
      </c>
      <c r="E512" s="5">
        <f t="shared" ref="E512" si="2167">$E513</f>
        <v>0</v>
      </c>
      <c r="G512" s="4">
        <f>VLOOKUP($A512,$A512:$E512,5,FALSE)-IF(ISNA(VLOOKUP($A512,$A$450:$E$481,5,FALSE)),VLOOKUP($A512,$A$418:$E$449,5,FALSE),VLOOKUP($A512,$A$450:$E$481,5,FALSE))</f>
        <v>0</v>
      </c>
      <c r="H512" t="s">
        <v>34</v>
      </c>
      <c r="I512">
        <f t="shared" ref="I512" si="2168">I513</f>
        <v>0</v>
      </c>
      <c r="J512" t="str">
        <f t="shared" ref="J512" si="2169">J513</f>
        <v>Pacific</v>
      </c>
      <c r="K512">
        <f t="shared" ref="K512" si="2170">K513</f>
        <v>0</v>
      </c>
      <c r="L512">
        <f t="shared" ref="L512" si="2171">L513</f>
        <v>0</v>
      </c>
      <c r="P512">
        <f t="shared" ref="P512" si="2172">(P513*-1)</f>
        <v>0</v>
      </c>
      <c r="Q512" t="str">
        <f t="shared" si="2053"/>
        <v>Y</v>
      </c>
    </row>
    <row r="513" spans="1:17" ht="14.5" hidden="1" customHeight="1" x14ac:dyDescent="0.35">
      <c r="A513" t="s">
        <v>136</v>
      </c>
      <c r="D513" t="str">
        <f t="shared" ref="D513" si="2173">IF($B512=$B513,"T",IF($B512&lt;$B513,"W","L"))</f>
        <v>T</v>
      </c>
      <c r="E513" s="5"/>
      <c r="G513" s="4">
        <f>VLOOKUP($A513,$A513:$E513,5,FALSE)-IF(ISNA(VLOOKUP($A513,$A$450:$E$481,5,FALSE)),VLOOKUP($A513,$A$418:$E$449,5,FALSE),VLOOKUP($A513,$A$450:$E$481,5,FALSE))</f>
        <v>0</v>
      </c>
      <c r="H513" t="s">
        <v>35</v>
      </c>
      <c r="J513" t="str">
        <f>VLOOKUP(A513,Sheet1!$A:$D,3, FALSE)</f>
        <v>Pacific</v>
      </c>
      <c r="Q513" t="str">
        <f t="shared" si="2053"/>
        <v>Y</v>
      </c>
    </row>
    <row r="514" spans="1:17" hidden="1" x14ac:dyDescent="0.35"/>
    <row r="515" spans="1:17" hidden="1" x14ac:dyDescent="0.35"/>
    <row r="516" spans="1:17" hidden="1" x14ac:dyDescent="0.35"/>
    <row r="517" spans="1:17" hidden="1" x14ac:dyDescent="0.35"/>
    <row r="518" spans="1:17" hidden="1" x14ac:dyDescent="0.35"/>
    <row r="519" spans="1:17" hidden="1" x14ac:dyDescent="0.35"/>
    <row r="520" spans="1:17" hidden="1" x14ac:dyDescent="0.35"/>
    <row r="521" spans="1:17" hidden="1" x14ac:dyDescent="0.35"/>
    <row r="522" spans="1:17" hidden="1" x14ac:dyDescent="0.35"/>
    <row r="523" spans="1:17" hidden="1" x14ac:dyDescent="0.35"/>
    <row r="524" spans="1:17" hidden="1" x14ac:dyDescent="0.35"/>
    <row r="525" spans="1:17" hidden="1" x14ac:dyDescent="0.35"/>
    <row r="526" spans="1:17" hidden="1" x14ac:dyDescent="0.35"/>
    <row r="527" spans="1:17" hidden="1" x14ac:dyDescent="0.35"/>
    <row r="528" spans="1:17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M1" sqref="M1:M1048576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9.7265625" style="4" bestFit="1" customWidth="1"/>
    <col min="7" max="7" width="9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18" customWidth="1"/>
    <col min="13" max="13" width="8.90625" hidden="1" customWidth="1"/>
    <col min="14" max="14" width="5.7265625" style="10" bestFit="1" customWidth="1"/>
    <col min="15" max="15" width="6" style="10" bestFit="1" customWidth="1"/>
    <col min="16" max="16" width="5.54296875" style="8" customWidth="1"/>
    <col min="18" max="32" width="8.7265625" hidden="1" customWidth="1"/>
    <col min="33" max="37" width="0" hidden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4</v>
      </c>
      <c r="B2">
        <v>21</v>
      </c>
      <c r="C2" t="s">
        <v>1</v>
      </c>
      <c r="D2" t="str">
        <f>IF($B3=$B2,"T",IF($B3&lt;$B2,"W","L"))</f>
        <v>L</v>
      </c>
      <c r="E2" s="5">
        <f>$E3</f>
        <v>42257</v>
      </c>
      <c r="F2" s="4">
        <v>1</v>
      </c>
      <c r="H2" t="s">
        <v>34</v>
      </c>
      <c r="I2">
        <f>I3</f>
        <v>2030</v>
      </c>
      <c r="J2" t="str">
        <f>J3</f>
        <v>Eastern</v>
      </c>
      <c r="K2">
        <f>K3</f>
        <v>65</v>
      </c>
      <c r="L2" t="str">
        <f>L3</f>
        <v>Rain, Cool</v>
      </c>
      <c r="M2">
        <f>$B3</f>
        <v>28</v>
      </c>
      <c r="P2" s="8">
        <f>(P3*-1)</f>
        <v>-7</v>
      </c>
      <c r="Q2" t="str">
        <f>IF(AND(($P2 &lt;  0), ($D2="L")), "N", IF(AND(($P2 &gt; 0), ($D2="W")),"N","Y"))</f>
        <v>N</v>
      </c>
    </row>
    <row r="3" spans="1:37" x14ac:dyDescent="0.35">
      <c r="A3" t="s">
        <v>7</v>
      </c>
      <c r="B3">
        <v>28</v>
      </c>
      <c r="C3" t="s">
        <v>1</v>
      </c>
      <c r="D3" t="str">
        <f>IF($B2=$B3,"T",IF($B2&lt;$B3,"W","L"))</f>
        <v>W</v>
      </c>
      <c r="E3" s="5">
        <v>42257</v>
      </c>
      <c r="F3" s="4">
        <v>1</v>
      </c>
      <c r="H3" t="s">
        <v>35</v>
      </c>
      <c r="I3">
        <v>2030</v>
      </c>
      <c r="J3" t="str">
        <f>VLOOKUP(A3,Sheet1!$A:$D,3, FALSE)</f>
        <v>Eastern</v>
      </c>
      <c r="K3">
        <v>65</v>
      </c>
      <c r="L3" t="s">
        <v>171</v>
      </c>
      <c r="M3">
        <f>$B2</f>
        <v>21</v>
      </c>
      <c r="P3" s="8">
        <v>7</v>
      </c>
      <c r="Q3" t="str">
        <f t="shared" ref="Q3:Q65" si="0">IF(AND(($P3 &lt;  0), ($D3="L")), "N", IF(AND(($P3 &gt; 0), ($D3="W")),"N","Y"))</f>
        <v>N</v>
      </c>
    </row>
    <row r="4" spans="1:37" x14ac:dyDescent="0.35">
      <c r="A4" t="s">
        <v>26</v>
      </c>
      <c r="B4">
        <v>31</v>
      </c>
      <c r="C4" t="s">
        <v>1</v>
      </c>
      <c r="D4" t="str">
        <f>IF($B5=$B4,"T",IF($B5&lt;$B4,"W","L"))</f>
        <v>W</v>
      </c>
      <c r="E4" s="5">
        <f>$E5</f>
        <v>42260</v>
      </c>
      <c r="F4" s="4">
        <v>1</v>
      </c>
      <c r="H4" t="s">
        <v>34</v>
      </c>
      <c r="I4">
        <f t="shared" ref="I4" si="1">I5</f>
        <v>1200</v>
      </c>
      <c r="J4" t="str">
        <f>J5</f>
        <v>Central</v>
      </c>
      <c r="K4">
        <f t="shared" ref="K4:L4" si="2">K5</f>
        <v>68</v>
      </c>
      <c r="L4" t="str">
        <f t="shared" si="2"/>
        <v>Mostly Sunny</v>
      </c>
      <c r="M4">
        <f t="shared" ref="M4:M67" si="3">$B5</f>
        <v>23</v>
      </c>
      <c r="P4" s="8">
        <f>(P5*-1)</f>
        <v>6.5</v>
      </c>
      <c r="Q4" t="str">
        <f t="shared" si="0"/>
        <v>N</v>
      </c>
    </row>
    <row r="5" spans="1:37" x14ac:dyDescent="0.35">
      <c r="A5" t="s">
        <v>17</v>
      </c>
      <c r="B5">
        <v>23</v>
      </c>
      <c r="C5" t="s">
        <v>1</v>
      </c>
      <c r="D5" t="str">
        <f>IF($B4=$B5,"T",IF($B4&lt;$B5,"W","L"))</f>
        <v>L</v>
      </c>
      <c r="E5" s="5">
        <v>42260</v>
      </c>
      <c r="F5" s="4">
        <v>1</v>
      </c>
      <c r="H5" t="s">
        <v>35</v>
      </c>
      <c r="I5">
        <v>1200</v>
      </c>
      <c r="J5" t="str">
        <f>VLOOKUP(A5,Sheet1!$A:$D,3, FALSE)</f>
        <v>Central</v>
      </c>
      <c r="K5">
        <v>68</v>
      </c>
      <c r="L5" t="s">
        <v>107</v>
      </c>
      <c r="M5">
        <f t="shared" ref="M5:M68" si="4">$B4</f>
        <v>31</v>
      </c>
      <c r="P5" s="8">
        <v>-6.5</v>
      </c>
      <c r="Q5" t="str">
        <f t="shared" si="0"/>
        <v>N</v>
      </c>
    </row>
    <row r="6" spans="1:37" x14ac:dyDescent="0.35">
      <c r="A6" t="s">
        <v>25</v>
      </c>
      <c r="B6">
        <v>31</v>
      </c>
      <c r="C6" t="s">
        <v>5</v>
      </c>
      <c r="D6" t="str">
        <f>IF($B7=$B6,"T",IF($B7&lt;$B6,"W","L"))</f>
        <v>L</v>
      </c>
      <c r="E6" s="5">
        <f t="shared" ref="E6" si="5">$E7</f>
        <v>42260</v>
      </c>
      <c r="F6" s="4">
        <v>1</v>
      </c>
      <c r="H6" t="s">
        <v>34</v>
      </c>
      <c r="I6">
        <f t="shared" ref="I6" si="6">I7</f>
        <v>1200</v>
      </c>
      <c r="J6" t="str">
        <f>J7</f>
        <v>Central</v>
      </c>
      <c r="K6" t="str">
        <f t="shared" ref="K6:L6" si="7">K7</f>
        <v>Dome</v>
      </c>
      <c r="L6">
        <f t="shared" si="7"/>
        <v>0</v>
      </c>
      <c r="M6">
        <f t="shared" ref="M6:M69" si="8">$B7</f>
        <v>34</v>
      </c>
      <c r="P6" s="8">
        <f>(P7*-1)</f>
        <v>3.5</v>
      </c>
      <c r="Q6" t="str">
        <f t="shared" si="0"/>
        <v>Y</v>
      </c>
    </row>
    <row r="7" spans="1:37" x14ac:dyDescent="0.35">
      <c r="A7" t="s">
        <v>23</v>
      </c>
      <c r="B7">
        <v>34</v>
      </c>
      <c r="C7" t="s">
        <v>5</v>
      </c>
      <c r="D7" t="str">
        <f>IF($B6=$B7,"T",IF($B6&lt;$B7,"W","L"))</f>
        <v>W</v>
      </c>
      <c r="E7" s="5">
        <v>42260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 t="s">
        <v>61</v>
      </c>
      <c r="M7">
        <f t="shared" ref="M7:M70" si="9">$B6</f>
        <v>31</v>
      </c>
      <c r="P7" s="8">
        <v>-3.5</v>
      </c>
      <c r="Q7" t="str">
        <f t="shared" si="0"/>
        <v>Y</v>
      </c>
    </row>
    <row r="8" spans="1:37" x14ac:dyDescent="0.35">
      <c r="A8" t="s">
        <v>33</v>
      </c>
      <c r="B8">
        <v>27</v>
      </c>
      <c r="C8" t="s">
        <v>1</v>
      </c>
      <c r="D8" t="str">
        <f>IF($B9=$B8,"T",IF($B9&lt;$B8,"W","L"))</f>
        <v>W</v>
      </c>
      <c r="E8" s="5">
        <f t="shared" ref="E8" si="10">$E9</f>
        <v>42260</v>
      </c>
      <c r="F8" s="4">
        <v>1</v>
      </c>
      <c r="H8" t="s">
        <v>34</v>
      </c>
      <c r="I8">
        <f t="shared" ref="I8" si="11">I9</f>
        <v>1200</v>
      </c>
      <c r="J8" t="str">
        <f>J9</f>
        <v>Central</v>
      </c>
      <c r="K8" t="str">
        <f t="shared" ref="K8:L8" si="12">K9</f>
        <v>Dome</v>
      </c>
      <c r="L8">
        <f t="shared" si="12"/>
        <v>0</v>
      </c>
      <c r="M8">
        <f t="shared" ref="M8:M71" si="13">$B9</f>
        <v>20</v>
      </c>
      <c r="P8" s="8">
        <f>(P9*-1)</f>
        <v>1</v>
      </c>
      <c r="Q8" t="str">
        <f t="shared" si="0"/>
        <v>N</v>
      </c>
    </row>
    <row r="9" spans="1:37" x14ac:dyDescent="0.35">
      <c r="A9" t="s">
        <v>15</v>
      </c>
      <c r="B9">
        <v>20</v>
      </c>
      <c r="C9" t="s">
        <v>1</v>
      </c>
      <c r="D9" t="str">
        <f>IF($B8=$B9,"T",IF($B8&lt;$B9,"W","L"))</f>
        <v>L</v>
      </c>
      <c r="E9" s="5">
        <v>42260</v>
      </c>
      <c r="F9" s="4">
        <v>1</v>
      </c>
      <c r="H9" t="s">
        <v>35</v>
      </c>
      <c r="I9">
        <v>1200</v>
      </c>
      <c r="J9" t="str">
        <f>VLOOKUP(A9,Sheet1!$A:$D,3, FALSE)</f>
        <v>Central</v>
      </c>
      <c r="K9" t="s">
        <v>61</v>
      </c>
      <c r="M9">
        <f t="shared" ref="M9:M72" si="14">$B8</f>
        <v>27</v>
      </c>
      <c r="P9" s="8">
        <v>-1</v>
      </c>
      <c r="Q9" t="str">
        <f t="shared" si="0"/>
        <v>N</v>
      </c>
    </row>
    <row r="10" spans="1:37" x14ac:dyDescent="0.35">
      <c r="A10" t="s">
        <v>10</v>
      </c>
      <c r="B10">
        <v>17</v>
      </c>
      <c r="C10" t="s">
        <v>1</v>
      </c>
      <c r="D10" t="str">
        <f>IF($B11=$B10,"T",IF($B11&lt;$B10,"W","L"))</f>
        <v>W</v>
      </c>
      <c r="E10" s="5">
        <f t="shared" ref="E10" si="15">$E11</f>
        <v>42260</v>
      </c>
      <c r="F10" s="4">
        <v>1</v>
      </c>
      <c r="H10" t="s">
        <v>34</v>
      </c>
      <c r="I10">
        <f t="shared" ref="I10" si="16">I11</f>
        <v>1300</v>
      </c>
      <c r="J10" t="str">
        <f>J11</f>
        <v>Eastern</v>
      </c>
      <c r="K10">
        <f t="shared" ref="K10:L10" si="17">K11</f>
        <v>69</v>
      </c>
      <c r="L10" t="str">
        <f t="shared" si="17"/>
        <v>Partly Cloudy</v>
      </c>
      <c r="M10">
        <f t="shared" ref="M10:M73" si="18">$B11</f>
        <v>10</v>
      </c>
      <c r="P10" s="8">
        <f>(P11*-1)</f>
        <v>4</v>
      </c>
      <c r="Q10" t="str">
        <f t="shared" si="0"/>
        <v>N</v>
      </c>
    </row>
    <row r="11" spans="1:37" x14ac:dyDescent="0.35">
      <c r="A11" t="s">
        <v>29</v>
      </c>
      <c r="B11">
        <v>10</v>
      </c>
      <c r="C11" t="s">
        <v>1</v>
      </c>
      <c r="D11" t="str">
        <f>IF($B10=$B11,"T",IF($B10&lt;$B11,"W","L"))</f>
        <v>L</v>
      </c>
      <c r="E11" s="5">
        <v>42260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>
        <v>69</v>
      </c>
      <c r="L11" t="s">
        <v>62</v>
      </c>
      <c r="M11">
        <f t="shared" ref="M11:M74" si="19">$B10</f>
        <v>17</v>
      </c>
      <c r="P11" s="8">
        <v>-4</v>
      </c>
      <c r="Q11" t="str">
        <f t="shared" si="0"/>
        <v>N</v>
      </c>
    </row>
    <row r="12" spans="1:37" x14ac:dyDescent="0.35">
      <c r="A12" t="s">
        <v>14</v>
      </c>
      <c r="B12">
        <v>14</v>
      </c>
      <c r="C12" t="s">
        <v>1</v>
      </c>
      <c r="D12" t="str">
        <f>IF($B13=$B12,"T",IF($B13&lt;$B12,"W","L"))</f>
        <v>L</v>
      </c>
      <c r="E12" s="5">
        <f t="shared" ref="E12" si="20">$E13</f>
        <v>42260</v>
      </c>
      <c r="F12" s="4">
        <v>1</v>
      </c>
      <c r="H12" t="s">
        <v>34</v>
      </c>
      <c r="I12">
        <f t="shared" ref="I12" si="21">I13</f>
        <v>1300</v>
      </c>
      <c r="J12" t="str">
        <f>J13</f>
        <v>Eastern</v>
      </c>
      <c r="K12">
        <f t="shared" ref="K12:L12" si="22">K13</f>
        <v>56</v>
      </c>
      <c r="L12" t="str">
        <f t="shared" si="22"/>
        <v>Cloudy</v>
      </c>
      <c r="M12">
        <f t="shared" ref="M12:M75" si="23">$B13</f>
        <v>27</v>
      </c>
      <c r="P12" s="8">
        <f>(P13*-1)</f>
        <v>1</v>
      </c>
      <c r="Q12" t="str">
        <f t="shared" si="0"/>
        <v>Y</v>
      </c>
    </row>
    <row r="13" spans="1:37" x14ac:dyDescent="0.35">
      <c r="A13" t="s">
        <v>11</v>
      </c>
      <c r="B13">
        <v>27</v>
      </c>
      <c r="C13" t="s">
        <v>1</v>
      </c>
      <c r="D13" t="str">
        <f>IF($B12=$B13,"T",IF($B12&lt;$B13,"W","L"))</f>
        <v>W</v>
      </c>
      <c r="E13" s="5">
        <v>42260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>
        <v>56</v>
      </c>
      <c r="L13" t="s">
        <v>64</v>
      </c>
      <c r="M13">
        <f t="shared" ref="M13:M76" si="24">$B12</f>
        <v>14</v>
      </c>
      <c r="P13" s="8">
        <v>-1</v>
      </c>
      <c r="Q13" t="str">
        <f t="shared" si="0"/>
        <v>Y</v>
      </c>
    </row>
    <row r="14" spans="1:37" x14ac:dyDescent="0.35">
      <c r="A14" t="s">
        <v>20</v>
      </c>
      <c r="B14">
        <v>20</v>
      </c>
      <c r="C14" t="s">
        <v>1</v>
      </c>
      <c r="D14" t="str">
        <f>IF($B15=$B14,"T",IF($B15&lt;$B14,"W","L"))</f>
        <v>W</v>
      </c>
      <c r="E14" s="5">
        <f t="shared" ref="E14" si="25">$E15</f>
        <v>42260</v>
      </c>
      <c r="F14" s="4">
        <v>1</v>
      </c>
      <c r="H14" t="s">
        <v>34</v>
      </c>
      <c r="I14">
        <f t="shared" ref="I14" si="26">I15</f>
        <v>1300</v>
      </c>
      <c r="J14" t="str">
        <f>J15</f>
        <v>Eastern</v>
      </c>
      <c r="K14">
        <f t="shared" ref="K14:L14" si="27">K15</f>
        <v>77</v>
      </c>
      <c r="L14">
        <f t="shared" si="27"/>
        <v>0</v>
      </c>
      <c r="M14">
        <f t="shared" ref="M14:M77" si="28">$B15</f>
        <v>9</v>
      </c>
      <c r="P14" s="8">
        <f>(P15*-1)</f>
        <v>3</v>
      </c>
      <c r="Q14" t="str">
        <f t="shared" si="0"/>
        <v>N</v>
      </c>
    </row>
    <row r="15" spans="1:37" x14ac:dyDescent="0.35">
      <c r="A15" t="s">
        <v>19</v>
      </c>
      <c r="B15">
        <v>9</v>
      </c>
      <c r="C15" t="s">
        <v>1</v>
      </c>
      <c r="D15" t="str">
        <f>IF($B14=$B15,"T",IF($B14&lt;$B15,"W","L"))</f>
        <v>L</v>
      </c>
      <c r="E15" s="5">
        <v>42260</v>
      </c>
      <c r="F15" s="4">
        <v>1</v>
      </c>
      <c r="H15" t="s">
        <v>35</v>
      </c>
      <c r="I15">
        <v>1300</v>
      </c>
      <c r="J15" t="str">
        <f>VLOOKUP(A15,Sheet1!$A:$D,3, FALSE)</f>
        <v>Eastern</v>
      </c>
      <c r="K15">
        <v>77</v>
      </c>
      <c r="M15">
        <f t="shared" ref="M15:M78" si="29">$B14</f>
        <v>20</v>
      </c>
      <c r="P15" s="8">
        <v>-3</v>
      </c>
      <c r="Q15" t="str">
        <f t="shared" si="0"/>
        <v>N</v>
      </c>
    </row>
    <row r="16" spans="1:37" x14ac:dyDescent="0.35">
      <c r="A16" t="s">
        <v>8</v>
      </c>
      <c r="B16">
        <v>10</v>
      </c>
      <c r="C16" t="s">
        <v>1</v>
      </c>
      <c r="D16" t="str">
        <f>IF($B17=$B16,"T",IF($B17&lt;$B16,"W","L"))</f>
        <v>L</v>
      </c>
      <c r="E16" s="5">
        <f t="shared" ref="E16" si="30">$E17</f>
        <v>42260</v>
      </c>
      <c r="F16" s="4">
        <v>1</v>
      </c>
      <c r="H16" t="s">
        <v>34</v>
      </c>
      <c r="I16">
        <f t="shared" ref="I16" si="31">I17</f>
        <v>1300</v>
      </c>
      <c r="J16" t="str">
        <f>J17</f>
        <v>Eastern</v>
      </c>
      <c r="K16">
        <f t="shared" ref="K16:L16" si="32">K17</f>
        <v>77</v>
      </c>
      <c r="L16" t="str">
        <f t="shared" si="32"/>
        <v>Cloudy</v>
      </c>
      <c r="M16">
        <f t="shared" ref="M16:M79" si="33">$B17</f>
        <v>31</v>
      </c>
      <c r="P16" s="8">
        <f>(P17*-1)</f>
        <v>-3.5</v>
      </c>
      <c r="Q16" t="str">
        <f t="shared" si="0"/>
        <v>N</v>
      </c>
    </row>
    <row r="17" spans="1:17" x14ac:dyDescent="0.35">
      <c r="A17" t="s">
        <v>31</v>
      </c>
      <c r="B17">
        <v>31</v>
      </c>
      <c r="C17" t="s">
        <v>1</v>
      </c>
      <c r="D17" t="str">
        <f>IF($B16=$B17,"T",IF($B16&lt;$B17,"W","L"))</f>
        <v>W</v>
      </c>
      <c r="E17" s="5">
        <v>42260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>
        <v>77</v>
      </c>
      <c r="L17" t="s">
        <v>64</v>
      </c>
      <c r="M17">
        <f t="shared" ref="M17:M80" si="34">$B16</f>
        <v>10</v>
      </c>
      <c r="P17" s="8">
        <v>3.5</v>
      </c>
      <c r="Q17" t="str">
        <f t="shared" si="0"/>
        <v>N</v>
      </c>
    </row>
    <row r="18" spans="1:17" x14ac:dyDescent="0.35">
      <c r="A18" t="s">
        <v>2</v>
      </c>
      <c r="B18">
        <v>19</v>
      </c>
      <c r="C18" t="s">
        <v>1</v>
      </c>
      <c r="D18" t="str">
        <f>IF($B19=$B18,"T",IF($B19&lt;$B18,"W","L"))</f>
        <v>L</v>
      </c>
      <c r="E18" s="5">
        <f t="shared" ref="E18" si="35">$E19</f>
        <v>42260</v>
      </c>
      <c r="F18" s="4">
        <v>1</v>
      </c>
      <c r="H18" t="s">
        <v>34</v>
      </c>
      <c r="I18">
        <f t="shared" ref="I18" si="36">I19</f>
        <v>1305</v>
      </c>
      <c r="J18" t="str">
        <f>J19</f>
        <v>Pacific</v>
      </c>
      <c r="K18" t="str">
        <f t="shared" ref="K18:L18" si="37">K19</f>
        <v>Dome</v>
      </c>
      <c r="L18">
        <f t="shared" si="37"/>
        <v>0</v>
      </c>
      <c r="M18">
        <f t="shared" ref="M18:M81" si="38">$B19</f>
        <v>31</v>
      </c>
      <c r="P18" s="8">
        <f>(P19*-1)</f>
        <v>-2.5</v>
      </c>
      <c r="Q18" t="str">
        <f t="shared" si="0"/>
        <v>N</v>
      </c>
    </row>
    <row r="19" spans="1:17" x14ac:dyDescent="0.35">
      <c r="A19" t="s">
        <v>22</v>
      </c>
      <c r="B19">
        <v>31</v>
      </c>
      <c r="C19" t="s">
        <v>1</v>
      </c>
      <c r="D19" t="str">
        <f>IF($B18=$B19,"T",IF($B18&lt;$B19,"W","L"))</f>
        <v>W</v>
      </c>
      <c r="E19" s="5">
        <v>42260</v>
      </c>
      <c r="F19" s="4">
        <v>1</v>
      </c>
      <c r="H19" t="s">
        <v>35</v>
      </c>
      <c r="I19">
        <v>1305</v>
      </c>
      <c r="J19" t="s">
        <v>67</v>
      </c>
      <c r="K19" t="s">
        <v>61</v>
      </c>
      <c r="M19">
        <f t="shared" ref="M19:M82" si="39">$B18</f>
        <v>19</v>
      </c>
      <c r="P19" s="8">
        <v>2.5</v>
      </c>
      <c r="Q19" t="str">
        <f t="shared" si="0"/>
        <v>N</v>
      </c>
    </row>
    <row r="20" spans="1:17" x14ac:dyDescent="0.35">
      <c r="A20" t="s">
        <v>16</v>
      </c>
      <c r="B20">
        <v>28</v>
      </c>
      <c r="C20" t="s">
        <v>1</v>
      </c>
      <c r="D20" t="str">
        <f>IF($B21=$B20,"T",IF($B21&lt;$B20,"W","L"))</f>
        <v>L</v>
      </c>
      <c r="E20" s="5">
        <f t="shared" ref="E20" si="40">$E21</f>
        <v>42260</v>
      </c>
      <c r="F20" s="4">
        <v>1</v>
      </c>
      <c r="H20" t="s">
        <v>34</v>
      </c>
      <c r="I20">
        <f t="shared" ref="I20" si="41">I21</f>
        <v>1305</v>
      </c>
      <c r="J20" t="str">
        <f>J21</f>
        <v>Pacific</v>
      </c>
      <c r="K20">
        <f t="shared" ref="K20:L20" si="42">K21</f>
        <v>84</v>
      </c>
      <c r="L20" t="str">
        <f t="shared" si="42"/>
        <v>Sunny</v>
      </c>
      <c r="M20">
        <f t="shared" ref="M20:M83" si="43">$B21</f>
        <v>33</v>
      </c>
      <c r="P20" s="8">
        <f>(P21*-1)</f>
        <v>-3.5</v>
      </c>
      <c r="Q20" t="str">
        <f t="shared" si="0"/>
        <v>N</v>
      </c>
    </row>
    <row r="21" spans="1:17" x14ac:dyDescent="0.35">
      <c r="A21" t="s">
        <v>32</v>
      </c>
      <c r="B21">
        <v>33</v>
      </c>
      <c r="C21" t="s">
        <v>1</v>
      </c>
      <c r="D21" t="str">
        <f>IF($B20=$B21,"T",IF($B20&lt;$B21,"W","L"))</f>
        <v>W</v>
      </c>
      <c r="E21" s="5">
        <v>42260</v>
      </c>
      <c r="F21" s="4">
        <v>1</v>
      </c>
      <c r="H21" t="s">
        <v>35</v>
      </c>
      <c r="I21">
        <v>1305</v>
      </c>
      <c r="J21" t="str">
        <f>VLOOKUP(A21,Sheet1!$A:$D,3, FALSE)</f>
        <v>Pacific</v>
      </c>
      <c r="K21">
        <v>84</v>
      </c>
      <c r="L21" t="s">
        <v>65</v>
      </c>
      <c r="M21">
        <f t="shared" ref="M21:M84" si="44">$B20</f>
        <v>28</v>
      </c>
      <c r="P21" s="8">
        <v>3.5</v>
      </c>
      <c r="Q21" t="str">
        <f t="shared" si="0"/>
        <v>N</v>
      </c>
    </row>
    <row r="22" spans="1:17" x14ac:dyDescent="0.35">
      <c r="A22" t="s">
        <v>13</v>
      </c>
      <c r="B22">
        <v>42</v>
      </c>
      <c r="C22" t="s">
        <v>1</v>
      </c>
      <c r="D22" t="str">
        <f>IF($B23=$B22,"T",IF($B23&lt;$B22,"W","L"))</f>
        <v>W</v>
      </c>
      <c r="E22" s="5">
        <f t="shared" ref="E22" si="45">$E23</f>
        <v>42260</v>
      </c>
      <c r="F22" s="4">
        <v>1</v>
      </c>
      <c r="H22" t="s">
        <v>34</v>
      </c>
      <c r="I22">
        <f t="shared" ref="I22" si="46">I23</f>
        <v>1625</v>
      </c>
      <c r="J22" t="str">
        <f>J23</f>
        <v>Eastern</v>
      </c>
      <c r="K22">
        <f t="shared" ref="K22:L22" si="47">K23</f>
        <v>84</v>
      </c>
      <c r="L22" t="str">
        <f t="shared" si="47"/>
        <v>Cloudy</v>
      </c>
      <c r="M22">
        <f t="shared" ref="M22:M85" si="48">$B23</f>
        <v>14</v>
      </c>
      <c r="P22" s="8">
        <f>(P23*-1)</f>
        <v>-3</v>
      </c>
      <c r="Q22" t="str">
        <f t="shared" si="0"/>
        <v>Y</v>
      </c>
    </row>
    <row r="23" spans="1:17" x14ac:dyDescent="0.35">
      <c r="A23" t="s">
        <v>9</v>
      </c>
      <c r="B23">
        <v>14</v>
      </c>
      <c r="C23" t="s">
        <v>1</v>
      </c>
      <c r="D23" t="str">
        <f>IF($B22=$B23,"T",IF($B22&lt;$B23,"W","L"))</f>
        <v>L</v>
      </c>
      <c r="E23" s="5">
        <v>42260</v>
      </c>
      <c r="F23" s="4">
        <v>1</v>
      </c>
      <c r="H23" t="s">
        <v>35</v>
      </c>
      <c r="I23">
        <v>1625</v>
      </c>
      <c r="J23" t="str">
        <f>VLOOKUP(A23,Sheet1!$A:$D,3, FALSE)</f>
        <v>Eastern</v>
      </c>
      <c r="K23">
        <v>84</v>
      </c>
      <c r="L23" t="s">
        <v>64</v>
      </c>
      <c r="M23">
        <f t="shared" ref="M23:M86" si="49">$B22</f>
        <v>42</v>
      </c>
      <c r="P23" s="8">
        <v>3</v>
      </c>
      <c r="Q23" t="str">
        <f t="shared" si="0"/>
        <v>Y</v>
      </c>
    </row>
    <row r="24" spans="1:17" x14ac:dyDescent="0.35">
      <c r="A24" t="s">
        <v>6</v>
      </c>
      <c r="B24">
        <v>33</v>
      </c>
      <c r="C24" t="s">
        <v>1</v>
      </c>
      <c r="D24" t="str">
        <f>IF($B25=$B24,"T",IF($B25&lt;$B24,"W","L"))</f>
        <v>W</v>
      </c>
      <c r="E24" s="5">
        <f t="shared" ref="E24" si="50">$E25</f>
        <v>42260</v>
      </c>
      <c r="F24" s="4">
        <v>1</v>
      </c>
      <c r="H24" t="s">
        <v>34</v>
      </c>
      <c r="I24">
        <f t="shared" ref="I24" si="51">I25</f>
        <v>1325</v>
      </c>
      <c r="J24" t="str">
        <f>J25</f>
        <v>Pacific</v>
      </c>
      <c r="K24">
        <f t="shared" ref="K24:L24" si="52">K25</f>
        <v>73</v>
      </c>
      <c r="L24" t="str">
        <f t="shared" si="52"/>
        <v>Cloudy</v>
      </c>
      <c r="M24">
        <f t="shared" ref="M24:M87" si="53">$B25</f>
        <v>13</v>
      </c>
      <c r="P24" s="8">
        <f>(P25*-1)</f>
        <v>3</v>
      </c>
      <c r="Q24" t="str">
        <f t="shared" si="0"/>
        <v>N</v>
      </c>
    </row>
    <row r="25" spans="1:17" x14ac:dyDescent="0.35">
      <c r="A25" t="s">
        <v>12</v>
      </c>
      <c r="B25">
        <v>13</v>
      </c>
      <c r="C25" t="s">
        <v>1</v>
      </c>
      <c r="D25" t="str">
        <f>IF($B24=$B25,"T",IF($B24&lt;$B25,"W","L"))</f>
        <v>L</v>
      </c>
      <c r="E25" s="5">
        <v>42260</v>
      </c>
      <c r="F25" s="4">
        <v>1</v>
      </c>
      <c r="H25" t="s">
        <v>35</v>
      </c>
      <c r="I25">
        <v>1325</v>
      </c>
      <c r="J25" t="str">
        <f>VLOOKUP(A25,Sheet1!$A:$D,3, FALSE)</f>
        <v>Pacific</v>
      </c>
      <c r="K25">
        <v>73</v>
      </c>
      <c r="L25" t="s">
        <v>64</v>
      </c>
      <c r="M25">
        <f t="shared" ref="M25:M88" si="54">$B24</f>
        <v>33</v>
      </c>
      <c r="P25" s="8">
        <v>-3</v>
      </c>
      <c r="Q25" t="str">
        <f t="shared" si="0"/>
        <v>N</v>
      </c>
    </row>
    <row r="26" spans="1:17" x14ac:dyDescent="0.35">
      <c r="A26" t="s">
        <v>30</v>
      </c>
      <c r="B26">
        <v>13</v>
      </c>
      <c r="C26" t="s">
        <v>1</v>
      </c>
      <c r="D26" t="str">
        <f>IF($B27=$B26,"T",IF($B27&lt;$B26,"W","L"))</f>
        <v>L</v>
      </c>
      <c r="E26" s="5">
        <f t="shared" ref="E26" si="55">$E27</f>
        <v>42260</v>
      </c>
      <c r="F26" s="4">
        <v>1</v>
      </c>
      <c r="H26" t="s">
        <v>34</v>
      </c>
      <c r="I26">
        <f t="shared" ref="I26:I28" si="56">I27</f>
        <v>1425</v>
      </c>
      <c r="J26" t="str">
        <f>J27</f>
        <v>Mountain</v>
      </c>
      <c r="K26">
        <f>K27</f>
        <v>88</v>
      </c>
      <c r="L26" t="str">
        <f>L27</f>
        <v>Partly Sunny</v>
      </c>
      <c r="M26">
        <f t="shared" ref="M26:M89" si="57">$B27</f>
        <v>19</v>
      </c>
      <c r="P26" s="8">
        <f>(P27*-1)</f>
        <v>-4.5</v>
      </c>
      <c r="Q26" t="str">
        <f t="shared" si="0"/>
        <v>N</v>
      </c>
    </row>
    <row r="27" spans="1:17" x14ac:dyDescent="0.35">
      <c r="A27" t="s">
        <v>18</v>
      </c>
      <c r="B27">
        <v>19</v>
      </c>
      <c r="C27" t="s">
        <v>1</v>
      </c>
      <c r="D27" t="str">
        <f>IF($B26=$B27,"T",IF($B26&lt;$B27,"W","L"))</f>
        <v>W</v>
      </c>
      <c r="E27" s="5">
        <v>42260</v>
      </c>
      <c r="F27" s="4">
        <v>1</v>
      </c>
      <c r="H27" t="s">
        <v>35</v>
      </c>
      <c r="I27">
        <v>1425</v>
      </c>
      <c r="J27" t="str">
        <f>VLOOKUP(A27,Sheet1!$A:$D,3, FALSE)</f>
        <v>Mountain</v>
      </c>
      <c r="K27">
        <v>88</v>
      </c>
      <c r="L27" t="s">
        <v>87</v>
      </c>
      <c r="M27">
        <f t="shared" ref="M27:M90" si="58">$B26</f>
        <v>13</v>
      </c>
      <c r="P27" s="8">
        <v>4.5</v>
      </c>
      <c r="Q27" t="str">
        <f t="shared" si="0"/>
        <v>N</v>
      </c>
    </row>
    <row r="28" spans="1:17" x14ac:dyDescent="0.35">
      <c r="A28" t="s">
        <v>21</v>
      </c>
      <c r="B28">
        <v>26</v>
      </c>
      <c r="C28" t="s">
        <v>1</v>
      </c>
      <c r="D28" t="str">
        <f>IF($B29=$B28,"T",IF($B29&lt;$B28,"W","L"))</f>
        <v>L</v>
      </c>
      <c r="E28" s="5">
        <f t="shared" ref="E28" si="59">$E29</f>
        <v>42260</v>
      </c>
      <c r="F28" s="4">
        <v>1</v>
      </c>
      <c r="H28" t="s">
        <v>34</v>
      </c>
      <c r="I28">
        <f t="shared" si="56"/>
        <v>1930</v>
      </c>
      <c r="J28" t="str">
        <f>J29</f>
        <v>Central</v>
      </c>
      <c r="K28" t="str">
        <f t="shared" ref="K28:L28" si="60">K29</f>
        <v>Dome</v>
      </c>
      <c r="L28">
        <f t="shared" si="60"/>
        <v>0</v>
      </c>
      <c r="M28">
        <f t="shared" ref="M28:M91" si="61">$B29</f>
        <v>27</v>
      </c>
      <c r="P28" s="8">
        <f>(P29*-1)</f>
        <v>-7</v>
      </c>
      <c r="Q28" t="str">
        <f t="shared" si="0"/>
        <v>N</v>
      </c>
    </row>
    <row r="29" spans="1:17" x14ac:dyDescent="0.35">
      <c r="A29" t="s">
        <v>28</v>
      </c>
      <c r="B29">
        <v>27</v>
      </c>
      <c r="C29" t="s">
        <v>1</v>
      </c>
      <c r="D29" t="str">
        <f>IF($B28=$B29,"T",IF($B28&lt;$B29,"W","L"))</f>
        <v>W</v>
      </c>
      <c r="E29" s="5">
        <v>42260</v>
      </c>
      <c r="F29" s="4">
        <v>1</v>
      </c>
      <c r="H29" t="s">
        <v>35</v>
      </c>
      <c r="I29">
        <v>1930</v>
      </c>
      <c r="J29" t="str">
        <f>VLOOKUP(A29,Sheet1!$A:$D,3, FALSE)</f>
        <v>Central</v>
      </c>
      <c r="K29" t="s">
        <v>61</v>
      </c>
      <c r="M29">
        <f t="shared" ref="M29:M92" si="62">$B28</f>
        <v>26</v>
      </c>
      <c r="P29" s="8">
        <v>7</v>
      </c>
      <c r="Q29" t="str">
        <f t="shared" si="0"/>
        <v>N</v>
      </c>
    </row>
    <row r="30" spans="1:17" x14ac:dyDescent="0.35">
      <c r="A30" t="s">
        <v>27</v>
      </c>
      <c r="B30">
        <v>24</v>
      </c>
      <c r="C30" t="s">
        <v>1</v>
      </c>
      <c r="D30" t="str">
        <f>IF($B31=$B30,"T",IF($B31&lt;$B30,"W","L"))</f>
        <v>L</v>
      </c>
      <c r="E30" s="5">
        <f t="shared" ref="E30:E32" si="63">$E31</f>
        <v>42261</v>
      </c>
      <c r="F30" s="4">
        <v>1</v>
      </c>
      <c r="H30" t="s">
        <v>34</v>
      </c>
      <c r="I30">
        <f t="shared" ref="I30" si="64">I31</f>
        <v>1910</v>
      </c>
      <c r="J30" t="str">
        <f>J31</f>
        <v>Eastern</v>
      </c>
      <c r="K30" t="str">
        <f t="shared" ref="K30:L30" si="65">K31</f>
        <v>Dome</v>
      </c>
      <c r="L30">
        <f t="shared" si="65"/>
        <v>0</v>
      </c>
      <c r="M30">
        <f t="shared" ref="M30:M93" si="66">$B31</f>
        <v>26</v>
      </c>
      <c r="P30" s="8">
        <f>(P31*-1)</f>
        <v>3</v>
      </c>
      <c r="Q30" t="str">
        <f t="shared" si="0"/>
        <v>Y</v>
      </c>
    </row>
    <row r="31" spans="1:17" x14ac:dyDescent="0.35">
      <c r="A31" t="s">
        <v>3</v>
      </c>
      <c r="B31">
        <v>26</v>
      </c>
      <c r="C31" t="s">
        <v>1</v>
      </c>
      <c r="D31" t="str">
        <f>IF($B30=$B31,"T",IF($B30&lt;$B31,"W","L"))</f>
        <v>W</v>
      </c>
      <c r="E31" s="5">
        <v>42261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 t="s">
        <v>61</v>
      </c>
      <c r="M31">
        <f t="shared" ref="M31:M94" si="67">$B30</f>
        <v>24</v>
      </c>
      <c r="P31" s="8">
        <v>-3</v>
      </c>
      <c r="Q31" t="str">
        <f t="shared" si="0"/>
        <v>Y</v>
      </c>
    </row>
    <row r="32" spans="1:17" x14ac:dyDescent="0.35">
      <c r="A32" t="s">
        <v>0</v>
      </c>
      <c r="B32">
        <v>3</v>
      </c>
      <c r="C32" t="s">
        <v>1</v>
      </c>
      <c r="D32" t="str">
        <f>IF($B33=$B32,"T",IF($B33&lt;$B32,"W","L"))</f>
        <v>L</v>
      </c>
      <c r="E32" s="5">
        <f t="shared" si="63"/>
        <v>42261</v>
      </c>
      <c r="F32" s="4">
        <v>1</v>
      </c>
      <c r="H32" t="s">
        <v>34</v>
      </c>
      <c r="I32">
        <f t="shared" ref="I32:I64" si="68">I33</f>
        <v>1920</v>
      </c>
      <c r="J32" t="str">
        <f>J33</f>
        <v>Pacific</v>
      </c>
      <c r="K32">
        <f t="shared" ref="K32:L32" si="69">K33</f>
        <v>70</v>
      </c>
      <c r="L32" t="str">
        <f t="shared" si="69"/>
        <v>Partly Cloudy</v>
      </c>
      <c r="M32">
        <f t="shared" ref="M32:M95" si="70">$B33</f>
        <v>20</v>
      </c>
      <c r="P32" s="8">
        <f>(P33*-1)</f>
        <v>2.5</v>
      </c>
      <c r="Q32" t="str">
        <f t="shared" si="0"/>
        <v>Y</v>
      </c>
    </row>
    <row r="33" spans="1:17" x14ac:dyDescent="0.35">
      <c r="A33" t="s">
        <v>24</v>
      </c>
      <c r="B33">
        <v>20</v>
      </c>
      <c r="C33" t="s">
        <v>1</v>
      </c>
      <c r="D33" t="str">
        <f>IF($B32=$B33,"T",IF($B32&lt;$B33,"W","L"))</f>
        <v>W</v>
      </c>
      <c r="E33" s="5">
        <v>42261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70</v>
      </c>
      <c r="L33" t="s">
        <v>62</v>
      </c>
      <c r="M33">
        <f t="shared" ref="M33:M96" si="71">$B32</f>
        <v>3</v>
      </c>
      <c r="P33" s="8">
        <v>-2.5</v>
      </c>
      <c r="Q33" t="str">
        <f t="shared" si="0"/>
        <v>Y</v>
      </c>
    </row>
    <row r="34" spans="1:17" x14ac:dyDescent="0.35">
      <c r="A34" t="s">
        <v>18</v>
      </c>
      <c r="B34">
        <v>31</v>
      </c>
      <c r="C34" t="s">
        <v>1</v>
      </c>
      <c r="D34" t="str">
        <f>IF($B35=$B34,"T",IF($B35&lt;$B34,"W","L"))</f>
        <v>W</v>
      </c>
      <c r="E34" s="5">
        <f t="shared" ref="E34" si="72">$E35</f>
        <v>42264</v>
      </c>
      <c r="F34" s="4">
        <f>1+VLOOKUP($A34,$A$2:$F$33,6,FALSE)</f>
        <v>2</v>
      </c>
      <c r="G34" s="4">
        <f t="shared" ref="F34:G65" si="73">VLOOKUP($A34,$A34:$E34,5,FALSE)-VLOOKUP($A34,$A$2:$E$33,5,FALSE)</f>
        <v>4</v>
      </c>
      <c r="H34" t="s">
        <v>34</v>
      </c>
      <c r="I34">
        <f t="shared" si="68"/>
        <v>1930</v>
      </c>
      <c r="J34" t="str">
        <f>J35</f>
        <v>Central</v>
      </c>
      <c r="K34">
        <f t="shared" ref="K34:L34" si="74">K35</f>
        <v>87</v>
      </c>
      <c r="L34" t="str">
        <f t="shared" si="74"/>
        <v>Cloudy</v>
      </c>
      <c r="M34">
        <f t="shared" ref="M34:M97" si="75">$B35</f>
        <v>24</v>
      </c>
      <c r="N34" s="10">
        <f>VLOOKUP($A34,$A$2:$M$33,2,FALSE)</f>
        <v>19</v>
      </c>
      <c r="O34" s="10">
        <f>VLOOKUP($A34,$A$2:$M$33,13,FALSE)</f>
        <v>13</v>
      </c>
      <c r="P34" s="8">
        <f>(P35*-1)</f>
        <v>-3</v>
      </c>
      <c r="Q34" t="str">
        <f>IF(AND(($P34 &lt;  0), ($D34="L")), "N", IF(AND(($P34 &gt; 0), ($D34="W")),"N","Y"))</f>
        <v>Y</v>
      </c>
    </row>
    <row r="35" spans="1:17" x14ac:dyDescent="0.35">
      <c r="A35" t="s">
        <v>33</v>
      </c>
      <c r="B35">
        <v>24</v>
      </c>
      <c r="C35" t="s">
        <v>1</v>
      </c>
      <c r="D35" t="str">
        <f>IF($B34=$B35,"T",IF($B34&lt;$B35,"W","L"))</f>
        <v>L</v>
      </c>
      <c r="E35" s="5">
        <v>42264</v>
      </c>
      <c r="F35" s="4">
        <f t="shared" ref="F35:F65" si="76">1+VLOOKUP($A35,$A$2:$F$33,6,FALSE)</f>
        <v>2</v>
      </c>
      <c r="G35" s="4">
        <f t="shared" si="73"/>
        <v>4</v>
      </c>
      <c r="H35" t="s">
        <v>35</v>
      </c>
      <c r="I35">
        <v>1930</v>
      </c>
      <c r="J35" t="str">
        <f>VLOOKUP(A35,Sheet1!$A:$D,3, FALSE)</f>
        <v>Central</v>
      </c>
      <c r="K35">
        <v>87</v>
      </c>
      <c r="L35" t="s">
        <v>64</v>
      </c>
      <c r="M35">
        <f t="shared" ref="M35:M98" si="77">$B34</f>
        <v>31</v>
      </c>
      <c r="N35" s="10">
        <f t="shared" ref="N35:N65" si="78">VLOOKUP($A35,$A$2:$M$33,2,FALSE)</f>
        <v>27</v>
      </c>
      <c r="O35" s="10">
        <f t="shared" ref="O35:O65" si="79">VLOOKUP($A35,$A$2:$M$33,13,FALSE)</f>
        <v>20</v>
      </c>
      <c r="P35" s="8">
        <v>3</v>
      </c>
      <c r="Q35" t="str">
        <f t="shared" si="0"/>
        <v>Y</v>
      </c>
    </row>
    <row r="36" spans="1:17" x14ac:dyDescent="0.35">
      <c r="A36" t="s">
        <v>22</v>
      </c>
      <c r="B36">
        <v>48</v>
      </c>
      <c r="C36" t="s">
        <v>1</v>
      </c>
      <c r="D36" t="str">
        <f>IF($B37=$B36,"T",IF($B37&lt;$B36,"W","L"))</f>
        <v>W</v>
      </c>
      <c r="E36" s="5">
        <f t="shared" ref="E36:E62" si="80">$E37</f>
        <v>42267</v>
      </c>
      <c r="F36" s="4">
        <f t="shared" si="76"/>
        <v>2</v>
      </c>
      <c r="G36" s="4">
        <f t="shared" si="73"/>
        <v>7</v>
      </c>
      <c r="H36" t="s">
        <v>34</v>
      </c>
      <c r="I36">
        <f t="shared" si="68"/>
        <v>1200</v>
      </c>
      <c r="J36" t="str">
        <f>J37</f>
        <v>Central</v>
      </c>
      <c r="K36">
        <f t="shared" ref="K36:L36" si="81">K37</f>
        <v>70</v>
      </c>
      <c r="L36" t="str">
        <f t="shared" si="81"/>
        <v>Mostly Sunny</v>
      </c>
      <c r="M36">
        <f t="shared" ref="M36:M99" si="82">$B37</f>
        <v>23</v>
      </c>
      <c r="N36" s="10">
        <f t="shared" si="78"/>
        <v>31</v>
      </c>
      <c r="O36" s="10">
        <f t="shared" si="79"/>
        <v>19</v>
      </c>
      <c r="P36" s="8">
        <f>(P37*-1)</f>
        <v>-2</v>
      </c>
      <c r="Q36" t="str">
        <f t="shared" si="0"/>
        <v>Y</v>
      </c>
    </row>
    <row r="37" spans="1:17" x14ac:dyDescent="0.35">
      <c r="A37" t="s">
        <v>17</v>
      </c>
      <c r="B37">
        <v>23</v>
      </c>
      <c r="C37" t="s">
        <v>1</v>
      </c>
      <c r="D37" t="str">
        <f>IF($B36=$B37,"T",IF($B36&lt;$B37,"W","L"))</f>
        <v>L</v>
      </c>
      <c r="E37" s="5">
        <v>42267</v>
      </c>
      <c r="F37" s="4">
        <f t="shared" si="76"/>
        <v>2</v>
      </c>
      <c r="G37" s="4">
        <f t="shared" si="73"/>
        <v>7</v>
      </c>
      <c r="H37" t="s">
        <v>35</v>
      </c>
      <c r="I37">
        <v>1200</v>
      </c>
      <c r="J37" t="str">
        <f>VLOOKUP(A37,Sheet1!$A:$D,3, FALSE)</f>
        <v>Central</v>
      </c>
      <c r="K37">
        <v>70</v>
      </c>
      <c r="L37" t="s">
        <v>107</v>
      </c>
      <c r="M37">
        <f t="shared" ref="M37:M100" si="83">$B36</f>
        <v>48</v>
      </c>
      <c r="N37" s="10">
        <f t="shared" si="78"/>
        <v>23</v>
      </c>
      <c r="O37" s="10">
        <f t="shared" si="79"/>
        <v>31</v>
      </c>
      <c r="P37" s="8">
        <v>2</v>
      </c>
      <c r="Q37" t="str">
        <f t="shared" si="0"/>
        <v>Y</v>
      </c>
    </row>
    <row r="38" spans="1:17" x14ac:dyDescent="0.35">
      <c r="A38" t="s">
        <v>24</v>
      </c>
      <c r="B38">
        <v>18</v>
      </c>
      <c r="C38" t="s">
        <v>1</v>
      </c>
      <c r="D38" t="str">
        <f>IF($B39=$B38,"T",IF($B39&lt;$B38,"W","L"))</f>
        <v>L</v>
      </c>
      <c r="E38" s="5">
        <f t="shared" si="80"/>
        <v>42267</v>
      </c>
      <c r="F38" s="4">
        <f t="shared" si="76"/>
        <v>2</v>
      </c>
      <c r="G38" s="4">
        <f t="shared" si="73"/>
        <v>6</v>
      </c>
      <c r="H38" t="s">
        <v>34</v>
      </c>
      <c r="I38">
        <f t="shared" si="68"/>
        <v>1300</v>
      </c>
      <c r="J38" t="str">
        <f>J39</f>
        <v>Eastern</v>
      </c>
      <c r="K38">
        <f t="shared" ref="K38:L38" si="84">K39</f>
        <v>66</v>
      </c>
      <c r="L38" t="str">
        <f t="shared" si="84"/>
        <v>Partly Cloudy</v>
      </c>
      <c r="M38">
        <f t="shared" ref="M38:M101" si="85">$B39</f>
        <v>43</v>
      </c>
      <c r="N38" s="10">
        <f t="shared" si="78"/>
        <v>20</v>
      </c>
      <c r="O38" s="10">
        <f t="shared" si="79"/>
        <v>3</v>
      </c>
      <c r="P38" s="8">
        <f>(P39*-1)</f>
        <v>-6</v>
      </c>
      <c r="Q38" t="str">
        <f t="shared" si="0"/>
        <v>N</v>
      </c>
    </row>
    <row r="39" spans="1:17" x14ac:dyDescent="0.35">
      <c r="A39" t="s">
        <v>4</v>
      </c>
      <c r="B39">
        <v>43</v>
      </c>
      <c r="C39" t="s">
        <v>1</v>
      </c>
      <c r="D39" t="str">
        <f>IF($B38=$B39,"T",IF($B38&lt;$B39,"W","L"))</f>
        <v>W</v>
      </c>
      <c r="E39" s="5">
        <v>42267</v>
      </c>
      <c r="F39" s="4">
        <f t="shared" si="76"/>
        <v>2</v>
      </c>
      <c r="G39" s="4">
        <f t="shared" si="73"/>
        <v>10</v>
      </c>
      <c r="H39" t="s">
        <v>35</v>
      </c>
      <c r="I39">
        <v>1300</v>
      </c>
      <c r="J39" t="str">
        <f>VLOOKUP(A39,Sheet1!$A:$D,3, FALSE)</f>
        <v>Eastern</v>
      </c>
      <c r="K39">
        <v>66</v>
      </c>
      <c r="L39" t="s">
        <v>62</v>
      </c>
      <c r="M39">
        <f t="shared" ref="M39:M102" si="86">$B38</f>
        <v>18</v>
      </c>
      <c r="N39" s="10">
        <f t="shared" si="78"/>
        <v>21</v>
      </c>
      <c r="O39" s="10">
        <f t="shared" si="79"/>
        <v>28</v>
      </c>
      <c r="P39" s="8">
        <v>6</v>
      </c>
      <c r="Q39" t="str">
        <f t="shared" si="0"/>
        <v>N</v>
      </c>
    </row>
    <row r="40" spans="1:17" x14ac:dyDescent="0.35">
      <c r="A40" t="s">
        <v>7</v>
      </c>
      <c r="B40">
        <v>40</v>
      </c>
      <c r="C40" t="s">
        <v>1</v>
      </c>
      <c r="D40" t="str">
        <f>IF($B41=$B40,"T",IF($B41&lt;$B40,"W","L"))</f>
        <v>W</v>
      </c>
      <c r="E40" s="5">
        <f t="shared" si="80"/>
        <v>42267</v>
      </c>
      <c r="F40" s="4">
        <f t="shared" si="76"/>
        <v>2</v>
      </c>
      <c r="G40" s="4">
        <f t="shared" si="73"/>
        <v>10</v>
      </c>
      <c r="H40" t="s">
        <v>34</v>
      </c>
      <c r="I40">
        <f t="shared" si="68"/>
        <v>1300</v>
      </c>
      <c r="J40" t="str">
        <f>J41</f>
        <v>Eastern</v>
      </c>
      <c r="K40">
        <f t="shared" ref="K40:L40" si="87">K41</f>
        <v>62</v>
      </c>
      <c r="L40" s="1" t="str">
        <f t="shared" si="87"/>
        <v>Mostly Sunny</v>
      </c>
      <c r="M40">
        <f t="shared" ref="M40:M103" si="88">$B41</f>
        <v>32</v>
      </c>
      <c r="N40" s="10">
        <f t="shared" si="78"/>
        <v>28</v>
      </c>
      <c r="O40" s="10">
        <f t="shared" si="79"/>
        <v>21</v>
      </c>
      <c r="P40" s="8">
        <f>(P41*-1)</f>
        <v>-1</v>
      </c>
      <c r="Q40" t="str">
        <f t="shared" si="0"/>
        <v>Y</v>
      </c>
    </row>
    <row r="41" spans="1:17" x14ac:dyDescent="0.35">
      <c r="A41" t="s">
        <v>11</v>
      </c>
      <c r="B41">
        <v>32</v>
      </c>
      <c r="C41" t="s">
        <v>1</v>
      </c>
      <c r="D41" t="str">
        <f>IF($B40=$B41,"T",IF($B40&lt;$B41,"W","L"))</f>
        <v>L</v>
      </c>
      <c r="E41" s="5">
        <v>42267</v>
      </c>
      <c r="F41" s="4">
        <f t="shared" si="76"/>
        <v>2</v>
      </c>
      <c r="G41" s="4">
        <f t="shared" si="73"/>
        <v>7</v>
      </c>
      <c r="H41" t="s">
        <v>35</v>
      </c>
      <c r="I41">
        <v>1300</v>
      </c>
      <c r="J41" t="str">
        <f>VLOOKUP(A41,Sheet1!$A:$D,3, FALSE)</f>
        <v>Eastern</v>
      </c>
      <c r="K41">
        <v>62</v>
      </c>
      <c r="L41" s="1" t="s">
        <v>107</v>
      </c>
      <c r="M41">
        <f t="shared" ref="M41:M104" si="89">$B40</f>
        <v>40</v>
      </c>
      <c r="N41" s="10">
        <f t="shared" si="78"/>
        <v>27</v>
      </c>
      <c r="O41" s="10">
        <f t="shared" si="79"/>
        <v>14</v>
      </c>
      <c r="P41" s="8">
        <v>1</v>
      </c>
      <c r="Q41" t="str">
        <f t="shared" si="0"/>
        <v>Y</v>
      </c>
    </row>
    <row r="42" spans="1:17" x14ac:dyDescent="0.35">
      <c r="A42" t="s">
        <v>15</v>
      </c>
      <c r="B42">
        <v>17</v>
      </c>
      <c r="C42" t="s">
        <v>1</v>
      </c>
      <c r="D42" t="str">
        <f>IF($B43=$B42,"T",IF($B43&lt;$B42,"W","L"))</f>
        <v>L</v>
      </c>
      <c r="E42" s="5">
        <f t="shared" si="80"/>
        <v>42267</v>
      </c>
      <c r="F42" s="4">
        <f t="shared" si="76"/>
        <v>2</v>
      </c>
      <c r="G42" s="4">
        <f t="shared" si="73"/>
        <v>7</v>
      </c>
      <c r="H42" t="s">
        <v>34</v>
      </c>
      <c r="I42">
        <f t="shared" si="68"/>
        <v>1300</v>
      </c>
      <c r="J42" t="str">
        <f>J43</f>
        <v>Eastern</v>
      </c>
      <c r="K42">
        <f t="shared" ref="K42:L42" si="90">K43</f>
        <v>88</v>
      </c>
      <c r="L42" t="str">
        <f t="shared" si="90"/>
        <v>Sunny</v>
      </c>
      <c r="M42">
        <f t="shared" ref="M42:M73" si="91">$B43</f>
        <v>24</v>
      </c>
      <c r="N42" s="10">
        <f t="shared" si="78"/>
        <v>20</v>
      </c>
      <c r="O42" s="10">
        <f t="shared" si="79"/>
        <v>27</v>
      </c>
      <c r="P42" s="8">
        <f>(P43*-1)</f>
        <v>-3</v>
      </c>
      <c r="Q42" t="str">
        <f t="shared" si="0"/>
        <v>N</v>
      </c>
    </row>
    <row r="43" spans="1:17" x14ac:dyDescent="0.35">
      <c r="A43" t="s">
        <v>20</v>
      </c>
      <c r="B43">
        <v>24</v>
      </c>
      <c r="C43" t="s">
        <v>1</v>
      </c>
      <c r="D43" t="str">
        <f>IF($B42=$B43,"T",IF($B42&lt;$B43,"W","L"))</f>
        <v>W</v>
      </c>
      <c r="E43" s="5">
        <v>42267</v>
      </c>
      <c r="F43" s="4">
        <f t="shared" si="76"/>
        <v>2</v>
      </c>
      <c r="G43" s="4">
        <f t="shared" si="73"/>
        <v>7</v>
      </c>
      <c r="H43" t="s">
        <v>35</v>
      </c>
      <c r="I43">
        <v>1300</v>
      </c>
      <c r="J43" t="str">
        <f>VLOOKUP(A43,Sheet1!$A:$D,3, FALSE)</f>
        <v>Eastern</v>
      </c>
      <c r="K43">
        <v>88</v>
      </c>
      <c r="L43" t="s">
        <v>65</v>
      </c>
      <c r="M43">
        <f t="shared" ref="M43:M74" si="92">$B42</f>
        <v>17</v>
      </c>
      <c r="N43" s="10">
        <f t="shared" si="78"/>
        <v>20</v>
      </c>
      <c r="O43" s="10">
        <f t="shared" si="79"/>
        <v>9</v>
      </c>
      <c r="P43" s="8">
        <v>3</v>
      </c>
      <c r="Q43" t="str">
        <f t="shared" si="0"/>
        <v>N</v>
      </c>
    </row>
    <row r="44" spans="1:17" x14ac:dyDescent="0.35">
      <c r="A44" t="s">
        <v>3</v>
      </c>
      <c r="B44">
        <v>24</v>
      </c>
      <c r="C44" t="s">
        <v>1</v>
      </c>
      <c r="D44" t="str">
        <f>IF($B45=$B44,"T",IF($B45&lt;$B44,"W","L"))</f>
        <v>W</v>
      </c>
      <c r="E44" s="5">
        <f t="shared" si="80"/>
        <v>42267</v>
      </c>
      <c r="F44" s="4">
        <f t="shared" si="76"/>
        <v>2</v>
      </c>
      <c r="G44" s="4">
        <f t="shared" si="73"/>
        <v>6</v>
      </c>
      <c r="H44" t="s">
        <v>34</v>
      </c>
      <c r="I44">
        <f t="shared" si="68"/>
        <v>1300</v>
      </c>
      <c r="J44" t="str">
        <f>J45</f>
        <v>Eastern</v>
      </c>
      <c r="K44">
        <f t="shared" ref="K44:L44" si="93">K45</f>
        <v>74</v>
      </c>
      <c r="L44" t="str">
        <f t="shared" si="93"/>
        <v>Sunny</v>
      </c>
      <c r="M44">
        <f t="shared" ref="M44:M75" si="94">$B45</f>
        <v>20</v>
      </c>
      <c r="N44" s="10">
        <f t="shared" si="78"/>
        <v>26</v>
      </c>
      <c r="O44" s="10">
        <f t="shared" si="79"/>
        <v>24</v>
      </c>
      <c r="P44" s="8">
        <f>(P45*-1)</f>
        <v>-2</v>
      </c>
      <c r="Q44" t="str">
        <f t="shared" si="0"/>
        <v>Y</v>
      </c>
    </row>
    <row r="45" spans="1:17" x14ac:dyDescent="0.35">
      <c r="A45" t="s">
        <v>21</v>
      </c>
      <c r="B45">
        <v>20</v>
      </c>
      <c r="C45" t="s">
        <v>1</v>
      </c>
      <c r="D45" t="str">
        <f>IF($B44=$B45,"T",IF($B44&lt;$B45,"W","L"))</f>
        <v>L</v>
      </c>
      <c r="E45" s="5">
        <v>42267</v>
      </c>
      <c r="F45" s="4">
        <f t="shared" si="76"/>
        <v>2</v>
      </c>
      <c r="G45" s="4">
        <f t="shared" si="73"/>
        <v>7</v>
      </c>
      <c r="H45" t="s">
        <v>35</v>
      </c>
      <c r="I45">
        <v>1300</v>
      </c>
      <c r="J45" t="str">
        <f>VLOOKUP(A45,Sheet1!$A:$D,3, FALSE)</f>
        <v>Eastern</v>
      </c>
      <c r="K45">
        <v>74</v>
      </c>
      <c r="L45" t="s">
        <v>65</v>
      </c>
      <c r="M45">
        <f t="shared" ref="M45:M76" si="95">$B44</f>
        <v>24</v>
      </c>
      <c r="N45" s="10">
        <f t="shared" si="78"/>
        <v>26</v>
      </c>
      <c r="O45" s="10">
        <f t="shared" si="79"/>
        <v>27</v>
      </c>
      <c r="P45" s="8">
        <v>2</v>
      </c>
      <c r="Q45" t="str">
        <f t="shared" si="0"/>
        <v>Y</v>
      </c>
    </row>
    <row r="46" spans="1:17" x14ac:dyDescent="0.35">
      <c r="A46" t="s">
        <v>9</v>
      </c>
      <c r="B46">
        <v>26</v>
      </c>
      <c r="C46" t="s">
        <v>1</v>
      </c>
      <c r="D46" t="str">
        <f>IF($B47=$B46,"T",IF($B47&lt;$B46,"W","L"))</f>
        <v>W</v>
      </c>
      <c r="E46" s="5">
        <f t="shared" si="80"/>
        <v>42267</v>
      </c>
      <c r="F46" s="4">
        <f t="shared" si="76"/>
        <v>2</v>
      </c>
      <c r="G46" s="4">
        <f t="shared" si="73"/>
        <v>7</v>
      </c>
      <c r="H46" t="s">
        <v>34</v>
      </c>
      <c r="I46">
        <f t="shared" si="68"/>
        <v>1200</v>
      </c>
      <c r="J46" t="str">
        <f>J47</f>
        <v>Central</v>
      </c>
      <c r="K46" t="str">
        <f t="shared" ref="K46:L46" si="96">K47</f>
        <v>Dome</v>
      </c>
      <c r="L46">
        <f t="shared" si="96"/>
        <v>0</v>
      </c>
      <c r="M46">
        <f t="shared" ref="M46:M77" si="97">$B47</f>
        <v>19</v>
      </c>
      <c r="N46" s="10">
        <f t="shared" si="78"/>
        <v>14</v>
      </c>
      <c r="O46" s="10">
        <f t="shared" si="79"/>
        <v>42</v>
      </c>
      <c r="P46" s="8">
        <f>(P47*-1)</f>
        <v>-9</v>
      </c>
      <c r="Q46" t="str">
        <f t="shared" si="0"/>
        <v>Y</v>
      </c>
    </row>
    <row r="47" spans="1:17" x14ac:dyDescent="0.35">
      <c r="A47" t="s">
        <v>2</v>
      </c>
      <c r="B47">
        <v>19</v>
      </c>
      <c r="C47" t="s">
        <v>1</v>
      </c>
      <c r="D47" t="str">
        <f>IF($B46=$B47,"T",IF($B46&lt;$B47,"W","L"))</f>
        <v>L</v>
      </c>
      <c r="E47" s="5">
        <v>42267</v>
      </c>
      <c r="F47" s="4">
        <f t="shared" si="76"/>
        <v>2</v>
      </c>
      <c r="G47" s="4">
        <f t="shared" si="73"/>
        <v>7</v>
      </c>
      <c r="H47" t="s">
        <v>35</v>
      </c>
      <c r="I47">
        <v>1200</v>
      </c>
      <c r="J47" t="str">
        <f>VLOOKUP(A47,Sheet1!$A:$D,3, FALSE)</f>
        <v>Central</v>
      </c>
      <c r="K47" t="s">
        <v>61</v>
      </c>
      <c r="M47">
        <f t="shared" ref="M47:M78" si="98">$B46</f>
        <v>26</v>
      </c>
      <c r="N47" s="10">
        <f t="shared" si="78"/>
        <v>19</v>
      </c>
      <c r="O47" s="10">
        <f t="shared" si="79"/>
        <v>31</v>
      </c>
      <c r="P47" s="8">
        <v>9</v>
      </c>
      <c r="Q47" t="str">
        <f t="shared" si="0"/>
        <v>Y</v>
      </c>
    </row>
    <row r="48" spans="1:17" x14ac:dyDescent="0.35">
      <c r="A48" t="s">
        <v>13</v>
      </c>
      <c r="B48">
        <v>14</v>
      </c>
      <c r="C48" t="s">
        <v>1</v>
      </c>
      <c r="D48" t="str">
        <f>IF($B49=$B48,"T",IF($B49&lt;$B48,"W","L"))</f>
        <v>L</v>
      </c>
      <c r="E48" s="5">
        <f t="shared" si="80"/>
        <v>42267</v>
      </c>
      <c r="F48" s="4">
        <f t="shared" si="76"/>
        <v>2</v>
      </c>
      <c r="G48" s="4">
        <f t="shared" si="73"/>
        <v>7</v>
      </c>
      <c r="H48" t="s">
        <v>34</v>
      </c>
      <c r="I48">
        <f t="shared" si="68"/>
        <v>1300</v>
      </c>
      <c r="J48" t="str">
        <f>J49</f>
        <v>Eastern</v>
      </c>
      <c r="K48">
        <f t="shared" ref="K48:L48" si="99">K49</f>
        <v>64</v>
      </c>
      <c r="L48" t="str">
        <f t="shared" si="99"/>
        <v>Sunny</v>
      </c>
      <c r="M48">
        <f t="shared" ref="M48:M79" si="100">$B49</f>
        <v>28</v>
      </c>
      <c r="N48" s="10">
        <f t="shared" si="78"/>
        <v>42</v>
      </c>
      <c r="O48" s="10">
        <f t="shared" si="79"/>
        <v>14</v>
      </c>
      <c r="P48" s="8">
        <f>(P49*-1)</f>
        <v>1</v>
      </c>
      <c r="Q48" t="str">
        <f t="shared" si="0"/>
        <v>Y</v>
      </c>
    </row>
    <row r="49" spans="1:17" x14ac:dyDescent="0.35">
      <c r="A49" t="s">
        <v>8</v>
      </c>
      <c r="B49">
        <v>28</v>
      </c>
      <c r="C49" t="s">
        <v>1</v>
      </c>
      <c r="D49" t="str">
        <f>IF($B48=$B49,"T",IF($B48&lt;$B49,"W","L"))</f>
        <v>W</v>
      </c>
      <c r="E49" s="5">
        <v>42267</v>
      </c>
      <c r="F49" s="4">
        <f t="shared" si="76"/>
        <v>2</v>
      </c>
      <c r="G49" s="4">
        <f t="shared" si="73"/>
        <v>7</v>
      </c>
      <c r="H49" t="s">
        <v>35</v>
      </c>
      <c r="I49">
        <v>1300</v>
      </c>
      <c r="J49" t="str">
        <f>VLOOKUP(A49,Sheet1!$A:$D,3, FALSE)</f>
        <v>Eastern</v>
      </c>
      <c r="K49">
        <v>64</v>
      </c>
      <c r="L49" t="s">
        <v>65</v>
      </c>
      <c r="M49">
        <f t="shared" ref="M49:M80" si="101">$B48</f>
        <v>14</v>
      </c>
      <c r="N49" s="10">
        <f t="shared" si="78"/>
        <v>10</v>
      </c>
      <c r="O49" s="10">
        <f t="shared" si="79"/>
        <v>31</v>
      </c>
      <c r="P49" s="8">
        <v>-1</v>
      </c>
      <c r="Q49" t="str">
        <f t="shared" si="0"/>
        <v>Y</v>
      </c>
    </row>
    <row r="50" spans="1:17" x14ac:dyDescent="0.35">
      <c r="A50" t="s">
        <v>16</v>
      </c>
      <c r="B50">
        <v>16</v>
      </c>
      <c r="C50" t="s">
        <v>1</v>
      </c>
      <c r="D50" t="str">
        <f>IF($B51=$B50,"T",IF($B51&lt;$B50,"W","L"))</f>
        <v>L</v>
      </c>
      <c r="E50" s="5">
        <f t="shared" si="80"/>
        <v>42267</v>
      </c>
      <c r="F50" s="4">
        <f t="shared" si="76"/>
        <v>2</v>
      </c>
      <c r="G50" s="4">
        <f t="shared" si="73"/>
        <v>7</v>
      </c>
      <c r="H50" t="s">
        <v>34</v>
      </c>
      <c r="I50">
        <f t="shared" si="68"/>
        <v>1200</v>
      </c>
      <c r="J50" t="str">
        <f>J51</f>
        <v>Central</v>
      </c>
      <c r="K50">
        <f t="shared" ref="K50:L50" si="102">K51</f>
        <v>67</v>
      </c>
      <c r="L50" t="str">
        <f t="shared" si="102"/>
        <v>Partly Cloudy</v>
      </c>
      <c r="M50">
        <f t="shared" ref="M50:M81" si="103">$B51</f>
        <v>26</v>
      </c>
      <c r="N50" s="10">
        <f t="shared" si="78"/>
        <v>28</v>
      </c>
      <c r="O50" s="10">
        <f t="shared" si="79"/>
        <v>33</v>
      </c>
      <c r="P50" s="8">
        <f>(P51*-1)</f>
        <v>-2.5</v>
      </c>
      <c r="Q50" t="str">
        <f t="shared" si="0"/>
        <v>N</v>
      </c>
    </row>
    <row r="51" spans="1:17" x14ac:dyDescent="0.35">
      <c r="A51" t="s">
        <v>0</v>
      </c>
      <c r="B51">
        <v>26</v>
      </c>
      <c r="C51" t="s">
        <v>1</v>
      </c>
      <c r="D51" t="str">
        <f>IF($B50=$B51,"T",IF($B50&lt;$B51,"W","L"))</f>
        <v>W</v>
      </c>
      <c r="E51" s="5">
        <v>42267</v>
      </c>
      <c r="F51" s="4">
        <f t="shared" si="76"/>
        <v>2</v>
      </c>
      <c r="G51" s="4">
        <f t="shared" si="73"/>
        <v>6</v>
      </c>
      <c r="H51" t="s">
        <v>35</v>
      </c>
      <c r="I51">
        <v>1200</v>
      </c>
      <c r="J51" t="str">
        <f>VLOOKUP(A51,Sheet1!$A:$D,3, FALSE)</f>
        <v>Central</v>
      </c>
      <c r="K51">
        <v>67</v>
      </c>
      <c r="L51" t="s">
        <v>62</v>
      </c>
      <c r="M51">
        <f t="shared" ref="M51:M82" si="104">$B50</f>
        <v>16</v>
      </c>
      <c r="N51" s="10">
        <f t="shared" si="78"/>
        <v>3</v>
      </c>
      <c r="O51" s="10">
        <f t="shared" si="79"/>
        <v>20</v>
      </c>
      <c r="P51" s="8">
        <v>2.5</v>
      </c>
      <c r="Q51" t="str">
        <f t="shared" si="0"/>
        <v>N</v>
      </c>
    </row>
    <row r="52" spans="1:17" x14ac:dyDescent="0.35">
      <c r="A52" t="s">
        <v>23</v>
      </c>
      <c r="B52">
        <v>10</v>
      </c>
      <c r="C52" t="s">
        <v>1</v>
      </c>
      <c r="D52" t="str">
        <f>IF($B53=$B52,"T",IF($B53&lt;$B52,"W","L"))</f>
        <v>L</v>
      </c>
      <c r="E52" s="5">
        <f t="shared" si="80"/>
        <v>42267</v>
      </c>
      <c r="F52" s="4">
        <f t="shared" si="76"/>
        <v>2</v>
      </c>
      <c r="G52" s="4">
        <f t="shared" si="73"/>
        <v>7</v>
      </c>
      <c r="H52" t="s">
        <v>34</v>
      </c>
      <c r="I52">
        <f t="shared" si="68"/>
        <v>1300</v>
      </c>
      <c r="J52" t="str">
        <f>J53</f>
        <v>Eastern</v>
      </c>
      <c r="K52">
        <f t="shared" ref="K52:L52" si="105">K53</f>
        <v>72</v>
      </c>
      <c r="L52" t="str">
        <f t="shared" si="105"/>
        <v>Cloudy</v>
      </c>
      <c r="M52">
        <f t="shared" ref="M52:M83" si="106">$B53</f>
        <v>24</v>
      </c>
      <c r="N52" s="10">
        <f t="shared" si="78"/>
        <v>34</v>
      </c>
      <c r="O52" s="10">
        <f t="shared" si="79"/>
        <v>31</v>
      </c>
      <c r="P52" s="8">
        <f>(P53*-1)</f>
        <v>3</v>
      </c>
      <c r="Q52" t="str">
        <f t="shared" si="0"/>
        <v>Y</v>
      </c>
    </row>
    <row r="53" spans="1:17" x14ac:dyDescent="0.35">
      <c r="A53" t="s">
        <v>29</v>
      </c>
      <c r="B53">
        <v>24</v>
      </c>
      <c r="C53" t="s">
        <v>1</v>
      </c>
      <c r="D53" t="str">
        <f>IF($B52=$B53,"T",IF($B52&lt;$B53,"W","L"))</f>
        <v>W</v>
      </c>
      <c r="E53" s="5">
        <v>42267</v>
      </c>
      <c r="F53" s="4">
        <f t="shared" si="76"/>
        <v>2</v>
      </c>
      <c r="G53" s="4">
        <f t="shared" si="73"/>
        <v>7</v>
      </c>
      <c r="H53" t="s">
        <v>35</v>
      </c>
      <c r="I53">
        <v>1300</v>
      </c>
      <c r="J53" t="str">
        <f>VLOOKUP(A53,Sheet1!$A:$D,3, FALSE)</f>
        <v>Eastern</v>
      </c>
      <c r="K53">
        <v>72</v>
      </c>
      <c r="L53" t="s">
        <v>64</v>
      </c>
      <c r="M53">
        <f t="shared" ref="M53:M84" si="107">$B52</f>
        <v>10</v>
      </c>
      <c r="N53" s="10">
        <f t="shared" si="78"/>
        <v>10</v>
      </c>
      <c r="O53" s="10">
        <f t="shared" si="79"/>
        <v>17</v>
      </c>
      <c r="P53" s="8">
        <v>-3</v>
      </c>
      <c r="Q53" t="str">
        <f t="shared" si="0"/>
        <v>Y</v>
      </c>
    </row>
    <row r="54" spans="1:17" x14ac:dyDescent="0.35">
      <c r="A54" t="s">
        <v>32</v>
      </c>
      <c r="B54">
        <v>19</v>
      </c>
      <c r="C54" t="s">
        <v>1</v>
      </c>
      <c r="D54" t="str">
        <f>IF($B55=$B54,"T",IF($B55&lt;$B54,"W","L"))</f>
        <v>L</v>
      </c>
      <c r="E54" s="5">
        <f t="shared" si="80"/>
        <v>42267</v>
      </c>
      <c r="F54" s="4">
        <f t="shared" si="76"/>
        <v>2</v>
      </c>
      <c r="G54" s="4">
        <f t="shared" si="73"/>
        <v>7</v>
      </c>
      <c r="H54" t="s">
        <v>34</v>
      </c>
      <c r="I54">
        <f t="shared" si="68"/>
        <v>1300</v>
      </c>
      <c r="J54" t="str">
        <f>J55</f>
        <v>Eastern</v>
      </c>
      <c r="K54">
        <f t="shared" ref="K54:L54" si="108">K55</f>
        <v>69</v>
      </c>
      <c r="L54" t="str">
        <f t="shared" si="108"/>
        <v>Partly Cloudy</v>
      </c>
      <c r="M54">
        <f t="shared" ref="M54:M85" si="109">$B55</f>
        <v>24</v>
      </c>
      <c r="N54" s="10">
        <f t="shared" si="78"/>
        <v>33</v>
      </c>
      <c r="O54" s="10">
        <f t="shared" si="79"/>
        <v>28</v>
      </c>
      <c r="P54" s="8">
        <f>(P55*-1)</f>
        <v>-3.5</v>
      </c>
      <c r="Q54" t="str">
        <f t="shared" si="0"/>
        <v>N</v>
      </c>
    </row>
    <row r="55" spans="1:17" x14ac:dyDescent="0.35">
      <c r="A55" t="s">
        <v>6</v>
      </c>
      <c r="B55">
        <v>24</v>
      </c>
      <c r="C55" t="s">
        <v>1</v>
      </c>
      <c r="D55" t="str">
        <f>IF($B54=$B55,"T",IF($B54&lt;$B55,"W","L"))</f>
        <v>W</v>
      </c>
      <c r="E55" s="5">
        <v>42267</v>
      </c>
      <c r="F55" s="4">
        <f t="shared" si="76"/>
        <v>2</v>
      </c>
      <c r="G55" s="4">
        <f t="shared" si="73"/>
        <v>7</v>
      </c>
      <c r="H55" t="s">
        <v>35</v>
      </c>
      <c r="I55">
        <v>1300</v>
      </c>
      <c r="J55" t="str">
        <f>VLOOKUP(A55,Sheet1!$A:$D,3, FALSE)</f>
        <v>Eastern</v>
      </c>
      <c r="K55">
        <v>69</v>
      </c>
      <c r="L55" t="s">
        <v>62</v>
      </c>
      <c r="M55">
        <f t="shared" ref="M55:M86" si="110">$B54</f>
        <v>19</v>
      </c>
      <c r="N55" s="10">
        <f t="shared" si="78"/>
        <v>33</v>
      </c>
      <c r="O55" s="10">
        <f t="shared" si="79"/>
        <v>13</v>
      </c>
      <c r="P55" s="8">
        <v>3.5</v>
      </c>
      <c r="Q55" t="str">
        <f t="shared" si="0"/>
        <v>N</v>
      </c>
    </row>
    <row r="56" spans="1:17" x14ac:dyDescent="0.35">
      <c r="A56" t="s">
        <v>10</v>
      </c>
      <c r="B56">
        <v>20</v>
      </c>
      <c r="C56" t="s">
        <v>1</v>
      </c>
      <c r="D56" t="str">
        <f>IF($B57=$B56,"T",IF($B57&lt;$B56,"W","L"))</f>
        <v>L</v>
      </c>
      <c r="E56" s="5">
        <f t="shared" si="80"/>
        <v>42267</v>
      </c>
      <c r="F56" s="4">
        <f t="shared" si="76"/>
        <v>2</v>
      </c>
      <c r="G56" s="4">
        <f t="shared" si="73"/>
        <v>7</v>
      </c>
      <c r="H56" t="s">
        <v>34</v>
      </c>
      <c r="I56">
        <f t="shared" si="68"/>
        <v>1605</v>
      </c>
      <c r="J56" t="str">
        <f>J57</f>
        <v>Eastern</v>
      </c>
      <c r="K56">
        <f t="shared" ref="K56:L56" si="111">K57</f>
        <v>87</v>
      </c>
      <c r="L56">
        <f t="shared" si="111"/>
        <v>0</v>
      </c>
      <c r="M56">
        <f t="shared" ref="M56:M87" si="112">$B57</f>
        <v>23</v>
      </c>
      <c r="N56" s="10">
        <f t="shared" si="78"/>
        <v>17</v>
      </c>
      <c r="O56" s="10">
        <f t="shared" si="79"/>
        <v>10</v>
      </c>
      <c r="P56" s="8">
        <f>(P57*-1)</f>
        <v>6</v>
      </c>
      <c r="Q56" t="str">
        <f t="shared" si="0"/>
        <v>Y</v>
      </c>
    </row>
    <row r="57" spans="1:17" x14ac:dyDescent="0.35">
      <c r="A57" t="s">
        <v>19</v>
      </c>
      <c r="B57">
        <v>23</v>
      </c>
      <c r="C57" t="s">
        <v>1</v>
      </c>
      <c r="D57" t="str">
        <f>IF($B56=$B57,"T",IF($B56&lt;$B57,"W","L"))</f>
        <v>W</v>
      </c>
      <c r="E57" s="5">
        <v>42267</v>
      </c>
      <c r="F57" s="4">
        <f t="shared" si="76"/>
        <v>2</v>
      </c>
      <c r="G57" s="4">
        <f t="shared" si="73"/>
        <v>7</v>
      </c>
      <c r="H57" t="s">
        <v>35</v>
      </c>
      <c r="I57">
        <v>1605</v>
      </c>
      <c r="J57" t="str">
        <f>VLOOKUP(A57,Sheet1!$A:$D,3, FALSE)</f>
        <v>Eastern</v>
      </c>
      <c r="K57">
        <v>87</v>
      </c>
      <c r="M57">
        <f t="shared" ref="M57:M88" si="113">$B56</f>
        <v>20</v>
      </c>
      <c r="N57" s="10">
        <f t="shared" si="78"/>
        <v>9</v>
      </c>
      <c r="O57" s="10">
        <f t="shared" si="79"/>
        <v>20</v>
      </c>
      <c r="P57" s="8">
        <v>-6</v>
      </c>
      <c r="Q57" t="str">
        <f t="shared" si="0"/>
        <v>Y</v>
      </c>
    </row>
    <row r="58" spans="1:17" x14ac:dyDescent="0.35">
      <c r="A58" t="s">
        <v>30</v>
      </c>
      <c r="B58">
        <v>33</v>
      </c>
      <c r="C58" t="s">
        <v>1</v>
      </c>
      <c r="D58" t="str">
        <f>IF($B59=$B58,"T",IF($B59&lt;$B58,"W","L"))</f>
        <v>L</v>
      </c>
      <c r="E58" s="5">
        <f t="shared" si="80"/>
        <v>42267</v>
      </c>
      <c r="F58" s="4">
        <f t="shared" si="76"/>
        <v>2</v>
      </c>
      <c r="G58" s="4">
        <f t="shared" si="73"/>
        <v>7</v>
      </c>
      <c r="H58" t="s">
        <v>34</v>
      </c>
      <c r="I58">
        <f t="shared" si="68"/>
        <v>1305</v>
      </c>
      <c r="J58" t="str">
        <f>J59</f>
        <v>Pacific</v>
      </c>
      <c r="K58">
        <f t="shared" ref="K58:L58" si="114">K59</f>
        <v>80</v>
      </c>
      <c r="L58" t="str">
        <f t="shared" si="114"/>
        <v>Sunny</v>
      </c>
      <c r="M58">
        <f t="shared" ref="M58:M89" si="115">$B59</f>
        <v>37</v>
      </c>
      <c r="N58" s="10">
        <f t="shared" si="78"/>
        <v>13</v>
      </c>
      <c r="O58" s="10">
        <f t="shared" si="79"/>
        <v>19</v>
      </c>
      <c r="P58" s="8">
        <f>(P59*-1)</f>
        <v>6</v>
      </c>
      <c r="Q58" t="str">
        <f t="shared" si="0"/>
        <v>Y</v>
      </c>
    </row>
    <row r="59" spans="1:17" x14ac:dyDescent="0.35">
      <c r="A59" t="s">
        <v>12</v>
      </c>
      <c r="B59">
        <v>37</v>
      </c>
      <c r="C59" t="s">
        <v>1</v>
      </c>
      <c r="D59" t="str">
        <f>IF($B58=$B59,"T",IF($B58&lt;$B59,"W","L"))</f>
        <v>W</v>
      </c>
      <c r="E59" s="5">
        <v>42267</v>
      </c>
      <c r="F59" s="4">
        <f t="shared" si="76"/>
        <v>2</v>
      </c>
      <c r="G59" s="4">
        <f t="shared" si="73"/>
        <v>7</v>
      </c>
      <c r="H59" t="s">
        <v>35</v>
      </c>
      <c r="I59">
        <v>1305</v>
      </c>
      <c r="J59" t="str">
        <f>VLOOKUP(A59,Sheet1!$A:$D,3, FALSE)</f>
        <v>Pacific</v>
      </c>
      <c r="K59">
        <v>80</v>
      </c>
      <c r="L59" t="s">
        <v>65</v>
      </c>
      <c r="M59">
        <f t="shared" ref="M59:M90" si="116">$B58</f>
        <v>33</v>
      </c>
      <c r="N59" s="10">
        <f t="shared" si="78"/>
        <v>13</v>
      </c>
      <c r="O59" s="10">
        <f t="shared" si="79"/>
        <v>33</v>
      </c>
      <c r="P59" s="8">
        <v>-6</v>
      </c>
      <c r="Q59" t="str">
        <f t="shared" si="0"/>
        <v>Y</v>
      </c>
    </row>
    <row r="60" spans="1:17" x14ac:dyDescent="0.35">
      <c r="A60" t="s">
        <v>28</v>
      </c>
      <c r="B60">
        <v>20</v>
      </c>
      <c r="C60" t="s">
        <v>1</v>
      </c>
      <c r="D60" t="str">
        <f>IF($B61=$B60,"T",IF($B61&lt;$B60,"W","L"))</f>
        <v>W</v>
      </c>
      <c r="E60" s="5">
        <f t="shared" si="80"/>
        <v>42267</v>
      </c>
      <c r="F60" s="4">
        <f t="shared" si="76"/>
        <v>2</v>
      </c>
      <c r="G60" s="4">
        <f t="shared" si="73"/>
        <v>7</v>
      </c>
      <c r="H60" t="s">
        <v>34</v>
      </c>
      <c r="I60">
        <f t="shared" si="68"/>
        <v>1625</v>
      </c>
      <c r="J60" t="str">
        <f>J61</f>
        <v>Eastern</v>
      </c>
      <c r="K60">
        <f t="shared" ref="K60:L60" si="117">K61</f>
        <v>77</v>
      </c>
      <c r="L60" t="str">
        <f t="shared" si="117"/>
        <v>Partly Cloudy</v>
      </c>
      <c r="M60">
        <f t="shared" ref="M60:M91" si="118">$B61</f>
        <v>10</v>
      </c>
      <c r="N60" s="10">
        <f t="shared" si="78"/>
        <v>27</v>
      </c>
      <c r="O60" s="10">
        <f t="shared" si="79"/>
        <v>26</v>
      </c>
      <c r="P60" s="8">
        <f>(P61*-1)</f>
        <v>-6.5</v>
      </c>
      <c r="Q60" t="str">
        <f t="shared" si="0"/>
        <v>Y</v>
      </c>
    </row>
    <row r="61" spans="1:17" x14ac:dyDescent="0.35">
      <c r="A61" t="s">
        <v>27</v>
      </c>
      <c r="B61">
        <v>10</v>
      </c>
      <c r="C61" t="s">
        <v>1</v>
      </c>
      <c r="D61" t="str">
        <f>IF($B60=$B61,"T",IF($B60&lt;$B61,"W","L"))</f>
        <v>L</v>
      </c>
      <c r="E61" s="5">
        <v>42267</v>
      </c>
      <c r="F61" s="4">
        <f t="shared" si="76"/>
        <v>2</v>
      </c>
      <c r="G61" s="4">
        <f t="shared" si="73"/>
        <v>6</v>
      </c>
      <c r="H61" t="s">
        <v>35</v>
      </c>
      <c r="I61">
        <v>1625</v>
      </c>
      <c r="J61" t="str">
        <f>VLOOKUP(A61,Sheet1!$A:$D,3, FALSE)</f>
        <v>Eastern</v>
      </c>
      <c r="K61">
        <v>77</v>
      </c>
      <c r="L61" t="s">
        <v>62</v>
      </c>
      <c r="M61">
        <f t="shared" ref="M61:M92" si="119">$B60</f>
        <v>20</v>
      </c>
      <c r="N61" s="10">
        <f t="shared" si="78"/>
        <v>24</v>
      </c>
      <c r="O61" s="10">
        <f t="shared" si="79"/>
        <v>26</v>
      </c>
      <c r="P61" s="8">
        <v>6.5</v>
      </c>
      <c r="Q61" t="str">
        <f t="shared" si="0"/>
        <v>Y</v>
      </c>
    </row>
    <row r="62" spans="1:17" x14ac:dyDescent="0.35">
      <c r="A62" t="s">
        <v>25</v>
      </c>
      <c r="B62">
        <v>17</v>
      </c>
      <c r="C62" t="s">
        <v>1</v>
      </c>
      <c r="D62" t="str">
        <f>IF($B63=$B62,"T",IF($B63&lt;$B62,"W","L"))</f>
        <v>L</v>
      </c>
      <c r="E62" s="5">
        <f t="shared" si="80"/>
        <v>42267</v>
      </c>
      <c r="F62" s="4">
        <f t="shared" si="76"/>
        <v>2</v>
      </c>
      <c r="G62" s="4">
        <f t="shared" si="73"/>
        <v>7</v>
      </c>
      <c r="H62" t="s">
        <v>34</v>
      </c>
      <c r="I62">
        <f t="shared" si="68"/>
        <v>1930</v>
      </c>
      <c r="J62" t="str">
        <f>J63</f>
        <v>Central</v>
      </c>
      <c r="K62">
        <f t="shared" ref="K62:L62" si="120">K63</f>
        <v>0</v>
      </c>
      <c r="L62">
        <f t="shared" si="120"/>
        <v>0</v>
      </c>
      <c r="M62">
        <f t="shared" ref="M62:M93" si="121">$B63</f>
        <v>27</v>
      </c>
      <c r="N62" s="10">
        <f t="shared" si="78"/>
        <v>31</v>
      </c>
      <c r="O62" s="10">
        <f t="shared" si="79"/>
        <v>34</v>
      </c>
      <c r="P62" s="8">
        <f>(P63*-1)</f>
        <v>-3</v>
      </c>
      <c r="Q62" t="str">
        <f t="shared" si="0"/>
        <v>N</v>
      </c>
    </row>
    <row r="63" spans="1:17" x14ac:dyDescent="0.35">
      <c r="A63" t="s">
        <v>26</v>
      </c>
      <c r="B63">
        <v>27</v>
      </c>
      <c r="C63" t="s">
        <v>1</v>
      </c>
      <c r="D63" t="str">
        <f>IF($B62=$B63,"T",IF($B62&lt;$B63,"W","L"))</f>
        <v>W</v>
      </c>
      <c r="E63" s="5">
        <v>42267</v>
      </c>
      <c r="F63" s="4">
        <f t="shared" si="76"/>
        <v>2</v>
      </c>
      <c r="G63" s="4">
        <f t="shared" si="73"/>
        <v>7</v>
      </c>
      <c r="H63" t="s">
        <v>35</v>
      </c>
      <c r="I63">
        <v>1930</v>
      </c>
      <c r="J63" t="str">
        <f>VLOOKUP(A63,Sheet1!$A:$D,3, FALSE)</f>
        <v>Central</v>
      </c>
      <c r="M63">
        <f t="shared" ref="M63:M94" si="122">$B62</f>
        <v>17</v>
      </c>
      <c r="N63" s="10">
        <f t="shared" si="78"/>
        <v>31</v>
      </c>
      <c r="O63" s="10">
        <f t="shared" si="79"/>
        <v>23</v>
      </c>
      <c r="P63" s="8">
        <v>3</v>
      </c>
      <c r="Q63" t="str">
        <f t="shared" si="0"/>
        <v>N</v>
      </c>
    </row>
    <row r="64" spans="1:17" x14ac:dyDescent="0.35">
      <c r="A64" t="s">
        <v>31</v>
      </c>
      <c r="B64">
        <v>20</v>
      </c>
      <c r="C64" t="s">
        <v>1</v>
      </c>
      <c r="D64" t="str">
        <f>IF($B65=$B64,"T",IF($B65&lt;$B64,"W","L"))</f>
        <v>W</v>
      </c>
      <c r="E64" s="5">
        <f t="shared" ref="E64" si="123">$E65</f>
        <v>42268</v>
      </c>
      <c r="F64" s="4">
        <f t="shared" si="76"/>
        <v>2</v>
      </c>
      <c r="G64" s="4">
        <f t="shared" si="73"/>
        <v>8</v>
      </c>
      <c r="H64" t="s">
        <v>34</v>
      </c>
      <c r="I64">
        <f t="shared" si="68"/>
        <v>2030</v>
      </c>
      <c r="J64" t="str">
        <f>J65</f>
        <v>Eastern</v>
      </c>
      <c r="K64" t="str">
        <f t="shared" ref="K64:L64" si="124">K65</f>
        <v>Dome</v>
      </c>
      <c r="L64">
        <f t="shared" si="124"/>
        <v>0</v>
      </c>
      <c r="M64">
        <f t="shared" ref="M64:M95" si="125">$B65</f>
        <v>7</v>
      </c>
      <c r="N64" s="10">
        <f t="shared" si="78"/>
        <v>31</v>
      </c>
      <c r="O64" s="10">
        <f t="shared" si="79"/>
        <v>10</v>
      </c>
      <c r="P64" s="8">
        <f>(P65*-1)</f>
        <v>-6</v>
      </c>
      <c r="Q64" t="str">
        <f t="shared" si="0"/>
        <v>Y</v>
      </c>
    </row>
    <row r="65" spans="1:17" x14ac:dyDescent="0.35">
      <c r="A65" t="s">
        <v>14</v>
      </c>
      <c r="B65">
        <v>7</v>
      </c>
      <c r="C65" t="s">
        <v>1</v>
      </c>
      <c r="D65" t="str">
        <f>IF($B64=$B65,"T",IF($B64&lt;$B65,"W","L"))</f>
        <v>L</v>
      </c>
      <c r="E65" s="5">
        <v>42268</v>
      </c>
      <c r="F65" s="4">
        <f t="shared" si="76"/>
        <v>2</v>
      </c>
      <c r="G65" s="4">
        <f t="shared" si="73"/>
        <v>8</v>
      </c>
      <c r="H65" t="s">
        <v>35</v>
      </c>
      <c r="I65">
        <v>2030</v>
      </c>
      <c r="J65" t="str">
        <f>VLOOKUP(A65,Sheet1!$A:$D,3, FALSE)</f>
        <v>Eastern</v>
      </c>
      <c r="K65" t="s">
        <v>61</v>
      </c>
      <c r="M65">
        <f t="shared" ref="M65:M96" si="126">$B64</f>
        <v>20</v>
      </c>
      <c r="N65" s="10">
        <f t="shared" si="78"/>
        <v>14</v>
      </c>
      <c r="O65" s="10">
        <f t="shared" si="79"/>
        <v>27</v>
      </c>
      <c r="P65" s="8">
        <v>6</v>
      </c>
      <c r="Q65" t="str">
        <f t="shared" si="0"/>
        <v>Y</v>
      </c>
    </row>
    <row r="66" spans="1:17" x14ac:dyDescent="0.35">
      <c r="A66" t="s">
        <v>29</v>
      </c>
      <c r="B66">
        <v>21</v>
      </c>
      <c r="C66" t="s">
        <v>1</v>
      </c>
      <c r="D66" t="str">
        <f>IF($B67=$B66,"T",IF($B67&lt;$B66,"W","L"))</f>
        <v>L</v>
      </c>
      <c r="E66" s="5">
        <f t="shared" ref="E66" si="127">$E67</f>
        <v>42271</v>
      </c>
      <c r="F66" s="4">
        <f>1+IF(ISNA(VLOOKUP($A66,$A$34:$F$65,6,FALSE)),VLOOKUP($A66,$A$2:$F$33,6,FALSE),VLOOKUP($A66,$A$34:$F$65,6,FALSE))</f>
        <v>3</v>
      </c>
      <c r="G66" s="4">
        <f t="shared" ref="F66:G97" si="128"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29">I67</f>
        <v>2025</v>
      </c>
      <c r="J66" t="str">
        <f>J67</f>
        <v>Eastern</v>
      </c>
      <c r="K66">
        <f t="shared" ref="K66:L66" si="130">K67</f>
        <v>71</v>
      </c>
      <c r="L66" t="str">
        <f t="shared" si="130"/>
        <v>Clear</v>
      </c>
      <c r="M66">
        <f t="shared" ref="M66:M97" si="131">$B67</f>
        <v>32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17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13.5</v>
      </c>
      <c r="P66" s="8">
        <f>(P67*-1)</f>
        <v>-3</v>
      </c>
      <c r="Q66" t="str">
        <f>IF(AND(($P66 &lt;  0), ($D66="L")), "N", IF(AND(($P66 &gt; 0), ($D66="W")),"N","Y"))</f>
        <v>N</v>
      </c>
    </row>
    <row r="67" spans="1:17" x14ac:dyDescent="0.35">
      <c r="A67" t="s">
        <v>21</v>
      </c>
      <c r="B67">
        <v>32</v>
      </c>
      <c r="C67" t="s">
        <v>1</v>
      </c>
      <c r="D67" t="str">
        <f>IF($B66=$B67,"T",IF($B66&lt;$B67,"W","L"))</f>
        <v>W</v>
      </c>
      <c r="E67" s="5">
        <v>42271</v>
      </c>
      <c r="F67" s="4">
        <f t="shared" ref="F67:F97" si="132">1+IF(ISNA(VLOOKUP($A67,$A$34:$F$65,6,FALSE)),VLOOKUP($A67,$A$2:$F$33,6,FALSE),VLOOKUP($A67,$A$34:$F$65,6,FALSE))</f>
        <v>3</v>
      </c>
      <c r="G67" s="4">
        <f t="shared" si="128"/>
        <v>4</v>
      </c>
      <c r="H67" t="s">
        <v>35</v>
      </c>
      <c r="I67">
        <v>2025</v>
      </c>
      <c r="J67" t="str">
        <f>VLOOKUP(A67,Sheet1!$A:$D,3, FALSE)</f>
        <v>Eastern</v>
      </c>
      <c r="K67">
        <v>71</v>
      </c>
      <c r="L67" t="s">
        <v>69</v>
      </c>
      <c r="M67">
        <f t="shared" ref="M67:M98" si="133">$B66</f>
        <v>21</v>
      </c>
      <c r="N67" s="10">
        <f t="shared" ref="N67:N97" si="134">(IF(ISNA(VLOOKUP($A67,$A$34:$N$65,2,FALSE)),((VLOOKUP($A67,$A$2:$N$33,14,FALSE)*($F67-2))+VLOOKUP($A67,$A$2:$N$33,2,FALSE))/($F67-1),((VLOOKUP($A67,$A$34:$N$65,14,FALSE)*($F67-2))+VLOOKUP($A67,$A$34:$N$65,2,FALSE))/($F67-1)))</f>
        <v>23</v>
      </c>
      <c r="O67" s="10">
        <f t="shared" ref="O67:O97" si="135">(IF(ISNA(VLOOKUP($A67,$A$34:$O$65,13,FALSE)),((VLOOKUP($A67,$A$2:$O$33,15,FALSE)*($F67-2))+VLOOKUP($A67,$A$2:$O$33,13,FALSE))/($F67-1),((VLOOKUP($A67,$A$34:$O$65,15,FALSE)*($F67-2))+VLOOKUP($A67,$A$34:$O$65,13,FALSE))/($F67-1)))</f>
        <v>25.5</v>
      </c>
      <c r="P67" s="8">
        <v>3</v>
      </c>
      <c r="Q67" t="str">
        <f t="shared" ref="Q67:Q97" si="136">IF(AND(($P67 &lt;  0), ($D67="L")), "N", IF(AND(($P67 &gt; 0), ($D67="W")),"N","Y"))</f>
        <v>N</v>
      </c>
    </row>
    <row r="68" spans="1:17" x14ac:dyDescent="0.35">
      <c r="A68" t="s">
        <v>4</v>
      </c>
      <c r="B68">
        <v>12</v>
      </c>
      <c r="C68" t="s">
        <v>1</v>
      </c>
      <c r="D68" t="str">
        <f>IF($B69=$B68,"T",IF($B69&lt;$B68,"W","L"))</f>
        <v>W</v>
      </c>
      <c r="E68" s="5">
        <f t="shared" ref="E68:E94" si="137">$E69</f>
        <v>42274</v>
      </c>
      <c r="F68" s="4">
        <f t="shared" si="132"/>
        <v>3</v>
      </c>
      <c r="G68" s="4">
        <f t="shared" si="128"/>
        <v>7</v>
      </c>
      <c r="H68" t="s">
        <v>34</v>
      </c>
      <c r="I68">
        <f t="shared" si="129"/>
        <v>1200</v>
      </c>
      <c r="J68" t="str">
        <f>J69</f>
        <v>Central</v>
      </c>
      <c r="K68" t="str">
        <f t="shared" ref="K68:L68" si="138">K69</f>
        <v>Dome</v>
      </c>
      <c r="L68">
        <f t="shared" si="138"/>
        <v>0</v>
      </c>
      <c r="M68">
        <f t="shared" ref="M68:M99" si="139">$B69</f>
        <v>6</v>
      </c>
      <c r="N68" s="10">
        <f t="shared" si="134"/>
        <v>32</v>
      </c>
      <c r="O68" s="10">
        <f t="shared" si="135"/>
        <v>23</v>
      </c>
      <c r="P68" s="8">
        <f>(P69*-1)</f>
        <v>-1</v>
      </c>
      <c r="Q68" t="str">
        <f t="shared" si="136"/>
        <v>Y</v>
      </c>
    </row>
    <row r="69" spans="1:17" x14ac:dyDescent="0.35">
      <c r="A69" t="s">
        <v>23</v>
      </c>
      <c r="B69">
        <v>6</v>
      </c>
      <c r="C69" t="s">
        <v>1</v>
      </c>
      <c r="D69" t="str">
        <f>IF($B68=$B69,"T",IF($B68&lt;$B69,"W","L"))</f>
        <v>L</v>
      </c>
      <c r="E69" s="5">
        <v>42274</v>
      </c>
      <c r="F69" s="4">
        <f t="shared" si="132"/>
        <v>3</v>
      </c>
      <c r="G69" s="4">
        <f t="shared" si="128"/>
        <v>7</v>
      </c>
      <c r="H69" t="s">
        <v>35</v>
      </c>
      <c r="I69">
        <v>1200</v>
      </c>
      <c r="J69" t="str">
        <f>VLOOKUP(A69,Sheet1!$A:$D,3, FALSE)</f>
        <v>Central</v>
      </c>
      <c r="K69" t="s">
        <v>61</v>
      </c>
      <c r="M69">
        <f t="shared" ref="M69:M100" si="140">$B68</f>
        <v>12</v>
      </c>
      <c r="N69" s="10">
        <f t="shared" si="134"/>
        <v>22</v>
      </c>
      <c r="O69" s="10">
        <f t="shared" si="135"/>
        <v>27.5</v>
      </c>
      <c r="P69" s="8">
        <v>1</v>
      </c>
      <c r="Q69" t="str">
        <f t="shared" si="136"/>
        <v>Y</v>
      </c>
    </row>
    <row r="70" spans="1:17" x14ac:dyDescent="0.35">
      <c r="A70" t="s">
        <v>6</v>
      </c>
      <c r="B70">
        <v>28</v>
      </c>
      <c r="C70" t="s">
        <v>1</v>
      </c>
      <c r="D70" t="str">
        <f>IF($B71=$B70,"T",IF($B71&lt;$B70,"W","L"))</f>
        <v>W</v>
      </c>
      <c r="E70" s="5">
        <f t="shared" si="137"/>
        <v>42274</v>
      </c>
      <c r="F70" s="4">
        <f t="shared" si="132"/>
        <v>3</v>
      </c>
      <c r="G70" s="4">
        <f t="shared" si="128"/>
        <v>7</v>
      </c>
      <c r="H70" t="s">
        <v>34</v>
      </c>
      <c r="I70">
        <f t="shared" si="129"/>
        <v>1300</v>
      </c>
      <c r="J70" t="str">
        <f>J71</f>
        <v>Eastern</v>
      </c>
      <c r="K70">
        <f t="shared" ref="K70:L70" si="141">K71</f>
        <v>70</v>
      </c>
      <c r="L70" t="str">
        <f t="shared" si="141"/>
        <v>Cloudy</v>
      </c>
      <c r="M70">
        <f t="shared" ref="M70:M101" si="142">$B71</f>
        <v>24</v>
      </c>
      <c r="N70" s="10">
        <f t="shared" si="134"/>
        <v>28.5</v>
      </c>
      <c r="O70" s="10">
        <f t="shared" si="135"/>
        <v>16</v>
      </c>
      <c r="P70" s="8">
        <f>(P71*-1)</f>
        <v>-1.5</v>
      </c>
      <c r="Q70" t="str">
        <f t="shared" si="136"/>
        <v>Y</v>
      </c>
    </row>
    <row r="71" spans="1:17" x14ac:dyDescent="0.35">
      <c r="A71" t="s">
        <v>30</v>
      </c>
      <c r="B71">
        <v>24</v>
      </c>
      <c r="C71" t="s">
        <v>1</v>
      </c>
      <c r="D71" t="str">
        <f>IF($B70=$B71,"T",IF($B70&lt;$B71,"W","L"))</f>
        <v>L</v>
      </c>
      <c r="E71" s="5">
        <v>42274</v>
      </c>
      <c r="F71" s="4">
        <f t="shared" si="132"/>
        <v>3</v>
      </c>
      <c r="G71" s="4">
        <f t="shared" si="128"/>
        <v>7</v>
      </c>
      <c r="H71" t="s">
        <v>35</v>
      </c>
      <c r="I71">
        <v>1300</v>
      </c>
      <c r="J71" t="str">
        <f>VLOOKUP(A71,Sheet1!$A:$D,3, FALSE)</f>
        <v>Eastern</v>
      </c>
      <c r="K71">
        <v>70</v>
      </c>
      <c r="L71" t="s">
        <v>64</v>
      </c>
      <c r="M71">
        <f t="shared" ref="M71:M102" si="143">$B70</f>
        <v>28</v>
      </c>
      <c r="N71" s="10">
        <f t="shared" si="134"/>
        <v>23</v>
      </c>
      <c r="O71" s="10">
        <f t="shared" si="135"/>
        <v>28</v>
      </c>
      <c r="P71" s="8">
        <v>1.5</v>
      </c>
      <c r="Q71" t="str">
        <f t="shared" si="136"/>
        <v>Y</v>
      </c>
    </row>
    <row r="72" spans="1:17" x14ac:dyDescent="0.35">
      <c r="A72" t="s">
        <v>32</v>
      </c>
      <c r="B72">
        <v>14</v>
      </c>
      <c r="C72" t="s">
        <v>1</v>
      </c>
      <c r="D72" t="str">
        <f>IF($B73=$B72,"T",IF($B73&lt;$B72,"W","L"))</f>
        <v>L</v>
      </c>
      <c r="E72" s="5">
        <f t="shared" si="137"/>
        <v>42274</v>
      </c>
      <c r="F72" s="4">
        <f t="shared" si="132"/>
        <v>3</v>
      </c>
      <c r="G72" s="4">
        <f t="shared" si="128"/>
        <v>7</v>
      </c>
      <c r="H72" t="s">
        <v>34</v>
      </c>
      <c r="I72">
        <f t="shared" si="129"/>
        <v>1200</v>
      </c>
      <c r="J72" t="str">
        <f>J73</f>
        <v>Central</v>
      </c>
      <c r="K72">
        <f t="shared" ref="K72:L72" si="144">K73</f>
        <v>75</v>
      </c>
      <c r="L72" t="str">
        <f t="shared" si="144"/>
        <v>Sunny</v>
      </c>
      <c r="M72">
        <f t="shared" ref="M72:M103" si="145">$B73</f>
        <v>31</v>
      </c>
      <c r="N72" s="10">
        <f t="shared" si="134"/>
        <v>26</v>
      </c>
      <c r="O72" s="10">
        <f t="shared" si="135"/>
        <v>26</v>
      </c>
      <c r="P72" s="8">
        <f>(P73*-1)</f>
        <v>-2</v>
      </c>
      <c r="Q72" t="str">
        <f t="shared" si="136"/>
        <v>N</v>
      </c>
    </row>
    <row r="73" spans="1:17" x14ac:dyDescent="0.35">
      <c r="A73" t="s">
        <v>0</v>
      </c>
      <c r="B73">
        <v>31</v>
      </c>
      <c r="C73" t="s">
        <v>1</v>
      </c>
      <c r="D73" t="str">
        <f>IF($B72=$B73,"T",IF($B72&lt;$B73,"W","L"))</f>
        <v>W</v>
      </c>
      <c r="E73" s="5">
        <v>42274</v>
      </c>
      <c r="F73" s="4">
        <f t="shared" si="132"/>
        <v>3</v>
      </c>
      <c r="G73" s="4">
        <f t="shared" si="128"/>
        <v>7</v>
      </c>
      <c r="H73" t="s">
        <v>35</v>
      </c>
      <c r="I73">
        <v>1200</v>
      </c>
      <c r="J73" t="str">
        <f>VLOOKUP(A73,Sheet1!$A:$D,3, FALSE)</f>
        <v>Central</v>
      </c>
      <c r="K73">
        <v>75</v>
      </c>
      <c r="L73" t="s">
        <v>65</v>
      </c>
      <c r="M73">
        <f t="shared" ref="M73:M104" si="146">$B72</f>
        <v>14</v>
      </c>
      <c r="N73" s="10">
        <f t="shared" si="134"/>
        <v>14.5</v>
      </c>
      <c r="O73" s="10">
        <f t="shared" si="135"/>
        <v>18</v>
      </c>
      <c r="P73" s="8">
        <v>2</v>
      </c>
      <c r="Q73" t="str">
        <f t="shared" si="136"/>
        <v>N</v>
      </c>
    </row>
    <row r="74" spans="1:17" x14ac:dyDescent="0.35">
      <c r="A74" t="s">
        <v>12</v>
      </c>
      <c r="B74">
        <v>27</v>
      </c>
      <c r="C74" t="s">
        <v>1</v>
      </c>
      <c r="D74" t="str">
        <f>IF($B75=$B74,"T",IF($B75&lt;$B74,"W","L"))</f>
        <v>W</v>
      </c>
      <c r="E74" s="5">
        <f t="shared" si="137"/>
        <v>42274</v>
      </c>
      <c r="F74" s="4">
        <f t="shared" si="132"/>
        <v>3</v>
      </c>
      <c r="G74" s="4">
        <f t="shared" si="128"/>
        <v>7</v>
      </c>
      <c r="H74" t="s">
        <v>34</v>
      </c>
      <c r="I74">
        <f t="shared" si="129"/>
        <v>1300</v>
      </c>
      <c r="J74" t="str">
        <f>J75</f>
        <v>Eastern</v>
      </c>
      <c r="K74">
        <f t="shared" ref="K74:L74" si="147">K75</f>
        <v>75</v>
      </c>
      <c r="L74" t="str">
        <f t="shared" si="147"/>
        <v>Partly Cloudy</v>
      </c>
      <c r="M74">
        <f t="shared" ref="M74:M105" si="148">$B75</f>
        <v>20</v>
      </c>
      <c r="N74" s="10">
        <f t="shared" si="134"/>
        <v>25</v>
      </c>
      <c r="O74" s="10">
        <f t="shared" si="135"/>
        <v>33</v>
      </c>
      <c r="P74" s="8">
        <f>(P75*-1)</f>
        <v>-3.5</v>
      </c>
      <c r="Q74" t="str">
        <f t="shared" si="136"/>
        <v>Y</v>
      </c>
    </row>
    <row r="75" spans="1:17" x14ac:dyDescent="0.35">
      <c r="A75" t="s">
        <v>8</v>
      </c>
      <c r="B75">
        <v>20</v>
      </c>
      <c r="C75" t="s">
        <v>1</v>
      </c>
      <c r="D75" t="str">
        <f>IF($B74=$B75,"T",IF($B74&lt;$B75,"W","L"))</f>
        <v>L</v>
      </c>
      <c r="E75" s="5">
        <v>42274</v>
      </c>
      <c r="F75" s="4">
        <f t="shared" si="132"/>
        <v>3</v>
      </c>
      <c r="G75" s="4">
        <f t="shared" si="128"/>
        <v>7</v>
      </c>
      <c r="H75" t="s">
        <v>35</v>
      </c>
      <c r="I75">
        <v>1300</v>
      </c>
      <c r="J75" t="str">
        <f>VLOOKUP(A75,Sheet1!$A:$D,3, FALSE)</f>
        <v>Eastern</v>
      </c>
      <c r="K75">
        <v>75</v>
      </c>
      <c r="L75" t="s">
        <v>62</v>
      </c>
      <c r="M75">
        <f t="shared" ref="M75:M106" si="149">$B74</f>
        <v>27</v>
      </c>
      <c r="N75" s="10">
        <f t="shared" si="134"/>
        <v>19</v>
      </c>
      <c r="O75" s="10">
        <f t="shared" si="135"/>
        <v>22.5</v>
      </c>
      <c r="P75" s="8">
        <v>3.5</v>
      </c>
      <c r="Q75" t="str">
        <f t="shared" si="136"/>
        <v>Y</v>
      </c>
    </row>
    <row r="76" spans="1:17" x14ac:dyDescent="0.35">
      <c r="A76" t="s">
        <v>2</v>
      </c>
      <c r="B76">
        <v>22</v>
      </c>
      <c r="C76" t="s">
        <v>1</v>
      </c>
      <c r="D76" t="str">
        <f>IF($B77=$B76,"T",IF($B77&lt;$B76,"W","L"))</f>
        <v>L</v>
      </c>
      <c r="E76" s="5">
        <f t="shared" si="137"/>
        <v>42274</v>
      </c>
      <c r="F76" s="4">
        <f t="shared" si="132"/>
        <v>3</v>
      </c>
      <c r="G76" s="4">
        <f t="shared" si="128"/>
        <v>7</v>
      </c>
      <c r="H76" t="s">
        <v>34</v>
      </c>
      <c r="I76">
        <f t="shared" si="129"/>
        <v>1300</v>
      </c>
      <c r="J76" t="str">
        <f>J77</f>
        <v>Eastern</v>
      </c>
      <c r="K76">
        <f t="shared" ref="K76:L76" si="150">K77</f>
        <v>69</v>
      </c>
      <c r="L76" t="str">
        <f t="shared" si="150"/>
        <v>Rain</v>
      </c>
      <c r="M76">
        <f t="shared" ref="M76:M107" si="151">$B77</f>
        <v>27</v>
      </c>
      <c r="N76" s="10">
        <f t="shared" si="134"/>
        <v>19</v>
      </c>
      <c r="O76" s="10">
        <f t="shared" si="135"/>
        <v>28.5</v>
      </c>
      <c r="P76" s="8">
        <f>(P77*-1)</f>
        <v>-9.5</v>
      </c>
      <c r="Q76" t="str">
        <f t="shared" si="136"/>
        <v>N</v>
      </c>
    </row>
    <row r="77" spans="1:17" x14ac:dyDescent="0.35">
      <c r="A77" t="s">
        <v>20</v>
      </c>
      <c r="B77">
        <v>27</v>
      </c>
      <c r="C77" t="s">
        <v>1</v>
      </c>
      <c r="D77" t="str">
        <f>IF($B76=$B77,"T",IF($B76&lt;$B77,"W","L"))</f>
        <v>W</v>
      </c>
      <c r="E77" s="5">
        <v>42274</v>
      </c>
      <c r="F77" s="4">
        <f t="shared" si="132"/>
        <v>3</v>
      </c>
      <c r="G77" s="4">
        <f t="shared" si="128"/>
        <v>7</v>
      </c>
      <c r="H77" t="s">
        <v>35</v>
      </c>
      <c r="I77">
        <v>1300</v>
      </c>
      <c r="J77" t="str">
        <f>VLOOKUP(A77,Sheet1!$A:$D,3, FALSE)</f>
        <v>Eastern</v>
      </c>
      <c r="K77">
        <v>69</v>
      </c>
      <c r="L77" t="s">
        <v>73</v>
      </c>
      <c r="M77">
        <f t="shared" ref="M77:M108" si="152">$B76</f>
        <v>22</v>
      </c>
      <c r="N77" s="10">
        <f t="shared" si="134"/>
        <v>22</v>
      </c>
      <c r="O77" s="10">
        <f t="shared" si="135"/>
        <v>13</v>
      </c>
      <c r="P77" s="8">
        <v>9.5</v>
      </c>
      <c r="Q77" t="str">
        <f t="shared" si="136"/>
        <v>N</v>
      </c>
    </row>
    <row r="78" spans="1:17" x14ac:dyDescent="0.35">
      <c r="A78" t="s">
        <v>14</v>
      </c>
      <c r="B78">
        <v>35</v>
      </c>
      <c r="C78" t="s">
        <v>1</v>
      </c>
      <c r="D78" t="str">
        <f>IF($B79=$B78,"T",IF($B79&lt;$B78,"W","L"))</f>
        <v>W</v>
      </c>
      <c r="E78" s="5">
        <f t="shared" si="137"/>
        <v>42274</v>
      </c>
      <c r="F78" s="4">
        <f t="shared" si="132"/>
        <v>3</v>
      </c>
      <c r="G78" s="4">
        <f t="shared" si="128"/>
        <v>6</v>
      </c>
      <c r="H78" t="s">
        <v>34</v>
      </c>
      <c r="I78">
        <f t="shared" si="129"/>
        <v>1200</v>
      </c>
      <c r="J78" t="str">
        <f>J79</f>
        <v>Central</v>
      </c>
      <c r="K78">
        <f t="shared" ref="K78:L78" si="153">K79</f>
        <v>74</v>
      </c>
      <c r="L78" t="str">
        <f t="shared" si="153"/>
        <v>Cloudy</v>
      </c>
      <c r="M78">
        <f t="shared" ref="M78:M109" si="154">$B79</f>
        <v>33</v>
      </c>
      <c r="N78" s="10">
        <f t="shared" si="134"/>
        <v>10.5</v>
      </c>
      <c r="O78" s="10">
        <f t="shared" si="135"/>
        <v>23.5</v>
      </c>
      <c r="P78" s="8">
        <f>(P79*-1)</f>
        <v>3.5</v>
      </c>
      <c r="Q78" t="str">
        <f t="shared" si="136"/>
        <v>N</v>
      </c>
    </row>
    <row r="79" spans="1:17" x14ac:dyDescent="0.35">
      <c r="A79" t="s">
        <v>13</v>
      </c>
      <c r="B79">
        <v>33</v>
      </c>
      <c r="C79" t="s">
        <v>1</v>
      </c>
      <c r="D79" t="str">
        <f>IF($B78=$B79,"T",IF($B78&lt;$B79,"W","L"))</f>
        <v>L</v>
      </c>
      <c r="E79" s="5">
        <v>42274</v>
      </c>
      <c r="F79" s="4">
        <f t="shared" si="132"/>
        <v>3</v>
      </c>
      <c r="G79" s="4">
        <f t="shared" si="128"/>
        <v>7</v>
      </c>
      <c r="H79" t="s">
        <v>35</v>
      </c>
      <c r="I79">
        <v>1200</v>
      </c>
      <c r="J79" t="str">
        <f>VLOOKUP(A79,Sheet1!$A:$D,3, FALSE)</f>
        <v>Central</v>
      </c>
      <c r="K79">
        <v>74</v>
      </c>
      <c r="L79" t="s">
        <v>64</v>
      </c>
      <c r="M79">
        <f t="shared" ref="M79:M110" si="155">$B78</f>
        <v>35</v>
      </c>
      <c r="N79" s="10">
        <f t="shared" si="134"/>
        <v>28</v>
      </c>
      <c r="O79" s="10">
        <f t="shared" si="135"/>
        <v>21</v>
      </c>
      <c r="P79" s="8">
        <v>-3.5</v>
      </c>
      <c r="Q79" t="str">
        <f t="shared" si="136"/>
        <v>N</v>
      </c>
    </row>
    <row r="80" spans="1:17" x14ac:dyDescent="0.35">
      <c r="A80" t="s">
        <v>9</v>
      </c>
      <c r="B80">
        <v>9</v>
      </c>
      <c r="C80" t="s">
        <v>1</v>
      </c>
      <c r="D80" t="str">
        <f>IF($B81=$B80,"T",IF($B81&lt;$B80,"W","L"))</f>
        <v>L</v>
      </c>
      <c r="E80" s="5">
        <f t="shared" si="137"/>
        <v>42274</v>
      </c>
      <c r="F80" s="4">
        <f t="shared" si="132"/>
        <v>3</v>
      </c>
      <c r="G80" s="4">
        <f t="shared" si="128"/>
        <v>7</v>
      </c>
      <c r="H80" t="s">
        <v>34</v>
      </c>
      <c r="I80">
        <f t="shared" si="129"/>
        <v>1200</v>
      </c>
      <c r="J80" t="str">
        <f>J81</f>
        <v>Central</v>
      </c>
      <c r="K80" t="str">
        <f t="shared" ref="K80:L80" si="156">K81</f>
        <v>Dome</v>
      </c>
      <c r="L80">
        <f t="shared" si="156"/>
        <v>0</v>
      </c>
      <c r="M80">
        <f t="shared" ref="M80:M111" si="157">$B81</f>
        <v>19</v>
      </c>
      <c r="N80" s="10">
        <f t="shared" si="134"/>
        <v>20</v>
      </c>
      <c r="O80" s="10">
        <f t="shared" si="135"/>
        <v>30.5</v>
      </c>
      <c r="P80" s="8">
        <f>(P81*-1)</f>
        <v>-6</v>
      </c>
      <c r="Q80" t="str">
        <f t="shared" si="136"/>
        <v>N</v>
      </c>
    </row>
    <row r="81" spans="1:17" x14ac:dyDescent="0.35">
      <c r="A81" t="s">
        <v>15</v>
      </c>
      <c r="B81">
        <v>19</v>
      </c>
      <c r="C81" t="s">
        <v>1</v>
      </c>
      <c r="D81" t="str">
        <f>IF($B80=$B81,"T",IF($B80&lt;$B81,"W","L"))</f>
        <v>W</v>
      </c>
      <c r="E81" s="5">
        <v>42274</v>
      </c>
      <c r="F81" s="4">
        <f t="shared" si="132"/>
        <v>3</v>
      </c>
      <c r="G81" s="4">
        <f t="shared" si="128"/>
        <v>7</v>
      </c>
      <c r="H81" t="s">
        <v>35</v>
      </c>
      <c r="I81">
        <v>1200</v>
      </c>
      <c r="J81" t="str">
        <f>VLOOKUP(A81,Sheet1!$A:$D,3, FALSE)</f>
        <v>Central</v>
      </c>
      <c r="K81" t="s">
        <v>61</v>
      </c>
      <c r="M81">
        <f t="shared" ref="M81:M112" si="158">$B80</f>
        <v>9</v>
      </c>
      <c r="N81" s="10">
        <f t="shared" si="134"/>
        <v>18.5</v>
      </c>
      <c r="O81" s="10">
        <f t="shared" si="135"/>
        <v>25.5</v>
      </c>
      <c r="P81" s="8">
        <v>6</v>
      </c>
      <c r="Q81" t="str">
        <f t="shared" si="136"/>
        <v>N</v>
      </c>
    </row>
    <row r="82" spans="1:17" x14ac:dyDescent="0.35">
      <c r="A82" t="s">
        <v>27</v>
      </c>
      <c r="B82">
        <v>24</v>
      </c>
      <c r="C82" t="s">
        <v>1</v>
      </c>
      <c r="D82" t="str">
        <f>IF($B83=$B82,"T",IF($B83&lt;$B82,"W","L"))</f>
        <v>W</v>
      </c>
      <c r="E82" s="5">
        <f t="shared" si="137"/>
        <v>42274</v>
      </c>
      <c r="F82" s="4">
        <f t="shared" si="132"/>
        <v>3</v>
      </c>
      <c r="G82" s="4">
        <f t="shared" si="128"/>
        <v>7</v>
      </c>
      <c r="H82" t="s">
        <v>34</v>
      </c>
      <c r="I82">
        <f t="shared" si="129"/>
        <v>1300</v>
      </c>
      <c r="J82" t="str">
        <f>J83</f>
        <v>Eastern</v>
      </c>
      <c r="K82">
        <f t="shared" ref="K82:L82" si="159">K83</f>
        <v>66</v>
      </c>
      <c r="L82" t="str">
        <f t="shared" si="159"/>
        <v>Cloudy</v>
      </c>
      <c r="M82">
        <f t="shared" ref="M82:M113" si="160">$B83</f>
        <v>17</v>
      </c>
      <c r="N82" s="10">
        <f t="shared" si="134"/>
        <v>17</v>
      </c>
      <c r="O82" s="10">
        <f t="shared" si="135"/>
        <v>23</v>
      </c>
      <c r="P82" s="8">
        <f>(P83*-1)</f>
        <v>-3</v>
      </c>
      <c r="Q82" t="str">
        <f t="shared" si="136"/>
        <v>Y</v>
      </c>
    </row>
    <row r="83" spans="1:17" x14ac:dyDescent="0.35">
      <c r="A83" t="s">
        <v>31</v>
      </c>
      <c r="B83">
        <v>17</v>
      </c>
      <c r="C83" t="s">
        <v>1</v>
      </c>
      <c r="D83" t="str">
        <f>IF($B82=$B83,"T",IF($B82&lt;$B83,"W","L"))</f>
        <v>L</v>
      </c>
      <c r="E83" s="5">
        <v>42274</v>
      </c>
      <c r="F83" s="4">
        <f t="shared" si="132"/>
        <v>3</v>
      </c>
      <c r="G83" s="4">
        <f t="shared" si="128"/>
        <v>6</v>
      </c>
      <c r="H83" t="s">
        <v>35</v>
      </c>
      <c r="I83">
        <v>1300</v>
      </c>
      <c r="J83" t="str">
        <f>VLOOKUP(A83,Sheet1!$A:$D,3, FALSE)</f>
        <v>Eastern</v>
      </c>
      <c r="K83">
        <v>66</v>
      </c>
      <c r="L83" t="s">
        <v>64</v>
      </c>
      <c r="M83">
        <f t="shared" ref="M83:M114" si="161">$B82</f>
        <v>24</v>
      </c>
      <c r="N83" s="10">
        <f t="shared" si="134"/>
        <v>25.5</v>
      </c>
      <c r="O83" s="10">
        <f t="shared" si="135"/>
        <v>8.5</v>
      </c>
      <c r="P83" s="8">
        <v>3</v>
      </c>
      <c r="Q83" t="str">
        <f t="shared" si="136"/>
        <v>Y</v>
      </c>
    </row>
    <row r="84" spans="1:17" x14ac:dyDescent="0.35">
      <c r="A84" t="s">
        <v>3</v>
      </c>
      <c r="B84">
        <v>39</v>
      </c>
      <c r="C84" t="s">
        <v>1</v>
      </c>
      <c r="D84" t="str">
        <f>IF($B85=$B84,"T",IF($B85&lt;$B84,"W","L"))</f>
        <v>W</v>
      </c>
      <c r="E84" s="5">
        <f t="shared" si="137"/>
        <v>42274</v>
      </c>
      <c r="F84" s="4">
        <f t="shared" si="132"/>
        <v>3</v>
      </c>
      <c r="G84" s="4">
        <f t="shared" si="128"/>
        <v>7</v>
      </c>
      <c r="H84" t="s">
        <v>34</v>
      </c>
      <c r="I84">
        <f t="shared" si="129"/>
        <v>1200</v>
      </c>
      <c r="J84" t="str">
        <f>J85</f>
        <v>Central</v>
      </c>
      <c r="K84" t="str">
        <f t="shared" ref="K84:L84" si="162">K85</f>
        <v>Dome</v>
      </c>
      <c r="L84">
        <f t="shared" si="162"/>
        <v>0</v>
      </c>
      <c r="M84">
        <f t="shared" ref="M84:M115" si="163">$B85</f>
        <v>28</v>
      </c>
      <c r="N84" s="10">
        <f t="shared" si="134"/>
        <v>25</v>
      </c>
      <c r="O84" s="10">
        <f t="shared" si="135"/>
        <v>22</v>
      </c>
      <c r="P84" s="8">
        <f>(P85*-1)</f>
        <v>0</v>
      </c>
      <c r="Q84" t="str">
        <f t="shared" si="136"/>
        <v>Y</v>
      </c>
    </row>
    <row r="85" spans="1:17" x14ac:dyDescent="0.35">
      <c r="A85" t="s">
        <v>28</v>
      </c>
      <c r="B85">
        <v>28</v>
      </c>
      <c r="C85" t="s">
        <v>1</v>
      </c>
      <c r="D85" t="str">
        <f>IF($B84=$B85,"T",IF($B84&lt;$B85,"W","L"))</f>
        <v>L</v>
      </c>
      <c r="E85" s="5">
        <v>42274</v>
      </c>
      <c r="F85" s="4">
        <f t="shared" si="132"/>
        <v>3</v>
      </c>
      <c r="G85" s="4">
        <f t="shared" si="128"/>
        <v>7</v>
      </c>
      <c r="H85" t="s">
        <v>35</v>
      </c>
      <c r="I85">
        <v>1200</v>
      </c>
      <c r="J85" t="str">
        <f>VLOOKUP(A85,Sheet1!$A:$D,3, FALSE)</f>
        <v>Central</v>
      </c>
      <c r="K85" t="s">
        <v>61</v>
      </c>
      <c r="M85">
        <f t="shared" ref="M85:M116" si="164">$B84</f>
        <v>39</v>
      </c>
      <c r="N85" s="10">
        <f t="shared" si="134"/>
        <v>23.5</v>
      </c>
      <c r="O85" s="10">
        <f t="shared" si="135"/>
        <v>18</v>
      </c>
      <c r="P85" s="8">
        <v>0</v>
      </c>
      <c r="Q85" t="str">
        <f t="shared" si="136"/>
        <v>Y</v>
      </c>
    </row>
    <row r="86" spans="1:17" x14ac:dyDescent="0.35">
      <c r="A86" t="s">
        <v>19</v>
      </c>
      <c r="B86">
        <v>17</v>
      </c>
      <c r="C86" t="s">
        <v>1</v>
      </c>
      <c r="D86" t="str">
        <f>IF($B87=$B86,"T",IF($B87&lt;$B86,"W","L"))</f>
        <v>L</v>
      </c>
      <c r="E86" s="5">
        <f t="shared" si="137"/>
        <v>42274</v>
      </c>
      <c r="F86" s="4">
        <f t="shared" si="132"/>
        <v>3</v>
      </c>
      <c r="G86" s="4">
        <f t="shared" si="128"/>
        <v>7</v>
      </c>
      <c r="H86" t="s">
        <v>34</v>
      </c>
      <c r="I86">
        <f t="shared" si="129"/>
        <v>1300</v>
      </c>
      <c r="J86" t="str">
        <f>J87</f>
        <v>Eastern</v>
      </c>
      <c r="K86">
        <f t="shared" ref="K86:L86" si="165">K87</f>
        <v>68</v>
      </c>
      <c r="L86" t="str">
        <f t="shared" si="165"/>
        <v>Clear, Cool</v>
      </c>
      <c r="M86">
        <f t="shared" ref="M86:M117" si="166">$B87</f>
        <v>51</v>
      </c>
      <c r="N86" s="10">
        <f t="shared" si="134"/>
        <v>16</v>
      </c>
      <c r="O86" s="10">
        <f t="shared" si="135"/>
        <v>20</v>
      </c>
      <c r="P86" s="8">
        <f>(P87*-1)</f>
        <v>-14</v>
      </c>
      <c r="Q86" t="str">
        <f t="shared" si="136"/>
        <v>N</v>
      </c>
    </row>
    <row r="87" spans="1:17" x14ac:dyDescent="0.35">
      <c r="A87" t="s">
        <v>7</v>
      </c>
      <c r="B87">
        <v>51</v>
      </c>
      <c r="C87" t="s">
        <v>1</v>
      </c>
      <c r="D87" t="str">
        <f>IF($B86=$B87,"T",IF($B86&lt;$B87,"W","L"))</f>
        <v>W</v>
      </c>
      <c r="E87" s="5">
        <v>42274</v>
      </c>
      <c r="F87" s="4">
        <f t="shared" si="132"/>
        <v>3</v>
      </c>
      <c r="G87" s="4">
        <f t="shared" si="128"/>
        <v>7</v>
      </c>
      <c r="H87" t="s">
        <v>35</v>
      </c>
      <c r="I87">
        <v>1300</v>
      </c>
      <c r="J87" t="str">
        <f>VLOOKUP(A87,Sheet1!$A:$D,3, FALSE)</f>
        <v>Eastern</v>
      </c>
      <c r="K87">
        <v>68</v>
      </c>
      <c r="L87" t="s">
        <v>138</v>
      </c>
      <c r="M87">
        <f t="shared" ref="M87:M118" si="167">$B86</f>
        <v>17</v>
      </c>
      <c r="N87" s="10">
        <f t="shared" si="134"/>
        <v>34</v>
      </c>
      <c r="O87" s="10">
        <f t="shared" si="135"/>
        <v>26.5</v>
      </c>
      <c r="P87" s="8">
        <v>14</v>
      </c>
      <c r="Q87" t="str">
        <f t="shared" si="136"/>
        <v>N</v>
      </c>
    </row>
    <row r="88" spans="1:17" x14ac:dyDescent="0.35">
      <c r="A88" t="s">
        <v>24</v>
      </c>
      <c r="B88">
        <v>7</v>
      </c>
      <c r="C88" t="s">
        <v>1</v>
      </c>
      <c r="D88" t="str">
        <f>IF($B89=$B88,"T",IF($B89&lt;$B88,"W","L"))</f>
        <v>L</v>
      </c>
      <c r="E88" s="5">
        <f t="shared" si="137"/>
        <v>42274</v>
      </c>
      <c r="F88" s="4">
        <f t="shared" si="132"/>
        <v>3</v>
      </c>
      <c r="G88" s="4">
        <f t="shared" si="128"/>
        <v>7</v>
      </c>
      <c r="H88" t="s">
        <v>34</v>
      </c>
      <c r="I88">
        <f t="shared" si="129"/>
        <v>1305</v>
      </c>
      <c r="J88" t="str">
        <f>J89</f>
        <v>Pacific</v>
      </c>
      <c r="K88" t="str">
        <f t="shared" ref="K88:L88" si="168">K89</f>
        <v>Dome</v>
      </c>
      <c r="L88">
        <f t="shared" si="168"/>
        <v>0</v>
      </c>
      <c r="M88">
        <f t="shared" ref="M88:M119" si="169">$B89</f>
        <v>47</v>
      </c>
      <c r="N88" s="10">
        <f t="shared" si="134"/>
        <v>19</v>
      </c>
      <c r="O88" s="10">
        <f t="shared" si="135"/>
        <v>23</v>
      </c>
      <c r="P88" s="8">
        <f>(P89*-1)</f>
        <v>-7</v>
      </c>
      <c r="Q88" t="str">
        <f t="shared" si="136"/>
        <v>N</v>
      </c>
    </row>
    <row r="89" spans="1:17" x14ac:dyDescent="0.35">
      <c r="A89" t="s">
        <v>22</v>
      </c>
      <c r="B89">
        <v>47</v>
      </c>
      <c r="C89" t="s">
        <v>1</v>
      </c>
      <c r="D89" t="str">
        <f>IF($B88=$B89,"T",IF($B88&lt;$B89,"W","L"))</f>
        <v>W</v>
      </c>
      <c r="E89" s="5">
        <v>42274</v>
      </c>
      <c r="F89" s="4">
        <f t="shared" si="132"/>
        <v>3</v>
      </c>
      <c r="G89" s="4">
        <f t="shared" si="128"/>
        <v>7</v>
      </c>
      <c r="H89" t="s">
        <v>35</v>
      </c>
      <c r="I89">
        <v>1305</v>
      </c>
      <c r="J89" t="s">
        <v>67</v>
      </c>
      <c r="K89" t="s">
        <v>61</v>
      </c>
      <c r="M89">
        <f t="shared" ref="M89:M120" si="170">$B88</f>
        <v>7</v>
      </c>
      <c r="N89" s="10">
        <f t="shared" si="134"/>
        <v>39.5</v>
      </c>
      <c r="O89" s="10">
        <f t="shared" si="135"/>
        <v>21</v>
      </c>
      <c r="P89" s="8">
        <v>7</v>
      </c>
      <c r="Q89" t="str">
        <f t="shared" si="136"/>
        <v>N</v>
      </c>
    </row>
    <row r="90" spans="1:17" x14ac:dyDescent="0.35">
      <c r="A90" t="s">
        <v>11</v>
      </c>
      <c r="B90">
        <v>41</v>
      </c>
      <c r="C90" t="s">
        <v>1</v>
      </c>
      <c r="D90" t="str">
        <f>IF($B91=$B90,"T",IF($B91&lt;$B90,"W","L"))</f>
        <v>W</v>
      </c>
      <c r="E90" s="5">
        <f t="shared" si="137"/>
        <v>42274</v>
      </c>
      <c r="F90" s="4">
        <f t="shared" si="132"/>
        <v>3</v>
      </c>
      <c r="G90" s="4">
        <f t="shared" si="128"/>
        <v>7</v>
      </c>
      <c r="H90" t="s">
        <v>34</v>
      </c>
      <c r="I90">
        <f t="shared" si="129"/>
        <v>1625</v>
      </c>
      <c r="J90" t="str">
        <f>J91</f>
        <v>Eastern</v>
      </c>
      <c r="K90">
        <f t="shared" ref="K90:L90" si="171">K91</f>
        <v>87</v>
      </c>
      <c r="L90" t="str">
        <f t="shared" si="171"/>
        <v>Mostly Cloudy</v>
      </c>
      <c r="M90">
        <f t="shared" ref="M90:M121" si="172">$B91</f>
        <v>14</v>
      </c>
      <c r="N90" s="10">
        <f t="shared" si="134"/>
        <v>29.5</v>
      </c>
      <c r="O90" s="10">
        <f t="shared" si="135"/>
        <v>27</v>
      </c>
      <c r="P90" s="8">
        <f>(P91*-1)</f>
        <v>-1</v>
      </c>
      <c r="Q90" t="str">
        <f t="shared" si="136"/>
        <v>Y</v>
      </c>
    </row>
    <row r="91" spans="1:17" x14ac:dyDescent="0.35">
      <c r="A91" t="s">
        <v>10</v>
      </c>
      <c r="B91">
        <v>14</v>
      </c>
      <c r="C91" t="s">
        <v>1</v>
      </c>
      <c r="D91" t="str">
        <f>IF($B90=$B91,"T",IF($B90&lt;$B91,"W","L"))</f>
        <v>L</v>
      </c>
      <c r="E91" s="5">
        <v>42274</v>
      </c>
      <c r="F91" s="4">
        <f t="shared" si="132"/>
        <v>3</v>
      </c>
      <c r="G91" s="4">
        <f t="shared" si="128"/>
        <v>7</v>
      </c>
      <c r="H91" t="s">
        <v>35</v>
      </c>
      <c r="I91">
        <v>1625</v>
      </c>
      <c r="J91" t="str">
        <f>VLOOKUP(A91,Sheet1!$A:$D,3, FALSE)</f>
        <v>Eastern</v>
      </c>
      <c r="K91">
        <v>87</v>
      </c>
      <c r="L91" t="s">
        <v>74</v>
      </c>
      <c r="M91">
        <f t="shared" ref="M91:M122" si="173">$B90</f>
        <v>41</v>
      </c>
      <c r="N91" s="10">
        <f t="shared" si="134"/>
        <v>18.5</v>
      </c>
      <c r="O91" s="10">
        <f t="shared" si="135"/>
        <v>16.5</v>
      </c>
      <c r="P91" s="8">
        <v>1</v>
      </c>
      <c r="Q91" t="str">
        <f t="shared" si="136"/>
        <v>Y</v>
      </c>
    </row>
    <row r="92" spans="1:17" x14ac:dyDescent="0.35">
      <c r="A92" t="s">
        <v>17</v>
      </c>
      <c r="B92">
        <v>0</v>
      </c>
      <c r="C92" t="s">
        <v>1</v>
      </c>
      <c r="D92" t="str">
        <f>IF($B93=$B92,"T",IF($B93&lt;$B92,"W","L"))</f>
        <v>L</v>
      </c>
      <c r="E92" s="5">
        <f t="shared" si="137"/>
        <v>42274</v>
      </c>
      <c r="F92" s="4">
        <f t="shared" si="132"/>
        <v>3</v>
      </c>
      <c r="G92" s="4">
        <f t="shared" si="128"/>
        <v>7</v>
      </c>
      <c r="H92" t="s">
        <v>34</v>
      </c>
      <c r="I92">
        <f t="shared" si="129"/>
        <v>1325</v>
      </c>
      <c r="J92" t="str">
        <f>J93</f>
        <v>Pacific</v>
      </c>
      <c r="K92">
        <f t="shared" ref="K92:L92" si="174">K93</f>
        <v>60</v>
      </c>
      <c r="L92" t="str">
        <f t="shared" si="174"/>
        <v>Sunny</v>
      </c>
      <c r="M92">
        <f t="shared" ref="M92:M123" si="175">$B93</f>
        <v>26</v>
      </c>
      <c r="N92" s="10">
        <f t="shared" si="134"/>
        <v>23</v>
      </c>
      <c r="O92" s="10">
        <f t="shared" si="135"/>
        <v>39.5</v>
      </c>
      <c r="P92" s="8">
        <f>(P93*-1)</f>
        <v>-16.5</v>
      </c>
      <c r="Q92" t="str">
        <f t="shared" si="136"/>
        <v>N</v>
      </c>
    </row>
    <row r="93" spans="1:17" x14ac:dyDescent="0.35">
      <c r="A93" t="s">
        <v>25</v>
      </c>
      <c r="B93">
        <v>26</v>
      </c>
      <c r="C93" t="s">
        <v>1</v>
      </c>
      <c r="D93" t="str">
        <f>IF($B92=$B93,"T",IF($B92&lt;$B93,"W","L"))</f>
        <v>W</v>
      </c>
      <c r="E93" s="5">
        <v>42274</v>
      </c>
      <c r="F93" s="4">
        <f t="shared" si="132"/>
        <v>3</v>
      </c>
      <c r="G93" s="4">
        <f t="shared" si="128"/>
        <v>7</v>
      </c>
      <c r="H93" t="s">
        <v>35</v>
      </c>
      <c r="I93">
        <v>1325</v>
      </c>
      <c r="J93" t="str">
        <f>VLOOKUP(A93,Sheet1!$A:$D,3, FALSE)</f>
        <v>Pacific</v>
      </c>
      <c r="K93">
        <v>60</v>
      </c>
      <c r="L93" t="s">
        <v>65</v>
      </c>
      <c r="M93">
        <f t="shared" ref="M93:M124" si="176">$B92</f>
        <v>0</v>
      </c>
      <c r="N93" s="10">
        <f t="shared" si="134"/>
        <v>24</v>
      </c>
      <c r="O93" s="10">
        <f t="shared" si="135"/>
        <v>30.5</v>
      </c>
      <c r="P93" s="8">
        <v>16.5</v>
      </c>
      <c r="Q93" t="str">
        <f t="shared" si="136"/>
        <v>N</v>
      </c>
    </row>
    <row r="94" spans="1:17" x14ac:dyDescent="0.35">
      <c r="A94" t="s">
        <v>18</v>
      </c>
      <c r="B94">
        <v>24</v>
      </c>
      <c r="C94" t="s">
        <v>1</v>
      </c>
      <c r="D94" t="str">
        <f>IF($B95=$B94,"T",IF($B95&lt;$B94,"W","L"))</f>
        <v>W</v>
      </c>
      <c r="E94" s="5">
        <f t="shared" si="137"/>
        <v>42274</v>
      </c>
      <c r="F94" s="4">
        <f t="shared" si="132"/>
        <v>3</v>
      </c>
      <c r="G94" s="4">
        <f t="shared" si="128"/>
        <v>10</v>
      </c>
      <c r="H94" t="s">
        <v>34</v>
      </c>
      <c r="I94">
        <f t="shared" si="129"/>
        <v>2030</v>
      </c>
      <c r="J94" t="str">
        <f>J95</f>
        <v>Eastern</v>
      </c>
      <c r="K94" t="str">
        <f t="shared" ref="K94:L94" si="177">K95</f>
        <v>Dome</v>
      </c>
      <c r="L94">
        <f t="shared" si="177"/>
        <v>0</v>
      </c>
      <c r="M94">
        <f t="shared" ref="M94:M125" si="178">$B95</f>
        <v>12</v>
      </c>
      <c r="N94" s="10">
        <f t="shared" si="134"/>
        <v>25</v>
      </c>
      <c r="O94" s="10">
        <f t="shared" si="135"/>
        <v>18.5</v>
      </c>
      <c r="P94" s="8">
        <f>(P95*-1)</f>
        <v>3</v>
      </c>
      <c r="Q94" t="str">
        <f t="shared" si="136"/>
        <v>N</v>
      </c>
    </row>
    <row r="95" spans="1:17" x14ac:dyDescent="0.35">
      <c r="A95" t="s">
        <v>16</v>
      </c>
      <c r="B95">
        <v>12</v>
      </c>
      <c r="C95" t="s">
        <v>1</v>
      </c>
      <c r="D95" t="str">
        <f>IF($B94=$B95,"T",IF($B94&lt;$B95,"W","L"))</f>
        <v>L</v>
      </c>
      <c r="E95" s="5">
        <v>42274</v>
      </c>
      <c r="F95" s="4">
        <f t="shared" si="132"/>
        <v>3</v>
      </c>
      <c r="G95" s="4">
        <f t="shared" si="128"/>
        <v>7</v>
      </c>
      <c r="H95" t="s">
        <v>35</v>
      </c>
      <c r="I95">
        <v>2030</v>
      </c>
      <c r="J95" t="str">
        <f>VLOOKUP(A95,Sheet1!$A:$D,3, FALSE)</f>
        <v>Eastern</v>
      </c>
      <c r="K95" t="s">
        <v>61</v>
      </c>
      <c r="M95">
        <f t="shared" ref="M95:M126" si="179">$B94</f>
        <v>24</v>
      </c>
      <c r="N95" s="10">
        <f t="shared" si="134"/>
        <v>22</v>
      </c>
      <c r="O95" s="10">
        <f t="shared" si="135"/>
        <v>29.5</v>
      </c>
      <c r="P95" s="8">
        <v>-3</v>
      </c>
      <c r="Q95" t="str">
        <f t="shared" si="136"/>
        <v>N</v>
      </c>
    </row>
    <row r="96" spans="1:17" x14ac:dyDescent="0.35">
      <c r="A96" t="s">
        <v>33</v>
      </c>
      <c r="B96">
        <v>28</v>
      </c>
      <c r="C96" t="s">
        <v>1</v>
      </c>
      <c r="D96" t="str">
        <f>IF($B97=$B96,"T",IF($B97&lt;$B96,"W","L"))</f>
        <v>L</v>
      </c>
      <c r="E96" s="5">
        <f t="shared" ref="E96" si="180">$E97</f>
        <v>42275</v>
      </c>
      <c r="F96" s="4">
        <f t="shared" si="132"/>
        <v>3</v>
      </c>
      <c r="G96" s="4">
        <f t="shared" si="128"/>
        <v>11</v>
      </c>
      <c r="H96" t="s">
        <v>34</v>
      </c>
      <c r="I96">
        <f t="shared" si="129"/>
        <v>1930</v>
      </c>
      <c r="J96" t="str">
        <f>J97</f>
        <v>Central</v>
      </c>
      <c r="K96">
        <f t="shared" ref="K96:L96" si="181">K97</f>
        <v>67</v>
      </c>
      <c r="L96" t="str">
        <f t="shared" si="181"/>
        <v>Light Showers</v>
      </c>
      <c r="M96">
        <f t="shared" ref="M96:M127" si="182">$B97</f>
        <v>38</v>
      </c>
      <c r="N96" s="10">
        <f t="shared" si="134"/>
        <v>25.5</v>
      </c>
      <c r="O96" s="10">
        <f t="shared" si="135"/>
        <v>25.5</v>
      </c>
      <c r="P96" s="8">
        <f>(P97*-1)</f>
        <v>-5.5</v>
      </c>
      <c r="Q96" t="str">
        <f t="shared" si="136"/>
        <v>N</v>
      </c>
    </row>
    <row r="97" spans="1:17" x14ac:dyDescent="0.35">
      <c r="A97" t="s">
        <v>26</v>
      </c>
      <c r="B97">
        <v>38</v>
      </c>
      <c r="C97" t="s">
        <v>1</v>
      </c>
      <c r="D97" t="str">
        <f>IF($B96=$B97,"T",IF($B96&lt;$B97,"W","L"))</f>
        <v>W</v>
      </c>
      <c r="E97" s="5">
        <v>42275</v>
      </c>
      <c r="F97" s="4">
        <f t="shared" si="132"/>
        <v>3</v>
      </c>
      <c r="G97" s="4">
        <f t="shared" si="128"/>
        <v>8</v>
      </c>
      <c r="H97" t="s">
        <v>35</v>
      </c>
      <c r="I97">
        <v>1930</v>
      </c>
      <c r="J97" t="str">
        <f>VLOOKUP(A97,Sheet1!$A:$D,3, FALSE)</f>
        <v>Central</v>
      </c>
      <c r="K97">
        <v>67</v>
      </c>
      <c r="L97" t="s">
        <v>173</v>
      </c>
      <c r="M97">
        <f t="shared" ref="M97:M128" si="183">$B96</f>
        <v>28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29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20</v>
      </c>
      <c r="P97" s="8">
        <v>5.5</v>
      </c>
      <c r="Q97" t="str">
        <f t="shared" si="136"/>
        <v>N</v>
      </c>
    </row>
    <row r="98" spans="1:17" x14ac:dyDescent="0.35">
      <c r="A98" t="s">
        <v>30</v>
      </c>
      <c r="B98">
        <v>23</v>
      </c>
      <c r="C98" t="s">
        <v>5</v>
      </c>
      <c r="D98" t="str">
        <f>IF($B99=$B98,"T",IF($B99&lt;$B98,"W","L"))</f>
        <v>W</v>
      </c>
      <c r="E98" s="5">
        <f t="shared" ref="E98" si="184">$E99</f>
        <v>42278</v>
      </c>
      <c r="F98" s="4">
        <f>1+IF(ISNA(VLOOKUP($A98,$A$66:$F$97,6,FALSE)),VLOOKUP($A98,$A$34:$F$65,6,FALSE),VLOOKUP($A98,$A$66:$F$97,6,FALSE))</f>
        <v>4</v>
      </c>
      <c r="G98" s="4">
        <f t="shared" ref="F98:G127" si="185"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2" si="186">I99</f>
        <v>2030</v>
      </c>
      <c r="J98" t="str">
        <f>J99</f>
        <v>Eastern</v>
      </c>
      <c r="K98">
        <f t="shared" ref="K98:L98" si="187">K99</f>
        <v>63</v>
      </c>
      <c r="L98" t="str">
        <f t="shared" si="187"/>
        <v>Cloudy</v>
      </c>
      <c r="M98">
        <f t="shared" ref="M98:M129" si="188">$B99</f>
        <v>20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23.333333333333332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28</v>
      </c>
      <c r="P98" s="8">
        <f>(P99*-1)</f>
        <v>3</v>
      </c>
      <c r="Q98" t="str">
        <f>IF(AND(($P98 &lt;  0), ($D98="L")), "N", IF(AND(($P98 &gt; 0), ($D98="W")),"N","Y"))</f>
        <v>N</v>
      </c>
    </row>
    <row r="99" spans="1:17" x14ac:dyDescent="0.35">
      <c r="A99" t="s">
        <v>4</v>
      </c>
      <c r="B99">
        <v>20</v>
      </c>
      <c r="C99" t="s">
        <v>5</v>
      </c>
      <c r="D99" t="str">
        <f>IF($B98=$B99,"T",IF($B98&lt;$B99,"W","L"))</f>
        <v>L</v>
      </c>
      <c r="E99" s="5">
        <v>42278</v>
      </c>
      <c r="F99" s="4">
        <f t="shared" ref="F99:F127" si="189">1+IF(ISNA(VLOOKUP($A99,$A$66:$F$97,6,FALSE)),VLOOKUP($A99,$A$34:$F$65,6,FALSE),VLOOKUP($A99,$A$66:$F$97,6,FALSE))</f>
        <v>4</v>
      </c>
      <c r="G99" s="4">
        <f t="shared" si="185"/>
        <v>4</v>
      </c>
      <c r="H99" t="s">
        <v>35</v>
      </c>
      <c r="I99">
        <v>2030</v>
      </c>
      <c r="J99" t="str">
        <f>VLOOKUP(A99,Sheet1!$A:$D,3, FALSE)</f>
        <v>Eastern</v>
      </c>
      <c r="K99">
        <v>63</v>
      </c>
      <c r="L99" t="s">
        <v>64</v>
      </c>
      <c r="M99">
        <f t="shared" ref="M99:M130" si="190">$B98</f>
        <v>23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25.333333333333332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17.333333333333332</v>
      </c>
      <c r="P99" s="8">
        <v>-3</v>
      </c>
      <c r="Q99" t="str">
        <f t="shared" ref="Q99:Q127" si="191">IF(AND(($P99 &lt;  0), ($D99="L")), "N", IF(AND(($P99 &gt; 0), ($D99="W")),"N","Y"))</f>
        <v>N</v>
      </c>
    </row>
    <row r="100" spans="1:17" x14ac:dyDescent="0.35">
      <c r="A100" t="s">
        <v>31</v>
      </c>
      <c r="B100">
        <v>27</v>
      </c>
      <c r="C100" t="s">
        <v>1</v>
      </c>
      <c r="D100" t="str">
        <f>IF($B101=$B100,"T",IF($B101&lt;$B100,"W","L"))</f>
        <v>W</v>
      </c>
      <c r="E100" s="5">
        <f t="shared" ref="E100:E124" si="192">$E101</f>
        <v>42281</v>
      </c>
      <c r="F100" s="4">
        <f t="shared" si="189"/>
        <v>4</v>
      </c>
      <c r="G100" s="4">
        <f t="shared" si="185"/>
        <v>7</v>
      </c>
      <c r="H100" t="s">
        <v>37</v>
      </c>
      <c r="I100">
        <f t="shared" si="186"/>
        <v>930</v>
      </c>
      <c r="J100" t="str">
        <f>J101</f>
        <v>Eastern</v>
      </c>
      <c r="K100">
        <f t="shared" ref="K100:L100" si="193">K101</f>
        <v>59</v>
      </c>
      <c r="L100" t="str">
        <f t="shared" si="193"/>
        <v>Sunny</v>
      </c>
      <c r="M100">
        <f t="shared" ref="M100:M131" si="194">$B101</f>
        <v>14</v>
      </c>
      <c r="N100" s="10">
        <f t="shared" ref="N100:N128" si="195">IF(ISNA(VLOOKUP($A100,$A$66:$N$97,2,FALSE)),((VLOOKUP($A100,$A$34:$N$65,14,FALSE)*($F100-2))+VLOOKUP($A100,$A$34:$N$65,2,FALSE))/($F100-1),((VLOOKUP($A100,$A$66:$N$97,14,FALSE)*($F100-2))+VLOOKUP($A100,$A$66:$N$97,2,FALSE))/($F100-1))</f>
        <v>22.666666666666668</v>
      </c>
      <c r="O100" s="10">
        <f t="shared" ref="O100:O128" si="196">IF(ISNA(VLOOKUP($A100,$A$66:$O$97,13,FALSE)),((VLOOKUP($A100,$A$34:$O$65,15,FALSE)*($F100-2))+VLOOKUP($A100,$A$34:$O$65,13,FALSE))/($F100-1),((VLOOKUP($A100,$A$66:$O$97,15,FALSE)*($F100-2))+VLOOKUP($A100,$A$66:$O$97,13,FALSE))/($F100-1))</f>
        <v>13.666666666666666</v>
      </c>
      <c r="P100" s="8">
        <f>(P101*-1)</f>
        <v>2.5</v>
      </c>
      <c r="Q100" t="str">
        <f t="shared" si="191"/>
        <v>N</v>
      </c>
    </row>
    <row r="101" spans="1:17" x14ac:dyDescent="0.35">
      <c r="A101" t="s">
        <v>10</v>
      </c>
      <c r="B101">
        <v>14</v>
      </c>
      <c r="C101" t="s">
        <v>1</v>
      </c>
      <c r="D101" t="str">
        <f>IF($B100=$B101,"T",IF($B100&lt;$B101,"W","L"))</f>
        <v>L</v>
      </c>
      <c r="E101" s="5">
        <v>42281</v>
      </c>
      <c r="F101" s="4">
        <f t="shared" si="189"/>
        <v>4</v>
      </c>
      <c r="G101" s="4">
        <f t="shared" si="185"/>
        <v>7</v>
      </c>
      <c r="H101" t="s">
        <v>36</v>
      </c>
      <c r="I101">
        <v>930</v>
      </c>
      <c r="J101" t="str">
        <f>VLOOKUP(A101,Sheet1!$A:$D,3, FALSE)</f>
        <v>Eastern</v>
      </c>
      <c r="K101">
        <v>59</v>
      </c>
      <c r="L101" t="s">
        <v>65</v>
      </c>
      <c r="M101">
        <f t="shared" ref="M101:M132" si="197">$B100</f>
        <v>27</v>
      </c>
      <c r="N101" s="10">
        <f t="shared" si="195"/>
        <v>17</v>
      </c>
      <c r="O101" s="10">
        <f t="shared" si="196"/>
        <v>24.666666666666668</v>
      </c>
      <c r="P101" s="8">
        <v>-2.5</v>
      </c>
      <c r="Q101" t="str">
        <f t="shared" si="191"/>
        <v>N</v>
      </c>
    </row>
    <row r="102" spans="1:17" x14ac:dyDescent="0.35">
      <c r="A102" t="s">
        <v>15</v>
      </c>
      <c r="B102">
        <v>21</v>
      </c>
      <c r="C102" t="s">
        <v>1</v>
      </c>
      <c r="D102" t="str">
        <f>IF($B103=$B102,"T",IF($B103&lt;$B102,"W","L"))</f>
        <v>L</v>
      </c>
      <c r="E102" s="5">
        <f t="shared" si="192"/>
        <v>42281</v>
      </c>
      <c r="F102" s="4">
        <f t="shared" si="189"/>
        <v>4</v>
      </c>
      <c r="G102" s="4">
        <f t="shared" si="185"/>
        <v>7</v>
      </c>
      <c r="H102" t="s">
        <v>34</v>
      </c>
      <c r="I102">
        <f t="shared" si="186"/>
        <v>1300</v>
      </c>
      <c r="J102" t="str">
        <f>J103</f>
        <v>Eastern</v>
      </c>
      <c r="K102" t="str">
        <f t="shared" ref="K102:L102" si="198">K103</f>
        <v>Dome</v>
      </c>
      <c r="L102">
        <f t="shared" si="198"/>
        <v>0</v>
      </c>
      <c r="M102">
        <f t="shared" ref="M102:M133" si="199">$B103</f>
        <v>48</v>
      </c>
      <c r="N102" s="10">
        <f t="shared" si="195"/>
        <v>18.666666666666668</v>
      </c>
      <c r="O102" s="10">
        <f t="shared" si="196"/>
        <v>20</v>
      </c>
      <c r="P102" s="8">
        <f>(P103*-1)</f>
        <v>-4.5</v>
      </c>
      <c r="Q102" t="str">
        <f t="shared" si="191"/>
        <v>N</v>
      </c>
    </row>
    <row r="103" spans="1:17" x14ac:dyDescent="0.35">
      <c r="A103" t="s">
        <v>3</v>
      </c>
      <c r="B103">
        <v>48</v>
      </c>
      <c r="C103" t="s">
        <v>1</v>
      </c>
      <c r="D103" t="str">
        <f>IF($B102=$B103,"T",IF($B102&lt;$B103,"W","L"))</f>
        <v>W</v>
      </c>
      <c r="E103" s="5">
        <v>42281</v>
      </c>
      <c r="F103" s="4">
        <f t="shared" si="189"/>
        <v>4</v>
      </c>
      <c r="G103" s="4">
        <f t="shared" si="185"/>
        <v>7</v>
      </c>
      <c r="H103" t="s">
        <v>35</v>
      </c>
      <c r="I103">
        <v>1300</v>
      </c>
      <c r="J103" t="str">
        <f>VLOOKUP(A103,Sheet1!$A:$D,3, FALSE)</f>
        <v>Eastern</v>
      </c>
      <c r="K103" t="s">
        <v>61</v>
      </c>
      <c r="M103">
        <f t="shared" ref="M103:M134" si="200">$B102</f>
        <v>21</v>
      </c>
      <c r="N103" s="10">
        <f t="shared" si="195"/>
        <v>29.666666666666668</v>
      </c>
      <c r="O103" s="10">
        <f t="shared" si="196"/>
        <v>24</v>
      </c>
      <c r="P103" s="8">
        <v>4.5</v>
      </c>
      <c r="Q103" t="str">
        <f t="shared" si="191"/>
        <v>N</v>
      </c>
    </row>
    <row r="104" spans="1:17" x14ac:dyDescent="0.35">
      <c r="A104" t="s">
        <v>21</v>
      </c>
      <c r="B104">
        <v>24</v>
      </c>
      <c r="C104" t="s">
        <v>1</v>
      </c>
      <c r="D104" t="str">
        <f>IF($B105=$B104,"T",IF($B105&lt;$B104,"W","L"))</f>
        <v>W</v>
      </c>
      <c r="E104" s="5">
        <f t="shared" si="192"/>
        <v>42281</v>
      </c>
      <c r="F104" s="4">
        <f t="shared" si="189"/>
        <v>4</v>
      </c>
      <c r="G104" s="4">
        <f t="shared" si="185"/>
        <v>10</v>
      </c>
      <c r="H104" t="s">
        <v>34</v>
      </c>
      <c r="I104">
        <f t="shared" si="186"/>
        <v>1300</v>
      </c>
      <c r="J104" t="str">
        <f>J105</f>
        <v>Eastern</v>
      </c>
      <c r="K104">
        <f t="shared" ref="K104:L104" si="201">K105</f>
        <v>60</v>
      </c>
      <c r="L104" t="str">
        <f t="shared" si="201"/>
        <v>Mostly Cloudy</v>
      </c>
      <c r="M104">
        <f t="shared" ref="M104:M135" si="202">$B105</f>
        <v>10</v>
      </c>
      <c r="N104" s="10">
        <f t="shared" si="195"/>
        <v>26</v>
      </c>
      <c r="O104" s="10">
        <f t="shared" si="196"/>
        <v>24</v>
      </c>
      <c r="P104" s="8">
        <f>(P105*-1)</f>
        <v>-6</v>
      </c>
      <c r="Q104" t="str">
        <f t="shared" si="191"/>
        <v>Y</v>
      </c>
    </row>
    <row r="105" spans="1:17" x14ac:dyDescent="0.35">
      <c r="A105" t="s">
        <v>11</v>
      </c>
      <c r="B105">
        <v>10</v>
      </c>
      <c r="C105" t="s">
        <v>1</v>
      </c>
      <c r="D105" t="str">
        <f>IF($B104=$B105,"T",IF($B104&lt;$B105,"W","L"))</f>
        <v>L</v>
      </c>
      <c r="E105" s="5">
        <v>42281</v>
      </c>
      <c r="F105" s="4">
        <f t="shared" si="189"/>
        <v>4</v>
      </c>
      <c r="G105" s="4">
        <f t="shared" si="185"/>
        <v>7</v>
      </c>
      <c r="H105" t="s">
        <v>35</v>
      </c>
      <c r="I105">
        <v>1300</v>
      </c>
      <c r="J105" t="str">
        <f>VLOOKUP(A105,Sheet1!$A:$D,3, FALSE)</f>
        <v>Eastern</v>
      </c>
      <c r="K105">
        <v>60</v>
      </c>
      <c r="L105" t="s">
        <v>74</v>
      </c>
      <c r="M105">
        <f t="shared" ref="M105:M136" si="203">$B104</f>
        <v>24</v>
      </c>
      <c r="N105" s="10">
        <f t="shared" si="195"/>
        <v>33.333333333333336</v>
      </c>
      <c r="O105" s="10">
        <f t="shared" si="196"/>
        <v>22.666666666666668</v>
      </c>
      <c r="P105" s="8">
        <v>6</v>
      </c>
      <c r="Q105" t="str">
        <f t="shared" si="191"/>
        <v>Y</v>
      </c>
    </row>
    <row r="106" spans="1:17" x14ac:dyDescent="0.35">
      <c r="A106" t="s">
        <v>19</v>
      </c>
      <c r="B106">
        <v>13</v>
      </c>
      <c r="C106" t="s">
        <v>5</v>
      </c>
      <c r="D106" t="str">
        <f>IF($B107=$B106,"T",IF($B107&lt;$B106,"W","L"))</f>
        <v>L</v>
      </c>
      <c r="E106" s="5">
        <f t="shared" si="192"/>
        <v>42281</v>
      </c>
      <c r="F106" s="4">
        <f t="shared" si="189"/>
        <v>4</v>
      </c>
      <c r="G106" s="4">
        <f t="shared" si="185"/>
        <v>7</v>
      </c>
      <c r="H106" t="s">
        <v>34</v>
      </c>
      <c r="I106">
        <f t="shared" si="186"/>
        <v>1300</v>
      </c>
      <c r="J106" t="str">
        <f>J107</f>
        <v>Eastern</v>
      </c>
      <c r="K106">
        <f t="shared" ref="K106:L106" si="204">K107</f>
        <v>62</v>
      </c>
      <c r="L106" t="str">
        <f t="shared" si="204"/>
        <v>Partly Cloudy</v>
      </c>
      <c r="M106">
        <f t="shared" ref="M106:M137" si="205">$B107</f>
        <v>16</v>
      </c>
      <c r="N106" s="10">
        <f t="shared" si="195"/>
        <v>16.333333333333332</v>
      </c>
      <c r="O106" s="10">
        <f t="shared" si="196"/>
        <v>30.333333333333332</v>
      </c>
      <c r="P106" s="8">
        <f>(P107*-1)</f>
        <v>-4</v>
      </c>
      <c r="Q106" t="str">
        <f t="shared" si="191"/>
        <v>N</v>
      </c>
    </row>
    <row r="107" spans="1:17" x14ac:dyDescent="0.35">
      <c r="A107" t="s">
        <v>14</v>
      </c>
      <c r="B107">
        <v>16</v>
      </c>
      <c r="C107" t="s">
        <v>5</v>
      </c>
      <c r="D107" t="str">
        <f>IF($B106=$B107,"T",IF($B106&lt;$B107,"W","L"))</f>
        <v>W</v>
      </c>
      <c r="E107" s="5">
        <v>42281</v>
      </c>
      <c r="F107" s="4">
        <f t="shared" si="189"/>
        <v>4</v>
      </c>
      <c r="G107" s="4">
        <f t="shared" si="185"/>
        <v>7</v>
      </c>
      <c r="H107" t="s">
        <v>35</v>
      </c>
      <c r="I107">
        <v>1300</v>
      </c>
      <c r="J107" t="str">
        <f>VLOOKUP(A107,Sheet1!$A:$D,3, FALSE)</f>
        <v>Eastern</v>
      </c>
      <c r="K107">
        <v>62</v>
      </c>
      <c r="L107" t="s">
        <v>62</v>
      </c>
      <c r="M107">
        <f t="shared" ref="M107:M138" si="206">$B106</f>
        <v>13</v>
      </c>
      <c r="N107" s="10">
        <f t="shared" si="195"/>
        <v>18.666666666666668</v>
      </c>
      <c r="O107" s="10">
        <f t="shared" si="196"/>
        <v>26.666666666666668</v>
      </c>
      <c r="P107" s="8">
        <v>4</v>
      </c>
      <c r="Q107" t="str">
        <f t="shared" si="191"/>
        <v>N</v>
      </c>
    </row>
    <row r="108" spans="1:17" x14ac:dyDescent="0.35">
      <c r="A108" t="s">
        <v>12</v>
      </c>
      <c r="B108">
        <v>20</v>
      </c>
      <c r="C108" t="s">
        <v>1</v>
      </c>
      <c r="D108" t="str">
        <f>IF($B109=$B108,"T",IF($B109&lt;$B108,"W","L"))</f>
        <v>L</v>
      </c>
      <c r="E108" s="5">
        <f t="shared" si="192"/>
        <v>42281</v>
      </c>
      <c r="F108" s="4">
        <f t="shared" si="189"/>
        <v>4</v>
      </c>
      <c r="G108" s="4">
        <f t="shared" si="185"/>
        <v>7</v>
      </c>
      <c r="H108" t="s">
        <v>34</v>
      </c>
      <c r="I108">
        <f t="shared" si="186"/>
        <v>1200</v>
      </c>
      <c r="J108" t="str">
        <f>J109</f>
        <v>Central</v>
      </c>
      <c r="K108">
        <f t="shared" ref="K108:L108" si="207">K109</f>
        <v>55</v>
      </c>
      <c r="L108" t="str">
        <f t="shared" si="207"/>
        <v>Cloudy</v>
      </c>
      <c r="M108">
        <f t="shared" ref="M108:M139" si="208">$B109</f>
        <v>22</v>
      </c>
      <c r="N108" s="10">
        <f t="shared" si="195"/>
        <v>25.666666666666668</v>
      </c>
      <c r="O108" s="10">
        <f t="shared" si="196"/>
        <v>28.666666666666668</v>
      </c>
      <c r="P108" s="8">
        <f>(P109*-1)</f>
        <v>3</v>
      </c>
      <c r="Q108" t="str">
        <f t="shared" si="191"/>
        <v>Y</v>
      </c>
    </row>
    <row r="109" spans="1:17" x14ac:dyDescent="0.35">
      <c r="A109" t="s">
        <v>17</v>
      </c>
      <c r="B109">
        <v>22</v>
      </c>
      <c r="C109" t="s">
        <v>1</v>
      </c>
      <c r="D109" t="str">
        <f>IF($B108=$B109,"T",IF($B108&lt;$B109,"W","L"))</f>
        <v>W</v>
      </c>
      <c r="E109" s="5">
        <v>42281</v>
      </c>
      <c r="F109" s="4">
        <f t="shared" si="189"/>
        <v>4</v>
      </c>
      <c r="G109" s="4">
        <f t="shared" si="185"/>
        <v>7</v>
      </c>
      <c r="H109" t="s">
        <v>35</v>
      </c>
      <c r="I109">
        <v>1200</v>
      </c>
      <c r="J109" t="str">
        <f>VLOOKUP(A109,Sheet1!$A:$D,3, FALSE)</f>
        <v>Central</v>
      </c>
      <c r="K109">
        <v>55</v>
      </c>
      <c r="L109" t="s">
        <v>64</v>
      </c>
      <c r="M109">
        <f t="shared" ref="M109:M140" si="209">$B108</f>
        <v>20</v>
      </c>
      <c r="N109" s="10">
        <f t="shared" si="195"/>
        <v>15.333333333333334</v>
      </c>
      <c r="O109" s="10">
        <f t="shared" si="196"/>
        <v>35</v>
      </c>
      <c r="P109" s="8">
        <v>-3</v>
      </c>
      <c r="Q109" t="str">
        <f t="shared" si="191"/>
        <v>Y</v>
      </c>
    </row>
    <row r="110" spans="1:17" x14ac:dyDescent="0.35">
      <c r="A110" t="s">
        <v>20</v>
      </c>
      <c r="B110">
        <v>37</v>
      </c>
      <c r="C110" t="s">
        <v>1</v>
      </c>
      <c r="D110" t="str">
        <f>IF($B111=$B110,"T",IF($B111&lt;$B110,"W","L"))</f>
        <v>W</v>
      </c>
      <c r="E110" s="5">
        <f t="shared" si="192"/>
        <v>42281</v>
      </c>
      <c r="F110" s="4">
        <f t="shared" si="189"/>
        <v>4</v>
      </c>
      <c r="G110" s="4">
        <f t="shared" si="185"/>
        <v>7</v>
      </c>
      <c r="H110" t="s">
        <v>34</v>
      </c>
      <c r="I110">
        <f t="shared" si="186"/>
        <v>1300</v>
      </c>
      <c r="J110" t="str">
        <f>J111</f>
        <v>Eastern</v>
      </c>
      <c r="K110">
        <f t="shared" ref="K110:L110" si="210">K111</f>
        <v>74</v>
      </c>
      <c r="L110" t="str">
        <f t="shared" si="210"/>
        <v>Cloudy</v>
      </c>
      <c r="M110">
        <f t="shared" ref="M110:M141" si="211">$B111</f>
        <v>23</v>
      </c>
      <c r="N110" s="10">
        <f t="shared" si="195"/>
        <v>23.666666666666668</v>
      </c>
      <c r="O110" s="10">
        <f t="shared" si="196"/>
        <v>16</v>
      </c>
      <c r="P110" s="8">
        <f>(P111*-1)</f>
        <v>3</v>
      </c>
      <c r="Q110" t="str">
        <f t="shared" si="191"/>
        <v>N</v>
      </c>
    </row>
    <row r="111" spans="1:17" x14ac:dyDescent="0.35">
      <c r="A111" t="s">
        <v>9</v>
      </c>
      <c r="B111">
        <v>23</v>
      </c>
      <c r="C111" t="s">
        <v>1</v>
      </c>
      <c r="D111" t="str">
        <f>IF($B110=$B111,"T",IF($B110&lt;$B111,"W","L"))</f>
        <v>L</v>
      </c>
      <c r="E111" s="5">
        <v>42281</v>
      </c>
      <c r="F111" s="4">
        <f t="shared" si="189"/>
        <v>4</v>
      </c>
      <c r="G111" s="4">
        <f t="shared" si="185"/>
        <v>7</v>
      </c>
      <c r="H111" t="s">
        <v>35</v>
      </c>
      <c r="I111">
        <v>1300</v>
      </c>
      <c r="J111" t="str">
        <f>VLOOKUP(A111,Sheet1!$A:$D,3, FALSE)</f>
        <v>Eastern</v>
      </c>
      <c r="K111">
        <v>74</v>
      </c>
      <c r="L111" t="s">
        <v>64</v>
      </c>
      <c r="M111">
        <f t="shared" ref="M111:M142" si="212">$B110</f>
        <v>37</v>
      </c>
      <c r="N111" s="10">
        <f t="shared" si="195"/>
        <v>16.333333333333332</v>
      </c>
      <c r="O111" s="10">
        <f t="shared" si="196"/>
        <v>26.666666666666668</v>
      </c>
      <c r="P111" s="8">
        <v>-3</v>
      </c>
      <c r="Q111" t="str">
        <f t="shared" si="191"/>
        <v>N</v>
      </c>
    </row>
    <row r="112" spans="1:17" x14ac:dyDescent="0.35">
      <c r="A112" t="s">
        <v>33</v>
      </c>
      <c r="B112">
        <v>21</v>
      </c>
      <c r="C112" t="s">
        <v>1</v>
      </c>
      <c r="D112" t="str">
        <f>IF($B113=$B112,"T",IF($B113&lt;$B112,"W","L"))</f>
        <v>L</v>
      </c>
      <c r="E112" s="5">
        <f t="shared" si="192"/>
        <v>42281</v>
      </c>
      <c r="F112" s="4">
        <f t="shared" si="189"/>
        <v>4</v>
      </c>
      <c r="G112" s="4">
        <f t="shared" si="185"/>
        <v>6</v>
      </c>
      <c r="H112" t="s">
        <v>34</v>
      </c>
      <c r="I112">
        <f t="shared" si="186"/>
        <v>1300</v>
      </c>
      <c r="J112" t="str">
        <f>J113</f>
        <v>Eastern</v>
      </c>
      <c r="K112">
        <f t="shared" ref="K112:L112" si="213">K113</f>
        <v>68</v>
      </c>
      <c r="L112" t="str">
        <f t="shared" si="213"/>
        <v>Sunny</v>
      </c>
      <c r="M112">
        <f t="shared" ref="M112:M143" si="214">$B113</f>
        <v>36</v>
      </c>
      <c r="N112" s="10">
        <f t="shared" si="195"/>
        <v>26.333333333333332</v>
      </c>
      <c r="O112" s="10">
        <f t="shared" si="196"/>
        <v>29.666666666666668</v>
      </c>
      <c r="P112" s="8">
        <f>(P113*-1)</f>
        <v>-3.5</v>
      </c>
      <c r="Q112" t="str">
        <f t="shared" si="191"/>
        <v>N</v>
      </c>
    </row>
    <row r="113" spans="1:17" x14ac:dyDescent="0.35">
      <c r="A113" t="s">
        <v>6</v>
      </c>
      <c r="B113">
        <v>36</v>
      </c>
      <c r="C113" t="s">
        <v>1</v>
      </c>
      <c r="D113" t="str">
        <f>IF($B112=$B113,"T",IF($B112&lt;$B113,"W","L"))</f>
        <v>W</v>
      </c>
      <c r="E113" s="5">
        <v>42281</v>
      </c>
      <c r="F113" s="4">
        <f t="shared" si="189"/>
        <v>4</v>
      </c>
      <c r="G113" s="4">
        <f t="shared" si="185"/>
        <v>7</v>
      </c>
      <c r="H113" t="s">
        <v>35</v>
      </c>
      <c r="I113">
        <v>1300</v>
      </c>
      <c r="J113" t="str">
        <f>VLOOKUP(A113,Sheet1!$A:$D,3, FALSE)</f>
        <v>Eastern</v>
      </c>
      <c r="K113">
        <v>68</v>
      </c>
      <c r="L113" t="s">
        <v>65</v>
      </c>
      <c r="M113">
        <f t="shared" ref="M113:M144" si="215">$B112</f>
        <v>21</v>
      </c>
      <c r="N113" s="10">
        <f t="shared" si="195"/>
        <v>28.333333333333332</v>
      </c>
      <c r="O113" s="10">
        <f t="shared" si="196"/>
        <v>18.666666666666668</v>
      </c>
      <c r="P113" s="8">
        <v>3.5</v>
      </c>
      <c r="Q113" t="str">
        <f t="shared" si="191"/>
        <v>N</v>
      </c>
    </row>
    <row r="114" spans="1:17" x14ac:dyDescent="0.35">
      <c r="A114" t="s">
        <v>27</v>
      </c>
      <c r="B114">
        <v>20</v>
      </c>
      <c r="C114" t="s">
        <v>1</v>
      </c>
      <c r="D114" t="str">
        <f>IF($B115=$B114,"T",IF($B115&lt;$B114,"W","L"))</f>
        <v>L</v>
      </c>
      <c r="E114" s="5">
        <f t="shared" si="192"/>
        <v>42281</v>
      </c>
      <c r="F114" s="4">
        <f t="shared" si="189"/>
        <v>4</v>
      </c>
      <c r="G114" s="4">
        <f t="shared" si="185"/>
        <v>7</v>
      </c>
      <c r="H114" t="s">
        <v>34</v>
      </c>
      <c r="I114">
        <f t="shared" si="186"/>
        <v>1300</v>
      </c>
      <c r="J114" t="str">
        <f>J115</f>
        <v>Eastern</v>
      </c>
      <c r="K114">
        <f t="shared" ref="K114:L114" si="216">K115</f>
        <v>58</v>
      </c>
      <c r="L114" t="str">
        <f t="shared" si="216"/>
        <v>Cloudy</v>
      </c>
      <c r="M114">
        <f t="shared" ref="M114:M145" si="217">$B115</f>
        <v>23</v>
      </c>
      <c r="N114" s="10">
        <f t="shared" si="195"/>
        <v>19.333333333333332</v>
      </c>
      <c r="O114" s="10">
        <f t="shared" si="196"/>
        <v>21</v>
      </c>
      <c r="P114" s="8">
        <f>(P115*-1)</f>
        <v>3</v>
      </c>
      <c r="Q114" t="str">
        <f t="shared" si="191"/>
        <v>Y</v>
      </c>
    </row>
    <row r="115" spans="1:17" x14ac:dyDescent="0.35">
      <c r="A115" t="s">
        <v>29</v>
      </c>
      <c r="B115">
        <v>23</v>
      </c>
      <c r="C115" t="s">
        <v>1</v>
      </c>
      <c r="D115" t="str">
        <f>IF($B114=$B115,"T",IF($B114&lt;$B115,"W","L"))</f>
        <v>W</v>
      </c>
      <c r="E115" s="5">
        <v>42281</v>
      </c>
      <c r="F115" s="4">
        <f t="shared" si="189"/>
        <v>4</v>
      </c>
      <c r="G115" s="4">
        <f t="shared" si="185"/>
        <v>10</v>
      </c>
      <c r="H115" t="s">
        <v>35</v>
      </c>
      <c r="I115">
        <v>1300</v>
      </c>
      <c r="J115" t="str">
        <f>VLOOKUP(A115,Sheet1!$A:$D,3, FALSE)</f>
        <v>Eastern</v>
      </c>
      <c r="K115">
        <v>58</v>
      </c>
      <c r="L115" t="s">
        <v>64</v>
      </c>
      <c r="M115">
        <f t="shared" ref="M115:M146" si="218">$B114</f>
        <v>20</v>
      </c>
      <c r="N115" s="10">
        <f t="shared" si="195"/>
        <v>18.333333333333332</v>
      </c>
      <c r="O115" s="10">
        <f t="shared" si="196"/>
        <v>19.666666666666668</v>
      </c>
      <c r="P115" s="8">
        <v>-3</v>
      </c>
      <c r="Q115" t="str">
        <f t="shared" si="191"/>
        <v>Y</v>
      </c>
    </row>
    <row r="116" spans="1:17" x14ac:dyDescent="0.35">
      <c r="A116" t="s">
        <v>23</v>
      </c>
      <c r="B116">
        <v>24</v>
      </c>
      <c r="C116" t="s">
        <v>1</v>
      </c>
      <c r="D116" t="str">
        <f>IF($B117=$B116,"T",IF($B117&lt;$B116,"W","L"))</f>
        <v>W</v>
      </c>
      <c r="E116" s="5">
        <f t="shared" si="192"/>
        <v>42281</v>
      </c>
      <c r="F116" s="4">
        <f t="shared" si="189"/>
        <v>4</v>
      </c>
      <c r="G116" s="4">
        <f t="shared" si="185"/>
        <v>7</v>
      </c>
      <c r="H116" t="s">
        <v>34</v>
      </c>
      <c r="I116">
        <f t="shared" si="186"/>
        <v>1325</v>
      </c>
      <c r="J116" t="str">
        <f>J117</f>
        <v>Pacific</v>
      </c>
      <c r="K116" t="str">
        <f t="shared" ref="K116:L116" si="219">K117</f>
        <v>Dome</v>
      </c>
      <c r="L116">
        <f t="shared" si="219"/>
        <v>0</v>
      </c>
      <c r="M116">
        <f t="shared" ref="M116:M147" si="220">$B117</f>
        <v>22</v>
      </c>
      <c r="N116" s="10">
        <f t="shared" si="195"/>
        <v>16.666666666666668</v>
      </c>
      <c r="O116" s="10">
        <f t="shared" si="196"/>
        <v>22.333333333333332</v>
      </c>
      <c r="P116" s="8">
        <f>(P117*-1)</f>
        <v>-7</v>
      </c>
      <c r="Q116" t="str">
        <f t="shared" si="191"/>
        <v>Y</v>
      </c>
    </row>
    <row r="117" spans="1:17" x14ac:dyDescent="0.35">
      <c r="A117" t="s">
        <v>22</v>
      </c>
      <c r="B117">
        <v>22</v>
      </c>
      <c r="C117" t="s">
        <v>1</v>
      </c>
      <c r="D117" t="str">
        <f>IF($B116=$B117,"T",IF($B116&lt;$B117,"W","L"))</f>
        <v>L</v>
      </c>
      <c r="E117" s="5">
        <v>42281</v>
      </c>
      <c r="F117" s="4">
        <f t="shared" si="189"/>
        <v>4</v>
      </c>
      <c r="G117" s="4">
        <f t="shared" si="185"/>
        <v>7</v>
      </c>
      <c r="H117" t="s">
        <v>35</v>
      </c>
      <c r="I117">
        <v>1325</v>
      </c>
      <c r="J117" t="s">
        <v>67</v>
      </c>
      <c r="K117" t="s">
        <v>61</v>
      </c>
      <c r="M117">
        <f t="shared" ref="M117:M148" si="221">$B116</f>
        <v>24</v>
      </c>
      <c r="N117" s="10">
        <f t="shared" si="195"/>
        <v>42</v>
      </c>
      <c r="O117" s="10">
        <f t="shared" si="196"/>
        <v>16.333333333333332</v>
      </c>
      <c r="P117" s="8">
        <v>7</v>
      </c>
      <c r="Q117" t="str">
        <f t="shared" si="191"/>
        <v>Y</v>
      </c>
    </row>
    <row r="118" spans="1:17" x14ac:dyDescent="0.35">
      <c r="A118" t="s">
        <v>8</v>
      </c>
      <c r="B118">
        <v>27</v>
      </c>
      <c r="C118" t="s">
        <v>1</v>
      </c>
      <c r="D118" t="str">
        <f>IF($B119=$B118,"T",IF($B119&lt;$B118,"W","L"))</f>
        <v>L</v>
      </c>
      <c r="E118" s="5">
        <f t="shared" si="192"/>
        <v>42281</v>
      </c>
      <c r="F118" s="4">
        <f t="shared" si="189"/>
        <v>4</v>
      </c>
      <c r="G118" s="4">
        <f t="shared" si="185"/>
        <v>7</v>
      </c>
      <c r="H118" t="s">
        <v>34</v>
      </c>
      <c r="I118">
        <f t="shared" si="186"/>
        <v>1305</v>
      </c>
      <c r="J118" t="str">
        <f>J119</f>
        <v>Pacific</v>
      </c>
      <c r="K118">
        <f t="shared" ref="K118:L118" si="222">K119</f>
        <v>68</v>
      </c>
      <c r="L118" t="str">
        <f t="shared" si="222"/>
        <v>Cloudy</v>
      </c>
      <c r="M118">
        <f t="shared" ref="M118:M149" si="223">$B119</f>
        <v>30</v>
      </c>
      <c r="N118" s="10">
        <f t="shared" si="195"/>
        <v>19.333333333333332</v>
      </c>
      <c r="O118" s="10">
        <f t="shared" si="196"/>
        <v>24</v>
      </c>
      <c r="P118" s="8">
        <f>(P119*-1)</f>
        <v>-5</v>
      </c>
      <c r="Q118" t="str">
        <f t="shared" si="191"/>
        <v>N</v>
      </c>
    </row>
    <row r="119" spans="1:17" x14ac:dyDescent="0.35">
      <c r="A119" t="s">
        <v>32</v>
      </c>
      <c r="B119">
        <v>30</v>
      </c>
      <c r="C119" t="s">
        <v>1</v>
      </c>
      <c r="D119" t="str">
        <f>IF($B118=$B119,"T",IF($B118&lt;$B119,"W","L"))</f>
        <v>W</v>
      </c>
      <c r="E119" s="5">
        <v>42281</v>
      </c>
      <c r="F119" s="4">
        <f t="shared" si="189"/>
        <v>4</v>
      </c>
      <c r="G119" s="4">
        <f t="shared" si="185"/>
        <v>7</v>
      </c>
      <c r="H119" t="s">
        <v>35</v>
      </c>
      <c r="I119">
        <v>1305</v>
      </c>
      <c r="J119" t="str">
        <f>VLOOKUP(A119,Sheet1!$A:$D,3, FALSE)</f>
        <v>Pacific</v>
      </c>
      <c r="K119">
        <v>68</v>
      </c>
      <c r="L119" t="s">
        <v>64</v>
      </c>
      <c r="M119">
        <f t="shared" ref="M119:M150" si="224">$B118</f>
        <v>27</v>
      </c>
      <c r="N119" s="10">
        <f t="shared" si="195"/>
        <v>22</v>
      </c>
      <c r="O119" s="10">
        <f t="shared" si="196"/>
        <v>27.666666666666668</v>
      </c>
      <c r="P119" s="8">
        <v>5</v>
      </c>
      <c r="Q119" t="str">
        <f t="shared" si="191"/>
        <v>N</v>
      </c>
    </row>
    <row r="120" spans="1:17" x14ac:dyDescent="0.35">
      <c r="A120" t="s">
        <v>26</v>
      </c>
      <c r="B120">
        <v>17</v>
      </c>
      <c r="C120" t="s">
        <v>1</v>
      </c>
      <c r="D120" t="str">
        <f>IF($B121=$B120,"T",IF($B121&lt;$B120,"W","L"))</f>
        <v>W</v>
      </c>
      <c r="E120" s="5">
        <f t="shared" si="192"/>
        <v>42281</v>
      </c>
      <c r="F120" s="4">
        <f t="shared" si="189"/>
        <v>4</v>
      </c>
      <c r="G120" s="4">
        <f t="shared" si="185"/>
        <v>6</v>
      </c>
      <c r="H120" t="s">
        <v>34</v>
      </c>
      <c r="I120">
        <f t="shared" si="186"/>
        <v>1325</v>
      </c>
      <c r="J120" t="str">
        <f>J121</f>
        <v>Pacific</v>
      </c>
      <c r="K120">
        <f t="shared" ref="K120:L120" si="225">K121</f>
        <v>74</v>
      </c>
      <c r="L120" t="str">
        <f t="shared" si="225"/>
        <v>Sunny</v>
      </c>
      <c r="M120">
        <f t="shared" ref="M120:M151" si="226">$B121</f>
        <v>3</v>
      </c>
      <c r="N120" s="10">
        <f t="shared" si="195"/>
        <v>32</v>
      </c>
      <c r="O120" s="10">
        <f t="shared" si="196"/>
        <v>22.666666666666668</v>
      </c>
      <c r="P120" s="8">
        <f>(P121*-1)</f>
        <v>7.5</v>
      </c>
      <c r="Q120" t="str">
        <f t="shared" si="191"/>
        <v>N</v>
      </c>
    </row>
    <row r="121" spans="1:17" x14ac:dyDescent="0.35">
      <c r="A121" t="s">
        <v>24</v>
      </c>
      <c r="B121">
        <v>3</v>
      </c>
      <c r="C121" t="s">
        <v>1</v>
      </c>
      <c r="D121" t="str">
        <f>IF($B120=$B121,"T",IF($B120&lt;$B121,"W","L"))</f>
        <v>L</v>
      </c>
      <c r="E121" s="5">
        <v>42281</v>
      </c>
      <c r="F121" s="4">
        <f t="shared" si="189"/>
        <v>4</v>
      </c>
      <c r="G121" s="4">
        <f t="shared" si="185"/>
        <v>7</v>
      </c>
      <c r="H121" t="s">
        <v>35</v>
      </c>
      <c r="I121">
        <v>1325</v>
      </c>
      <c r="J121" t="str">
        <f>VLOOKUP(A121,Sheet1!$A:$D,3, FALSE)</f>
        <v>Pacific</v>
      </c>
      <c r="K121">
        <v>74</v>
      </c>
      <c r="L121" t="s">
        <v>65</v>
      </c>
      <c r="M121">
        <f t="shared" ref="M121:M152" si="227">$B120</f>
        <v>17</v>
      </c>
      <c r="N121" s="10">
        <f t="shared" si="195"/>
        <v>15</v>
      </c>
      <c r="O121" s="10">
        <f t="shared" si="196"/>
        <v>31</v>
      </c>
      <c r="P121" s="8">
        <v>-7.5</v>
      </c>
      <c r="Q121" t="str">
        <f t="shared" si="191"/>
        <v>N</v>
      </c>
    </row>
    <row r="122" spans="1:17" x14ac:dyDescent="0.35">
      <c r="A122" t="s">
        <v>0</v>
      </c>
      <c r="B122">
        <v>20</v>
      </c>
      <c r="C122" t="s">
        <v>1</v>
      </c>
      <c r="D122" t="str">
        <f>IF($B123=$B122,"T",IF($B123&lt;$B122,"W","L"))</f>
        <v>L</v>
      </c>
      <c r="E122" s="5">
        <f t="shared" si="192"/>
        <v>42281</v>
      </c>
      <c r="F122" s="4">
        <f t="shared" si="189"/>
        <v>4</v>
      </c>
      <c r="G122" s="4">
        <f t="shared" si="185"/>
        <v>7</v>
      </c>
      <c r="H122" t="s">
        <v>34</v>
      </c>
      <c r="I122">
        <f t="shared" si="186"/>
        <v>1425</v>
      </c>
      <c r="J122" t="str">
        <f>J123</f>
        <v>Mountain</v>
      </c>
      <c r="K122">
        <f t="shared" ref="K122:L126" si="228">K123</f>
        <v>60</v>
      </c>
      <c r="L122" t="str">
        <f t="shared" si="228"/>
        <v>Cloudy</v>
      </c>
      <c r="M122">
        <f t="shared" ref="M122:M153" si="229">$B123</f>
        <v>23</v>
      </c>
      <c r="N122" s="10">
        <f t="shared" si="195"/>
        <v>20</v>
      </c>
      <c r="O122" s="10">
        <f t="shared" si="196"/>
        <v>16.666666666666668</v>
      </c>
      <c r="P122" s="8">
        <f>(P123*-1)</f>
        <v>-7</v>
      </c>
      <c r="Q122" t="str">
        <f t="shared" si="191"/>
        <v>N</v>
      </c>
    </row>
    <row r="123" spans="1:17" x14ac:dyDescent="0.35">
      <c r="A123" t="s">
        <v>18</v>
      </c>
      <c r="B123">
        <v>23</v>
      </c>
      <c r="C123" t="s">
        <v>1</v>
      </c>
      <c r="D123" t="str">
        <f>IF($B122=$B123,"T",IF($B122&lt;$B123,"W","L"))</f>
        <v>W</v>
      </c>
      <c r="E123" s="5">
        <v>42281</v>
      </c>
      <c r="F123" s="4">
        <f t="shared" si="189"/>
        <v>4</v>
      </c>
      <c r="G123" s="4">
        <f t="shared" si="185"/>
        <v>7</v>
      </c>
      <c r="H123" t="s">
        <v>35</v>
      </c>
      <c r="I123">
        <v>1425</v>
      </c>
      <c r="J123" t="str">
        <f>VLOOKUP(A123,Sheet1!$A:$D,3, FALSE)</f>
        <v>Mountain</v>
      </c>
      <c r="K123">
        <v>60</v>
      </c>
      <c r="L123" t="s">
        <v>64</v>
      </c>
      <c r="M123">
        <f t="shared" ref="M123:M154" si="230">$B122</f>
        <v>20</v>
      </c>
      <c r="N123" s="10">
        <f t="shared" si="195"/>
        <v>24.666666666666668</v>
      </c>
      <c r="O123" s="10">
        <f t="shared" si="196"/>
        <v>16.333333333333332</v>
      </c>
      <c r="P123" s="8">
        <v>7</v>
      </c>
      <c r="Q123" t="str">
        <f t="shared" si="191"/>
        <v>N</v>
      </c>
    </row>
    <row r="124" spans="1:17" x14ac:dyDescent="0.35">
      <c r="A124" t="s">
        <v>28</v>
      </c>
      <c r="B124">
        <v>20</v>
      </c>
      <c r="C124" t="s">
        <v>5</v>
      </c>
      <c r="D124" t="str">
        <f>IF($B125=$B124,"T",IF($B125&lt;$B124,"W","L"))</f>
        <v>L</v>
      </c>
      <c r="E124" s="5">
        <f t="shared" si="192"/>
        <v>42281</v>
      </c>
      <c r="F124" s="4">
        <f t="shared" si="189"/>
        <v>4</v>
      </c>
      <c r="G124" s="4">
        <f t="shared" si="185"/>
        <v>7</v>
      </c>
      <c r="H124" t="s">
        <v>34</v>
      </c>
      <c r="I124">
        <f t="shared" ref="I124" si="231">I125</f>
        <v>1930</v>
      </c>
      <c r="J124" t="str">
        <f>J125</f>
        <v>Central</v>
      </c>
      <c r="K124" t="str">
        <f t="shared" si="228"/>
        <v>Dome</v>
      </c>
      <c r="L124">
        <f t="shared" si="228"/>
        <v>0</v>
      </c>
      <c r="M124">
        <f t="shared" ref="M124:M155" si="232">$B125</f>
        <v>26</v>
      </c>
      <c r="N124" s="10">
        <f t="shared" si="195"/>
        <v>25</v>
      </c>
      <c r="O124" s="10">
        <f t="shared" si="196"/>
        <v>25</v>
      </c>
      <c r="P124" s="8">
        <f>(P125*-1)</f>
        <v>-3</v>
      </c>
      <c r="Q124" t="str">
        <f t="shared" si="191"/>
        <v>N</v>
      </c>
    </row>
    <row r="125" spans="1:17" x14ac:dyDescent="0.35">
      <c r="A125" t="s">
        <v>2</v>
      </c>
      <c r="B125">
        <v>26</v>
      </c>
      <c r="C125" t="s">
        <v>5</v>
      </c>
      <c r="D125" t="str">
        <f>IF($B124=$B125,"T",IF($B124&lt;$B125,"W","L"))</f>
        <v>W</v>
      </c>
      <c r="E125" s="5">
        <v>42281</v>
      </c>
      <c r="F125" s="4">
        <f t="shared" si="189"/>
        <v>4</v>
      </c>
      <c r="G125" s="4">
        <f t="shared" si="185"/>
        <v>7</v>
      </c>
      <c r="H125" t="s">
        <v>35</v>
      </c>
      <c r="I125">
        <v>1930</v>
      </c>
      <c r="J125" t="str">
        <f>VLOOKUP(A125,Sheet1!$A:$D,3, FALSE)</f>
        <v>Central</v>
      </c>
      <c r="K125" t="s">
        <v>61</v>
      </c>
      <c r="M125">
        <f t="shared" ref="M125:M156" si="233">$B124</f>
        <v>20</v>
      </c>
      <c r="N125" s="10">
        <f t="shared" si="195"/>
        <v>20</v>
      </c>
      <c r="O125" s="10">
        <f t="shared" si="196"/>
        <v>28</v>
      </c>
      <c r="P125" s="8">
        <v>3</v>
      </c>
      <c r="Q125" t="str">
        <f t="shared" si="191"/>
        <v>N</v>
      </c>
    </row>
    <row r="126" spans="1:17" x14ac:dyDescent="0.35">
      <c r="A126" t="s">
        <v>16</v>
      </c>
      <c r="B126">
        <v>10</v>
      </c>
      <c r="C126" t="s">
        <v>1</v>
      </c>
      <c r="D126" t="str">
        <f>IF($B127=$B126,"T",IF($B127&lt;$B126,"W","L"))</f>
        <v>L</v>
      </c>
      <c r="E126" s="5">
        <f t="shared" ref="E126" si="234">$E127</f>
        <v>42282</v>
      </c>
      <c r="F126" s="4">
        <f t="shared" si="189"/>
        <v>4</v>
      </c>
      <c r="G126" s="4">
        <f t="shared" si="185"/>
        <v>8</v>
      </c>
      <c r="H126" t="s">
        <v>34</v>
      </c>
      <c r="I126">
        <f t="shared" ref="I126" si="235">I127</f>
        <v>1730</v>
      </c>
      <c r="J126" t="str">
        <f>J127</f>
        <v>Pacific</v>
      </c>
      <c r="K126">
        <f t="shared" si="228"/>
        <v>74</v>
      </c>
      <c r="L126" t="str">
        <f t="shared" si="228"/>
        <v>Sunny</v>
      </c>
      <c r="M126">
        <f t="shared" ref="M126:M157" si="236">$B127</f>
        <v>13</v>
      </c>
      <c r="N126" s="10">
        <f t="shared" si="195"/>
        <v>18.666666666666668</v>
      </c>
      <c r="O126" s="10">
        <f t="shared" si="196"/>
        <v>27.666666666666668</v>
      </c>
      <c r="P126" s="8">
        <f>(P127*-1)</f>
        <v>-10</v>
      </c>
      <c r="Q126" t="str">
        <f t="shared" si="191"/>
        <v>N</v>
      </c>
    </row>
    <row r="127" spans="1:17" x14ac:dyDescent="0.35">
      <c r="A127" t="s">
        <v>25</v>
      </c>
      <c r="B127">
        <v>13</v>
      </c>
      <c r="C127" t="s">
        <v>1</v>
      </c>
      <c r="D127" t="str">
        <f>IF($B126=$B127,"T",IF($B126&lt;$B127,"W","L"))</f>
        <v>W</v>
      </c>
      <c r="E127" s="5">
        <v>42282</v>
      </c>
      <c r="F127" s="4">
        <f t="shared" si="189"/>
        <v>4</v>
      </c>
      <c r="G127" s="4">
        <f t="shared" si="185"/>
        <v>8</v>
      </c>
      <c r="H127" t="s">
        <v>35</v>
      </c>
      <c r="I127">
        <v>1730</v>
      </c>
      <c r="J127" t="str">
        <f>VLOOKUP(A127,Sheet1!$A:$D,3, FALSE)</f>
        <v>Pacific</v>
      </c>
      <c r="K127">
        <v>74</v>
      </c>
      <c r="L127" t="s">
        <v>65</v>
      </c>
      <c r="M127">
        <f t="shared" ref="M127:M158" si="237">$B126</f>
        <v>10</v>
      </c>
      <c r="N127" s="10">
        <f t="shared" si="195"/>
        <v>24.666666666666668</v>
      </c>
      <c r="O127" s="10">
        <f t="shared" si="196"/>
        <v>20.333333333333332</v>
      </c>
      <c r="P127" s="8">
        <v>10</v>
      </c>
      <c r="Q127" t="str">
        <f t="shared" si="191"/>
        <v>N</v>
      </c>
    </row>
    <row r="128" spans="1:17" x14ac:dyDescent="0.35">
      <c r="A128" t="s">
        <v>14</v>
      </c>
      <c r="B128">
        <v>27</v>
      </c>
      <c r="C128" t="s">
        <v>1</v>
      </c>
      <c r="D128" t="str">
        <f>IF($B129=$B128,"T",IF($B129&lt;$B128,"W","L"))</f>
        <v>W</v>
      </c>
      <c r="E128" s="5">
        <f t="shared" ref="E128" si="238">$E129</f>
        <v>42285</v>
      </c>
      <c r="F128" s="4">
        <f>1+IF(ISNA(VLOOKUP($A128,$A$98:$F$127,6,FALSE)),VLOOKUP($A128,$A$66:$F$97,6,FALSE),VLOOKUP($A128,$A$98:$F$127,6,FALSE))</f>
        <v>5</v>
      </c>
      <c r="G128" s="4">
        <f t="shared" ref="F128:G155" si="239">VLOOKUP($A128,$A128:$E128,5,FALSE)-IF(ISNA(VLOOKUP($A128,$A$98:$E$127,5,FALSE)),VLOOKUP($A128,$A$66:$E$97,5,FALSE),VLOOKUP($A128,$A$98:$E$127,5,FALSE))</f>
        <v>4</v>
      </c>
      <c r="H128" t="s">
        <v>34</v>
      </c>
      <c r="I128">
        <f t="shared" ref="I128" si="240">I129</f>
        <v>1925</v>
      </c>
      <c r="J128" t="str">
        <f>J129</f>
        <v>Central</v>
      </c>
      <c r="K128" s="1" t="str">
        <f t="shared" ref="K128" si="241">K129</f>
        <v>Dome</v>
      </c>
      <c r="L128" s="1"/>
      <c r="M128">
        <f t="shared" ref="M128:M159" si="242">$B129</f>
        <v>20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18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23.25</v>
      </c>
      <c r="P128" s="8">
        <f>(P129*-1)</f>
        <v>-5</v>
      </c>
      <c r="Q128" t="str">
        <f>IF(AND(($P128 &lt;  0), ($D128="L")), "N", IF(AND(($P128 &gt; 0), ($D128="W")),"N","Y"))</f>
        <v>Y</v>
      </c>
    </row>
    <row r="129" spans="1:17" x14ac:dyDescent="0.35">
      <c r="A129" t="s">
        <v>15</v>
      </c>
      <c r="B129">
        <v>20</v>
      </c>
      <c r="C129" t="s">
        <v>1</v>
      </c>
      <c r="D129" t="str">
        <f>IF($B128=$B129,"T",IF($B128&lt;$B129,"W","L"))</f>
        <v>L</v>
      </c>
      <c r="E129" s="5">
        <v>42285</v>
      </c>
      <c r="F129" s="4">
        <f t="shared" ref="F129:F155" si="243">1+IF(ISNA(VLOOKUP($A129,$A$98:$F$127,6,FALSE)),VLOOKUP($A129,$A$66:$F$97,6,FALSE),VLOOKUP($A129,$A$98:$F$127,6,FALSE))</f>
        <v>5</v>
      </c>
      <c r="G129" s="4">
        <f t="shared" si="239"/>
        <v>4</v>
      </c>
      <c r="H129" t="s">
        <v>35</v>
      </c>
      <c r="I129">
        <v>1925</v>
      </c>
      <c r="J129" t="str">
        <f>VLOOKUP(A129,Sheet1!$A:$D,3, FALSE)</f>
        <v>Central</v>
      </c>
      <c r="K129" s="1" t="s">
        <v>61</v>
      </c>
      <c r="L129" s="1"/>
      <c r="M129">
        <f t="shared" ref="M129:M160" si="244">$B128</f>
        <v>27</v>
      </c>
      <c r="N129" s="10">
        <f t="shared" ref="N129:N156" si="245">IF(ISNA(VLOOKUP($A129,$A$98:$N$127,2,FALSE)),((VLOOKUP($A129,$A$66:$N$97,14,FALSE)*($F129-2))+VLOOKUP($A129,$A$66:$N$97,2,FALSE))/($F129-1),((VLOOKUP($A129,$A$98:$N$127,14,FALSE)*($F129-2))+VLOOKUP($A129,$A$98:$N$127,2,FALSE))/($F129-1))</f>
        <v>19.25</v>
      </c>
      <c r="O129" s="10">
        <f t="shared" ref="O129:O156" si="246">IF(ISNA(VLOOKUP($A129,$A$98:$O$127,13,FALSE)),((VLOOKUP($A129,$A$66:$O$97,15,FALSE)*($F129-2))+VLOOKUP($A129,$A$66:$O$97,13,FALSE))/($F129-1),((VLOOKUP($A129,$A$98:$O$127,15,FALSE)*($F129-2))+VLOOKUP($A129,$A$98:$O$127,13,FALSE))/($F129-1))</f>
        <v>27</v>
      </c>
      <c r="P129" s="8">
        <v>5</v>
      </c>
      <c r="Q129" t="str">
        <f t="shared" ref="Q129:Q155" si="247">IF(AND(($P129 &lt;  0), ($D129="L")), "N", IF(AND(($P129 &gt; 0), ($D129="W")),"N","Y"))</f>
        <v>Y</v>
      </c>
    </row>
    <row r="130" spans="1:17" x14ac:dyDescent="0.35">
      <c r="A130" t="s">
        <v>19</v>
      </c>
      <c r="B130">
        <v>31</v>
      </c>
      <c r="C130" t="s">
        <v>1</v>
      </c>
      <c r="D130" t="str">
        <f>IF($B131=$B130,"T",IF($B131&lt;$B130,"W","L"))</f>
        <v>L</v>
      </c>
      <c r="E130" s="5">
        <f t="shared" ref="E130:E152" si="248">$E131</f>
        <v>42288</v>
      </c>
      <c r="F130" s="4">
        <f t="shared" si="243"/>
        <v>5</v>
      </c>
      <c r="G130" s="4">
        <f t="shared" si="239"/>
        <v>7</v>
      </c>
      <c r="H130" t="s">
        <v>34</v>
      </c>
      <c r="I130">
        <f t="shared" ref="I130:I152" si="249">I131</f>
        <v>1300</v>
      </c>
      <c r="J130" t="str">
        <f>J131</f>
        <v>Eastern</v>
      </c>
      <c r="K130">
        <f t="shared" ref="K130:L130" si="250">K131</f>
        <v>84</v>
      </c>
      <c r="L130" t="str">
        <f t="shared" si="250"/>
        <v>Clear</v>
      </c>
      <c r="M130">
        <f t="shared" ref="M130:M161" si="251">$B131</f>
        <v>38</v>
      </c>
      <c r="N130" s="10">
        <f t="shared" si="245"/>
        <v>15.5</v>
      </c>
      <c r="O130" s="10">
        <f t="shared" si="246"/>
        <v>26.75</v>
      </c>
      <c r="P130" s="8">
        <f>(P131*-1)</f>
        <v>-1</v>
      </c>
      <c r="Q130" t="str">
        <f t="shared" si="247"/>
        <v>N</v>
      </c>
    </row>
    <row r="131" spans="1:17" x14ac:dyDescent="0.35">
      <c r="A131" t="s">
        <v>9</v>
      </c>
      <c r="B131">
        <v>38</v>
      </c>
      <c r="C131" t="s">
        <v>1</v>
      </c>
      <c r="D131" t="str">
        <f>IF($B130=$B131,"T",IF($B130&lt;$B131,"W","L"))</f>
        <v>W</v>
      </c>
      <c r="E131" s="5">
        <v>42288</v>
      </c>
      <c r="F131" s="4">
        <f t="shared" si="243"/>
        <v>5</v>
      </c>
      <c r="G131" s="4">
        <f t="shared" si="239"/>
        <v>7</v>
      </c>
      <c r="H131" t="s">
        <v>35</v>
      </c>
      <c r="I131">
        <v>1300</v>
      </c>
      <c r="J131" t="str">
        <f>VLOOKUP(A131,Sheet1!$A:$D,3, FALSE)</f>
        <v>Eastern</v>
      </c>
      <c r="K131">
        <v>84</v>
      </c>
      <c r="L131" t="s">
        <v>69</v>
      </c>
      <c r="M131">
        <f t="shared" ref="M131:M162" si="252">$B130</f>
        <v>31</v>
      </c>
      <c r="N131" s="10">
        <f t="shared" si="245"/>
        <v>18</v>
      </c>
      <c r="O131" s="10">
        <f t="shared" si="246"/>
        <v>29.25</v>
      </c>
      <c r="P131" s="8">
        <v>1</v>
      </c>
      <c r="Q131" t="str">
        <f t="shared" si="247"/>
        <v>N</v>
      </c>
    </row>
    <row r="132" spans="1:17" x14ac:dyDescent="0.35">
      <c r="A132" t="s">
        <v>8</v>
      </c>
      <c r="B132">
        <v>33</v>
      </c>
      <c r="C132" t="s">
        <v>5</v>
      </c>
      <c r="D132" t="str">
        <f>IF($B133=$B132,"T",IF($B133&lt;$B132,"W","L"))</f>
        <v>W</v>
      </c>
      <c r="E132" s="5">
        <f t="shared" si="248"/>
        <v>42288</v>
      </c>
      <c r="F132" s="4">
        <f t="shared" si="243"/>
        <v>5</v>
      </c>
      <c r="G132" s="4">
        <f t="shared" si="239"/>
        <v>7</v>
      </c>
      <c r="H132" t="s">
        <v>34</v>
      </c>
      <c r="I132">
        <f t="shared" si="249"/>
        <v>1300</v>
      </c>
      <c r="J132" t="str">
        <f>J133</f>
        <v>Eastern</v>
      </c>
      <c r="K132">
        <f t="shared" ref="K132:L132" si="253">K133</f>
        <v>65</v>
      </c>
      <c r="L132" t="str">
        <f t="shared" si="253"/>
        <v>Mostly Sunny</v>
      </c>
      <c r="M132">
        <f t="shared" ref="M132:M163" si="254">$B133</f>
        <v>30</v>
      </c>
      <c r="N132" s="10">
        <f t="shared" si="245"/>
        <v>21.25</v>
      </c>
      <c r="O132" s="10">
        <f t="shared" si="246"/>
        <v>25.5</v>
      </c>
      <c r="P132" s="8">
        <f>(P133*-1)</f>
        <v>-6.5</v>
      </c>
      <c r="Q132" t="str">
        <f t="shared" si="247"/>
        <v>Y</v>
      </c>
    </row>
    <row r="133" spans="1:17" x14ac:dyDescent="0.35">
      <c r="A133" t="s">
        <v>30</v>
      </c>
      <c r="B133">
        <v>30</v>
      </c>
      <c r="C133" t="s">
        <v>5</v>
      </c>
      <c r="D133" t="str">
        <f>IF($B132=$B133,"T",IF($B132&lt;$B133,"W","L"))</f>
        <v>L</v>
      </c>
      <c r="E133" s="5">
        <v>42288</v>
      </c>
      <c r="F133" s="4">
        <f t="shared" si="243"/>
        <v>5</v>
      </c>
      <c r="G133" s="4">
        <f t="shared" si="239"/>
        <v>10</v>
      </c>
      <c r="H133" t="s">
        <v>35</v>
      </c>
      <c r="I133">
        <v>1300</v>
      </c>
      <c r="J133" t="str">
        <f>VLOOKUP(A133,Sheet1!$A:$D,3, FALSE)</f>
        <v>Eastern</v>
      </c>
      <c r="K133">
        <v>65</v>
      </c>
      <c r="L133" t="s">
        <v>107</v>
      </c>
      <c r="M133">
        <f t="shared" ref="M133:M164" si="255">$B132</f>
        <v>33</v>
      </c>
      <c r="N133" s="10">
        <f t="shared" si="245"/>
        <v>23.25</v>
      </c>
      <c r="O133" s="10">
        <f t="shared" si="246"/>
        <v>26</v>
      </c>
      <c r="P133" s="8">
        <v>6.5</v>
      </c>
      <c r="Q133" t="str">
        <f t="shared" si="247"/>
        <v>Y</v>
      </c>
    </row>
    <row r="134" spans="1:17" x14ac:dyDescent="0.35">
      <c r="A134" t="s">
        <v>23</v>
      </c>
      <c r="B134">
        <v>10</v>
      </c>
      <c r="C134" t="s">
        <v>1</v>
      </c>
      <c r="D134" t="str">
        <f>IF($B135=$B134,"T",IF($B135&lt;$B134,"W","L"))</f>
        <v>L</v>
      </c>
      <c r="E134" s="5">
        <f t="shared" si="248"/>
        <v>42288</v>
      </c>
      <c r="F134" s="4">
        <f t="shared" si="243"/>
        <v>5</v>
      </c>
      <c r="G134" s="4">
        <f t="shared" si="239"/>
        <v>7</v>
      </c>
      <c r="H134" t="s">
        <v>34</v>
      </c>
      <c r="I134">
        <f t="shared" si="249"/>
        <v>1200</v>
      </c>
      <c r="J134" t="str">
        <f>J135</f>
        <v>Central</v>
      </c>
      <c r="K134">
        <f t="shared" ref="K134:L134" si="256">K135</f>
        <v>67</v>
      </c>
      <c r="L134" t="str">
        <f t="shared" si="256"/>
        <v>Clear</v>
      </c>
      <c r="M134">
        <f t="shared" ref="M134:M165" si="257">$B135</f>
        <v>24</v>
      </c>
      <c r="N134" s="10">
        <f t="shared" si="245"/>
        <v>18.5</v>
      </c>
      <c r="O134" s="10">
        <f t="shared" si="246"/>
        <v>22.25</v>
      </c>
      <c r="P134" s="8">
        <f>(P135*-1)</f>
        <v>-9</v>
      </c>
      <c r="Q134" t="str">
        <f t="shared" si="247"/>
        <v>N</v>
      </c>
    </row>
    <row r="135" spans="1:17" x14ac:dyDescent="0.35">
      <c r="A135" t="s">
        <v>26</v>
      </c>
      <c r="B135">
        <v>24</v>
      </c>
      <c r="C135" t="s">
        <v>1</v>
      </c>
      <c r="D135" t="str">
        <f>IF($B134=$B135,"T",IF($B134&lt;$B135,"W","L"))</f>
        <v>W</v>
      </c>
      <c r="E135" s="5">
        <v>42288</v>
      </c>
      <c r="F135" s="4">
        <f t="shared" si="243"/>
        <v>5</v>
      </c>
      <c r="G135" s="4">
        <f t="shared" si="239"/>
        <v>7</v>
      </c>
      <c r="H135" t="s">
        <v>35</v>
      </c>
      <c r="I135">
        <v>1200</v>
      </c>
      <c r="J135" t="str">
        <f>VLOOKUP(A135,Sheet1!$A:$D,3, FALSE)</f>
        <v>Central</v>
      </c>
      <c r="K135">
        <v>67</v>
      </c>
      <c r="L135" t="s">
        <v>69</v>
      </c>
      <c r="M135">
        <f t="shared" ref="M135:M166" si="258">$B134</f>
        <v>10</v>
      </c>
      <c r="N135" s="10">
        <f t="shared" si="245"/>
        <v>28.25</v>
      </c>
      <c r="O135" s="10">
        <f t="shared" si="246"/>
        <v>17.75</v>
      </c>
      <c r="P135" s="8">
        <v>9</v>
      </c>
      <c r="Q135" t="str">
        <f t="shared" si="247"/>
        <v>N</v>
      </c>
    </row>
    <row r="136" spans="1:17" x14ac:dyDescent="0.35">
      <c r="A136" t="s">
        <v>29</v>
      </c>
      <c r="B136">
        <v>19</v>
      </c>
      <c r="C136" t="s">
        <v>5</v>
      </c>
      <c r="D136" t="str">
        <f>IF($B137=$B136,"T",IF($B137&lt;$B136,"W","L"))</f>
        <v>L</v>
      </c>
      <c r="E136" s="5">
        <f t="shared" si="248"/>
        <v>42288</v>
      </c>
      <c r="F136" s="4">
        <f t="shared" si="243"/>
        <v>5</v>
      </c>
      <c r="G136" s="4">
        <f t="shared" si="239"/>
        <v>7</v>
      </c>
      <c r="H136" t="s">
        <v>34</v>
      </c>
      <c r="I136">
        <f t="shared" si="249"/>
        <v>1300</v>
      </c>
      <c r="J136" t="str">
        <f>J137</f>
        <v>Eastern</v>
      </c>
      <c r="K136" t="str">
        <f t="shared" ref="K136:L136" si="259">K137</f>
        <v>Dome</v>
      </c>
      <c r="L136">
        <f t="shared" si="259"/>
        <v>0</v>
      </c>
      <c r="M136">
        <f t="shared" ref="M136:M167" si="260">$B137</f>
        <v>25</v>
      </c>
      <c r="N136" s="10">
        <f t="shared" si="245"/>
        <v>19.5</v>
      </c>
      <c r="O136" s="10">
        <f t="shared" si="246"/>
        <v>19.75</v>
      </c>
      <c r="P136" s="8">
        <f>(P137*-1)</f>
        <v>-7</v>
      </c>
      <c r="Q136" t="str">
        <f t="shared" si="247"/>
        <v>N</v>
      </c>
    </row>
    <row r="137" spans="1:17" x14ac:dyDescent="0.35">
      <c r="A137" t="s">
        <v>3</v>
      </c>
      <c r="B137">
        <v>25</v>
      </c>
      <c r="C137" t="s">
        <v>5</v>
      </c>
      <c r="D137" t="str">
        <f>IF($B136=$B137,"T",IF($B136&lt;$B137,"W","L"))</f>
        <v>W</v>
      </c>
      <c r="E137" s="5">
        <v>42288</v>
      </c>
      <c r="F137" s="4">
        <f t="shared" si="243"/>
        <v>5</v>
      </c>
      <c r="G137" s="4">
        <f t="shared" si="239"/>
        <v>7</v>
      </c>
      <c r="H137" t="s">
        <v>35</v>
      </c>
      <c r="I137">
        <v>1300</v>
      </c>
      <c r="J137" t="str">
        <f>VLOOKUP(A137,Sheet1!$A:$D,3, FALSE)</f>
        <v>Eastern</v>
      </c>
      <c r="K137" t="s">
        <v>61</v>
      </c>
      <c r="M137">
        <f t="shared" ref="M137:M168" si="261">$B136</f>
        <v>19</v>
      </c>
      <c r="N137" s="10">
        <f t="shared" si="245"/>
        <v>34.25</v>
      </c>
      <c r="O137" s="10">
        <f t="shared" si="246"/>
        <v>23.25</v>
      </c>
      <c r="P137" s="8">
        <v>7</v>
      </c>
      <c r="Q137" t="str">
        <f t="shared" si="247"/>
        <v>N</v>
      </c>
    </row>
    <row r="138" spans="1:17" x14ac:dyDescent="0.35">
      <c r="A138" t="s">
        <v>17</v>
      </c>
      <c r="B138">
        <v>18</v>
      </c>
      <c r="C138" t="s">
        <v>1</v>
      </c>
      <c r="D138" t="str">
        <f>IF($B139=$B138,"T",IF($B139&lt;$B138,"W","L"))</f>
        <v>W</v>
      </c>
      <c r="E138" s="5">
        <f t="shared" si="248"/>
        <v>42288</v>
      </c>
      <c r="F138" s="4">
        <f t="shared" si="243"/>
        <v>5</v>
      </c>
      <c r="G138" s="4">
        <f t="shared" si="239"/>
        <v>7</v>
      </c>
      <c r="H138" t="s">
        <v>34</v>
      </c>
      <c r="I138">
        <f t="shared" si="249"/>
        <v>1200</v>
      </c>
      <c r="J138" t="str">
        <f>J139</f>
        <v>Central</v>
      </c>
      <c r="K138">
        <f t="shared" ref="K138:L138" si="262">K139</f>
        <v>72</v>
      </c>
      <c r="L138" t="str">
        <f t="shared" si="262"/>
        <v>Sunny</v>
      </c>
      <c r="M138">
        <f t="shared" ref="M138:M169" si="263">$B139</f>
        <v>17</v>
      </c>
      <c r="N138" s="10">
        <f t="shared" si="245"/>
        <v>17</v>
      </c>
      <c r="O138" s="10">
        <f t="shared" si="246"/>
        <v>31.25</v>
      </c>
      <c r="P138" s="8">
        <f>(P139*-1)</f>
        <v>-9.5</v>
      </c>
      <c r="Q138" t="str">
        <f t="shared" si="247"/>
        <v>Y</v>
      </c>
    </row>
    <row r="139" spans="1:17" x14ac:dyDescent="0.35">
      <c r="A139" t="s">
        <v>33</v>
      </c>
      <c r="B139">
        <v>17</v>
      </c>
      <c r="C139" t="s">
        <v>1</v>
      </c>
      <c r="D139" t="str">
        <f>IF($B138=$B139,"T",IF($B138&lt;$B139,"W","L"))</f>
        <v>L</v>
      </c>
      <c r="E139" s="5">
        <v>42288</v>
      </c>
      <c r="F139" s="4">
        <f t="shared" si="243"/>
        <v>5</v>
      </c>
      <c r="G139" s="4">
        <f t="shared" si="239"/>
        <v>7</v>
      </c>
      <c r="H139" t="s">
        <v>35</v>
      </c>
      <c r="I139">
        <v>1200</v>
      </c>
      <c r="J139" t="str">
        <f>VLOOKUP(A139,Sheet1!$A:$D,3, FALSE)</f>
        <v>Central</v>
      </c>
      <c r="K139">
        <v>72</v>
      </c>
      <c r="L139" t="s">
        <v>65</v>
      </c>
      <c r="M139">
        <f t="shared" ref="M139:M170" si="264">$B138</f>
        <v>18</v>
      </c>
      <c r="N139" s="10">
        <f t="shared" si="245"/>
        <v>25</v>
      </c>
      <c r="O139" s="10">
        <f t="shared" si="246"/>
        <v>31.25</v>
      </c>
      <c r="P139" s="8">
        <v>9.5</v>
      </c>
      <c r="Q139" t="str">
        <f t="shared" si="247"/>
        <v>Y</v>
      </c>
    </row>
    <row r="140" spans="1:17" x14ac:dyDescent="0.35">
      <c r="A140" t="s">
        <v>11</v>
      </c>
      <c r="B140">
        <v>14</v>
      </c>
      <c r="C140" t="s">
        <v>1</v>
      </c>
      <c r="D140" t="str">
        <f>IF($B141=$B140,"T",IF($B141&lt;$B140,"W","L"))</f>
        <v>W</v>
      </c>
      <c r="E140" s="5">
        <f t="shared" si="248"/>
        <v>42288</v>
      </c>
      <c r="F140" s="4">
        <f t="shared" si="243"/>
        <v>5</v>
      </c>
      <c r="G140" s="4">
        <f t="shared" si="239"/>
        <v>7</v>
      </c>
      <c r="H140" t="s">
        <v>34</v>
      </c>
      <c r="I140">
        <f t="shared" si="249"/>
        <v>1200</v>
      </c>
      <c r="J140" t="str">
        <f>J141</f>
        <v>Central</v>
      </c>
      <c r="K140">
        <f t="shared" ref="K140:L140" si="265">K141</f>
        <v>67</v>
      </c>
      <c r="L140" t="str">
        <f t="shared" si="265"/>
        <v>Sunny</v>
      </c>
      <c r="M140">
        <f t="shared" ref="M140:M171" si="266">$B141</f>
        <v>13</v>
      </c>
      <c r="N140" s="10">
        <f t="shared" si="245"/>
        <v>27.5</v>
      </c>
      <c r="O140" s="10">
        <f t="shared" si="246"/>
        <v>23</v>
      </c>
      <c r="P140" s="8">
        <f>(P141*-1)</f>
        <v>1</v>
      </c>
      <c r="Q140" t="str">
        <f t="shared" si="247"/>
        <v>N</v>
      </c>
    </row>
    <row r="141" spans="1:17" x14ac:dyDescent="0.35">
      <c r="A141" t="s">
        <v>13</v>
      </c>
      <c r="B141">
        <v>13</v>
      </c>
      <c r="C141" t="s">
        <v>1</v>
      </c>
      <c r="D141" t="str">
        <f>IF($B140=$B141,"T",IF($B140&lt;$B141,"W","L"))</f>
        <v>L</v>
      </c>
      <c r="E141" s="5">
        <v>42288</v>
      </c>
      <c r="F141" s="4">
        <f t="shared" si="243"/>
        <v>4</v>
      </c>
      <c r="G141" s="4">
        <f t="shared" si="239"/>
        <v>14</v>
      </c>
      <c r="H141" t="s">
        <v>35</v>
      </c>
      <c r="I141">
        <v>1200</v>
      </c>
      <c r="J141" t="str">
        <f>VLOOKUP(A141,Sheet1!$A:$D,3, FALSE)</f>
        <v>Central</v>
      </c>
      <c r="K141">
        <v>67</v>
      </c>
      <c r="L141" t="s">
        <v>65</v>
      </c>
      <c r="M141">
        <f t="shared" ref="M141:M172" si="267">$B140</f>
        <v>14</v>
      </c>
      <c r="N141" s="10">
        <f t="shared" si="245"/>
        <v>29.666666666666668</v>
      </c>
      <c r="O141" s="10">
        <f t="shared" si="246"/>
        <v>25.666666666666668</v>
      </c>
      <c r="P141" s="8">
        <v>-1</v>
      </c>
      <c r="Q141" t="str">
        <f t="shared" si="247"/>
        <v>N</v>
      </c>
    </row>
    <row r="142" spans="1:17" x14ac:dyDescent="0.35">
      <c r="A142" t="s">
        <v>25</v>
      </c>
      <c r="B142">
        <v>24</v>
      </c>
      <c r="C142" t="s">
        <v>5</v>
      </c>
      <c r="D142" t="str">
        <f>IF($B143=$B142,"T",IF($B143&lt;$B142,"W","L"))</f>
        <v>L</v>
      </c>
      <c r="E142" s="5">
        <f t="shared" si="248"/>
        <v>42288</v>
      </c>
      <c r="F142" s="4">
        <f t="shared" si="243"/>
        <v>5</v>
      </c>
      <c r="G142" s="4">
        <f t="shared" si="239"/>
        <v>6</v>
      </c>
      <c r="H142" t="s">
        <v>34</v>
      </c>
      <c r="I142">
        <f t="shared" si="249"/>
        <v>1300</v>
      </c>
      <c r="J142" t="str">
        <f>J143</f>
        <v>Eastern</v>
      </c>
      <c r="K142">
        <f t="shared" ref="K142:L144" si="268">K143</f>
        <v>66</v>
      </c>
      <c r="L142" t="str">
        <f t="shared" si="268"/>
        <v>Sunny</v>
      </c>
      <c r="M142">
        <f t="shared" ref="M142:M173" si="269">$B143</f>
        <v>27</v>
      </c>
      <c r="N142" s="10">
        <f t="shared" si="245"/>
        <v>21.75</v>
      </c>
      <c r="O142" s="10">
        <f t="shared" si="246"/>
        <v>17.75</v>
      </c>
      <c r="P142" s="8">
        <f>(P143*-1)</f>
        <v>-3</v>
      </c>
      <c r="Q142" t="str">
        <f t="shared" si="247"/>
        <v>N</v>
      </c>
    </row>
    <row r="143" spans="1:17" x14ac:dyDescent="0.35">
      <c r="A143" t="s">
        <v>6</v>
      </c>
      <c r="B143">
        <v>27</v>
      </c>
      <c r="C143" t="s">
        <v>5</v>
      </c>
      <c r="D143" t="str">
        <f>IF($B142=$B143,"T",IF($B142&lt;$B143,"W","L"))</f>
        <v>W</v>
      </c>
      <c r="E143" s="5">
        <v>42288</v>
      </c>
      <c r="F143" s="4">
        <f t="shared" si="243"/>
        <v>5</v>
      </c>
      <c r="G143" s="4">
        <f t="shared" si="239"/>
        <v>7</v>
      </c>
      <c r="H143" t="s">
        <v>35</v>
      </c>
      <c r="I143">
        <v>1300</v>
      </c>
      <c r="J143" t="str">
        <f>VLOOKUP(A143,Sheet1!$A:$D,3, FALSE)</f>
        <v>Eastern</v>
      </c>
      <c r="K143">
        <v>66</v>
      </c>
      <c r="L143" t="s">
        <v>65</v>
      </c>
      <c r="M143">
        <f t="shared" ref="M143:M174" si="270">$B142</f>
        <v>24</v>
      </c>
      <c r="N143" s="10">
        <f t="shared" si="245"/>
        <v>30.25</v>
      </c>
      <c r="O143" s="10">
        <f t="shared" si="246"/>
        <v>19.25</v>
      </c>
      <c r="P143" s="8">
        <v>3</v>
      </c>
      <c r="Q143" t="str">
        <f t="shared" si="247"/>
        <v>N</v>
      </c>
    </row>
    <row r="144" spans="1:17" x14ac:dyDescent="0.35">
      <c r="A144" t="s">
        <v>2</v>
      </c>
      <c r="B144">
        <v>17</v>
      </c>
      <c r="C144" t="s">
        <v>1</v>
      </c>
      <c r="D144" t="str">
        <f>IF($B145=$B144,"T",IF($B145&lt;$B144,"W","L"))</f>
        <v>L</v>
      </c>
      <c r="E144" s="5">
        <f t="shared" si="248"/>
        <v>42288</v>
      </c>
      <c r="F144" s="4">
        <f t="shared" si="243"/>
        <v>5</v>
      </c>
      <c r="G144" s="4">
        <f t="shared" si="239"/>
        <v>7</v>
      </c>
      <c r="H144" t="s">
        <v>34</v>
      </c>
      <c r="I144">
        <f t="shared" ref="I144" si="271">I145</f>
        <v>1300</v>
      </c>
      <c r="J144" t="str">
        <f>J145</f>
        <v>Eastern</v>
      </c>
      <c r="K144">
        <f t="shared" si="268"/>
        <v>67</v>
      </c>
      <c r="L144" t="str">
        <f t="shared" si="268"/>
        <v>Clear</v>
      </c>
      <c r="M144">
        <f t="shared" ref="M144:M175" si="272">$B145</f>
        <v>39</v>
      </c>
      <c r="N144" s="10">
        <f t="shared" si="245"/>
        <v>21.5</v>
      </c>
      <c r="O144" s="10">
        <f t="shared" si="246"/>
        <v>26</v>
      </c>
      <c r="P144" s="8">
        <f>(P145*-1)</f>
        <v>-6.5</v>
      </c>
      <c r="Q144" t="str">
        <f t="shared" si="247"/>
        <v>N</v>
      </c>
    </row>
    <row r="145" spans="1:17" x14ac:dyDescent="0.35">
      <c r="A145" t="s">
        <v>27</v>
      </c>
      <c r="B145">
        <v>39</v>
      </c>
      <c r="C145" t="s">
        <v>1</v>
      </c>
      <c r="D145" t="str">
        <f>IF($B144=$B145,"T",IF($B144&lt;$B145,"W","L"))</f>
        <v>W</v>
      </c>
      <c r="E145" s="5">
        <v>42288</v>
      </c>
      <c r="F145" s="4">
        <f t="shared" si="243"/>
        <v>5</v>
      </c>
      <c r="G145" s="4">
        <f t="shared" si="239"/>
        <v>7</v>
      </c>
      <c r="H145" t="s">
        <v>35</v>
      </c>
      <c r="I145">
        <v>1300</v>
      </c>
      <c r="J145" t="str">
        <f>VLOOKUP(A145,Sheet1!$A:$D,3, FALSE)</f>
        <v>Eastern</v>
      </c>
      <c r="K145">
        <v>67</v>
      </c>
      <c r="L145" t="s">
        <v>69</v>
      </c>
      <c r="M145">
        <f t="shared" ref="M145:M176" si="273">$B144</f>
        <v>17</v>
      </c>
      <c r="N145" s="10">
        <f t="shared" si="245"/>
        <v>19.5</v>
      </c>
      <c r="O145" s="10">
        <f t="shared" si="246"/>
        <v>21.5</v>
      </c>
      <c r="P145" s="8">
        <v>6.5</v>
      </c>
      <c r="Q145" t="str">
        <f t="shared" si="247"/>
        <v>N</v>
      </c>
    </row>
    <row r="146" spans="1:17" x14ac:dyDescent="0.35">
      <c r="A146" t="s">
        <v>22</v>
      </c>
      <c r="B146">
        <v>42</v>
      </c>
      <c r="C146" t="s">
        <v>1</v>
      </c>
      <c r="D146" t="str">
        <f>IF($B147=$B146,"T",IF($B147&lt;$B146,"W","L"))</f>
        <v>W</v>
      </c>
      <c r="E146" s="5">
        <f t="shared" si="248"/>
        <v>42288</v>
      </c>
      <c r="F146" s="4">
        <f t="shared" si="243"/>
        <v>5</v>
      </c>
      <c r="G146" s="4">
        <f t="shared" si="239"/>
        <v>7</v>
      </c>
      <c r="H146" t="s">
        <v>34</v>
      </c>
      <c r="I146">
        <f t="shared" si="249"/>
        <v>1605</v>
      </c>
      <c r="J146" t="str">
        <f>J147</f>
        <v>Eastern</v>
      </c>
      <c r="K146" t="str">
        <f t="shared" ref="K146:L146" si="274">K147</f>
        <v>Dome</v>
      </c>
      <c r="L146">
        <f t="shared" si="274"/>
        <v>0</v>
      </c>
      <c r="M146">
        <f t="shared" ref="M146:M177" si="275">$B147</f>
        <v>17</v>
      </c>
      <c r="N146" s="10">
        <f t="shared" si="245"/>
        <v>37</v>
      </c>
      <c r="O146" s="10">
        <f t="shared" si="246"/>
        <v>18.25</v>
      </c>
      <c r="P146" s="8">
        <f>(P147*-1)</f>
        <v>4.5</v>
      </c>
      <c r="Q146" t="str">
        <f t="shared" si="247"/>
        <v>N</v>
      </c>
    </row>
    <row r="147" spans="1:17" x14ac:dyDescent="0.35">
      <c r="A147" t="s">
        <v>16</v>
      </c>
      <c r="B147">
        <v>17</v>
      </c>
      <c r="C147" t="s">
        <v>1</v>
      </c>
      <c r="D147" t="str">
        <f>IF($B146=$B147,"T",IF($B146&lt;$B147,"W","L"))</f>
        <v>L</v>
      </c>
      <c r="E147" s="5">
        <v>42288</v>
      </c>
      <c r="F147" s="4">
        <f t="shared" si="243"/>
        <v>5</v>
      </c>
      <c r="G147" s="4">
        <f t="shared" si="239"/>
        <v>6</v>
      </c>
      <c r="H147" t="s">
        <v>35</v>
      </c>
      <c r="I147">
        <v>1605</v>
      </c>
      <c r="J147" t="str">
        <f>VLOOKUP(A147,Sheet1!$A:$D,3, FALSE)</f>
        <v>Eastern</v>
      </c>
      <c r="K147" t="s">
        <v>61</v>
      </c>
      <c r="M147">
        <f t="shared" ref="M147:M178" si="276">$B146</f>
        <v>42</v>
      </c>
      <c r="N147" s="10">
        <f t="shared" si="245"/>
        <v>16.5</v>
      </c>
      <c r="O147" s="10">
        <f t="shared" si="246"/>
        <v>24</v>
      </c>
      <c r="P147" s="8">
        <v>-4.5</v>
      </c>
      <c r="Q147" t="str">
        <f t="shared" si="247"/>
        <v>N</v>
      </c>
    </row>
    <row r="148" spans="1:17" x14ac:dyDescent="0.35">
      <c r="A148" t="s">
        <v>7</v>
      </c>
      <c r="B148">
        <v>30</v>
      </c>
      <c r="C148" t="s">
        <v>1</v>
      </c>
      <c r="D148" t="str">
        <f>IF($B149=$B148,"T",IF($B149&lt;$B148,"W","L"))</f>
        <v>W</v>
      </c>
      <c r="E148" s="5">
        <f t="shared" si="248"/>
        <v>42288</v>
      </c>
      <c r="F148" s="4">
        <f t="shared" si="243"/>
        <v>4</v>
      </c>
      <c r="G148" s="4">
        <f t="shared" si="239"/>
        <v>14</v>
      </c>
      <c r="H148" t="s">
        <v>34</v>
      </c>
      <c r="I148">
        <f t="shared" si="249"/>
        <v>1525</v>
      </c>
      <c r="J148" t="str">
        <f>J149</f>
        <v>Central</v>
      </c>
      <c r="K148" t="str">
        <f t="shared" ref="K148:L148" si="277">K149</f>
        <v>Dome</v>
      </c>
      <c r="L148">
        <f t="shared" si="277"/>
        <v>0</v>
      </c>
      <c r="M148">
        <f t="shared" ref="M148:M179" si="278">$B149</f>
        <v>6</v>
      </c>
      <c r="N148" s="10">
        <f t="shared" si="245"/>
        <v>39.666666666666664</v>
      </c>
      <c r="O148" s="10">
        <f t="shared" si="246"/>
        <v>23.333333333333332</v>
      </c>
      <c r="P148" s="8">
        <f>(P149*-1)</f>
        <v>8.5</v>
      </c>
      <c r="Q148" t="str">
        <f t="shared" si="247"/>
        <v>N</v>
      </c>
    </row>
    <row r="149" spans="1:17" x14ac:dyDescent="0.35">
      <c r="A149" t="s">
        <v>28</v>
      </c>
      <c r="B149">
        <v>6</v>
      </c>
      <c r="C149" t="s">
        <v>1</v>
      </c>
      <c r="D149" t="str">
        <f>IF($B148=$B149,"T",IF($B148&lt;$B149,"W","L"))</f>
        <v>L</v>
      </c>
      <c r="E149" s="5">
        <v>42288</v>
      </c>
      <c r="F149" s="4">
        <f t="shared" si="243"/>
        <v>5</v>
      </c>
      <c r="G149" s="4">
        <f t="shared" si="239"/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:M180" si="279">$B148</f>
        <v>30</v>
      </c>
      <c r="N149" s="10">
        <f t="shared" si="245"/>
        <v>23.75</v>
      </c>
      <c r="O149" s="10">
        <f t="shared" si="246"/>
        <v>25.25</v>
      </c>
      <c r="P149" s="8">
        <v>-8.5</v>
      </c>
      <c r="Q149" t="str">
        <f t="shared" si="247"/>
        <v>N</v>
      </c>
    </row>
    <row r="150" spans="1:17" x14ac:dyDescent="0.35">
      <c r="A150" t="s">
        <v>18</v>
      </c>
      <c r="B150">
        <v>16</v>
      </c>
      <c r="C150" t="s">
        <v>1</v>
      </c>
      <c r="D150" t="str">
        <f>IF($B151=$B150,"T",IF($B151&lt;$B150,"W","L"))</f>
        <v>W</v>
      </c>
      <c r="E150" s="5">
        <f t="shared" si="248"/>
        <v>42288</v>
      </c>
      <c r="F150" s="4">
        <f t="shared" si="243"/>
        <v>5</v>
      </c>
      <c r="G150" s="4">
        <f t="shared" si="239"/>
        <v>7</v>
      </c>
      <c r="H150" t="s">
        <v>34</v>
      </c>
      <c r="I150">
        <f t="shared" ref="I150" si="280">I151</f>
        <v>1325</v>
      </c>
      <c r="J150" t="str">
        <f>J151</f>
        <v>Pacific</v>
      </c>
      <c r="K150">
        <f t="shared" ref="K150:L150" si="281">K151</f>
        <v>72</v>
      </c>
      <c r="L150" t="str">
        <f t="shared" si="281"/>
        <v>Sunny</v>
      </c>
      <c r="M150">
        <f t="shared" ref="M150:M181" si="282">$B151</f>
        <v>10</v>
      </c>
      <c r="N150" s="10">
        <f t="shared" si="245"/>
        <v>24.25</v>
      </c>
      <c r="O150" s="10">
        <f t="shared" si="246"/>
        <v>17.25</v>
      </c>
      <c r="P150" s="8">
        <f>(P151*-1)</f>
        <v>5.5</v>
      </c>
      <c r="Q150" t="str">
        <f t="shared" si="247"/>
        <v>N</v>
      </c>
    </row>
    <row r="151" spans="1:17" x14ac:dyDescent="0.35">
      <c r="A151" t="s">
        <v>12</v>
      </c>
      <c r="B151">
        <v>10</v>
      </c>
      <c r="C151" t="s">
        <v>1</v>
      </c>
      <c r="D151" t="str">
        <f>IF($B150=$B151,"T",IF($B150&lt;$B151,"W","L"))</f>
        <v>L</v>
      </c>
      <c r="E151" s="5">
        <v>42288</v>
      </c>
      <c r="F151" s="4">
        <f t="shared" si="243"/>
        <v>5</v>
      </c>
      <c r="G151" s="4">
        <f t="shared" si="239"/>
        <v>7</v>
      </c>
      <c r="H151" t="s">
        <v>35</v>
      </c>
      <c r="I151">
        <v>1325</v>
      </c>
      <c r="J151" t="str">
        <f>VLOOKUP(A151,Sheet1!$A:$D,3, FALSE)</f>
        <v>Pacific</v>
      </c>
      <c r="K151">
        <v>72</v>
      </c>
      <c r="L151" t="s">
        <v>65</v>
      </c>
      <c r="M151">
        <f t="shared" ref="M151:M182" si="283">$B150</f>
        <v>16</v>
      </c>
      <c r="N151" s="10">
        <f t="shared" si="245"/>
        <v>24.25</v>
      </c>
      <c r="O151" s="10">
        <f t="shared" si="246"/>
        <v>27</v>
      </c>
      <c r="P151" s="8">
        <v>-5.5</v>
      </c>
      <c r="Q151" t="str">
        <f t="shared" si="247"/>
        <v>N</v>
      </c>
    </row>
    <row r="152" spans="1:17" x14ac:dyDescent="0.35">
      <c r="A152" t="s">
        <v>24</v>
      </c>
      <c r="B152">
        <v>27</v>
      </c>
      <c r="C152" t="s">
        <v>1</v>
      </c>
      <c r="D152" t="str">
        <f>IF($B153=$B152,"T",IF($B153&lt;$B152,"W","L"))</f>
        <v>L</v>
      </c>
      <c r="E152" s="5">
        <f t="shared" si="248"/>
        <v>42288</v>
      </c>
      <c r="F152" s="4">
        <f t="shared" si="243"/>
        <v>5</v>
      </c>
      <c r="G152" s="4">
        <f t="shared" si="239"/>
        <v>7</v>
      </c>
      <c r="H152" t="s">
        <v>34</v>
      </c>
      <c r="I152">
        <f t="shared" si="249"/>
        <v>2030</v>
      </c>
      <c r="J152" t="str">
        <f>J153</f>
        <v>Eastern</v>
      </c>
      <c r="K152">
        <f t="shared" ref="K152:L154" si="284">K153</f>
        <v>61</v>
      </c>
      <c r="L152" t="str">
        <f t="shared" si="284"/>
        <v>Clear</v>
      </c>
      <c r="M152">
        <f t="shared" ref="M152:M183" si="285">$B153</f>
        <v>30</v>
      </c>
      <c r="N152" s="10">
        <f t="shared" si="245"/>
        <v>12</v>
      </c>
      <c r="O152" s="10">
        <f t="shared" si="246"/>
        <v>27.5</v>
      </c>
      <c r="P152" s="8">
        <f>(P153*-1)</f>
        <v>-7.5</v>
      </c>
      <c r="Q152" t="str">
        <f t="shared" si="247"/>
        <v>N</v>
      </c>
    </row>
    <row r="153" spans="1:17" x14ac:dyDescent="0.35">
      <c r="A153" t="s">
        <v>21</v>
      </c>
      <c r="B153">
        <v>30</v>
      </c>
      <c r="C153" t="s">
        <v>1</v>
      </c>
      <c r="D153" t="str">
        <f>IF($B152=$B153,"T",IF($B152&lt;$B153,"W","L"))</f>
        <v>W</v>
      </c>
      <c r="E153" s="5">
        <v>42288</v>
      </c>
      <c r="F153" s="4">
        <f t="shared" si="243"/>
        <v>5</v>
      </c>
      <c r="G153" s="4">
        <f t="shared" si="239"/>
        <v>7</v>
      </c>
      <c r="H153" t="s">
        <v>35</v>
      </c>
      <c r="I153">
        <v>2030</v>
      </c>
      <c r="J153" t="str">
        <f>VLOOKUP(A153,Sheet1!$A:$D,3, FALSE)</f>
        <v>Eastern</v>
      </c>
      <c r="K153">
        <v>61</v>
      </c>
      <c r="L153" t="s">
        <v>69</v>
      </c>
      <c r="M153">
        <f t="shared" ref="M153:M184" si="286">$B152</f>
        <v>27</v>
      </c>
      <c r="N153" s="10">
        <f t="shared" si="245"/>
        <v>25.5</v>
      </c>
      <c r="O153" s="10">
        <f t="shared" si="246"/>
        <v>20.5</v>
      </c>
      <c r="P153" s="8">
        <v>7.5</v>
      </c>
      <c r="Q153" t="str">
        <f t="shared" si="247"/>
        <v>N</v>
      </c>
    </row>
    <row r="154" spans="1:17" x14ac:dyDescent="0.35">
      <c r="A154" t="s">
        <v>4</v>
      </c>
      <c r="B154">
        <v>24</v>
      </c>
      <c r="C154" t="s">
        <v>1</v>
      </c>
      <c r="D154" t="str">
        <f>IF($B155=$B154,"T",IF($B155&lt;$B154,"W","L"))</f>
        <v>W</v>
      </c>
      <c r="E154" s="5">
        <f t="shared" ref="E154" si="287">$E155</f>
        <v>42289</v>
      </c>
      <c r="F154" s="4">
        <f t="shared" si="243"/>
        <v>5</v>
      </c>
      <c r="G154" s="4">
        <f t="shared" si="239"/>
        <v>11</v>
      </c>
      <c r="H154" t="s">
        <v>34</v>
      </c>
      <c r="I154">
        <f t="shared" ref="I154" si="288">I155</f>
        <v>1730</v>
      </c>
      <c r="J154" t="str">
        <f>J155</f>
        <v>Pacific</v>
      </c>
      <c r="K154">
        <f t="shared" si="284"/>
        <v>93</v>
      </c>
      <c r="L154" t="str">
        <f t="shared" si="284"/>
        <v>Partly Cloudy</v>
      </c>
      <c r="M154">
        <f t="shared" ref="M154:M185" si="289">$B155</f>
        <v>20</v>
      </c>
      <c r="N154" s="10">
        <f t="shared" si="245"/>
        <v>24</v>
      </c>
      <c r="O154" s="10">
        <f t="shared" si="246"/>
        <v>18.75</v>
      </c>
      <c r="P154" s="8">
        <f>(P155*-1)</f>
        <v>-4</v>
      </c>
      <c r="Q154" t="str">
        <f t="shared" si="247"/>
        <v>Y</v>
      </c>
    </row>
    <row r="155" spans="1:17" x14ac:dyDescent="0.35">
      <c r="A155" t="s">
        <v>32</v>
      </c>
      <c r="B155">
        <v>20</v>
      </c>
      <c r="C155" t="s">
        <v>1</v>
      </c>
      <c r="D155" t="str">
        <f>IF($B154=$B155,"T",IF($B154&lt;$B155,"W","L"))</f>
        <v>L</v>
      </c>
      <c r="E155" s="5">
        <v>42289</v>
      </c>
      <c r="F155" s="4">
        <f t="shared" si="243"/>
        <v>5</v>
      </c>
      <c r="G155" s="4">
        <f t="shared" si="239"/>
        <v>8</v>
      </c>
      <c r="H155" t="s">
        <v>35</v>
      </c>
      <c r="I155">
        <v>1730</v>
      </c>
      <c r="J155" t="str">
        <f>VLOOKUP(A155,Sheet1!$A:$D,3, FALSE)</f>
        <v>Pacific</v>
      </c>
      <c r="K155">
        <v>93</v>
      </c>
      <c r="L155" t="s">
        <v>62</v>
      </c>
      <c r="M155">
        <f t="shared" ref="M155:M186" si="290">$B154</f>
        <v>24</v>
      </c>
      <c r="N155" s="10">
        <f t="shared" si="245"/>
        <v>24</v>
      </c>
      <c r="O155" s="10">
        <f t="shared" si="246"/>
        <v>27.5</v>
      </c>
      <c r="P155" s="8">
        <v>4</v>
      </c>
      <c r="Q155" t="str">
        <f t="shared" si="247"/>
        <v>Y</v>
      </c>
    </row>
    <row r="156" spans="1:17" x14ac:dyDescent="0.35">
      <c r="A156" t="s">
        <v>3</v>
      </c>
      <c r="B156">
        <v>21</v>
      </c>
      <c r="C156" t="s">
        <v>1</v>
      </c>
      <c r="D156" t="str">
        <f>IF($B157=$B156,"T",IF($B157&lt;$B156,"W","L"))</f>
        <v>L</v>
      </c>
      <c r="E156" s="5">
        <f t="shared" ref="E156" si="291">$E157</f>
        <v>42292</v>
      </c>
      <c r="F156" s="4">
        <f>1+IF(ISNA(VLOOKUP($A156,$A$128:$F$155,6,FALSE)),VLOOKUP($A156,$A$98:$F$127,6,FALSE),VLOOKUP($A156,$A$128:$F$155,6,FALSE))</f>
        <v>6</v>
      </c>
      <c r="G156" s="4">
        <f t="shared" ref="F156:G183" si="292">VLOOKUP($A156,$A156:$E156,5,FALSE)-IF(ISNA(VLOOKUP($A156,$A$128:$E$155,5,FALSE)),VLOOKUP($A156,$A$98:$E$127,5,FALSE),VLOOKUP($A156,$A$128:$E$155,5,FALSE))</f>
        <v>4</v>
      </c>
      <c r="H156" t="s">
        <v>34</v>
      </c>
      <c r="I156">
        <f t="shared" ref="I156" si="293">I157</f>
        <v>1925</v>
      </c>
      <c r="J156" t="str">
        <f>J157</f>
        <v>Central</v>
      </c>
      <c r="K156" t="str">
        <f t="shared" ref="K156:L156" si="294">K157</f>
        <v>Dome</v>
      </c>
      <c r="L156">
        <f t="shared" si="294"/>
        <v>0</v>
      </c>
      <c r="M156">
        <f t="shared" ref="M156:M187" si="295">$B157</f>
        <v>31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32.4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22.4</v>
      </c>
      <c r="P156" s="8">
        <f>(P157*-1)</f>
        <v>3</v>
      </c>
      <c r="Q156" t="str">
        <f>IF(AND(($P156 &lt;  0), ($D156="L")), "N", IF(AND(($P156 &gt; 0), ($D156="W")),"N","Y"))</f>
        <v>Y</v>
      </c>
    </row>
    <row r="157" spans="1:17" x14ac:dyDescent="0.35">
      <c r="A157" t="s">
        <v>2</v>
      </c>
      <c r="B157">
        <v>31</v>
      </c>
      <c r="C157" t="s">
        <v>1</v>
      </c>
      <c r="D157" t="str">
        <f>IF($B156=$B157,"T",IF($B156&lt;$B157,"W","L"))</f>
        <v>W</v>
      </c>
      <c r="E157" s="5">
        <v>42292</v>
      </c>
      <c r="F157" s="4">
        <f t="shared" ref="F157:F183" si="296">1+IF(ISNA(VLOOKUP($A157,$A$128:$F$155,6,FALSE)),VLOOKUP($A157,$A$98:$F$127,6,FALSE),VLOOKUP($A157,$A$128:$F$155,6,FALSE))</f>
        <v>6</v>
      </c>
      <c r="G157" s="4">
        <f t="shared" si="292"/>
        <v>4</v>
      </c>
      <c r="H157" t="s">
        <v>35</v>
      </c>
      <c r="I157">
        <v>1925</v>
      </c>
      <c r="J157" t="str">
        <f>VLOOKUP(A157,Sheet1!$A:$D,3, FALSE)</f>
        <v>Central</v>
      </c>
      <c r="K157" t="s">
        <v>61</v>
      </c>
      <c r="M157">
        <f t="shared" ref="M157:M188" si="297">$B156</f>
        <v>21</v>
      </c>
      <c r="N157" s="10">
        <f t="shared" ref="N157:N186" si="298">IF(ISNA(VLOOKUP($A157,$A$128:$N$155,2,FALSE)),((VLOOKUP($A157,$A$98:$N$127,14,FALSE)*($F157-2))+VLOOKUP($A157,$A$98:$N$127,2,FALSE))/($F157-1),((VLOOKUP($A157,$A$128:$N$155,14,FALSE)*($F157-2))+VLOOKUP($A157,$A$128:$N$155,2,FALSE))/($F157-1))</f>
        <v>20.6</v>
      </c>
      <c r="O157" s="10">
        <f t="shared" ref="O157:O186" si="299">IF(ISNA(VLOOKUP($A157,$A$128:$O$155,13,FALSE)),((VLOOKUP($A157,$A$98:$O$127,15,FALSE)*($F157-2))+VLOOKUP($A157,$A$98:$O$127,13,FALSE))/($F157-1),((VLOOKUP($A157,$A$128:$O$155,15,FALSE)*($F157-2))+VLOOKUP($A157,$A$128:$O$155,13,FALSE))/($F157-1))</f>
        <v>28.6</v>
      </c>
      <c r="P157" s="8">
        <v>-3</v>
      </c>
      <c r="Q157" t="str">
        <f t="shared" ref="Q157:Q183" si="300">IF(AND(($P157 &lt;  0), ($D157="L")), "N", IF(AND(($P157 &gt; 0), ($D157="W")),"N","Y"))</f>
        <v>Y</v>
      </c>
    </row>
    <row r="158" spans="1:17" x14ac:dyDescent="0.35">
      <c r="A158" t="s">
        <v>18</v>
      </c>
      <c r="B158">
        <v>26</v>
      </c>
      <c r="C158" t="s">
        <v>5</v>
      </c>
      <c r="D158" t="str">
        <f>IF($B159=$B158,"T",IF($B159&lt;$B158,"W","L"))</f>
        <v>W</v>
      </c>
      <c r="E158" s="5">
        <f t="shared" ref="E158:E180" si="301">$E159</f>
        <v>42295</v>
      </c>
      <c r="F158" s="4">
        <f t="shared" si="296"/>
        <v>6</v>
      </c>
      <c r="G158" s="4">
        <f t="shared" si="292"/>
        <v>7</v>
      </c>
      <c r="H158" t="s">
        <v>34</v>
      </c>
      <c r="I158">
        <f t="shared" ref="I158:I182" si="302">I159</f>
        <v>1300</v>
      </c>
      <c r="J158" t="str">
        <f>J159</f>
        <v>Eastern</v>
      </c>
      <c r="K158">
        <f t="shared" ref="K158:L158" si="303">K159</f>
        <v>47</v>
      </c>
      <c r="L158" t="str">
        <f t="shared" si="303"/>
        <v>Sunny</v>
      </c>
      <c r="M158">
        <f t="shared" ref="M158:M189" si="304">$B159</f>
        <v>23</v>
      </c>
      <c r="N158" s="10">
        <f t="shared" si="298"/>
        <v>22.6</v>
      </c>
      <c r="O158" s="10">
        <f t="shared" si="299"/>
        <v>15.8</v>
      </c>
      <c r="P158" s="8">
        <f>(P159*-1)</f>
        <v>3.5</v>
      </c>
      <c r="Q158" t="str">
        <f t="shared" si="300"/>
        <v>N</v>
      </c>
    </row>
    <row r="159" spans="1:17" x14ac:dyDescent="0.35">
      <c r="A159" t="s">
        <v>8</v>
      </c>
      <c r="B159">
        <v>23</v>
      </c>
      <c r="C159" t="s">
        <v>5</v>
      </c>
      <c r="D159" t="str">
        <f>IF($B158=$B159,"T",IF($B158&lt;$B159,"W","L"))</f>
        <v>L</v>
      </c>
      <c r="E159" s="5">
        <v>42295</v>
      </c>
      <c r="F159" s="4">
        <f t="shared" si="296"/>
        <v>6</v>
      </c>
      <c r="G159" s="4">
        <f t="shared" si="292"/>
        <v>7</v>
      </c>
      <c r="H159" t="s">
        <v>35</v>
      </c>
      <c r="I159">
        <v>1300</v>
      </c>
      <c r="J159" t="str">
        <f>VLOOKUP(A159,Sheet1!$A:$D,3, FALSE)</f>
        <v>Eastern</v>
      </c>
      <c r="K159">
        <v>47</v>
      </c>
      <c r="L159" t="s">
        <v>65</v>
      </c>
      <c r="M159">
        <f t="shared" ref="M159:M190" si="305">$B158</f>
        <v>26</v>
      </c>
      <c r="N159" s="10">
        <f t="shared" si="298"/>
        <v>23.6</v>
      </c>
      <c r="O159" s="10">
        <f t="shared" si="299"/>
        <v>26.4</v>
      </c>
      <c r="P159" s="8">
        <v>-3.5</v>
      </c>
      <c r="Q159" t="str">
        <f t="shared" si="300"/>
        <v>N</v>
      </c>
    </row>
    <row r="160" spans="1:17" x14ac:dyDescent="0.35">
      <c r="A160" t="s">
        <v>33</v>
      </c>
      <c r="B160">
        <v>10</v>
      </c>
      <c r="C160" t="s">
        <v>1</v>
      </c>
      <c r="D160" t="str">
        <f>IF($B161=$B160,"T",IF($B161&lt;$B160,"W","L"))</f>
        <v>L</v>
      </c>
      <c r="E160" s="5">
        <f t="shared" si="301"/>
        <v>42295</v>
      </c>
      <c r="F160" s="4">
        <f t="shared" si="296"/>
        <v>6</v>
      </c>
      <c r="G160" s="4">
        <f t="shared" si="292"/>
        <v>7</v>
      </c>
      <c r="H160" t="s">
        <v>34</v>
      </c>
      <c r="I160">
        <f t="shared" si="302"/>
        <v>1200</v>
      </c>
      <c r="J160" t="str">
        <f>J161</f>
        <v>Central</v>
      </c>
      <c r="K160">
        <f t="shared" ref="K160:L160" si="306">K161</f>
        <v>54</v>
      </c>
      <c r="L160" t="str">
        <f t="shared" si="306"/>
        <v>Sunny</v>
      </c>
      <c r="M160">
        <f t="shared" ref="M160:M191" si="307">$B161</f>
        <v>16</v>
      </c>
      <c r="N160" s="10">
        <f t="shared" si="298"/>
        <v>23.4</v>
      </c>
      <c r="O160" s="10">
        <f t="shared" si="299"/>
        <v>28.6</v>
      </c>
      <c r="P160" s="8">
        <f>(P161*-1)</f>
        <v>-3.5</v>
      </c>
      <c r="Q160" t="str">
        <f t="shared" si="300"/>
        <v>N</v>
      </c>
    </row>
    <row r="161" spans="1:17" x14ac:dyDescent="0.35">
      <c r="A161" t="s">
        <v>0</v>
      </c>
      <c r="B161">
        <v>16</v>
      </c>
      <c r="C161" t="s">
        <v>1</v>
      </c>
      <c r="D161" t="str">
        <f>IF($B160=$B161,"T",IF($B160&lt;$B161,"W","L"))</f>
        <v>W</v>
      </c>
      <c r="E161" s="5">
        <v>42295</v>
      </c>
      <c r="F161" s="4">
        <f t="shared" si="296"/>
        <v>5</v>
      </c>
      <c r="G161" s="4">
        <f t="shared" si="292"/>
        <v>14</v>
      </c>
      <c r="H161" t="s">
        <v>35</v>
      </c>
      <c r="I161">
        <v>1200</v>
      </c>
      <c r="J161" t="str">
        <f>VLOOKUP(A161,Sheet1!$A:$D,3, FALSE)</f>
        <v>Central</v>
      </c>
      <c r="K161">
        <v>54</v>
      </c>
      <c r="L161" t="s">
        <v>65</v>
      </c>
      <c r="M161">
        <f t="shared" ref="M161:M192" si="308">$B160</f>
        <v>10</v>
      </c>
      <c r="N161" s="10">
        <f t="shared" si="298"/>
        <v>20</v>
      </c>
      <c r="O161" s="10">
        <f t="shared" si="299"/>
        <v>18.25</v>
      </c>
      <c r="P161" s="8">
        <v>3.5</v>
      </c>
      <c r="Q161" t="str">
        <f t="shared" si="300"/>
        <v>N</v>
      </c>
    </row>
    <row r="162" spans="1:17" x14ac:dyDescent="0.35">
      <c r="A162" t="s">
        <v>29</v>
      </c>
      <c r="B162">
        <v>20</v>
      </c>
      <c r="C162" t="s">
        <v>1</v>
      </c>
      <c r="D162" t="str">
        <f>IF($B163=$B162,"T",IF($B163&lt;$B162,"W","L"))</f>
        <v>L</v>
      </c>
      <c r="E162" s="5">
        <f t="shared" si="301"/>
        <v>42295</v>
      </c>
      <c r="F162" s="4">
        <f t="shared" si="296"/>
        <v>6</v>
      </c>
      <c r="G162" s="4">
        <f t="shared" si="292"/>
        <v>7</v>
      </c>
      <c r="H162" t="s">
        <v>34</v>
      </c>
      <c r="I162">
        <f t="shared" si="302"/>
        <v>1300</v>
      </c>
      <c r="J162" t="str">
        <f>J163</f>
        <v>Eastern</v>
      </c>
      <c r="K162">
        <f t="shared" ref="K162:L162" si="309">K163</f>
        <v>49</v>
      </c>
      <c r="L162" t="str">
        <f t="shared" si="309"/>
        <v>Clear</v>
      </c>
      <c r="M162">
        <f t="shared" ref="M162:M193" si="310">$B163</f>
        <v>34</v>
      </c>
      <c r="N162" s="10">
        <f t="shared" si="298"/>
        <v>19.399999999999999</v>
      </c>
      <c r="O162" s="10">
        <f t="shared" si="299"/>
        <v>20.8</v>
      </c>
      <c r="P162" s="8">
        <f>(P163*-1)</f>
        <v>-7.5</v>
      </c>
      <c r="Q162" t="str">
        <f t="shared" si="300"/>
        <v>N</v>
      </c>
    </row>
    <row r="163" spans="1:17" x14ac:dyDescent="0.35">
      <c r="A163" t="s">
        <v>31</v>
      </c>
      <c r="B163">
        <v>34</v>
      </c>
      <c r="C163" t="s">
        <v>1</v>
      </c>
      <c r="D163" t="str">
        <f>IF($B162=$B163,"T",IF($B162&lt;$B163,"W","L"))</f>
        <v>W</v>
      </c>
      <c r="E163" s="5">
        <v>42295</v>
      </c>
      <c r="F163" s="4">
        <f t="shared" si="296"/>
        <v>5</v>
      </c>
      <c r="G163" s="4">
        <f t="shared" si="292"/>
        <v>14</v>
      </c>
      <c r="H163" t="s">
        <v>35</v>
      </c>
      <c r="I163">
        <v>1300</v>
      </c>
      <c r="J163" t="str">
        <f>VLOOKUP(A163,Sheet1!$A:$D,3, FALSE)</f>
        <v>Eastern</v>
      </c>
      <c r="K163">
        <v>49</v>
      </c>
      <c r="L163" t="s">
        <v>69</v>
      </c>
      <c r="M163">
        <f t="shared" ref="M163:M194" si="311">$B162</f>
        <v>20</v>
      </c>
      <c r="N163" s="10">
        <f t="shared" si="298"/>
        <v>23.75</v>
      </c>
      <c r="O163" s="10">
        <f t="shared" si="299"/>
        <v>13.75</v>
      </c>
      <c r="P163" s="8">
        <v>7.5</v>
      </c>
      <c r="Q163" t="str">
        <f t="shared" si="300"/>
        <v>N</v>
      </c>
    </row>
    <row r="164" spans="1:17" x14ac:dyDescent="0.35">
      <c r="A164" t="s">
        <v>6</v>
      </c>
      <c r="B164">
        <v>34</v>
      </c>
      <c r="C164" t="s">
        <v>1</v>
      </c>
      <c r="D164" t="str">
        <f>IF($B165=$B164,"T",IF($B165&lt;$B164,"W","L"))</f>
        <v>W</v>
      </c>
      <c r="E164" s="5">
        <f t="shared" si="301"/>
        <v>42295</v>
      </c>
      <c r="F164" s="4">
        <f t="shared" si="296"/>
        <v>6</v>
      </c>
      <c r="G164" s="4">
        <f t="shared" si="292"/>
        <v>7</v>
      </c>
      <c r="H164" t="s">
        <v>34</v>
      </c>
      <c r="I164">
        <f t="shared" si="302"/>
        <v>1300</v>
      </c>
      <c r="J164" t="str">
        <f>J165</f>
        <v>Eastern</v>
      </c>
      <c r="K164">
        <f t="shared" ref="K164:L164" si="312">K165</f>
        <v>40</v>
      </c>
      <c r="L164" t="str">
        <f t="shared" si="312"/>
        <v>Cloudy</v>
      </c>
      <c r="M164">
        <f t="shared" ref="M164:M195" si="313">$B165</f>
        <v>21</v>
      </c>
      <c r="N164" s="10">
        <f t="shared" si="298"/>
        <v>29.6</v>
      </c>
      <c r="O164" s="10">
        <f t="shared" si="299"/>
        <v>20.2</v>
      </c>
      <c r="P164" s="8">
        <f>(P165*-1)</f>
        <v>3</v>
      </c>
      <c r="Q164" t="str">
        <f t="shared" si="300"/>
        <v>N</v>
      </c>
    </row>
    <row r="165" spans="1:17" x14ac:dyDescent="0.35">
      <c r="A165" t="s">
        <v>11</v>
      </c>
      <c r="B165">
        <v>21</v>
      </c>
      <c r="C165" t="s">
        <v>1</v>
      </c>
      <c r="D165" t="str">
        <f>IF($B164=$B165,"T",IF($B164&lt;$B165,"W","L"))</f>
        <v>L</v>
      </c>
      <c r="E165" s="5">
        <v>42295</v>
      </c>
      <c r="F165" s="4">
        <f t="shared" si="296"/>
        <v>6</v>
      </c>
      <c r="G165" s="4">
        <f t="shared" si="292"/>
        <v>7</v>
      </c>
      <c r="H165" t="s">
        <v>35</v>
      </c>
      <c r="I165">
        <v>1300</v>
      </c>
      <c r="J165" t="str">
        <f>VLOOKUP(A165,Sheet1!$A:$D,3, FALSE)</f>
        <v>Eastern</v>
      </c>
      <c r="K165">
        <v>40</v>
      </c>
      <c r="L165" t="s">
        <v>64</v>
      </c>
      <c r="M165">
        <f t="shared" ref="M165:M196" si="314">$B164</f>
        <v>34</v>
      </c>
      <c r="N165" s="10">
        <f t="shared" si="298"/>
        <v>24.8</v>
      </c>
      <c r="O165" s="10">
        <f t="shared" si="299"/>
        <v>21</v>
      </c>
      <c r="P165" s="8">
        <v>-3</v>
      </c>
      <c r="Q165" t="str">
        <f t="shared" si="300"/>
        <v>N</v>
      </c>
    </row>
    <row r="166" spans="1:17" x14ac:dyDescent="0.35">
      <c r="A166" t="s">
        <v>17</v>
      </c>
      <c r="B166">
        <v>34</v>
      </c>
      <c r="C166" t="s">
        <v>5</v>
      </c>
      <c r="D166" t="str">
        <f>IF($B167=$B166,"T",IF($B167&lt;$B166,"W","L"))</f>
        <v>L</v>
      </c>
      <c r="E166" s="5">
        <f t="shared" si="301"/>
        <v>42295</v>
      </c>
      <c r="F166" s="4">
        <f t="shared" si="296"/>
        <v>6</v>
      </c>
      <c r="G166" s="4">
        <f t="shared" si="292"/>
        <v>7</v>
      </c>
      <c r="H166" t="s">
        <v>34</v>
      </c>
      <c r="I166">
        <f t="shared" si="302"/>
        <v>1300</v>
      </c>
      <c r="J166" t="str">
        <f>J167</f>
        <v>Eastern</v>
      </c>
      <c r="K166" t="str">
        <f t="shared" ref="K166:L166" si="315">K167</f>
        <v>Dome</v>
      </c>
      <c r="L166">
        <f t="shared" si="315"/>
        <v>0</v>
      </c>
      <c r="M166">
        <f t="shared" ref="M166:M197" si="316">$B167</f>
        <v>37</v>
      </c>
      <c r="N166" s="10">
        <f t="shared" si="298"/>
        <v>17.2</v>
      </c>
      <c r="O166" s="10">
        <f t="shared" si="299"/>
        <v>28.4</v>
      </c>
      <c r="P166" s="8">
        <f>(P167*-1)</f>
        <v>-3.5</v>
      </c>
      <c r="Q166" t="str">
        <f t="shared" si="300"/>
        <v>N</v>
      </c>
    </row>
    <row r="167" spans="1:17" x14ac:dyDescent="0.35">
      <c r="A167" t="s">
        <v>16</v>
      </c>
      <c r="B167">
        <v>37</v>
      </c>
      <c r="C167" t="s">
        <v>5</v>
      </c>
      <c r="D167" t="str">
        <f>IF($B166=$B167,"T",IF($B166&lt;$B167,"W","L"))</f>
        <v>W</v>
      </c>
      <c r="E167" s="5">
        <v>42295</v>
      </c>
      <c r="F167" s="4">
        <f t="shared" si="296"/>
        <v>6</v>
      </c>
      <c r="G167" s="4">
        <f t="shared" si="292"/>
        <v>7</v>
      </c>
      <c r="H167" t="s">
        <v>35</v>
      </c>
      <c r="I167">
        <v>1300</v>
      </c>
      <c r="J167" t="str">
        <f>VLOOKUP(A167,Sheet1!$A:$D,3, FALSE)</f>
        <v>Eastern</v>
      </c>
      <c r="K167" t="s">
        <v>61</v>
      </c>
      <c r="M167">
        <f t="shared" ref="M167:M198" si="317">$B166</f>
        <v>34</v>
      </c>
      <c r="N167" s="10">
        <f t="shared" si="298"/>
        <v>16.600000000000001</v>
      </c>
      <c r="O167" s="10">
        <f t="shared" si="299"/>
        <v>27.6</v>
      </c>
      <c r="P167" s="8">
        <v>3.5</v>
      </c>
      <c r="Q167" t="str">
        <f t="shared" si="300"/>
        <v>N</v>
      </c>
    </row>
    <row r="168" spans="1:17" x14ac:dyDescent="0.35">
      <c r="A168" t="s">
        <v>15</v>
      </c>
      <c r="B168">
        <v>31</v>
      </c>
      <c r="C168" t="s">
        <v>1</v>
      </c>
      <c r="D168" t="str">
        <f>IF($B169=$B168,"T",IF($B169&lt;$B168,"W","L"))</f>
        <v>W</v>
      </c>
      <c r="E168" s="5">
        <f t="shared" si="301"/>
        <v>42295</v>
      </c>
      <c r="F168" s="4">
        <f t="shared" si="296"/>
        <v>6</v>
      </c>
      <c r="G168" s="4">
        <f t="shared" si="292"/>
        <v>10</v>
      </c>
      <c r="H168" t="s">
        <v>34</v>
      </c>
      <c r="I168">
        <f t="shared" si="302"/>
        <v>1300</v>
      </c>
      <c r="J168" t="str">
        <f>J169</f>
        <v>Eastern</v>
      </c>
      <c r="K168">
        <f t="shared" ref="K168:L168" si="318">K169</f>
        <v>73</v>
      </c>
      <c r="L168">
        <f t="shared" si="318"/>
        <v>0</v>
      </c>
      <c r="M168">
        <f t="shared" ref="M168:M199" si="319">$B169</f>
        <v>20</v>
      </c>
      <c r="N168" s="10">
        <f t="shared" si="298"/>
        <v>19.399999999999999</v>
      </c>
      <c r="O168" s="10">
        <f t="shared" si="299"/>
        <v>27</v>
      </c>
      <c r="P168" s="8">
        <f>(P169*-1)</f>
        <v>-3</v>
      </c>
      <c r="Q168" t="str">
        <f t="shared" si="300"/>
        <v>Y</v>
      </c>
    </row>
    <row r="169" spans="1:17" x14ac:dyDescent="0.35">
      <c r="A169" t="s">
        <v>19</v>
      </c>
      <c r="B169">
        <v>20</v>
      </c>
      <c r="C169" t="s">
        <v>1</v>
      </c>
      <c r="D169" t="str">
        <f>IF($B168=$B169,"T",IF($B168&lt;$B169,"W","L"))</f>
        <v>L</v>
      </c>
      <c r="E169" s="5">
        <v>42295</v>
      </c>
      <c r="F169" s="4">
        <f t="shared" si="296"/>
        <v>6</v>
      </c>
      <c r="G169" s="4">
        <f t="shared" si="292"/>
        <v>7</v>
      </c>
      <c r="H169" t="s">
        <v>35</v>
      </c>
      <c r="I169">
        <v>1300</v>
      </c>
      <c r="J169" t="str">
        <f>VLOOKUP(A169,Sheet1!$A:$D,3, FALSE)</f>
        <v>Eastern</v>
      </c>
      <c r="K169">
        <v>73</v>
      </c>
      <c r="M169">
        <f t="shared" ref="M169:M200" si="320">$B168</f>
        <v>31</v>
      </c>
      <c r="N169" s="10">
        <f t="shared" si="298"/>
        <v>18.600000000000001</v>
      </c>
      <c r="O169" s="10">
        <f t="shared" si="299"/>
        <v>29</v>
      </c>
      <c r="P169" s="8">
        <v>3</v>
      </c>
      <c r="Q169" t="str">
        <f t="shared" si="300"/>
        <v>Y</v>
      </c>
    </row>
    <row r="170" spans="1:17" x14ac:dyDescent="0.35">
      <c r="A170" t="s">
        <v>10</v>
      </c>
      <c r="B170">
        <v>38</v>
      </c>
      <c r="C170" t="s">
        <v>1</v>
      </c>
      <c r="D170" t="str">
        <f>IF($B171=$B170,"T",IF($B171&lt;$B170,"W","L"))</f>
        <v>W</v>
      </c>
      <c r="E170" s="5">
        <f t="shared" si="301"/>
        <v>42295</v>
      </c>
      <c r="F170" s="4">
        <f t="shared" si="296"/>
        <v>5</v>
      </c>
      <c r="G170" s="4">
        <f t="shared" si="292"/>
        <v>14</v>
      </c>
      <c r="H170" t="s">
        <v>34</v>
      </c>
      <c r="I170">
        <f t="shared" si="302"/>
        <v>1200</v>
      </c>
      <c r="J170" t="str">
        <f>J171</f>
        <v>Central</v>
      </c>
      <c r="K170">
        <f t="shared" ref="K170:L170" si="321">K171</f>
        <v>56</v>
      </c>
      <c r="L170" t="str">
        <f t="shared" si="321"/>
        <v>Sunny</v>
      </c>
      <c r="M170">
        <f t="shared" ref="M170:M201" si="322">$B171</f>
        <v>10</v>
      </c>
      <c r="N170" s="10">
        <f t="shared" si="298"/>
        <v>16.25</v>
      </c>
      <c r="O170" s="10">
        <f t="shared" si="299"/>
        <v>25.25</v>
      </c>
      <c r="P170" s="8">
        <f>(P171*-1)</f>
        <v>-2.5</v>
      </c>
      <c r="Q170" t="str">
        <f t="shared" si="300"/>
        <v>Y</v>
      </c>
    </row>
    <row r="171" spans="1:17" x14ac:dyDescent="0.35">
      <c r="A171" t="s">
        <v>13</v>
      </c>
      <c r="B171">
        <v>10</v>
      </c>
      <c r="C171" t="s">
        <v>1</v>
      </c>
      <c r="D171" t="str">
        <f>IF($B170=$B171,"T",IF($B170&lt;$B171,"W","L"))</f>
        <v>L</v>
      </c>
      <c r="E171" s="5">
        <v>42295</v>
      </c>
      <c r="F171" s="4">
        <f t="shared" si="296"/>
        <v>5</v>
      </c>
      <c r="G171" s="4">
        <f t="shared" si="292"/>
        <v>7</v>
      </c>
      <c r="H171" t="s">
        <v>35</v>
      </c>
      <c r="I171">
        <v>1200</v>
      </c>
      <c r="J171" t="str">
        <f>VLOOKUP(A171,Sheet1!$A:$D,3, FALSE)</f>
        <v>Central</v>
      </c>
      <c r="K171">
        <v>56</v>
      </c>
      <c r="L171" t="s">
        <v>65</v>
      </c>
      <c r="M171">
        <f t="shared" ref="M171:M202" si="323">$B170</f>
        <v>38</v>
      </c>
      <c r="N171" s="10">
        <f t="shared" si="298"/>
        <v>25.5</v>
      </c>
      <c r="O171" s="10">
        <f t="shared" si="299"/>
        <v>22.75</v>
      </c>
      <c r="P171" s="8">
        <v>2.5</v>
      </c>
      <c r="Q171" t="str">
        <f t="shared" si="300"/>
        <v>Y</v>
      </c>
    </row>
    <row r="172" spans="1:17" x14ac:dyDescent="0.35">
      <c r="A172" t="s">
        <v>22</v>
      </c>
      <c r="B172">
        <v>13</v>
      </c>
      <c r="C172" t="s">
        <v>1</v>
      </c>
      <c r="D172" t="str">
        <f>IF($B173=$B172,"T",IF($B173&lt;$B172,"W","L"))</f>
        <v>L</v>
      </c>
      <c r="E172" s="5">
        <f t="shared" si="301"/>
        <v>42295</v>
      </c>
      <c r="F172" s="4">
        <f t="shared" si="296"/>
        <v>6</v>
      </c>
      <c r="G172" s="4">
        <f t="shared" si="292"/>
        <v>7</v>
      </c>
      <c r="H172" t="s">
        <v>34</v>
      </c>
      <c r="I172">
        <f t="shared" si="302"/>
        <v>1300</v>
      </c>
      <c r="J172" t="str">
        <f>J173</f>
        <v>Eastern</v>
      </c>
      <c r="K172">
        <f t="shared" ref="K172:L172" si="324">K173</f>
        <v>45</v>
      </c>
      <c r="L172" t="str">
        <f t="shared" si="324"/>
        <v>Mostly Cloudy</v>
      </c>
      <c r="M172">
        <f t="shared" ref="M172:M203" si="325">$B173</f>
        <v>25</v>
      </c>
      <c r="N172" s="10">
        <f t="shared" si="298"/>
        <v>38</v>
      </c>
      <c r="O172" s="10">
        <f t="shared" si="299"/>
        <v>18</v>
      </c>
      <c r="P172" s="8">
        <f>(P173*-1)</f>
        <v>5.5</v>
      </c>
      <c r="Q172" t="str">
        <f t="shared" si="300"/>
        <v>Y</v>
      </c>
    </row>
    <row r="173" spans="1:17" x14ac:dyDescent="0.35">
      <c r="A173" t="s">
        <v>4</v>
      </c>
      <c r="B173">
        <v>25</v>
      </c>
      <c r="C173" t="s">
        <v>1</v>
      </c>
      <c r="D173" t="str">
        <f>IF($B172=$B173,"T",IF($B172&lt;$B173,"W","L"))</f>
        <v>W</v>
      </c>
      <c r="E173" s="5">
        <v>42295</v>
      </c>
      <c r="F173" s="4">
        <f t="shared" si="296"/>
        <v>6</v>
      </c>
      <c r="G173" s="4">
        <f t="shared" si="292"/>
        <v>6</v>
      </c>
      <c r="H173" t="s">
        <v>35</v>
      </c>
      <c r="I173">
        <v>1300</v>
      </c>
      <c r="J173" t="str">
        <f>VLOOKUP(A173,Sheet1!$A:$D,3, FALSE)</f>
        <v>Eastern</v>
      </c>
      <c r="K173">
        <v>45</v>
      </c>
      <c r="L173" t="s">
        <v>74</v>
      </c>
      <c r="M173">
        <f t="shared" ref="M173:M204" si="326">$B172</f>
        <v>13</v>
      </c>
      <c r="N173" s="10">
        <f t="shared" si="298"/>
        <v>24</v>
      </c>
      <c r="O173" s="10">
        <f t="shared" si="299"/>
        <v>19</v>
      </c>
      <c r="P173" s="8">
        <v>-5.5</v>
      </c>
      <c r="Q173" t="str">
        <f t="shared" si="300"/>
        <v>Y</v>
      </c>
    </row>
    <row r="174" spans="1:17" x14ac:dyDescent="0.35">
      <c r="A174" t="s">
        <v>20</v>
      </c>
      <c r="B174">
        <v>27</v>
      </c>
      <c r="C174" t="s">
        <v>1</v>
      </c>
      <c r="D174" t="str">
        <f>IF($B175=$B174,"T",IF($B175&lt;$B174,"W","L"))</f>
        <v>W</v>
      </c>
      <c r="E174" s="5">
        <f t="shared" si="301"/>
        <v>42295</v>
      </c>
      <c r="F174" s="4">
        <f t="shared" si="296"/>
        <v>5</v>
      </c>
      <c r="G174" s="4">
        <f t="shared" si="292"/>
        <v>14</v>
      </c>
      <c r="H174" t="s">
        <v>34</v>
      </c>
      <c r="I174">
        <f t="shared" si="302"/>
        <v>1305</v>
      </c>
      <c r="J174" t="str">
        <f>J175</f>
        <v>Pacific</v>
      </c>
      <c r="K174">
        <f t="shared" ref="K174:L174" si="327">K175</f>
        <v>61</v>
      </c>
      <c r="L174" t="str">
        <f t="shared" si="327"/>
        <v>Cloudy</v>
      </c>
      <c r="M174">
        <f t="shared" ref="M174:M205" si="328">$B175</f>
        <v>23</v>
      </c>
      <c r="N174" s="10">
        <f t="shared" si="298"/>
        <v>27</v>
      </c>
      <c r="O174" s="10">
        <f t="shared" si="299"/>
        <v>17.75</v>
      </c>
      <c r="P174" s="8">
        <f>(P175*-1)</f>
        <v>-7</v>
      </c>
      <c r="Q174" t="str">
        <f t="shared" si="300"/>
        <v>Y</v>
      </c>
    </row>
    <row r="175" spans="1:17" x14ac:dyDescent="0.35">
      <c r="A175" t="s">
        <v>25</v>
      </c>
      <c r="B175">
        <v>23</v>
      </c>
      <c r="C175" t="s">
        <v>1</v>
      </c>
      <c r="D175" t="str">
        <f>IF($B174=$B175,"T",IF($B174&lt;$B175,"W","L"))</f>
        <v>L</v>
      </c>
      <c r="E175" s="5">
        <v>42295</v>
      </c>
      <c r="F175" s="4">
        <f t="shared" si="296"/>
        <v>6</v>
      </c>
      <c r="G175" s="4">
        <f t="shared" si="292"/>
        <v>7</v>
      </c>
      <c r="H175" t="s">
        <v>35</v>
      </c>
      <c r="I175">
        <v>1305</v>
      </c>
      <c r="J175" t="str">
        <f>VLOOKUP(A175,Sheet1!$A:$D,3, FALSE)</f>
        <v>Pacific</v>
      </c>
      <c r="K175">
        <v>61</v>
      </c>
      <c r="L175" t="s">
        <v>64</v>
      </c>
      <c r="M175">
        <f t="shared" ref="M175:M206" si="329">$B174</f>
        <v>27</v>
      </c>
      <c r="N175" s="10">
        <f t="shared" si="298"/>
        <v>22.2</v>
      </c>
      <c r="O175" s="10">
        <f t="shared" si="299"/>
        <v>19.600000000000001</v>
      </c>
      <c r="P175" s="8">
        <v>7</v>
      </c>
      <c r="Q175" t="str">
        <f t="shared" si="300"/>
        <v>Y</v>
      </c>
    </row>
    <row r="176" spans="1:17" x14ac:dyDescent="0.35">
      <c r="A176" t="s">
        <v>30</v>
      </c>
      <c r="B176">
        <v>20</v>
      </c>
      <c r="C176" t="s">
        <v>1</v>
      </c>
      <c r="D176" t="str">
        <f>IF($B177=$B176,"T",IF($B177&lt;$B176,"W","L"))</f>
        <v>L</v>
      </c>
      <c r="E176" s="5">
        <f t="shared" si="301"/>
        <v>42295</v>
      </c>
      <c r="F176" s="4">
        <f t="shared" si="296"/>
        <v>6</v>
      </c>
      <c r="G176" s="4">
        <f t="shared" si="292"/>
        <v>7</v>
      </c>
      <c r="H176" t="s">
        <v>34</v>
      </c>
      <c r="I176">
        <f t="shared" si="302"/>
        <v>1325</v>
      </c>
      <c r="J176" t="str">
        <f>J177</f>
        <v>Pacific</v>
      </c>
      <c r="K176">
        <f t="shared" ref="K176:L176" si="330">K177</f>
        <v>69</v>
      </c>
      <c r="L176" t="str">
        <f t="shared" si="330"/>
        <v>Partly Sunny</v>
      </c>
      <c r="M176">
        <f t="shared" ref="M176:M207" si="331">$B177</f>
        <v>25</v>
      </c>
      <c r="N176" s="10">
        <f t="shared" si="298"/>
        <v>24.6</v>
      </c>
      <c r="O176" s="10">
        <f t="shared" si="299"/>
        <v>27.4</v>
      </c>
      <c r="P176" s="8">
        <f>(P177*-1)</f>
        <v>2.5</v>
      </c>
      <c r="Q176" t="str">
        <f t="shared" si="300"/>
        <v>Y</v>
      </c>
    </row>
    <row r="177" spans="1:17" x14ac:dyDescent="0.35">
      <c r="A177" t="s">
        <v>24</v>
      </c>
      <c r="B177">
        <v>25</v>
      </c>
      <c r="C177" t="s">
        <v>1</v>
      </c>
      <c r="D177" t="str">
        <f>IF($B176=$B177,"T",IF($B176&lt;$B177,"W","L"))</f>
        <v>W</v>
      </c>
      <c r="E177" s="5">
        <v>42295</v>
      </c>
      <c r="F177" s="4">
        <f t="shared" si="296"/>
        <v>6</v>
      </c>
      <c r="G177" s="4">
        <f t="shared" si="292"/>
        <v>7</v>
      </c>
      <c r="H177" t="s">
        <v>35</v>
      </c>
      <c r="I177">
        <v>1325</v>
      </c>
      <c r="J177" t="str">
        <f>VLOOKUP(A177,Sheet1!$A:$D,3, FALSE)</f>
        <v>Pacific</v>
      </c>
      <c r="K177">
        <v>69</v>
      </c>
      <c r="L177" t="s">
        <v>87</v>
      </c>
      <c r="M177">
        <f t="shared" ref="M177:M208" si="332">$B176</f>
        <v>20</v>
      </c>
      <c r="N177" s="10">
        <f t="shared" si="298"/>
        <v>15</v>
      </c>
      <c r="O177" s="10">
        <f t="shared" si="299"/>
        <v>28</v>
      </c>
      <c r="P177" s="8">
        <v>-2.5</v>
      </c>
      <c r="Q177" t="str">
        <f t="shared" si="300"/>
        <v>Y</v>
      </c>
    </row>
    <row r="178" spans="1:17" x14ac:dyDescent="0.35">
      <c r="A178" t="s">
        <v>32</v>
      </c>
      <c r="B178">
        <v>20</v>
      </c>
      <c r="C178" t="s">
        <v>1</v>
      </c>
      <c r="D178" t="str">
        <f>IF($B179=$B178,"T",IF($B179&lt;$B178,"W","L"))</f>
        <v>L</v>
      </c>
      <c r="E178" s="5">
        <f t="shared" si="301"/>
        <v>42295</v>
      </c>
      <c r="F178" s="4">
        <f t="shared" si="296"/>
        <v>6</v>
      </c>
      <c r="G178" s="4">
        <f t="shared" si="292"/>
        <v>6</v>
      </c>
      <c r="H178" t="s">
        <v>34</v>
      </c>
      <c r="I178">
        <f t="shared" si="302"/>
        <v>1525</v>
      </c>
      <c r="J178" t="str">
        <f>J179</f>
        <v>Central</v>
      </c>
      <c r="K178">
        <f t="shared" ref="K178:L178" si="333">K179</f>
        <v>54</v>
      </c>
      <c r="L178" t="str">
        <f t="shared" si="333"/>
        <v>Clear</v>
      </c>
      <c r="M178">
        <f t="shared" ref="M178:M209" si="334">$B179</f>
        <v>27</v>
      </c>
      <c r="N178" s="10">
        <f t="shared" si="298"/>
        <v>23.2</v>
      </c>
      <c r="O178" s="10">
        <f t="shared" si="299"/>
        <v>26.8</v>
      </c>
      <c r="P178" s="8">
        <f>(P179*-1)</f>
        <v>-10.5</v>
      </c>
      <c r="Q178" t="str">
        <f t="shared" si="300"/>
        <v>N</v>
      </c>
    </row>
    <row r="179" spans="1:17" x14ac:dyDescent="0.35">
      <c r="A179" t="s">
        <v>26</v>
      </c>
      <c r="B179">
        <v>27</v>
      </c>
      <c r="C179" t="s">
        <v>1</v>
      </c>
      <c r="D179" t="str">
        <f>IF($B178=$B179,"T",IF($B178&lt;$B179,"W","L"))</f>
        <v>W</v>
      </c>
      <c r="E179" s="5">
        <v>42295</v>
      </c>
      <c r="F179" s="4">
        <f t="shared" si="296"/>
        <v>6</v>
      </c>
      <c r="G179" s="4">
        <f t="shared" si="292"/>
        <v>7</v>
      </c>
      <c r="H179" t="s">
        <v>35</v>
      </c>
      <c r="I179">
        <v>1525</v>
      </c>
      <c r="J179" t="str">
        <f>VLOOKUP(A179,Sheet1!$A:$D,3, FALSE)</f>
        <v>Central</v>
      </c>
      <c r="K179">
        <v>54</v>
      </c>
      <c r="L179" t="s">
        <v>69</v>
      </c>
      <c r="M179">
        <f t="shared" ref="M179:M210" si="335">$B178</f>
        <v>20</v>
      </c>
      <c r="N179" s="10">
        <f t="shared" si="298"/>
        <v>27.4</v>
      </c>
      <c r="O179" s="10">
        <f t="shared" si="299"/>
        <v>16.2</v>
      </c>
      <c r="P179" s="8">
        <v>10.5</v>
      </c>
      <c r="Q179" t="str">
        <f t="shared" si="300"/>
        <v>N</v>
      </c>
    </row>
    <row r="180" spans="1:17" x14ac:dyDescent="0.35">
      <c r="A180" t="s">
        <v>7</v>
      </c>
      <c r="B180">
        <v>34</v>
      </c>
      <c r="C180" t="s">
        <v>1</v>
      </c>
      <c r="D180" t="str">
        <f>IF($B181=$B180,"T",IF($B181&lt;$B180,"W","L"))</f>
        <v>W</v>
      </c>
      <c r="E180" s="5">
        <f t="shared" si="301"/>
        <v>42295</v>
      </c>
      <c r="F180" s="4">
        <f t="shared" si="296"/>
        <v>5</v>
      </c>
      <c r="G180" s="4">
        <f t="shared" si="292"/>
        <v>7</v>
      </c>
      <c r="H180" t="s">
        <v>34</v>
      </c>
      <c r="I180">
        <f t="shared" si="302"/>
        <v>2030</v>
      </c>
      <c r="J180" t="str">
        <f>J181</f>
        <v>Eastern</v>
      </c>
      <c r="K180" t="str">
        <f t="shared" ref="K180:L180" si="336">K181</f>
        <v>Dome</v>
      </c>
      <c r="L180">
        <f t="shared" si="336"/>
        <v>0</v>
      </c>
      <c r="M180">
        <f t="shared" ref="M180:M211" si="337">$B181</f>
        <v>27</v>
      </c>
      <c r="N180" s="10">
        <f t="shared" si="298"/>
        <v>37.25</v>
      </c>
      <c r="O180" s="10">
        <f t="shared" si="299"/>
        <v>19</v>
      </c>
      <c r="P180" s="8">
        <f>(P181*-1)</f>
        <v>9</v>
      </c>
      <c r="Q180" t="str">
        <f t="shared" si="300"/>
        <v>N</v>
      </c>
    </row>
    <row r="181" spans="1:17" x14ac:dyDescent="0.35">
      <c r="A181" t="s">
        <v>14</v>
      </c>
      <c r="B181">
        <v>27</v>
      </c>
      <c r="C181" t="s">
        <v>1</v>
      </c>
      <c r="D181" t="str">
        <f>IF($B180=$B181,"T",IF($B180&lt;$B181,"W","L"))</f>
        <v>L</v>
      </c>
      <c r="E181" s="5">
        <v>42295</v>
      </c>
      <c r="F181" s="4">
        <f t="shared" si="296"/>
        <v>6</v>
      </c>
      <c r="G181" s="4">
        <f t="shared" si="292"/>
        <v>10</v>
      </c>
      <c r="H181" t="s">
        <v>35</v>
      </c>
      <c r="I181">
        <v>2030</v>
      </c>
      <c r="J181" t="str">
        <f>VLOOKUP(A181,Sheet1!$A:$D,3, FALSE)</f>
        <v>Eastern</v>
      </c>
      <c r="K181" t="s">
        <v>61</v>
      </c>
      <c r="M181">
        <f t="shared" ref="M181:M212" si="338">$B180</f>
        <v>34</v>
      </c>
      <c r="N181" s="10">
        <f t="shared" si="298"/>
        <v>19.8</v>
      </c>
      <c r="O181" s="10">
        <f t="shared" si="299"/>
        <v>22.6</v>
      </c>
      <c r="P181" s="8">
        <v>-9</v>
      </c>
      <c r="Q181" t="str">
        <f t="shared" si="300"/>
        <v>N</v>
      </c>
    </row>
    <row r="182" spans="1:17" x14ac:dyDescent="0.35">
      <c r="A182" t="s">
        <v>21</v>
      </c>
      <c r="B182">
        <v>7</v>
      </c>
      <c r="C182" t="s">
        <v>1</v>
      </c>
      <c r="D182" t="str">
        <f>IF($B183=$B182,"T",IF($B183&lt;$B182,"W","L"))</f>
        <v>L</v>
      </c>
      <c r="E182" s="5">
        <f t="shared" ref="E182" si="339">$E183</f>
        <v>42296</v>
      </c>
      <c r="F182" s="4">
        <f t="shared" si="296"/>
        <v>6</v>
      </c>
      <c r="G182" s="4">
        <f t="shared" si="292"/>
        <v>8</v>
      </c>
      <c r="H182" t="s">
        <v>34</v>
      </c>
      <c r="I182">
        <f t="shared" si="302"/>
        <v>2030</v>
      </c>
      <c r="J182" t="str">
        <f>J183</f>
        <v>Eastern</v>
      </c>
      <c r="K182">
        <f t="shared" ref="K182:L182" si="340">K183</f>
        <v>44</v>
      </c>
      <c r="L182" t="str">
        <f t="shared" si="340"/>
        <v>Clear</v>
      </c>
      <c r="M182">
        <f t="shared" ref="M182:M213" si="341">$B183</f>
        <v>27</v>
      </c>
      <c r="N182" s="10">
        <f t="shared" si="298"/>
        <v>26.4</v>
      </c>
      <c r="O182" s="10">
        <f t="shared" si="299"/>
        <v>21.8</v>
      </c>
      <c r="P182" s="8">
        <f>(P183*-1)</f>
        <v>-3.5</v>
      </c>
      <c r="Q182" t="str">
        <f t="shared" si="300"/>
        <v>N</v>
      </c>
    </row>
    <row r="183" spans="1:17" x14ac:dyDescent="0.35">
      <c r="A183" t="s">
        <v>27</v>
      </c>
      <c r="B183">
        <v>27</v>
      </c>
      <c r="C183" t="s">
        <v>1</v>
      </c>
      <c r="D183" t="str">
        <f>IF($B182=$B183,"T",IF($B182&lt;$B183,"W","L"))</f>
        <v>W</v>
      </c>
      <c r="E183" s="5">
        <v>42296</v>
      </c>
      <c r="F183" s="4">
        <f t="shared" si="296"/>
        <v>6</v>
      </c>
      <c r="G183" s="4">
        <f t="shared" si="292"/>
        <v>8</v>
      </c>
      <c r="H183" t="s">
        <v>35</v>
      </c>
      <c r="I183">
        <v>2030</v>
      </c>
      <c r="J183" t="str">
        <f>VLOOKUP(A183,Sheet1!$A:$D,3, FALSE)</f>
        <v>Eastern</v>
      </c>
      <c r="K183">
        <v>44</v>
      </c>
      <c r="L183" t="s">
        <v>69</v>
      </c>
      <c r="M183">
        <f t="shared" ref="M183:M214" si="342">$B182</f>
        <v>7</v>
      </c>
      <c r="N183" s="10">
        <f t="shared" si="298"/>
        <v>23.4</v>
      </c>
      <c r="O183" s="10">
        <f t="shared" si="299"/>
        <v>20.6</v>
      </c>
      <c r="P183" s="8">
        <v>3.5</v>
      </c>
      <c r="Q183" t="str">
        <f t="shared" si="300"/>
        <v>N</v>
      </c>
    </row>
    <row r="184" spans="1:17" x14ac:dyDescent="0.35">
      <c r="A184" t="s">
        <v>25</v>
      </c>
      <c r="B184">
        <v>20</v>
      </c>
      <c r="C184" t="s">
        <v>1</v>
      </c>
      <c r="D184" t="str">
        <f>IF($B185=$B184,"T",IF($B185&lt;$B184,"W","L"))</f>
        <v>W</v>
      </c>
      <c r="E184" s="5">
        <f t="shared" ref="E184" si="343">$E185</f>
        <v>42299</v>
      </c>
      <c r="F184" s="4">
        <f>1+IF(ISNA(VLOOKUP($A184,$A$156:$F$183,6,FALSE)),VLOOKUP($A184,$A$128:$F$155,6,FALSE),VLOOKUP($A184,$A$156:$F$183,6,FALSE))</f>
        <v>7</v>
      </c>
      <c r="G184" s="4">
        <f t="shared" ref="F184:G211" si="344">VLOOKUP($A184,$A184:$E184,5,FALSE)-IF(ISNA(VLOOKUP($A184,$A$156:$E$183,5,FALSE)),VLOOKUP($A184,$A$128:$E$155,5,FALSE),VLOOKUP($A184,$A$156:$E$183,5,FALSE))</f>
        <v>4</v>
      </c>
      <c r="H184" t="s">
        <v>34</v>
      </c>
      <c r="I184">
        <f t="shared" ref="I184" si="345">I185</f>
        <v>1725</v>
      </c>
      <c r="J184" t="str">
        <f>J185</f>
        <v>Pacific</v>
      </c>
      <c r="K184">
        <f t="shared" ref="K184:L184" si="346">K185</f>
        <v>75</v>
      </c>
      <c r="L184" t="str">
        <f t="shared" si="346"/>
        <v>Mostly Sunny</v>
      </c>
      <c r="M184">
        <f t="shared" ref="M184:M215" si="347">$B185</f>
        <v>3</v>
      </c>
      <c r="N184" s="10">
        <f>IF(ISNA(VLOOKUP($A184,$A$156:$N$183,2,FALSE)),((VLOOKUP($A184,$A$128:$N$155,14,FALSE)*($F184-2))+VLOOKUP($A184,$A$128:$N$155,2,FALSE))/($F184-1),((VLOOKUP($A184,$A$156:$N$183,14,FALSE)*($F184-2))+VLOOKUP($A184,$A$156:$N$183,2,FALSE))/($F184-1))</f>
        <v>22.333333333333332</v>
      </c>
      <c r="O184" s="10">
        <f>IF(ISNA(VLOOKUP($A184,$A$156:$O$183,13,FALSE)),((VLOOKUP($A184,$A$128:$O$155,15,FALSE)*($F184-2))+VLOOKUP($A184,$A$128:$O$155,13,FALSE))/($F184-1),((VLOOKUP($A184,$A$156:$O$183,15,FALSE)*($F184-2))+VLOOKUP($A184,$A$156:$O$183,13,FALSE))/($F184-1))</f>
        <v>20.833333333333332</v>
      </c>
      <c r="P184" s="8">
        <f>(P185*-1)</f>
        <v>6.5</v>
      </c>
      <c r="Q184" t="str">
        <f>IF(AND(($P184 &lt;  0), ($D184="L")), "N", IF(AND(($P184 &gt; 0), ($D184="W")),"N","Y"))</f>
        <v>N</v>
      </c>
    </row>
    <row r="185" spans="1:17" x14ac:dyDescent="0.35">
      <c r="A185" t="s">
        <v>24</v>
      </c>
      <c r="B185">
        <v>3</v>
      </c>
      <c r="C185" t="s">
        <v>1</v>
      </c>
      <c r="D185" t="str">
        <f>IF($B184=$B185,"T",IF($B184&lt;$B185,"W","L"))</f>
        <v>L</v>
      </c>
      <c r="E185" s="5">
        <v>42299</v>
      </c>
      <c r="F185" s="4">
        <f t="shared" ref="F185:F211" si="348">1+IF(ISNA(VLOOKUP($A185,$A$156:$F$183,6,FALSE)),VLOOKUP($A185,$A$128:$F$155,6,FALSE),VLOOKUP($A185,$A$156:$F$183,6,FALSE))</f>
        <v>7</v>
      </c>
      <c r="G185" s="4">
        <f t="shared" si="344"/>
        <v>4</v>
      </c>
      <c r="H185" t="s">
        <v>35</v>
      </c>
      <c r="I185">
        <v>1725</v>
      </c>
      <c r="J185" t="str">
        <f>VLOOKUP(A185,Sheet1!$A:$D,3, FALSE)</f>
        <v>Pacific</v>
      </c>
      <c r="K185">
        <v>75</v>
      </c>
      <c r="L185" t="s">
        <v>107</v>
      </c>
      <c r="M185">
        <f t="shared" ref="M185:M216" si="349">$B184</f>
        <v>20</v>
      </c>
      <c r="N185" s="10">
        <f t="shared" ref="N185:N212" si="350">IF(ISNA(VLOOKUP($A185,$A$156:$N$183,2,FALSE)),((VLOOKUP($A185,$A$128:$N$155,14,FALSE)*($F185-2))+VLOOKUP($A185,$A$128:$N$155,2,FALSE))/($F185-1),((VLOOKUP($A185,$A$156:$N$183,14,FALSE)*($F185-2))+VLOOKUP($A185,$A$156:$N$183,2,FALSE))/($F185-1))</f>
        <v>16.666666666666668</v>
      </c>
      <c r="O185" s="10">
        <f t="shared" ref="O185:O212" si="351">IF(ISNA(VLOOKUP($A185,$A$156:$O$183,13,FALSE)),((VLOOKUP($A185,$A$128:$O$155,15,FALSE)*($F185-2))+VLOOKUP($A185,$A$128:$O$155,13,FALSE))/($F185-1),((VLOOKUP($A185,$A$156:$O$183,15,FALSE)*($F185-2))+VLOOKUP($A185,$A$156:$O$183,13,FALSE))/($F185-1))</f>
        <v>26.666666666666668</v>
      </c>
      <c r="P185" s="8">
        <v>-6.5</v>
      </c>
      <c r="Q185" t="str">
        <f t="shared" ref="Q185:Q211" si="352">IF(AND(($P185 &lt;  0), ($D185="L")), "N", IF(AND(($P185 &gt; 0), ($D185="W")),"N","Y"))</f>
        <v>N</v>
      </c>
    </row>
    <row r="186" spans="1:17" x14ac:dyDescent="0.35">
      <c r="A186" t="s">
        <v>11</v>
      </c>
      <c r="B186">
        <v>31</v>
      </c>
      <c r="C186" t="s">
        <v>1</v>
      </c>
      <c r="D186" t="str">
        <f>IF($B187=$B186,"T",IF($B187&lt;$B186,"W","L"))</f>
        <v>L</v>
      </c>
      <c r="E186" s="5">
        <f t="shared" ref="E186:E208" si="353">$E187</f>
        <v>42302</v>
      </c>
      <c r="F186" s="4">
        <f t="shared" si="348"/>
        <v>7</v>
      </c>
      <c r="G186" s="4">
        <f t="shared" si="344"/>
        <v>7</v>
      </c>
      <c r="H186" t="s">
        <v>37</v>
      </c>
      <c r="I186">
        <f t="shared" ref="I186" si="354">I187</f>
        <v>930</v>
      </c>
      <c r="J186" t="str">
        <f>J187</f>
        <v>Eastern</v>
      </c>
      <c r="K186">
        <f t="shared" ref="K186:L188" si="355">K187</f>
        <v>48</v>
      </c>
      <c r="L186" t="str">
        <f t="shared" si="355"/>
        <v>Sunny Intervals</v>
      </c>
      <c r="M186">
        <f t="shared" ref="M186:M217" si="356">$B187</f>
        <v>34</v>
      </c>
      <c r="N186" s="10">
        <f t="shared" si="350"/>
        <v>24.166666666666668</v>
      </c>
      <c r="O186" s="10">
        <f t="shared" si="351"/>
        <v>23.166666666666668</v>
      </c>
      <c r="P186" s="8">
        <f>(P187*-1)</f>
        <v>3.5</v>
      </c>
      <c r="Q186" t="str">
        <f t="shared" si="352"/>
        <v>Y</v>
      </c>
    </row>
    <row r="187" spans="1:17" x14ac:dyDescent="0.35">
      <c r="A187" t="s">
        <v>19</v>
      </c>
      <c r="B187">
        <v>34</v>
      </c>
      <c r="C187" t="s">
        <v>1</v>
      </c>
      <c r="D187" t="str">
        <f>IF($B186=$B187,"T",IF($B186&lt;$B187,"W","L"))</f>
        <v>W</v>
      </c>
      <c r="E187" s="5">
        <v>42302</v>
      </c>
      <c r="F187" s="4">
        <f t="shared" si="348"/>
        <v>7</v>
      </c>
      <c r="G187" s="4">
        <f t="shared" si="344"/>
        <v>7</v>
      </c>
      <c r="H187" t="s">
        <v>36</v>
      </c>
      <c r="I187">
        <v>930</v>
      </c>
      <c r="J187" t="str">
        <f>VLOOKUP(A187,Sheet1!$A:$D,3, FALSE)</f>
        <v>Eastern</v>
      </c>
      <c r="K187">
        <v>48</v>
      </c>
      <c r="L187" t="s">
        <v>175</v>
      </c>
      <c r="M187">
        <f t="shared" ref="M187:M218" si="357">$B186</f>
        <v>31</v>
      </c>
      <c r="N187" s="10">
        <f t="shared" si="350"/>
        <v>18.833333333333332</v>
      </c>
      <c r="O187" s="10">
        <f t="shared" si="351"/>
        <v>29.333333333333332</v>
      </c>
      <c r="P187" s="8">
        <v>-3.5</v>
      </c>
      <c r="Q187" t="str">
        <f t="shared" si="352"/>
        <v>Y</v>
      </c>
    </row>
    <row r="188" spans="1:17" x14ac:dyDescent="0.35">
      <c r="A188" t="s">
        <v>8</v>
      </c>
      <c r="B188">
        <v>6</v>
      </c>
      <c r="C188" t="s">
        <v>1</v>
      </c>
      <c r="D188" t="str">
        <f>IF($B189=$B188,"T",IF($B189&lt;$B188,"W","L"))</f>
        <v>L</v>
      </c>
      <c r="E188" s="5">
        <f t="shared" si="353"/>
        <v>42302</v>
      </c>
      <c r="F188" s="4">
        <f t="shared" si="348"/>
        <v>7</v>
      </c>
      <c r="G188" s="4">
        <f t="shared" si="344"/>
        <v>7</v>
      </c>
      <c r="H188" t="s">
        <v>34</v>
      </c>
      <c r="I188">
        <f t="shared" ref="I188:I210" si="358">I189</f>
        <v>1200</v>
      </c>
      <c r="J188" t="str">
        <f>J189</f>
        <v>Central</v>
      </c>
      <c r="K188" t="str">
        <f t="shared" si="355"/>
        <v>Dome</v>
      </c>
      <c r="L188">
        <f t="shared" si="355"/>
        <v>0</v>
      </c>
      <c r="M188">
        <f t="shared" ref="M188:M219" si="359">$B189</f>
        <v>24</v>
      </c>
      <c r="N188" s="10">
        <f t="shared" si="350"/>
        <v>23.5</v>
      </c>
      <c r="O188" s="10">
        <f t="shared" si="351"/>
        <v>26.333333333333332</v>
      </c>
      <c r="P188" s="8">
        <f>(P189*-1)</f>
        <v>-6</v>
      </c>
      <c r="Q188" t="str">
        <f t="shared" si="352"/>
        <v>N</v>
      </c>
    </row>
    <row r="189" spans="1:17" x14ac:dyDescent="0.35">
      <c r="A189" t="s">
        <v>23</v>
      </c>
      <c r="B189">
        <v>24</v>
      </c>
      <c r="C189" t="s">
        <v>1</v>
      </c>
      <c r="D189" t="str">
        <f>IF($B188=$B189,"T",IF($B188&lt;$B189,"W","L"))</f>
        <v>W</v>
      </c>
      <c r="E189" s="5">
        <v>42302</v>
      </c>
      <c r="F189" s="4">
        <f t="shared" si="348"/>
        <v>6</v>
      </c>
      <c r="G189" s="4">
        <f t="shared" si="344"/>
        <v>14</v>
      </c>
      <c r="H189" t="s">
        <v>35</v>
      </c>
      <c r="I189">
        <v>1200</v>
      </c>
      <c r="J189" t="str">
        <f>VLOOKUP(A189,Sheet1!$A:$D,3, FALSE)</f>
        <v>Central</v>
      </c>
      <c r="K189" t="s">
        <v>61</v>
      </c>
      <c r="M189">
        <f t="shared" ref="M189:M220" si="360">$B188</f>
        <v>6</v>
      </c>
      <c r="N189" s="10">
        <f t="shared" si="350"/>
        <v>16.8</v>
      </c>
      <c r="O189" s="10">
        <f t="shared" si="351"/>
        <v>22.6</v>
      </c>
      <c r="P189" s="8">
        <v>6</v>
      </c>
      <c r="Q189" t="str">
        <f t="shared" si="352"/>
        <v>N</v>
      </c>
    </row>
    <row r="190" spans="1:17" x14ac:dyDescent="0.35">
      <c r="A190" t="s">
        <v>3</v>
      </c>
      <c r="B190">
        <v>10</v>
      </c>
      <c r="C190" t="s">
        <v>1</v>
      </c>
      <c r="D190" t="str">
        <f>IF($B191=$B190,"T",IF($B191&lt;$B190,"W","L"))</f>
        <v>W</v>
      </c>
      <c r="E190" s="5">
        <f t="shared" si="353"/>
        <v>42302</v>
      </c>
      <c r="F190" s="4">
        <f t="shared" si="348"/>
        <v>7</v>
      </c>
      <c r="G190" s="4">
        <f t="shared" si="344"/>
        <v>10</v>
      </c>
      <c r="H190" t="s">
        <v>34</v>
      </c>
      <c r="I190">
        <f t="shared" si="358"/>
        <v>1200</v>
      </c>
      <c r="J190" t="str">
        <f>J191</f>
        <v>Central</v>
      </c>
      <c r="K190">
        <f t="shared" ref="K190:L190" si="361">K191</f>
        <v>59</v>
      </c>
      <c r="L190" t="str">
        <f t="shared" si="361"/>
        <v>Cloudy</v>
      </c>
      <c r="M190">
        <f t="shared" ref="M190:M221" si="362">$B191</f>
        <v>7</v>
      </c>
      <c r="N190" s="10">
        <f t="shared" si="350"/>
        <v>30.5</v>
      </c>
      <c r="O190" s="10">
        <f t="shared" si="351"/>
        <v>23.833333333333332</v>
      </c>
      <c r="P190" s="8">
        <f>(P191*-1)</f>
        <v>6</v>
      </c>
      <c r="Q190" t="str">
        <f t="shared" si="352"/>
        <v>N</v>
      </c>
    </row>
    <row r="191" spans="1:17" x14ac:dyDescent="0.35">
      <c r="A191" t="s">
        <v>13</v>
      </c>
      <c r="B191">
        <v>7</v>
      </c>
      <c r="C191" t="s">
        <v>1</v>
      </c>
      <c r="D191" t="str">
        <f>IF($B190=$B191,"T",IF($B190&lt;$B191,"W","L"))</f>
        <v>L</v>
      </c>
      <c r="E191" s="5">
        <v>42302</v>
      </c>
      <c r="F191" s="4">
        <f t="shared" si="348"/>
        <v>6</v>
      </c>
      <c r="G191" s="4">
        <f t="shared" si="344"/>
        <v>7</v>
      </c>
      <c r="H191" t="s">
        <v>35</v>
      </c>
      <c r="I191">
        <v>1200</v>
      </c>
      <c r="J191" t="str">
        <f>VLOOKUP(A191,Sheet1!$A:$D,3, FALSE)</f>
        <v>Central</v>
      </c>
      <c r="K191">
        <v>59</v>
      </c>
      <c r="L191" t="s">
        <v>64</v>
      </c>
      <c r="M191">
        <f t="shared" ref="M191:M222" si="363">$B190</f>
        <v>10</v>
      </c>
      <c r="N191" s="10">
        <f t="shared" si="350"/>
        <v>22.4</v>
      </c>
      <c r="O191" s="10">
        <f t="shared" si="351"/>
        <v>25.8</v>
      </c>
      <c r="P191" s="8">
        <v>-6</v>
      </c>
      <c r="Q191" t="str">
        <f t="shared" si="352"/>
        <v>N</v>
      </c>
    </row>
    <row r="192" spans="1:17" x14ac:dyDescent="0.35">
      <c r="A192" t="s">
        <v>0</v>
      </c>
      <c r="B192">
        <v>28</v>
      </c>
      <c r="C192" t="s">
        <v>1</v>
      </c>
      <c r="D192" t="str">
        <f>IF($B193=$B192,"T",IF($B193&lt;$B192,"W","L"))</f>
        <v>W</v>
      </c>
      <c r="E192" s="5">
        <f t="shared" si="353"/>
        <v>42302</v>
      </c>
      <c r="F192" s="4">
        <f t="shared" si="348"/>
        <v>6</v>
      </c>
      <c r="G192" s="4">
        <f t="shared" si="344"/>
        <v>7</v>
      </c>
      <c r="H192" t="s">
        <v>34</v>
      </c>
      <c r="I192">
        <f t="shared" si="358"/>
        <v>1300</v>
      </c>
      <c r="J192" t="str">
        <f>J193</f>
        <v>Eastern</v>
      </c>
      <c r="K192" t="str">
        <f t="shared" ref="K192:L192" si="364">K193</f>
        <v>Dome</v>
      </c>
      <c r="L192">
        <f t="shared" si="364"/>
        <v>0</v>
      </c>
      <c r="M192">
        <f t="shared" ref="M192:M223" si="365">$B193</f>
        <v>19</v>
      </c>
      <c r="N192" s="10">
        <f t="shared" si="350"/>
        <v>19.2</v>
      </c>
      <c r="O192" s="10">
        <f t="shared" si="351"/>
        <v>16.600000000000001</v>
      </c>
      <c r="P192" s="8">
        <f>(P193*-1)</f>
        <v>-1</v>
      </c>
      <c r="Q192" t="str">
        <f t="shared" si="352"/>
        <v>Y</v>
      </c>
    </row>
    <row r="193" spans="1:17" x14ac:dyDescent="0.35">
      <c r="A193" t="s">
        <v>16</v>
      </c>
      <c r="B193">
        <v>19</v>
      </c>
      <c r="C193" t="s">
        <v>1</v>
      </c>
      <c r="D193" t="str">
        <f>IF($B192=$B193,"T",IF($B192&lt;$B193,"W","L"))</f>
        <v>L</v>
      </c>
      <c r="E193" s="5">
        <v>42302</v>
      </c>
      <c r="F193" s="4">
        <f t="shared" si="348"/>
        <v>7</v>
      </c>
      <c r="G193" s="4">
        <f t="shared" si="344"/>
        <v>7</v>
      </c>
      <c r="H193" t="s">
        <v>35</v>
      </c>
      <c r="I193">
        <v>1300</v>
      </c>
      <c r="J193" t="str">
        <f>VLOOKUP(A193,Sheet1!$A:$D,3, FALSE)</f>
        <v>Eastern</v>
      </c>
      <c r="K193" t="s">
        <v>61</v>
      </c>
      <c r="M193">
        <f t="shared" ref="M193:M224" si="366">$B192</f>
        <v>28</v>
      </c>
      <c r="N193" s="10">
        <f t="shared" si="350"/>
        <v>20</v>
      </c>
      <c r="O193" s="10">
        <f t="shared" si="351"/>
        <v>28.666666666666668</v>
      </c>
      <c r="P193" s="8">
        <v>1</v>
      </c>
      <c r="Q193" t="str">
        <f t="shared" si="352"/>
        <v>Y</v>
      </c>
    </row>
    <row r="194" spans="1:17" x14ac:dyDescent="0.35">
      <c r="A194" t="s">
        <v>31</v>
      </c>
      <c r="B194">
        <v>23</v>
      </c>
      <c r="C194" t="s">
        <v>1</v>
      </c>
      <c r="D194" t="str">
        <f>IF($B195=$B194,"T",IF($B195&lt;$B194,"W","L"))</f>
        <v>L</v>
      </c>
      <c r="E194" s="5">
        <f t="shared" si="353"/>
        <v>42302</v>
      </c>
      <c r="F194" s="4">
        <f t="shared" si="348"/>
        <v>6</v>
      </c>
      <c r="G194" s="4">
        <f t="shared" si="344"/>
        <v>7</v>
      </c>
      <c r="H194" t="s">
        <v>34</v>
      </c>
      <c r="I194">
        <f t="shared" si="358"/>
        <v>1300</v>
      </c>
      <c r="J194" t="str">
        <f>J195</f>
        <v>Eastern</v>
      </c>
      <c r="K194">
        <f t="shared" ref="K194:L194" si="367">K195</f>
        <v>58</v>
      </c>
      <c r="L194" t="str">
        <f t="shared" si="367"/>
        <v>Cloudy</v>
      </c>
      <c r="M194">
        <f t="shared" ref="M194:M241" si="368">$B195</f>
        <v>30</v>
      </c>
      <c r="N194" s="10">
        <f t="shared" si="350"/>
        <v>25.8</v>
      </c>
      <c r="O194" s="10">
        <f t="shared" si="351"/>
        <v>15</v>
      </c>
      <c r="P194" s="8">
        <f>(P195*-1)</f>
        <v>-7</v>
      </c>
      <c r="Q194" t="str">
        <f t="shared" si="352"/>
        <v>N</v>
      </c>
    </row>
    <row r="195" spans="1:17" x14ac:dyDescent="0.35">
      <c r="A195" t="s">
        <v>7</v>
      </c>
      <c r="B195">
        <v>30</v>
      </c>
      <c r="C195" t="s">
        <v>1</v>
      </c>
      <c r="D195" t="str">
        <f>IF($B194=$B195,"T",IF($B194&lt;$B195,"W","L"))</f>
        <v>W</v>
      </c>
      <c r="E195" s="5">
        <v>42302</v>
      </c>
      <c r="F195" s="4">
        <f t="shared" si="348"/>
        <v>6</v>
      </c>
      <c r="G195" s="4">
        <f t="shared" si="344"/>
        <v>7</v>
      </c>
      <c r="H195" t="s">
        <v>35</v>
      </c>
      <c r="I195">
        <v>1300</v>
      </c>
      <c r="J195" t="str">
        <f>VLOOKUP(A195,Sheet1!$A:$D,3, FALSE)</f>
        <v>Eastern</v>
      </c>
      <c r="K195">
        <v>58</v>
      </c>
      <c r="L195" t="s">
        <v>64</v>
      </c>
      <c r="M195">
        <f t="shared" ref="M195:M241" si="369">$B194</f>
        <v>23</v>
      </c>
      <c r="N195" s="10">
        <f t="shared" si="350"/>
        <v>36.6</v>
      </c>
      <c r="O195" s="10">
        <f t="shared" si="351"/>
        <v>20.6</v>
      </c>
      <c r="P195" s="8">
        <v>7</v>
      </c>
      <c r="Q195" t="str">
        <f t="shared" si="352"/>
        <v>N</v>
      </c>
    </row>
    <row r="196" spans="1:17" x14ac:dyDescent="0.35">
      <c r="A196" t="s">
        <v>15</v>
      </c>
      <c r="B196">
        <v>26</v>
      </c>
      <c r="C196" t="s">
        <v>1</v>
      </c>
      <c r="D196" t="str">
        <f>IF($B197=$B196,"T",IF($B197&lt;$B196,"W","L"))</f>
        <v>L</v>
      </c>
      <c r="E196" s="5">
        <f t="shared" si="353"/>
        <v>42302</v>
      </c>
      <c r="F196" s="4">
        <f t="shared" si="348"/>
        <v>7</v>
      </c>
      <c r="G196" s="4">
        <f t="shared" si="344"/>
        <v>7</v>
      </c>
      <c r="H196" t="s">
        <v>34</v>
      </c>
      <c r="I196">
        <f t="shared" si="358"/>
        <v>1300</v>
      </c>
      <c r="J196" t="str">
        <f>J197</f>
        <v>Eastern</v>
      </c>
      <c r="K196">
        <f t="shared" ref="K196:L196" si="370">K197</f>
        <v>84</v>
      </c>
      <c r="L196" t="str">
        <f t="shared" si="370"/>
        <v>Cloudy</v>
      </c>
      <c r="M196">
        <f t="shared" ref="M196:M241" si="371">$B197</f>
        <v>44</v>
      </c>
      <c r="N196" s="10">
        <f t="shared" si="350"/>
        <v>21.333333333333332</v>
      </c>
      <c r="O196" s="10">
        <f t="shared" si="351"/>
        <v>25.833333333333332</v>
      </c>
      <c r="P196" s="8">
        <f>(P197*-1)</f>
        <v>-4.5</v>
      </c>
      <c r="Q196" t="str">
        <f t="shared" si="352"/>
        <v>N</v>
      </c>
    </row>
    <row r="197" spans="1:17" x14ac:dyDescent="0.35">
      <c r="A197" t="s">
        <v>10</v>
      </c>
      <c r="B197">
        <v>44</v>
      </c>
      <c r="C197" t="s">
        <v>1</v>
      </c>
      <c r="D197" t="str">
        <f>IF($B196=$B197,"T",IF($B196&lt;$B197,"W","L"))</f>
        <v>W</v>
      </c>
      <c r="E197" s="5">
        <v>42302</v>
      </c>
      <c r="F197" s="4">
        <f t="shared" si="348"/>
        <v>6</v>
      </c>
      <c r="G197" s="4">
        <f t="shared" si="344"/>
        <v>7</v>
      </c>
      <c r="H197" t="s">
        <v>35</v>
      </c>
      <c r="I197">
        <v>1300</v>
      </c>
      <c r="J197" t="str">
        <f>VLOOKUP(A197,Sheet1!$A:$D,3, FALSE)</f>
        <v>Eastern</v>
      </c>
      <c r="K197">
        <v>84</v>
      </c>
      <c r="L197" t="s">
        <v>64</v>
      </c>
      <c r="M197">
        <f t="shared" ref="M197:M241" si="372">$B196</f>
        <v>26</v>
      </c>
      <c r="N197" s="10">
        <f t="shared" si="350"/>
        <v>20.6</v>
      </c>
      <c r="O197" s="10">
        <f t="shared" si="351"/>
        <v>22.2</v>
      </c>
      <c r="P197" s="8">
        <v>4.5</v>
      </c>
      <c r="Q197" t="str">
        <f t="shared" si="352"/>
        <v>N</v>
      </c>
    </row>
    <row r="198" spans="1:17" x14ac:dyDescent="0.35">
      <c r="A198" t="s">
        <v>2</v>
      </c>
      <c r="B198">
        <v>27</v>
      </c>
      <c r="C198" t="s">
        <v>1</v>
      </c>
      <c r="D198" t="str">
        <f>IF($B199=$B198,"T",IF($B199&lt;$B198,"W","L"))</f>
        <v>W</v>
      </c>
      <c r="E198" s="5">
        <f t="shared" si="353"/>
        <v>42302</v>
      </c>
      <c r="F198" s="4">
        <f t="shared" si="348"/>
        <v>7</v>
      </c>
      <c r="G198" s="4">
        <f t="shared" si="344"/>
        <v>10</v>
      </c>
      <c r="H198" t="s">
        <v>34</v>
      </c>
      <c r="I198">
        <f t="shared" si="358"/>
        <v>1300</v>
      </c>
      <c r="J198" t="str">
        <f>J199</f>
        <v>Eastern</v>
      </c>
      <c r="K198">
        <f t="shared" ref="K198:L198" si="373">K199</f>
        <v>55</v>
      </c>
      <c r="L198" t="str">
        <f t="shared" si="373"/>
        <v>Mostly Cloudy</v>
      </c>
      <c r="M198">
        <f t="shared" ref="M198:M241" si="374">$B199</f>
        <v>21</v>
      </c>
      <c r="N198" s="10">
        <f t="shared" si="350"/>
        <v>22.333333333333332</v>
      </c>
      <c r="O198" s="10">
        <f t="shared" si="351"/>
        <v>27.333333333333332</v>
      </c>
      <c r="P198" s="8">
        <f>(P199*-1)</f>
        <v>-5</v>
      </c>
      <c r="Q198" t="str">
        <f t="shared" si="352"/>
        <v>Y</v>
      </c>
    </row>
    <row r="199" spans="1:17" x14ac:dyDescent="0.35">
      <c r="A199" t="s">
        <v>14</v>
      </c>
      <c r="B199">
        <v>21</v>
      </c>
      <c r="C199" t="s">
        <v>1</v>
      </c>
      <c r="D199" t="str">
        <f>IF($B198=$B199,"T",IF($B198&lt;$B199,"W","L"))</f>
        <v>L</v>
      </c>
      <c r="E199" s="5">
        <v>42302</v>
      </c>
      <c r="F199" s="4">
        <f t="shared" si="348"/>
        <v>7</v>
      </c>
      <c r="G199" s="4">
        <f t="shared" si="344"/>
        <v>7</v>
      </c>
      <c r="H199" t="s">
        <v>35</v>
      </c>
      <c r="I199">
        <v>1300</v>
      </c>
      <c r="J199" t="str">
        <f>VLOOKUP(A199,Sheet1!$A:$D,3, FALSE)</f>
        <v>Eastern</v>
      </c>
      <c r="K199">
        <v>55</v>
      </c>
      <c r="L199" t="s">
        <v>74</v>
      </c>
      <c r="M199">
        <f t="shared" ref="M199:M241" si="375">$B198</f>
        <v>27</v>
      </c>
      <c r="N199" s="10">
        <f t="shared" si="350"/>
        <v>21</v>
      </c>
      <c r="O199" s="10">
        <f t="shared" si="351"/>
        <v>24.5</v>
      </c>
      <c r="P199" s="8">
        <v>5</v>
      </c>
      <c r="Q199" t="str">
        <f t="shared" si="352"/>
        <v>Y</v>
      </c>
    </row>
    <row r="200" spans="1:17" x14ac:dyDescent="0.35">
      <c r="A200" t="s">
        <v>4</v>
      </c>
      <c r="B200">
        <v>13</v>
      </c>
      <c r="C200" t="s">
        <v>1</v>
      </c>
      <c r="D200" t="str">
        <f>IF($B201=$B200,"T",IF($B201&lt;$B200,"W","L"))</f>
        <v>L</v>
      </c>
      <c r="E200" s="5">
        <f t="shared" si="353"/>
        <v>42302</v>
      </c>
      <c r="F200" s="4">
        <f t="shared" si="348"/>
        <v>7</v>
      </c>
      <c r="G200" s="4">
        <f t="shared" si="344"/>
        <v>7</v>
      </c>
      <c r="H200" t="s">
        <v>34</v>
      </c>
      <c r="I200">
        <f t="shared" si="358"/>
        <v>1200</v>
      </c>
      <c r="J200" t="str">
        <f>J201</f>
        <v>Central</v>
      </c>
      <c r="K200">
        <f t="shared" ref="K200:L200" si="376">K201</f>
        <v>58</v>
      </c>
      <c r="L200" t="str">
        <f t="shared" si="376"/>
        <v>Sunny</v>
      </c>
      <c r="M200">
        <f t="shared" ref="M200:M241" si="377">$B201</f>
        <v>23</v>
      </c>
      <c r="N200" s="10">
        <f t="shared" si="350"/>
        <v>24.166666666666668</v>
      </c>
      <c r="O200" s="10">
        <f t="shared" si="351"/>
        <v>18</v>
      </c>
      <c r="P200" s="8">
        <f>(P201*-1)</f>
        <v>-3.5</v>
      </c>
      <c r="Q200" t="str">
        <f t="shared" si="352"/>
        <v>N</v>
      </c>
    </row>
    <row r="201" spans="1:17" x14ac:dyDescent="0.35">
      <c r="A201" t="s">
        <v>33</v>
      </c>
      <c r="B201">
        <v>23</v>
      </c>
      <c r="C201" t="s">
        <v>1</v>
      </c>
      <c r="D201" t="str">
        <f>IF($B200=$B201,"T",IF($B200&lt;$B201,"W","L"))</f>
        <v>W</v>
      </c>
      <c r="E201" s="5">
        <v>42302</v>
      </c>
      <c r="F201" s="4">
        <f t="shared" si="348"/>
        <v>7</v>
      </c>
      <c r="G201" s="4">
        <f t="shared" si="344"/>
        <v>7</v>
      </c>
      <c r="H201" t="s">
        <v>35</v>
      </c>
      <c r="I201">
        <v>1200</v>
      </c>
      <c r="J201" t="str">
        <f>VLOOKUP(A201,Sheet1!$A:$D,3, FALSE)</f>
        <v>Central</v>
      </c>
      <c r="K201">
        <v>58</v>
      </c>
      <c r="L201" t="s">
        <v>65</v>
      </c>
      <c r="M201">
        <f t="shared" ref="M201:M241" si="378">$B200</f>
        <v>13</v>
      </c>
      <c r="N201" s="10">
        <f t="shared" si="350"/>
        <v>21.166666666666668</v>
      </c>
      <c r="O201" s="10">
        <f t="shared" si="351"/>
        <v>26.5</v>
      </c>
      <c r="P201" s="8">
        <v>3.5</v>
      </c>
      <c r="Q201" t="str">
        <f t="shared" si="352"/>
        <v>N</v>
      </c>
    </row>
    <row r="202" spans="1:17" x14ac:dyDescent="0.35">
      <c r="A202" t="s">
        <v>9</v>
      </c>
      <c r="B202">
        <v>30</v>
      </c>
      <c r="C202" t="s">
        <v>1</v>
      </c>
      <c r="D202" t="str">
        <f>IF($B203=$B202,"T",IF($B203&lt;$B202,"W","L"))</f>
        <v>L</v>
      </c>
      <c r="E202" s="5">
        <f t="shared" si="353"/>
        <v>42302</v>
      </c>
      <c r="F202" s="4">
        <f t="shared" si="348"/>
        <v>6</v>
      </c>
      <c r="G202" s="4">
        <f t="shared" si="344"/>
        <v>14</v>
      </c>
      <c r="H202" t="s">
        <v>34</v>
      </c>
      <c r="I202">
        <f t="shared" si="358"/>
        <v>1300</v>
      </c>
      <c r="J202" t="str">
        <f>J203</f>
        <v>Eastern</v>
      </c>
      <c r="K202">
        <f t="shared" ref="K202:L202" si="379">K203</f>
        <v>64</v>
      </c>
      <c r="L202" t="str">
        <f t="shared" si="379"/>
        <v>Sunny</v>
      </c>
      <c r="M202">
        <f t="shared" ref="M202:M241" si="380">$B203</f>
        <v>31</v>
      </c>
      <c r="N202" s="10">
        <f t="shared" si="350"/>
        <v>22</v>
      </c>
      <c r="O202" s="10">
        <f t="shared" si="351"/>
        <v>29.6</v>
      </c>
      <c r="P202" s="8">
        <f>(P203*-1)</f>
        <v>-3</v>
      </c>
      <c r="Q202" t="str">
        <f t="shared" si="352"/>
        <v>N</v>
      </c>
    </row>
    <row r="203" spans="1:17" x14ac:dyDescent="0.35">
      <c r="A203" t="s">
        <v>29</v>
      </c>
      <c r="B203">
        <v>31</v>
      </c>
      <c r="C203" t="s">
        <v>1</v>
      </c>
      <c r="D203" t="str">
        <f>IF($B202=$B203,"T",IF($B202&lt;$B203,"W","L"))</f>
        <v>W</v>
      </c>
      <c r="E203" s="5">
        <v>42302</v>
      </c>
      <c r="F203" s="4">
        <f t="shared" si="348"/>
        <v>7</v>
      </c>
      <c r="G203" s="4">
        <f t="shared" si="344"/>
        <v>7</v>
      </c>
      <c r="H203" t="s">
        <v>35</v>
      </c>
      <c r="I203">
        <v>1300</v>
      </c>
      <c r="J203" t="str">
        <f>VLOOKUP(A203,Sheet1!$A:$D,3, FALSE)</f>
        <v>Eastern</v>
      </c>
      <c r="K203">
        <v>64</v>
      </c>
      <c r="L203" t="s">
        <v>65</v>
      </c>
      <c r="M203">
        <f t="shared" ref="M203:M241" si="381">$B202</f>
        <v>30</v>
      </c>
      <c r="N203" s="10">
        <f t="shared" si="350"/>
        <v>19.5</v>
      </c>
      <c r="O203" s="10">
        <f t="shared" si="351"/>
        <v>23</v>
      </c>
      <c r="P203" s="8">
        <v>3</v>
      </c>
      <c r="Q203" t="str">
        <f t="shared" si="352"/>
        <v>N</v>
      </c>
    </row>
    <row r="204" spans="1:17" x14ac:dyDescent="0.35">
      <c r="A204" t="s">
        <v>12</v>
      </c>
      <c r="B204">
        <v>37</v>
      </c>
      <c r="C204" t="s">
        <v>1</v>
      </c>
      <c r="D204" t="str">
        <f>IF($B205=$B204,"T",IF($B205&lt;$B204,"W","L"))</f>
        <v>W</v>
      </c>
      <c r="E204" s="5">
        <f t="shared" si="353"/>
        <v>42302</v>
      </c>
      <c r="F204" s="4">
        <f t="shared" si="348"/>
        <v>6</v>
      </c>
      <c r="G204" s="4">
        <f t="shared" si="344"/>
        <v>14</v>
      </c>
      <c r="H204" t="s">
        <v>34</v>
      </c>
      <c r="I204">
        <f t="shared" si="358"/>
        <v>1305</v>
      </c>
      <c r="J204" t="str">
        <f>J205</f>
        <v>Pacific</v>
      </c>
      <c r="K204">
        <f t="shared" ref="K204:L204" si="382">K205</f>
        <v>77</v>
      </c>
      <c r="L204" t="str">
        <f t="shared" si="382"/>
        <v>Sunny</v>
      </c>
      <c r="M204">
        <f t="shared" ref="M204:M241" si="383">$B205</f>
        <v>29</v>
      </c>
      <c r="N204" s="10">
        <f t="shared" si="350"/>
        <v>21.4</v>
      </c>
      <c r="O204" s="10">
        <f t="shared" si="351"/>
        <v>24.8</v>
      </c>
      <c r="P204" s="8">
        <f>(P205*-1)</f>
        <v>-3.5</v>
      </c>
      <c r="Q204" t="str">
        <f t="shared" si="352"/>
        <v>Y</v>
      </c>
    </row>
    <row r="205" spans="1:17" x14ac:dyDescent="0.35">
      <c r="A205" t="s">
        <v>32</v>
      </c>
      <c r="B205">
        <v>29</v>
      </c>
      <c r="C205" t="s">
        <v>1</v>
      </c>
      <c r="D205" t="str">
        <f>IF($B204=$B205,"T",IF($B204&lt;$B205,"W","L"))</f>
        <v>L</v>
      </c>
      <c r="E205" s="5">
        <v>42302</v>
      </c>
      <c r="F205" s="4">
        <f t="shared" si="348"/>
        <v>7</v>
      </c>
      <c r="G205" s="4">
        <f t="shared" si="344"/>
        <v>7</v>
      </c>
      <c r="H205" t="s">
        <v>35</v>
      </c>
      <c r="I205">
        <v>1305</v>
      </c>
      <c r="J205" t="str">
        <f>VLOOKUP(A205,Sheet1!$A:$D,3, FALSE)</f>
        <v>Pacific</v>
      </c>
      <c r="K205">
        <v>77</v>
      </c>
      <c r="L205" t="s">
        <v>65</v>
      </c>
      <c r="M205">
        <f t="shared" ref="M205:M241" si="384">$B204</f>
        <v>37</v>
      </c>
      <c r="N205" s="10">
        <f t="shared" si="350"/>
        <v>22.666666666666668</v>
      </c>
      <c r="O205" s="10">
        <f t="shared" si="351"/>
        <v>26.833333333333332</v>
      </c>
      <c r="P205" s="8">
        <v>3.5</v>
      </c>
      <c r="Q205" t="str">
        <f t="shared" si="352"/>
        <v>Y</v>
      </c>
    </row>
    <row r="206" spans="1:17" x14ac:dyDescent="0.35">
      <c r="A206" t="s">
        <v>28</v>
      </c>
      <c r="B206">
        <v>20</v>
      </c>
      <c r="C206" t="s">
        <v>1</v>
      </c>
      <c r="D206" t="str">
        <f>IF($B207=$B206,"T",IF($B207&lt;$B206,"W","L"))</f>
        <v>L</v>
      </c>
      <c r="E206" s="5">
        <f t="shared" si="353"/>
        <v>42302</v>
      </c>
      <c r="F206" s="4">
        <f t="shared" si="348"/>
        <v>6</v>
      </c>
      <c r="G206" s="4">
        <f t="shared" si="344"/>
        <v>14</v>
      </c>
      <c r="H206" t="s">
        <v>34</v>
      </c>
      <c r="I206">
        <f t="shared" si="358"/>
        <v>1625</v>
      </c>
      <c r="J206" t="str">
        <f>J207</f>
        <v>Eastern</v>
      </c>
      <c r="K206">
        <f t="shared" ref="K206:L206" si="385">K207</f>
        <v>71</v>
      </c>
      <c r="L206" t="str">
        <f t="shared" si="385"/>
        <v>Mostly Cloudy</v>
      </c>
      <c r="M206">
        <f t="shared" ref="M206:M241" si="386">$B207</f>
        <v>27</v>
      </c>
      <c r="N206" s="10">
        <f t="shared" si="350"/>
        <v>20.2</v>
      </c>
      <c r="O206" s="10">
        <f t="shared" si="351"/>
        <v>26.2</v>
      </c>
      <c r="P206" s="8">
        <f>(P207*-1)</f>
        <v>-3</v>
      </c>
      <c r="Q206" t="str">
        <f t="shared" si="352"/>
        <v>N</v>
      </c>
    </row>
    <row r="207" spans="1:17" x14ac:dyDescent="0.35">
      <c r="A207" t="s">
        <v>21</v>
      </c>
      <c r="B207">
        <v>27</v>
      </c>
      <c r="C207" t="s">
        <v>1</v>
      </c>
      <c r="D207" t="str">
        <f>IF($B206=$B207,"T",IF($B206&lt;$B207,"W","L"))</f>
        <v>W</v>
      </c>
      <c r="E207" s="5">
        <v>42302</v>
      </c>
      <c r="F207" s="4">
        <f t="shared" si="348"/>
        <v>7</v>
      </c>
      <c r="G207" s="4">
        <f t="shared" si="344"/>
        <v>6</v>
      </c>
      <c r="H207" t="s">
        <v>35</v>
      </c>
      <c r="I207">
        <v>1625</v>
      </c>
      <c r="J207" t="str">
        <f>VLOOKUP(A207,Sheet1!$A:$D,3, FALSE)</f>
        <v>Eastern</v>
      </c>
      <c r="K207">
        <v>71</v>
      </c>
      <c r="L207" t="s">
        <v>74</v>
      </c>
      <c r="M207">
        <f t="shared" ref="M207:M241" si="387">$B206</f>
        <v>20</v>
      </c>
      <c r="N207" s="10">
        <f t="shared" si="350"/>
        <v>23.166666666666668</v>
      </c>
      <c r="O207" s="10">
        <f t="shared" si="351"/>
        <v>22.666666666666668</v>
      </c>
      <c r="P207" s="8">
        <v>3</v>
      </c>
      <c r="Q207" t="str">
        <f t="shared" si="352"/>
        <v>N</v>
      </c>
    </row>
    <row r="208" spans="1:17" x14ac:dyDescent="0.35">
      <c r="A208" t="s">
        <v>27</v>
      </c>
      <c r="B208">
        <v>16</v>
      </c>
      <c r="C208" t="s">
        <v>1</v>
      </c>
      <c r="D208" t="str">
        <f>IF($B209=$B208,"T",IF($B209&lt;$B208,"W","L"))</f>
        <v>L</v>
      </c>
      <c r="E208" s="5">
        <f t="shared" si="353"/>
        <v>42302</v>
      </c>
      <c r="F208" s="4">
        <f t="shared" si="348"/>
        <v>7</v>
      </c>
      <c r="G208" s="4">
        <f t="shared" si="344"/>
        <v>6</v>
      </c>
      <c r="H208" t="s">
        <v>34</v>
      </c>
      <c r="I208">
        <f t="shared" si="358"/>
        <v>2030</v>
      </c>
      <c r="J208" t="str">
        <f>J209</f>
        <v>Eastern</v>
      </c>
      <c r="K208">
        <f t="shared" ref="K208:L208" si="388">K209</f>
        <v>71</v>
      </c>
      <c r="L208" t="str">
        <f t="shared" si="388"/>
        <v>Cloudy</v>
      </c>
      <c r="M208">
        <f t="shared" ref="M208:M241" si="389">$B209</f>
        <v>27</v>
      </c>
      <c r="N208" s="10">
        <f t="shared" si="350"/>
        <v>24</v>
      </c>
      <c r="O208" s="10">
        <f t="shared" si="351"/>
        <v>18.333333333333332</v>
      </c>
      <c r="P208" s="8">
        <f>(P209*-1)</f>
        <v>-2.5</v>
      </c>
      <c r="Q208" t="str">
        <f t="shared" si="352"/>
        <v>N</v>
      </c>
    </row>
    <row r="209" spans="1:17" x14ac:dyDescent="0.35">
      <c r="A209" t="s">
        <v>20</v>
      </c>
      <c r="B209">
        <v>27</v>
      </c>
      <c r="C209" t="s">
        <v>1</v>
      </c>
      <c r="D209" t="str">
        <f>IF($B208=$B209,"T",IF($B208&lt;$B209,"W","L"))</f>
        <v>W</v>
      </c>
      <c r="E209" s="5">
        <v>42302</v>
      </c>
      <c r="F209" s="4">
        <f t="shared" si="348"/>
        <v>6</v>
      </c>
      <c r="G209" s="4">
        <f t="shared" si="344"/>
        <v>7</v>
      </c>
      <c r="H209" t="s">
        <v>35</v>
      </c>
      <c r="I209">
        <v>2030</v>
      </c>
      <c r="J209" t="str">
        <f>VLOOKUP(A209,Sheet1!$A:$D,3, FALSE)</f>
        <v>Eastern</v>
      </c>
      <c r="K209">
        <v>71</v>
      </c>
      <c r="L209" t="s">
        <v>64</v>
      </c>
      <c r="M209">
        <f t="shared" ref="M209:M241" si="390">$B208</f>
        <v>16</v>
      </c>
      <c r="N209" s="10">
        <f t="shared" si="350"/>
        <v>27</v>
      </c>
      <c r="O209" s="10">
        <f t="shared" si="351"/>
        <v>18.8</v>
      </c>
      <c r="P209" s="8">
        <v>2.5</v>
      </c>
      <c r="Q209" t="str">
        <f t="shared" si="352"/>
        <v>N</v>
      </c>
    </row>
    <row r="210" spans="1:17" x14ac:dyDescent="0.35">
      <c r="A210" t="s">
        <v>30</v>
      </c>
      <c r="B210">
        <v>18</v>
      </c>
      <c r="C210" t="s">
        <v>1</v>
      </c>
      <c r="D210" t="str">
        <f>IF($B211=$B210,"T",IF($B211&lt;$B210,"W","L"))</f>
        <v>L</v>
      </c>
      <c r="E210" s="5">
        <f t="shared" ref="E210" si="391">$E211</f>
        <v>42303</v>
      </c>
      <c r="F210" s="4">
        <f t="shared" si="348"/>
        <v>7</v>
      </c>
      <c r="G210" s="4">
        <f t="shared" si="344"/>
        <v>8</v>
      </c>
      <c r="H210" t="s">
        <v>34</v>
      </c>
      <c r="I210">
        <f t="shared" si="358"/>
        <v>1730</v>
      </c>
      <c r="J210" t="str">
        <f>J211</f>
        <v>Pacific</v>
      </c>
      <c r="K210" t="str">
        <f t="shared" ref="K210:L210" si="392">K211</f>
        <v>Dome</v>
      </c>
      <c r="L210">
        <f t="shared" si="392"/>
        <v>0</v>
      </c>
      <c r="M210">
        <f t="shared" ref="M210:M241" si="393">$B211</f>
        <v>26</v>
      </c>
      <c r="N210" s="10">
        <f t="shared" si="350"/>
        <v>23.833333333333332</v>
      </c>
      <c r="O210" s="10">
        <f t="shared" si="351"/>
        <v>27</v>
      </c>
      <c r="P210" s="8">
        <f>(P211*-1)</f>
        <v>-10</v>
      </c>
      <c r="Q210" t="str">
        <f t="shared" si="352"/>
        <v>N</v>
      </c>
    </row>
    <row r="211" spans="1:17" x14ac:dyDescent="0.35">
      <c r="A211" t="s">
        <v>22</v>
      </c>
      <c r="B211">
        <v>26</v>
      </c>
      <c r="C211" t="s">
        <v>1</v>
      </c>
      <c r="D211" t="str">
        <f>IF($B210=$B211,"T",IF($B210&lt;$B211,"W","L"))</f>
        <v>W</v>
      </c>
      <c r="E211" s="5">
        <v>42303</v>
      </c>
      <c r="F211" s="4">
        <f t="shared" si="348"/>
        <v>7</v>
      </c>
      <c r="G211" s="4">
        <f t="shared" si="344"/>
        <v>8</v>
      </c>
      <c r="H211" t="s">
        <v>35</v>
      </c>
      <c r="I211">
        <v>1730</v>
      </c>
      <c r="J211" t="s">
        <v>67</v>
      </c>
      <c r="K211" t="s">
        <v>61</v>
      </c>
      <c r="M211">
        <f t="shared" ref="M211:M241" si="394">$B210</f>
        <v>18</v>
      </c>
      <c r="N211" s="10">
        <f t="shared" si="350"/>
        <v>33.833333333333336</v>
      </c>
      <c r="O211" s="10">
        <f t="shared" si="351"/>
        <v>19.166666666666668</v>
      </c>
      <c r="P211" s="8">
        <v>10</v>
      </c>
      <c r="Q211" t="str">
        <f t="shared" si="352"/>
        <v>N</v>
      </c>
    </row>
    <row r="212" spans="1:17" x14ac:dyDescent="0.35">
      <c r="A212" t="s">
        <v>10</v>
      </c>
      <c r="B212">
        <v>7</v>
      </c>
      <c r="C212" t="s">
        <v>1</v>
      </c>
      <c r="D212" t="str">
        <f>IF($B213=$B212,"T",IF($B213&lt;$B212,"W","L"))</f>
        <v>L</v>
      </c>
      <c r="E212" s="5">
        <f t="shared" ref="E212" si="395">$E213</f>
        <v>42306</v>
      </c>
      <c r="F212" s="4">
        <f>1+IF(ISNA(VLOOKUP($A212,$A$184:$F$211,6,FALSE)),VLOOKUP($A212,$A$156:$F$183,6,FALSE),VLOOKUP($A212,$A$184:$F$211,6,FALSE))</f>
        <v>7</v>
      </c>
      <c r="G212" s="4">
        <f t="shared" ref="F212:G239" si="396">VLOOKUP($A212,$A212:$E212,5,FALSE)-IF(ISNA(VLOOKUP($A212,$A$184:$E$211,5,FALSE)),VLOOKUP($A212,$A$156:$E$183,5,FALSE),VLOOKUP($A212,$A$184:$E$211,5,FALSE))</f>
        <v>4</v>
      </c>
      <c r="H212" t="s">
        <v>34</v>
      </c>
      <c r="I212">
        <f t="shared" ref="I212" si="397">I213</f>
        <v>2025</v>
      </c>
      <c r="J212" t="str">
        <f>J213</f>
        <v>Eastern</v>
      </c>
      <c r="K212">
        <f t="shared" ref="K212" si="398">K213</f>
        <v>58</v>
      </c>
      <c r="L212" t="str">
        <f t="shared" ref="L212" si="399">L213</f>
        <v>Cloudy, Windy</v>
      </c>
      <c r="M212">
        <f t="shared" ref="M212:M241" si="400">$B213</f>
        <v>36</v>
      </c>
      <c r="N212" s="10">
        <f>IF(ISNA(VLOOKUP($A212,$A$184:$N$211,2,FALSE)),((VLOOKUP($A212,$A$156:$N$183,14,FALSE)*($F212-2))+VLOOKUP($A212,$A$156:$N$183,2,FALSE))/($F212-1),((VLOOKUP($A212,$A$184:$N$211,14,FALSE)*($F212-2))+VLOOKUP($A212,$A$184:$N$211,2,FALSE))/($F212-1))</f>
        <v>24.5</v>
      </c>
      <c r="O212" s="10">
        <f>IF(ISNA(VLOOKUP($A212,$A$184:$O$211,13,FALSE)),((VLOOKUP($A212,$A$156:$O$183,15,FALSE)*($F212-2))+VLOOKUP($A212,$A$156:$O$183,13,FALSE))/($F212-1),((VLOOKUP($A212,$A$184:$O$211,15,FALSE)*($F212-2))+VLOOKUP($A212,$A$184:$O$211,13,FALSE))/($F212-1))</f>
        <v>22.833333333333332</v>
      </c>
      <c r="P212" s="8">
        <f>(P213*-1)</f>
        <v>-8</v>
      </c>
      <c r="Q212" t="str">
        <f>IF(AND(($P212 &lt;  0), ($D212="L")), "N", IF(AND(($P212 &gt; 0), ($D212="W")),"N","Y"))</f>
        <v>N</v>
      </c>
    </row>
    <row r="213" spans="1:17" x14ac:dyDescent="0.35">
      <c r="A213" t="s">
        <v>7</v>
      </c>
      <c r="B213">
        <v>36</v>
      </c>
      <c r="C213" t="s">
        <v>1</v>
      </c>
      <c r="D213" t="str">
        <f>IF($B212=$B213,"T",IF($B212&lt;$B213,"W","L"))</f>
        <v>W</v>
      </c>
      <c r="E213" s="5">
        <v>42306</v>
      </c>
      <c r="F213" s="4">
        <f t="shared" ref="F213:F239" si="401">1+IF(ISNA(VLOOKUP($A213,$A$184:$F$211,6,FALSE)),VLOOKUP($A213,$A$156:$F$183,6,FALSE),VLOOKUP($A213,$A$184:$F$211,6,FALSE))</f>
        <v>7</v>
      </c>
      <c r="G213" s="4">
        <f t="shared" si="396"/>
        <v>4</v>
      </c>
      <c r="H213" t="s">
        <v>35</v>
      </c>
      <c r="I213">
        <v>2025</v>
      </c>
      <c r="J213" t="str">
        <f>VLOOKUP(A213,Sheet1!$A:$D,3, FALSE)</f>
        <v>Eastern</v>
      </c>
      <c r="K213">
        <v>58</v>
      </c>
      <c r="L213" t="s">
        <v>134</v>
      </c>
      <c r="M213">
        <f t="shared" ref="M213:M241" si="402">$B212</f>
        <v>7</v>
      </c>
      <c r="N213" s="10">
        <f t="shared" ref="N213:N240" si="403">IF(ISNA(VLOOKUP($A213,$A$184:$N$211,2,FALSE)),((VLOOKUP($A213,$A$156:$N$183,14,FALSE)*($F213-2))+VLOOKUP($A213,$A$156:$N$183,2,FALSE))/($F213-1),((VLOOKUP($A213,$A$184:$N$211,14,FALSE)*($F213-2))+VLOOKUP($A213,$A$184:$N$211,2,FALSE))/($F213-1))</f>
        <v>35.5</v>
      </c>
      <c r="O213" s="10">
        <f t="shared" ref="O213:O240" si="404">IF(ISNA(VLOOKUP($A213,$A$184:$O$211,13,FALSE)),((VLOOKUP($A213,$A$156:$O$183,15,FALSE)*($F213-2))+VLOOKUP($A213,$A$156:$O$183,13,FALSE))/($F213-1),((VLOOKUP($A213,$A$184:$O$211,15,FALSE)*($F213-2))+VLOOKUP($A213,$A$184:$O$211,13,FALSE))/($F213-1))</f>
        <v>21</v>
      </c>
      <c r="P213" s="8">
        <v>8</v>
      </c>
      <c r="Q213" t="str">
        <f t="shared" ref="Q213:Q239" si="405">IF(AND(($P213 &lt;  0), ($D213="L")), "N", IF(AND(($P213 &gt; 0), ($D213="W")),"N","Y"))</f>
        <v>N</v>
      </c>
    </row>
    <row r="214" spans="1:17" x14ac:dyDescent="0.35">
      <c r="A214" t="s">
        <v>16</v>
      </c>
      <c r="B214">
        <v>10</v>
      </c>
      <c r="C214" t="s">
        <v>1</v>
      </c>
      <c r="D214" t="str">
        <f>IF($B215=$B214,"T",IF($B215&lt;$B214,"W","L"))</f>
        <v>L</v>
      </c>
      <c r="E214" s="5">
        <f t="shared" ref="E214:E236" si="406">$E215</f>
        <v>42309</v>
      </c>
      <c r="F214" s="4">
        <f t="shared" si="401"/>
        <v>8</v>
      </c>
      <c r="G214" s="4">
        <f t="shared" si="396"/>
        <v>7</v>
      </c>
      <c r="H214" t="s">
        <v>37</v>
      </c>
      <c r="I214">
        <f t="shared" ref="I214" si="407">I215</f>
        <v>830</v>
      </c>
      <c r="J214" t="str">
        <f>J215</f>
        <v>Central</v>
      </c>
      <c r="K214">
        <f t="shared" ref="K214:L218" si="408">K215</f>
        <v>50</v>
      </c>
      <c r="L214" t="str">
        <f t="shared" si="408"/>
        <v>Cloudy</v>
      </c>
      <c r="M214">
        <f t="shared" ref="M214:M241" si="409">$B215</f>
        <v>45</v>
      </c>
      <c r="N214" s="10">
        <f t="shared" si="403"/>
        <v>19.857142857142858</v>
      </c>
      <c r="O214" s="10">
        <f t="shared" si="404"/>
        <v>28.571428571428573</v>
      </c>
      <c r="P214" s="8">
        <f>(P215*-1)</f>
        <v>-3</v>
      </c>
      <c r="Q214" t="str">
        <f t="shared" si="405"/>
        <v>N</v>
      </c>
    </row>
    <row r="215" spans="1:17" x14ac:dyDescent="0.35">
      <c r="A215" t="s">
        <v>33</v>
      </c>
      <c r="B215">
        <v>45</v>
      </c>
      <c r="C215" t="s">
        <v>1</v>
      </c>
      <c r="D215" t="str">
        <f>IF($B214=$B215,"T",IF($B214&lt;$B215,"W","L"))</f>
        <v>W</v>
      </c>
      <c r="E215" s="5">
        <v>42309</v>
      </c>
      <c r="F215" s="4">
        <f t="shared" si="401"/>
        <v>8</v>
      </c>
      <c r="G215" s="4">
        <f t="shared" si="396"/>
        <v>7</v>
      </c>
      <c r="H215" t="s">
        <v>36</v>
      </c>
      <c r="I215">
        <v>830</v>
      </c>
      <c r="J215" t="str">
        <f>VLOOKUP(A215,Sheet1!$A:$D,3, FALSE)</f>
        <v>Central</v>
      </c>
      <c r="K215">
        <v>50</v>
      </c>
      <c r="L215" t="s">
        <v>64</v>
      </c>
      <c r="M215">
        <f t="shared" ref="M215:M241" si="410">$B214</f>
        <v>10</v>
      </c>
      <c r="N215" s="10">
        <f t="shared" si="403"/>
        <v>21.428571428571427</v>
      </c>
      <c r="O215" s="10">
        <f t="shared" si="404"/>
        <v>24.571428571428573</v>
      </c>
      <c r="P215" s="8">
        <v>3</v>
      </c>
      <c r="Q215" t="str">
        <f t="shared" si="405"/>
        <v>N</v>
      </c>
    </row>
    <row r="216" spans="1:17" x14ac:dyDescent="0.35">
      <c r="A216" t="s">
        <v>24</v>
      </c>
      <c r="B216">
        <v>6</v>
      </c>
      <c r="C216" t="s">
        <v>1</v>
      </c>
      <c r="D216" t="str">
        <f>IF($B217=$B216,"T",IF($B217&lt;$B216,"W","L"))</f>
        <v>L</v>
      </c>
      <c r="E216" s="5">
        <f t="shared" si="406"/>
        <v>42309</v>
      </c>
      <c r="F216" s="4">
        <f t="shared" si="401"/>
        <v>8</v>
      </c>
      <c r="G216" s="4">
        <f t="shared" si="396"/>
        <v>10</v>
      </c>
      <c r="H216" t="s">
        <v>34</v>
      </c>
      <c r="I216">
        <f t="shared" ref="I216" si="411">I217</f>
        <v>1200</v>
      </c>
      <c r="J216" t="str">
        <f>J217</f>
        <v>Central</v>
      </c>
      <c r="K216" t="str">
        <f t="shared" si="408"/>
        <v>Dome</v>
      </c>
      <c r="L216">
        <f t="shared" si="408"/>
        <v>0</v>
      </c>
      <c r="M216">
        <f t="shared" ref="M216:M241" si="412">$B217</f>
        <v>27</v>
      </c>
      <c r="N216" s="10">
        <f t="shared" si="403"/>
        <v>14.714285714285714</v>
      </c>
      <c r="O216" s="10">
        <f t="shared" si="404"/>
        <v>25.714285714285715</v>
      </c>
      <c r="P216" s="8">
        <f>(P217*-1)</f>
        <v>-8</v>
      </c>
      <c r="Q216" t="str">
        <f t="shared" si="405"/>
        <v>N</v>
      </c>
    </row>
    <row r="217" spans="1:17" x14ac:dyDescent="0.35">
      <c r="A217" t="s">
        <v>23</v>
      </c>
      <c r="B217">
        <v>27</v>
      </c>
      <c r="C217" t="s">
        <v>1</v>
      </c>
      <c r="D217" t="str">
        <f>IF($B216=$B217,"T",IF($B216&lt;$B217,"W","L"))</f>
        <v>W</v>
      </c>
      <c r="E217" s="5">
        <v>42309</v>
      </c>
      <c r="F217" s="4">
        <f t="shared" si="401"/>
        <v>7</v>
      </c>
      <c r="G217" s="4">
        <f t="shared" si="396"/>
        <v>7</v>
      </c>
      <c r="H217" t="s">
        <v>35</v>
      </c>
      <c r="I217">
        <v>1200</v>
      </c>
      <c r="J217" t="str">
        <f>VLOOKUP(A217,Sheet1!$A:$D,3, FALSE)</f>
        <v>Central</v>
      </c>
      <c r="K217" t="s">
        <v>61</v>
      </c>
      <c r="M217">
        <f t="shared" ref="M217:M241" si="413">$B216</f>
        <v>6</v>
      </c>
      <c r="N217" s="10">
        <f t="shared" si="403"/>
        <v>18</v>
      </c>
      <c r="O217" s="10">
        <f t="shared" si="404"/>
        <v>19.833333333333332</v>
      </c>
      <c r="P217" s="8">
        <v>8</v>
      </c>
      <c r="Q217" t="str">
        <f t="shared" si="405"/>
        <v>N</v>
      </c>
    </row>
    <row r="218" spans="1:17" x14ac:dyDescent="0.35">
      <c r="A218" t="s">
        <v>0</v>
      </c>
      <c r="B218">
        <v>23</v>
      </c>
      <c r="C218" t="s">
        <v>1</v>
      </c>
      <c r="D218" t="str">
        <f>IF($B219=$B218,"T",IF($B219&lt;$B218,"W","L"))</f>
        <v>W</v>
      </c>
      <c r="E218" s="5">
        <f t="shared" si="406"/>
        <v>42309</v>
      </c>
      <c r="F218" s="4">
        <f t="shared" si="401"/>
        <v>7</v>
      </c>
      <c r="G218" s="4">
        <f t="shared" si="396"/>
        <v>7</v>
      </c>
      <c r="H218" t="s">
        <v>34</v>
      </c>
      <c r="I218">
        <f t="shared" ref="I218:I238" si="414">I219</f>
        <v>1200</v>
      </c>
      <c r="J218" t="str">
        <f>J219</f>
        <v>Central</v>
      </c>
      <c r="K218">
        <f t="shared" si="408"/>
        <v>62</v>
      </c>
      <c r="L218" t="str">
        <f t="shared" si="408"/>
        <v>Sunny</v>
      </c>
      <c r="M218">
        <f t="shared" ref="M218:M241" si="415">$B219</f>
        <v>20</v>
      </c>
      <c r="N218" s="10">
        <f t="shared" si="403"/>
        <v>20.666666666666668</v>
      </c>
      <c r="O218" s="10">
        <f t="shared" si="404"/>
        <v>17</v>
      </c>
      <c r="P218" s="8">
        <f>(P219*-1)</f>
        <v>1.5</v>
      </c>
      <c r="Q218" t="str">
        <f t="shared" si="405"/>
        <v>N</v>
      </c>
    </row>
    <row r="219" spans="1:17" x14ac:dyDescent="0.35">
      <c r="A219" t="s">
        <v>17</v>
      </c>
      <c r="B219">
        <v>20</v>
      </c>
      <c r="C219" t="s">
        <v>1</v>
      </c>
      <c r="D219" t="str">
        <f>IF($B218=$B219,"T",IF($B218&lt;$B219,"W","L"))</f>
        <v>L</v>
      </c>
      <c r="E219" s="5">
        <v>42309</v>
      </c>
      <c r="F219" s="4">
        <f t="shared" si="401"/>
        <v>7</v>
      </c>
      <c r="G219" s="4">
        <f t="shared" si="396"/>
        <v>14</v>
      </c>
      <c r="H219" t="s">
        <v>35</v>
      </c>
      <c r="I219">
        <v>1200</v>
      </c>
      <c r="J219" t="str">
        <f>VLOOKUP(A219,Sheet1!$A:$D,3, FALSE)</f>
        <v>Central</v>
      </c>
      <c r="K219">
        <v>62</v>
      </c>
      <c r="L219" t="s">
        <v>65</v>
      </c>
      <c r="M219">
        <f t="shared" ref="M219:M241" si="416">$B218</f>
        <v>23</v>
      </c>
      <c r="N219" s="10">
        <f t="shared" si="403"/>
        <v>20</v>
      </c>
      <c r="O219" s="10">
        <f t="shared" si="404"/>
        <v>29.833333333333332</v>
      </c>
      <c r="P219" s="8">
        <v>-1.5</v>
      </c>
      <c r="Q219" t="str">
        <f t="shared" si="405"/>
        <v>N</v>
      </c>
    </row>
    <row r="220" spans="1:17" x14ac:dyDescent="0.35">
      <c r="A220" t="s">
        <v>6</v>
      </c>
      <c r="B220">
        <v>16</v>
      </c>
      <c r="C220" t="s">
        <v>1</v>
      </c>
      <c r="D220" t="str">
        <f>IF($B221=$B220,"T",IF($B221&lt;$B220,"W","L"))</f>
        <v>W</v>
      </c>
      <c r="E220" s="5">
        <f t="shared" si="406"/>
        <v>42309</v>
      </c>
      <c r="F220" s="4">
        <f t="shared" si="401"/>
        <v>7</v>
      </c>
      <c r="G220" s="4">
        <f t="shared" si="396"/>
        <v>14</v>
      </c>
      <c r="H220" t="s">
        <v>34</v>
      </c>
      <c r="I220">
        <f t="shared" si="414"/>
        <v>1300</v>
      </c>
      <c r="J220" t="str">
        <f>J221</f>
        <v>Eastern</v>
      </c>
      <c r="K220">
        <f t="shared" ref="K220:L220" si="417">K221</f>
        <v>62</v>
      </c>
      <c r="L220" t="str">
        <f t="shared" si="417"/>
        <v>Cloudy</v>
      </c>
      <c r="M220">
        <f t="shared" ref="M220:M241" si="418">$B221</f>
        <v>10</v>
      </c>
      <c r="N220" s="10">
        <f t="shared" si="403"/>
        <v>30.333333333333332</v>
      </c>
      <c r="O220" s="10">
        <f t="shared" si="404"/>
        <v>20.333333333333332</v>
      </c>
      <c r="P220" s="8">
        <f>(P221*-1)</f>
        <v>0</v>
      </c>
      <c r="Q220" t="str">
        <f t="shared" si="405"/>
        <v>Y</v>
      </c>
    </row>
    <row r="221" spans="1:17" x14ac:dyDescent="0.35">
      <c r="A221" t="s">
        <v>4</v>
      </c>
      <c r="B221">
        <v>10</v>
      </c>
      <c r="C221" t="s">
        <v>1</v>
      </c>
      <c r="D221" t="str">
        <f>IF($B220=$B221,"T",IF($B220&lt;$B221,"W","L"))</f>
        <v>L</v>
      </c>
      <c r="E221" s="5">
        <v>42309</v>
      </c>
      <c r="F221" s="4">
        <f t="shared" si="401"/>
        <v>8</v>
      </c>
      <c r="G221" s="4">
        <f t="shared" si="396"/>
        <v>7</v>
      </c>
      <c r="H221" t="s">
        <v>35</v>
      </c>
      <c r="I221">
        <v>1300</v>
      </c>
      <c r="J221" t="str">
        <f>VLOOKUP(A221,Sheet1!$A:$D,3, FALSE)</f>
        <v>Eastern</v>
      </c>
      <c r="K221">
        <v>62</v>
      </c>
      <c r="L221" t="s">
        <v>64</v>
      </c>
      <c r="M221">
        <f t="shared" ref="M221:M241" si="419">$B220</f>
        <v>16</v>
      </c>
      <c r="N221" s="10">
        <f t="shared" si="403"/>
        <v>22.571428571428573</v>
      </c>
      <c r="O221" s="10">
        <f t="shared" si="404"/>
        <v>18.714285714285715</v>
      </c>
      <c r="P221" s="8">
        <v>0</v>
      </c>
      <c r="Q221" t="str">
        <f t="shared" si="405"/>
        <v>Y</v>
      </c>
    </row>
    <row r="222" spans="1:17" x14ac:dyDescent="0.35">
      <c r="A222" t="s">
        <v>22</v>
      </c>
      <c r="B222">
        <v>34</v>
      </c>
      <c r="C222" t="s">
        <v>1</v>
      </c>
      <c r="D222" t="str">
        <f>IF($B223=$B222,"T",IF($B223&lt;$B222,"W","L"))</f>
        <v>W</v>
      </c>
      <c r="E222" s="5">
        <f t="shared" si="406"/>
        <v>42309</v>
      </c>
      <c r="F222" s="4">
        <f t="shared" si="401"/>
        <v>8</v>
      </c>
      <c r="G222" s="4">
        <f t="shared" si="396"/>
        <v>6</v>
      </c>
      <c r="H222" t="s">
        <v>34</v>
      </c>
      <c r="I222">
        <f t="shared" si="414"/>
        <v>1300</v>
      </c>
      <c r="J222" t="str">
        <f>J223</f>
        <v>Eastern</v>
      </c>
      <c r="K222">
        <f t="shared" ref="K222:L222" si="420">K223</f>
        <v>62</v>
      </c>
      <c r="L222" t="str">
        <f t="shared" si="420"/>
        <v>Sunny</v>
      </c>
      <c r="M222">
        <f t="shared" ref="M222:M241" si="421">$B223</f>
        <v>20</v>
      </c>
      <c r="N222" s="10">
        <f t="shared" si="403"/>
        <v>32.714285714285715</v>
      </c>
      <c r="O222" s="10">
        <f t="shared" si="404"/>
        <v>19</v>
      </c>
      <c r="P222" s="8">
        <f>(P223*-1)</f>
        <v>7</v>
      </c>
      <c r="Q222" t="str">
        <f t="shared" si="405"/>
        <v>N</v>
      </c>
    </row>
    <row r="223" spans="1:17" x14ac:dyDescent="0.35">
      <c r="A223" t="s">
        <v>8</v>
      </c>
      <c r="B223">
        <v>20</v>
      </c>
      <c r="C223" t="s">
        <v>1</v>
      </c>
      <c r="D223" t="str">
        <f>IF($B222=$B223,"T",IF($B222&lt;$B223,"W","L"))</f>
        <v>L</v>
      </c>
      <c r="E223" s="5">
        <v>42309</v>
      </c>
      <c r="F223" s="4">
        <f t="shared" si="401"/>
        <v>8</v>
      </c>
      <c r="G223" s="4">
        <f t="shared" si="396"/>
        <v>7</v>
      </c>
      <c r="H223" t="s">
        <v>35</v>
      </c>
      <c r="I223">
        <v>1300</v>
      </c>
      <c r="J223" t="str">
        <f>VLOOKUP(A223,Sheet1!$A:$D,3, FALSE)</f>
        <v>Eastern</v>
      </c>
      <c r="K223">
        <v>62</v>
      </c>
      <c r="L223" t="s">
        <v>65</v>
      </c>
      <c r="M223">
        <f t="shared" ref="M223:M241" si="422">$B222</f>
        <v>34</v>
      </c>
      <c r="N223" s="10">
        <f t="shared" si="403"/>
        <v>21</v>
      </c>
      <c r="O223" s="10">
        <f t="shared" si="404"/>
        <v>26</v>
      </c>
      <c r="P223" s="8">
        <v>-7</v>
      </c>
      <c r="Q223" t="str">
        <f t="shared" si="405"/>
        <v>N</v>
      </c>
    </row>
    <row r="224" spans="1:17" x14ac:dyDescent="0.35">
      <c r="A224" t="s">
        <v>21</v>
      </c>
      <c r="B224">
        <v>49</v>
      </c>
      <c r="C224" t="s">
        <v>1</v>
      </c>
      <c r="D224" t="str">
        <f>IF($B225=$B224,"T",IF($B225&lt;$B224,"W","L"))</f>
        <v>L</v>
      </c>
      <c r="E224" s="5">
        <f t="shared" si="406"/>
        <v>42309</v>
      </c>
      <c r="F224" s="4">
        <f t="shared" si="401"/>
        <v>8</v>
      </c>
      <c r="G224" s="4">
        <f t="shared" si="396"/>
        <v>7</v>
      </c>
      <c r="H224" t="s">
        <v>34</v>
      </c>
      <c r="I224">
        <f t="shared" si="414"/>
        <v>1200</v>
      </c>
      <c r="J224" t="str">
        <f>J225</f>
        <v>Central</v>
      </c>
      <c r="K224" t="str">
        <f t="shared" ref="K224:L224" si="423">K225</f>
        <v>Dome</v>
      </c>
      <c r="L224">
        <f t="shared" si="423"/>
        <v>0</v>
      </c>
      <c r="M224">
        <f t="shared" ref="M224:M241" si="424">$B225</f>
        <v>52</v>
      </c>
      <c r="N224" s="10">
        <f t="shared" si="403"/>
        <v>23.714285714285715</v>
      </c>
      <c r="O224" s="10">
        <f t="shared" si="404"/>
        <v>22.285714285714285</v>
      </c>
      <c r="P224" s="8">
        <f>(P225*-1)</f>
        <v>-3</v>
      </c>
      <c r="Q224" t="str">
        <f t="shared" si="405"/>
        <v>N</v>
      </c>
    </row>
    <row r="225" spans="1:17" x14ac:dyDescent="0.35">
      <c r="A225" t="s">
        <v>2</v>
      </c>
      <c r="B225">
        <v>52</v>
      </c>
      <c r="C225" t="s">
        <v>1</v>
      </c>
      <c r="D225" t="str">
        <f>IF($B224=$B225,"T",IF($B224&lt;$B225,"W","L"))</f>
        <v>W</v>
      </c>
      <c r="E225" s="5">
        <v>42309</v>
      </c>
      <c r="F225" s="4">
        <f t="shared" si="401"/>
        <v>8</v>
      </c>
      <c r="G225" s="4">
        <f t="shared" si="396"/>
        <v>7</v>
      </c>
      <c r="H225" t="s">
        <v>35</v>
      </c>
      <c r="I225">
        <v>1200</v>
      </c>
      <c r="J225" t="str">
        <f>VLOOKUP(A225,Sheet1!$A:$D,3, FALSE)</f>
        <v>Central</v>
      </c>
      <c r="K225" t="s">
        <v>61</v>
      </c>
      <c r="M225">
        <f t="shared" ref="M225:M241" si="425">$B224</f>
        <v>49</v>
      </c>
      <c r="N225" s="10">
        <f t="shared" si="403"/>
        <v>23</v>
      </c>
      <c r="O225" s="10">
        <f t="shared" si="404"/>
        <v>26.428571428571427</v>
      </c>
      <c r="P225" s="8">
        <v>3</v>
      </c>
      <c r="Q225" t="str">
        <f t="shared" si="405"/>
        <v>N</v>
      </c>
    </row>
    <row r="226" spans="1:17" x14ac:dyDescent="0.35">
      <c r="A226" t="s">
        <v>32</v>
      </c>
      <c r="B226">
        <v>26</v>
      </c>
      <c r="C226" t="s">
        <v>1</v>
      </c>
      <c r="D226" t="str">
        <f>IF($B227=$B226,"T",IF($B227&lt;$B226,"W","L"))</f>
        <v>L</v>
      </c>
      <c r="E226" s="5">
        <f t="shared" si="406"/>
        <v>42309</v>
      </c>
      <c r="F226" s="4">
        <f t="shared" si="401"/>
        <v>8</v>
      </c>
      <c r="G226" s="4">
        <f t="shared" si="396"/>
        <v>7</v>
      </c>
      <c r="H226" t="s">
        <v>34</v>
      </c>
      <c r="I226">
        <f t="shared" si="414"/>
        <v>1300</v>
      </c>
      <c r="J226" t="str">
        <f>J227</f>
        <v>Eastern</v>
      </c>
      <c r="K226">
        <f t="shared" ref="K226:L226" si="426">K227</f>
        <v>63</v>
      </c>
      <c r="L226" t="str">
        <f t="shared" si="426"/>
        <v>Cloudy</v>
      </c>
      <c r="M226">
        <f t="shared" ref="M226:M241" si="427">$B227</f>
        <v>29</v>
      </c>
      <c r="N226" s="10">
        <f t="shared" si="403"/>
        <v>23.571428571428573</v>
      </c>
      <c r="O226" s="10">
        <f t="shared" si="404"/>
        <v>28.285714285714285</v>
      </c>
      <c r="P226" s="8">
        <f>(P227*-1)</f>
        <v>-4.5</v>
      </c>
      <c r="Q226" t="str">
        <f t="shared" si="405"/>
        <v>N</v>
      </c>
    </row>
    <row r="227" spans="1:17" x14ac:dyDescent="0.35">
      <c r="A227" t="s">
        <v>30</v>
      </c>
      <c r="B227">
        <v>29</v>
      </c>
      <c r="C227" t="s">
        <v>1</v>
      </c>
      <c r="D227" t="str">
        <f>IF($B226=$B227,"T",IF($B226&lt;$B227,"W","L"))</f>
        <v>W</v>
      </c>
      <c r="E227" s="5">
        <v>42309</v>
      </c>
      <c r="F227" s="4">
        <f t="shared" si="401"/>
        <v>8</v>
      </c>
      <c r="G227" s="4">
        <f t="shared" si="396"/>
        <v>6</v>
      </c>
      <c r="H227" t="s">
        <v>35</v>
      </c>
      <c r="I227">
        <v>1300</v>
      </c>
      <c r="J227" t="str">
        <f>VLOOKUP(A227,Sheet1!$A:$D,3, FALSE)</f>
        <v>Eastern</v>
      </c>
      <c r="K227">
        <v>63</v>
      </c>
      <c r="L227" t="s">
        <v>64</v>
      </c>
      <c r="M227">
        <f t="shared" ref="M227:M241" si="428">$B226</f>
        <v>26</v>
      </c>
      <c r="N227" s="10">
        <f t="shared" si="403"/>
        <v>23</v>
      </c>
      <c r="O227" s="10">
        <f t="shared" si="404"/>
        <v>26.857142857142858</v>
      </c>
      <c r="P227" s="8">
        <v>4.5</v>
      </c>
      <c r="Q227" t="str">
        <f t="shared" si="405"/>
        <v>N</v>
      </c>
    </row>
    <row r="228" spans="1:17" x14ac:dyDescent="0.35">
      <c r="A228" t="s">
        <v>9</v>
      </c>
      <c r="B228">
        <v>23</v>
      </c>
      <c r="C228" t="s">
        <v>5</v>
      </c>
      <c r="D228" t="str">
        <f>IF($B229=$B228,"T",IF($B229&lt;$B228,"W","L"))</f>
        <v>W</v>
      </c>
      <c r="E228" s="5">
        <f t="shared" si="406"/>
        <v>42309</v>
      </c>
      <c r="F228" s="4">
        <f t="shared" si="401"/>
        <v>7</v>
      </c>
      <c r="G228" s="4">
        <f t="shared" si="396"/>
        <v>7</v>
      </c>
      <c r="H228" t="s">
        <v>34</v>
      </c>
      <c r="I228">
        <f t="shared" si="414"/>
        <v>1300</v>
      </c>
      <c r="J228" t="str">
        <f>J229</f>
        <v>Eastern</v>
      </c>
      <c r="K228" t="str">
        <f t="shared" ref="K228:L228" si="429">K229</f>
        <v>Dome</v>
      </c>
      <c r="L228">
        <f t="shared" si="429"/>
        <v>0</v>
      </c>
      <c r="M228">
        <f t="shared" ref="M228:M241" si="430">$B229</f>
        <v>20</v>
      </c>
      <c r="N228" s="10">
        <f t="shared" si="403"/>
        <v>23.333333333333332</v>
      </c>
      <c r="O228" s="10">
        <f t="shared" si="404"/>
        <v>29.833333333333332</v>
      </c>
      <c r="P228" s="8">
        <f>(P229*-1)</f>
        <v>-8</v>
      </c>
      <c r="Q228" t="str">
        <f t="shared" si="405"/>
        <v>Y</v>
      </c>
    </row>
    <row r="229" spans="1:17" x14ac:dyDescent="0.35">
      <c r="A229" t="s">
        <v>3</v>
      </c>
      <c r="B229">
        <v>20</v>
      </c>
      <c r="C229" t="s">
        <v>5</v>
      </c>
      <c r="D229" t="str">
        <f>IF($B228=$B229,"T",IF($B228&lt;$B229,"W","L"))</f>
        <v>L</v>
      </c>
      <c r="E229" s="5">
        <v>42309</v>
      </c>
      <c r="F229" s="4">
        <f t="shared" si="401"/>
        <v>8</v>
      </c>
      <c r="G229" s="4">
        <f t="shared" si="396"/>
        <v>7</v>
      </c>
      <c r="H229" t="s">
        <v>35</v>
      </c>
      <c r="I229">
        <v>1300</v>
      </c>
      <c r="J229" t="str">
        <f>VLOOKUP(A229,Sheet1!$A:$D,3, FALSE)</f>
        <v>Eastern</v>
      </c>
      <c r="K229" t="s">
        <v>61</v>
      </c>
      <c r="M229">
        <f t="shared" ref="M229:M241" si="431">$B228</f>
        <v>23</v>
      </c>
      <c r="N229" s="10">
        <f t="shared" si="403"/>
        <v>27.571428571428573</v>
      </c>
      <c r="O229" s="10">
        <f t="shared" si="404"/>
        <v>21.428571428571427</v>
      </c>
      <c r="P229" s="8">
        <v>8</v>
      </c>
      <c r="Q229" t="str">
        <f t="shared" si="405"/>
        <v>Y</v>
      </c>
    </row>
    <row r="230" spans="1:17" x14ac:dyDescent="0.35">
      <c r="A230" t="s">
        <v>13</v>
      </c>
      <c r="B230">
        <v>6</v>
      </c>
      <c r="C230" t="s">
        <v>1</v>
      </c>
      <c r="D230" t="str">
        <f>IF($B231=$B230,"T",IF($B231&lt;$B230,"W","L"))</f>
        <v>L</v>
      </c>
      <c r="E230" s="5">
        <f t="shared" si="406"/>
        <v>42309</v>
      </c>
      <c r="F230" s="4">
        <f t="shared" si="401"/>
        <v>7</v>
      </c>
      <c r="G230" s="4">
        <f t="shared" si="396"/>
        <v>7</v>
      </c>
      <c r="H230" t="s">
        <v>34</v>
      </c>
      <c r="I230">
        <f t="shared" si="414"/>
        <v>1200</v>
      </c>
      <c r="J230" t="str">
        <f>J231</f>
        <v>Central</v>
      </c>
      <c r="K230" t="str">
        <f t="shared" ref="K230:L230" si="432">K231</f>
        <v>Dome</v>
      </c>
      <c r="L230">
        <f t="shared" si="432"/>
        <v>0</v>
      </c>
      <c r="M230">
        <f t="shared" ref="M230:M241" si="433">$B231</f>
        <v>20</v>
      </c>
      <c r="N230" s="10">
        <f t="shared" si="403"/>
        <v>19.833333333333332</v>
      </c>
      <c r="O230" s="10">
        <f t="shared" si="404"/>
        <v>23.166666666666668</v>
      </c>
      <c r="P230" s="8">
        <f>(P231*-1)</f>
        <v>-3.5</v>
      </c>
      <c r="Q230" t="str">
        <f t="shared" si="405"/>
        <v>N</v>
      </c>
    </row>
    <row r="231" spans="1:17" x14ac:dyDescent="0.35">
      <c r="A231" t="s">
        <v>15</v>
      </c>
      <c r="B231">
        <v>20</v>
      </c>
      <c r="C231" t="s">
        <v>1</v>
      </c>
      <c r="D231" t="str">
        <f>IF($B230=$B231,"T",IF($B230&lt;$B231,"W","L"))</f>
        <v>W</v>
      </c>
      <c r="E231" s="5">
        <v>42309</v>
      </c>
      <c r="F231" s="4">
        <f t="shared" si="401"/>
        <v>8</v>
      </c>
      <c r="G231" s="4">
        <f t="shared" si="396"/>
        <v>7</v>
      </c>
      <c r="H231" t="s">
        <v>35</v>
      </c>
      <c r="I231">
        <v>1200</v>
      </c>
      <c r="J231" t="str">
        <f>VLOOKUP(A231,Sheet1!$A:$D,3, FALSE)</f>
        <v>Central</v>
      </c>
      <c r="K231" t="s">
        <v>61</v>
      </c>
      <c r="M231">
        <f t="shared" ref="M231:M241" si="434">$B230</f>
        <v>6</v>
      </c>
      <c r="N231" s="10">
        <f t="shared" si="403"/>
        <v>22</v>
      </c>
      <c r="O231" s="10">
        <f t="shared" si="404"/>
        <v>28.428571428571427</v>
      </c>
      <c r="P231" s="8">
        <v>3.5</v>
      </c>
      <c r="Q231" t="str">
        <f t="shared" si="405"/>
        <v>N</v>
      </c>
    </row>
    <row r="232" spans="1:17" x14ac:dyDescent="0.35">
      <c r="A232" t="s">
        <v>31</v>
      </c>
      <c r="B232">
        <v>20</v>
      </c>
      <c r="C232" t="s">
        <v>1</v>
      </c>
      <c r="D232" t="str">
        <f>IF($B233=$B232,"T",IF($B233&lt;$B232,"W","L"))</f>
        <v>L</v>
      </c>
      <c r="E232" s="5">
        <f t="shared" si="406"/>
        <v>42309</v>
      </c>
      <c r="F232" s="4">
        <f t="shared" si="401"/>
        <v>7</v>
      </c>
      <c r="G232" s="4">
        <f t="shared" si="396"/>
        <v>7</v>
      </c>
      <c r="H232" t="s">
        <v>34</v>
      </c>
      <c r="I232">
        <f t="shared" si="414"/>
        <v>1305</v>
      </c>
      <c r="J232" t="str">
        <f>J233</f>
        <v>Pacific</v>
      </c>
      <c r="K232">
        <f t="shared" ref="K232:L232" si="435">K233</f>
        <v>68</v>
      </c>
      <c r="L232" t="str">
        <f t="shared" si="435"/>
        <v>Partly Cloudy</v>
      </c>
      <c r="M232">
        <f t="shared" ref="M232:M241" si="436">$B233</f>
        <v>34</v>
      </c>
      <c r="N232" s="10">
        <f t="shared" si="403"/>
        <v>25.333333333333332</v>
      </c>
      <c r="O232" s="10">
        <f t="shared" si="404"/>
        <v>17.5</v>
      </c>
      <c r="P232" s="8">
        <f>(P233*-1)</f>
        <v>3</v>
      </c>
      <c r="Q232" t="str">
        <f t="shared" si="405"/>
        <v>Y</v>
      </c>
    </row>
    <row r="233" spans="1:17" x14ac:dyDescent="0.35">
      <c r="A233" t="s">
        <v>12</v>
      </c>
      <c r="B233">
        <v>34</v>
      </c>
      <c r="C233" t="s">
        <v>1</v>
      </c>
      <c r="D233" t="str">
        <f>IF($B232=$B233,"T",IF($B232&lt;$B233,"W","L"))</f>
        <v>W</v>
      </c>
      <c r="E233" s="5">
        <v>42309</v>
      </c>
      <c r="F233" s="4">
        <f t="shared" si="401"/>
        <v>7</v>
      </c>
      <c r="G233" s="4">
        <f t="shared" si="396"/>
        <v>7</v>
      </c>
      <c r="H233" t="s">
        <v>35</v>
      </c>
      <c r="I233">
        <v>1305</v>
      </c>
      <c r="J233" t="str">
        <f>VLOOKUP(A233,Sheet1!$A:$D,3, FALSE)</f>
        <v>Pacific</v>
      </c>
      <c r="K233">
        <v>68</v>
      </c>
      <c r="L233" t="s">
        <v>62</v>
      </c>
      <c r="M233">
        <f t="shared" ref="M233:M241" si="437">$B232</f>
        <v>20</v>
      </c>
      <c r="N233" s="10">
        <f t="shared" si="403"/>
        <v>24</v>
      </c>
      <c r="O233" s="10">
        <f t="shared" si="404"/>
        <v>25.5</v>
      </c>
      <c r="P233" s="8">
        <v>-3</v>
      </c>
      <c r="Q233" t="str">
        <f t="shared" si="405"/>
        <v>Y</v>
      </c>
    </row>
    <row r="234" spans="1:17" x14ac:dyDescent="0.35">
      <c r="A234" t="s">
        <v>25</v>
      </c>
      <c r="B234">
        <v>13</v>
      </c>
      <c r="C234" t="s">
        <v>1</v>
      </c>
      <c r="D234" t="str">
        <f>IF($B235=$B234,"T",IF($B235&lt;$B234,"W","L"))</f>
        <v>W</v>
      </c>
      <c r="E234" s="5">
        <f t="shared" si="406"/>
        <v>42309</v>
      </c>
      <c r="F234" s="4">
        <f t="shared" si="401"/>
        <v>8</v>
      </c>
      <c r="G234" s="4">
        <f t="shared" si="396"/>
        <v>10</v>
      </c>
      <c r="H234" t="s">
        <v>34</v>
      </c>
      <c r="I234">
        <f t="shared" si="414"/>
        <v>1525</v>
      </c>
      <c r="J234" t="str">
        <f>J235</f>
        <v>Central</v>
      </c>
      <c r="K234" t="str">
        <f t="shared" ref="K234:L234" si="438">K235</f>
        <v>Dome</v>
      </c>
      <c r="L234">
        <f t="shared" si="438"/>
        <v>0</v>
      </c>
      <c r="M234">
        <f t="shared" ref="M234:M241" si="439">$B235</f>
        <v>12</v>
      </c>
      <c r="N234" s="10">
        <f t="shared" si="403"/>
        <v>22</v>
      </c>
      <c r="O234" s="10">
        <f t="shared" si="404"/>
        <v>18.285714285714285</v>
      </c>
      <c r="P234" s="8">
        <f>(P235*-1)</f>
        <v>5</v>
      </c>
      <c r="Q234" t="str">
        <f t="shared" si="405"/>
        <v>N</v>
      </c>
    </row>
    <row r="235" spans="1:17" x14ac:dyDescent="0.35">
      <c r="A235" t="s">
        <v>28</v>
      </c>
      <c r="B235">
        <v>12</v>
      </c>
      <c r="C235" t="s">
        <v>1</v>
      </c>
      <c r="D235" t="str">
        <f>IF($B234=$B235,"T",IF($B234&lt;$B235,"W","L"))</f>
        <v>L</v>
      </c>
      <c r="E235" s="5">
        <v>42309</v>
      </c>
      <c r="F235" s="4">
        <f t="shared" si="401"/>
        <v>7</v>
      </c>
      <c r="G235" s="4">
        <f t="shared" si="396"/>
        <v>7</v>
      </c>
      <c r="H235" t="s">
        <v>35</v>
      </c>
      <c r="I235">
        <v>1525</v>
      </c>
      <c r="J235" t="str">
        <f>VLOOKUP(A235,Sheet1!$A:$D,3, FALSE)</f>
        <v>Central</v>
      </c>
      <c r="K235" t="s">
        <v>61</v>
      </c>
      <c r="M235">
        <f t="shared" ref="M235:M241" si="440">$B234</f>
        <v>13</v>
      </c>
      <c r="N235" s="10">
        <f t="shared" si="403"/>
        <v>20.166666666666668</v>
      </c>
      <c r="O235" s="10">
        <f t="shared" si="404"/>
        <v>26.333333333333332</v>
      </c>
      <c r="P235" s="8">
        <v>-5</v>
      </c>
      <c r="Q235" t="str">
        <f t="shared" si="405"/>
        <v>N</v>
      </c>
    </row>
    <row r="236" spans="1:17" x14ac:dyDescent="0.35">
      <c r="A236" t="s">
        <v>26</v>
      </c>
      <c r="B236">
        <v>10</v>
      </c>
      <c r="C236" t="s">
        <v>1</v>
      </c>
      <c r="D236" t="str">
        <f>IF($B237=$B236,"T",IF($B237&lt;$B236,"W","L"))</f>
        <v>L</v>
      </c>
      <c r="E236" s="5">
        <f t="shared" si="406"/>
        <v>42309</v>
      </c>
      <c r="F236" s="4">
        <f t="shared" si="401"/>
        <v>7</v>
      </c>
      <c r="G236" s="4">
        <f t="shared" si="396"/>
        <v>14</v>
      </c>
      <c r="H236" t="s">
        <v>34</v>
      </c>
      <c r="I236">
        <f t="shared" si="414"/>
        <v>1830</v>
      </c>
      <c r="J236" t="str">
        <f>J237</f>
        <v>Mountain</v>
      </c>
      <c r="K236">
        <f t="shared" ref="K236:L236" si="441">K237</f>
        <v>61</v>
      </c>
      <c r="L236" t="str">
        <f t="shared" si="441"/>
        <v>Partly Cloudy</v>
      </c>
      <c r="M236">
        <f t="shared" ref="M236:M241" si="442">$B237</f>
        <v>29</v>
      </c>
      <c r="N236" s="10">
        <f t="shared" si="403"/>
        <v>27.333333333333332</v>
      </c>
      <c r="O236" s="10">
        <f t="shared" si="404"/>
        <v>16.833333333333332</v>
      </c>
      <c r="P236" s="8">
        <f>(P237*-1)</f>
        <v>2.5</v>
      </c>
      <c r="Q236" t="str">
        <f t="shared" si="405"/>
        <v>Y</v>
      </c>
    </row>
    <row r="237" spans="1:17" x14ac:dyDescent="0.35">
      <c r="A237" t="s">
        <v>18</v>
      </c>
      <c r="B237">
        <v>29</v>
      </c>
      <c r="C237" t="s">
        <v>1</v>
      </c>
      <c r="D237" t="str">
        <f>IF($B236=$B237,"T",IF($B236&lt;$B237,"W","L"))</f>
        <v>W</v>
      </c>
      <c r="E237" s="5">
        <v>42309</v>
      </c>
      <c r="F237" s="4">
        <f t="shared" si="401"/>
        <v>7</v>
      </c>
      <c r="G237" s="4">
        <f t="shared" si="396"/>
        <v>14</v>
      </c>
      <c r="H237" t="s">
        <v>35</v>
      </c>
      <c r="I237">
        <v>1830</v>
      </c>
      <c r="J237" t="str">
        <f>VLOOKUP(A237,Sheet1!$A:$D,3, FALSE)</f>
        <v>Mountain</v>
      </c>
      <c r="K237">
        <v>61</v>
      </c>
      <c r="L237" t="s">
        <v>62</v>
      </c>
      <c r="M237">
        <f t="shared" ref="M237:M241" si="443">$B236</f>
        <v>10</v>
      </c>
      <c r="N237" s="10">
        <f t="shared" si="403"/>
        <v>23.166666666666668</v>
      </c>
      <c r="O237" s="10">
        <f t="shared" si="404"/>
        <v>17</v>
      </c>
      <c r="P237" s="8">
        <v>-2.5</v>
      </c>
      <c r="Q237" t="str">
        <f t="shared" si="405"/>
        <v>Y</v>
      </c>
    </row>
    <row r="238" spans="1:17" x14ac:dyDescent="0.35">
      <c r="A238" t="s">
        <v>14</v>
      </c>
      <c r="B238">
        <v>26</v>
      </c>
      <c r="C238" t="s">
        <v>5</v>
      </c>
      <c r="D238" t="str">
        <f>IF($B239=$B238,"T",IF($B239&lt;$B238,"W","L"))</f>
        <v>L</v>
      </c>
      <c r="E238" s="5">
        <f t="shared" ref="E238" si="444">$E239</f>
        <v>42310</v>
      </c>
      <c r="F238" s="4">
        <f t="shared" si="401"/>
        <v>8</v>
      </c>
      <c r="G238" s="4">
        <f t="shared" si="396"/>
        <v>8</v>
      </c>
      <c r="H238" t="s">
        <v>34</v>
      </c>
      <c r="I238">
        <f t="shared" si="414"/>
        <v>2030</v>
      </c>
      <c r="J238" t="str">
        <f>J239</f>
        <v>Eastern</v>
      </c>
      <c r="K238">
        <f t="shared" ref="K238:L238" si="445">K239</f>
        <v>60</v>
      </c>
      <c r="L238" t="str">
        <f t="shared" si="445"/>
        <v>Light Rain</v>
      </c>
      <c r="M238">
        <f t="shared" ref="M238:M241" si="446">$B239</f>
        <v>29</v>
      </c>
      <c r="N238" s="10">
        <f t="shared" si="403"/>
        <v>21</v>
      </c>
      <c r="O238" s="10">
        <f t="shared" si="404"/>
        <v>24.857142857142858</v>
      </c>
      <c r="P238" s="8">
        <f>(P239*-1)</f>
        <v>-5.5</v>
      </c>
      <c r="Q238" t="str">
        <f t="shared" si="405"/>
        <v>N</v>
      </c>
    </row>
    <row r="239" spans="1:17" x14ac:dyDescent="0.35">
      <c r="A239" t="s">
        <v>20</v>
      </c>
      <c r="B239">
        <v>29</v>
      </c>
      <c r="C239" t="s">
        <v>5</v>
      </c>
      <c r="D239" t="str">
        <f>IF($B238=$B239,"T",IF($B238&lt;$B239,"W","L"))</f>
        <v>W</v>
      </c>
      <c r="E239" s="5">
        <v>42310</v>
      </c>
      <c r="F239" s="4">
        <f t="shared" si="401"/>
        <v>7</v>
      </c>
      <c r="G239" s="4">
        <f t="shared" si="396"/>
        <v>8</v>
      </c>
      <c r="H239" t="s">
        <v>35</v>
      </c>
      <c r="I239">
        <v>2030</v>
      </c>
      <c r="J239" t="str">
        <f>VLOOKUP(A239,Sheet1!$A:$D,3, FALSE)</f>
        <v>Eastern</v>
      </c>
      <c r="K239">
        <v>60</v>
      </c>
      <c r="L239" t="s">
        <v>79</v>
      </c>
      <c r="M239">
        <f t="shared" ref="M239:M241" si="447">$B238</f>
        <v>26</v>
      </c>
      <c r="N239" s="10">
        <f t="shared" si="403"/>
        <v>27</v>
      </c>
      <c r="O239" s="10">
        <f t="shared" si="404"/>
        <v>18.333333333333332</v>
      </c>
      <c r="P239" s="8">
        <v>5.5</v>
      </c>
      <c r="Q239" t="str">
        <f t="shared" si="405"/>
        <v>N</v>
      </c>
    </row>
    <row r="240" spans="1:17" x14ac:dyDescent="0.35">
      <c r="A240" t="s">
        <v>8</v>
      </c>
      <c r="B240">
        <v>10</v>
      </c>
      <c r="C240" t="s">
        <v>1</v>
      </c>
      <c r="D240" t="str">
        <f>IF($B241=$B240,"T",IF($B241&lt;$B240,"W","L"))</f>
        <v>L</v>
      </c>
      <c r="E240" s="5">
        <f t="shared" ref="E240" si="448">$E241</f>
        <v>42313</v>
      </c>
      <c r="F240" s="4">
        <f>1+IF(ISNA(VLOOKUP($A240,$A$212:$F$239,6,FALSE)),VLOOKUP($A240,$A$184:$F$211,6,FALSE),VLOOKUP($A240,$A$212:$F$239,6,FALSE))</f>
        <v>9</v>
      </c>
      <c r="G240" s="4">
        <f t="shared" ref="F240:G265" si="449">VLOOKUP($A240,$A240:$E240,5,FALSE)-IF(ISNA(VLOOKUP($A240,$A$212:$E$239,5,FALSE)),VLOOKUP($A240,$A$184:$E$211,5,FALSE),VLOOKUP($A240,$A$212:$E$239,5,FALSE))</f>
        <v>4</v>
      </c>
      <c r="H240" t="s">
        <v>34</v>
      </c>
      <c r="I240">
        <f t="shared" ref="I240" si="450">I241</f>
        <v>2025</v>
      </c>
      <c r="J240" t="str">
        <f>J241</f>
        <v>Eastern</v>
      </c>
      <c r="K240">
        <f t="shared" ref="K240:L240" si="451">K241</f>
        <v>71</v>
      </c>
      <c r="L240" t="str">
        <f t="shared" si="451"/>
        <v>Cloudy</v>
      </c>
      <c r="M240">
        <f t="shared" ref="M240:M302" si="452">$B241</f>
        <v>31</v>
      </c>
      <c r="N240" s="10">
        <f>IF(ISNA(VLOOKUP($A240,$A$212:$N$239,2,FALSE)),((VLOOKUP($A240,$A$184:$N$211,14,FALSE)*($F240-2))+VLOOKUP($A240,$A$184:$N$211,2,FALSE))/($F240-1),((VLOOKUP($A240,$A$212:$N$239,14,FALSE)*($F240-2))+VLOOKUP($A240,$A$212:$N$239,2,FALSE))/($F240-1))</f>
        <v>20.875</v>
      </c>
      <c r="O240" s="10">
        <f>IF(ISNA(VLOOKUP($A240,$A$212:$O$239,13,FALSE)),((VLOOKUP($A240,$A$184:$O$211,15,FALSE)*($F240-2))+VLOOKUP($A240,$A$184:$O$211,13,FALSE))/($F240-1),((VLOOKUP($A240,$A$212:$O$239,15,FALSE)*($F240-2))+VLOOKUP($A240,$A$212:$O$239,13,FALSE))/($F240-1))</f>
        <v>27</v>
      </c>
      <c r="P240" s="8">
        <f>(P241*-1)</f>
        <v>-13</v>
      </c>
      <c r="Q240" t="str">
        <f>IF(AND(($P240 &lt;  0), ($D240="L")), "N", IF(AND(($P240 &gt; 0), ($D240="W")),"N","Y"))</f>
        <v>N</v>
      </c>
    </row>
    <row r="241" spans="1:17" x14ac:dyDescent="0.35">
      <c r="A241" t="s">
        <v>6</v>
      </c>
      <c r="B241">
        <v>31</v>
      </c>
      <c r="C241" t="s">
        <v>1</v>
      </c>
      <c r="D241" t="str">
        <f>IF($B240=$B241,"T",IF($B240&lt;$B241,"W","L"))</f>
        <v>W</v>
      </c>
      <c r="E241" s="5">
        <v>42313</v>
      </c>
      <c r="F241" s="4">
        <f t="shared" ref="F241:F265" si="453">1+IF(ISNA(VLOOKUP($A241,$A$212:$F$239,6,FALSE)),VLOOKUP($A241,$A$184:$F$211,6,FALSE),VLOOKUP($A241,$A$212:$F$239,6,FALSE))</f>
        <v>8</v>
      </c>
      <c r="G241" s="4">
        <f t="shared" si="449"/>
        <v>4</v>
      </c>
      <c r="H241" t="s">
        <v>35</v>
      </c>
      <c r="I241">
        <v>2025</v>
      </c>
      <c r="J241" t="str">
        <f>VLOOKUP(A241,Sheet1!$A:$D,3, FALSE)</f>
        <v>Eastern</v>
      </c>
      <c r="K241">
        <v>71</v>
      </c>
      <c r="L241" t="s">
        <v>64</v>
      </c>
      <c r="M241">
        <f t="shared" ref="M241:M303" si="454">$B240</f>
        <v>10</v>
      </c>
      <c r="N241" s="10">
        <f t="shared" ref="N241:N294" si="455">IF(ISNA(VLOOKUP($A241,$A$212:$N$239,2,FALSE)),((VLOOKUP($A241,$A$184:$N$211,14,FALSE)*($F241-2))+VLOOKUP($A241,$A$184:$N$211,2,FALSE))/($F241-1),((VLOOKUP($A241,$A$212:$N$239,14,FALSE)*($F241-2))+VLOOKUP($A241,$A$212:$N$239,2,FALSE))/($F241-1))</f>
        <v>28.285714285714285</v>
      </c>
      <c r="O241" s="10">
        <f t="shared" ref="O241:O294" si="456">IF(ISNA(VLOOKUP($A241,$A$212:$O$239,13,FALSE)),((VLOOKUP($A241,$A$184:$O$211,15,FALSE)*($F241-2))+VLOOKUP($A241,$A$184:$O$211,13,FALSE))/($F241-1),((VLOOKUP($A241,$A$212:$O$239,15,FALSE)*($F241-2))+VLOOKUP($A241,$A$212:$O$239,13,FALSE))/($F241-1))</f>
        <v>18.857142857142858</v>
      </c>
      <c r="P241" s="8">
        <v>13</v>
      </c>
      <c r="Q241" t="str">
        <f t="shared" ref="Q241:Q265" si="457">IF(AND(($P241 &lt;  0), ($D241="L")), "N", IF(AND(($P241 &gt; 0), ($D241="W")),"N","Y"))</f>
        <v>N</v>
      </c>
    </row>
    <row r="242" spans="1:17" x14ac:dyDescent="0.35">
      <c r="A242" t="s">
        <v>23</v>
      </c>
      <c r="B242">
        <v>18</v>
      </c>
      <c r="C242" t="s">
        <v>5</v>
      </c>
      <c r="D242" t="str">
        <f>IF($B243=$B242,"T",IF($B243&lt;$B242,"W","L"))</f>
        <v>L</v>
      </c>
      <c r="E242" s="5">
        <f t="shared" ref="E242:E262" si="458">$E243</f>
        <v>42316</v>
      </c>
      <c r="F242" s="4">
        <f t="shared" si="453"/>
        <v>8</v>
      </c>
      <c r="G242" s="4">
        <f t="shared" si="449"/>
        <v>7</v>
      </c>
      <c r="H242" t="s">
        <v>34</v>
      </c>
      <c r="I242">
        <f t="shared" ref="I242" si="459">I243</f>
        <v>1200</v>
      </c>
      <c r="J242" t="str">
        <f>J243</f>
        <v>Central</v>
      </c>
      <c r="K242">
        <f t="shared" ref="K242:L242" si="460">K243</f>
        <v>51</v>
      </c>
      <c r="L242" t="str">
        <f t="shared" si="460"/>
        <v>Sunny</v>
      </c>
      <c r="M242">
        <f t="shared" si="452"/>
        <v>21</v>
      </c>
      <c r="N242" s="10">
        <f t="shared" si="455"/>
        <v>19.285714285714285</v>
      </c>
      <c r="O242" s="10">
        <f t="shared" si="456"/>
        <v>17.857142857142858</v>
      </c>
      <c r="P242" s="8">
        <f>(P243*-1)</f>
        <v>-1</v>
      </c>
      <c r="Q242" t="str">
        <f t="shared" si="457"/>
        <v>N</v>
      </c>
    </row>
    <row r="243" spans="1:17" x14ac:dyDescent="0.35">
      <c r="A243" t="s">
        <v>0</v>
      </c>
      <c r="B243">
        <v>21</v>
      </c>
      <c r="C243" t="s">
        <v>5</v>
      </c>
      <c r="D243" t="str">
        <f>IF($B242=$B243,"T",IF($B242&lt;$B243,"W","L"))</f>
        <v>W</v>
      </c>
      <c r="E243" s="5">
        <v>42316</v>
      </c>
      <c r="F243" s="4">
        <f t="shared" si="453"/>
        <v>8</v>
      </c>
      <c r="G243" s="4">
        <f t="shared" si="449"/>
        <v>7</v>
      </c>
      <c r="H243" t="s">
        <v>35</v>
      </c>
      <c r="I243">
        <v>1200</v>
      </c>
      <c r="J243" t="str">
        <f>VLOOKUP(A243,Sheet1!$A:$D,3, FALSE)</f>
        <v>Central</v>
      </c>
      <c r="K243">
        <v>51</v>
      </c>
      <c r="L243" t="s">
        <v>65</v>
      </c>
      <c r="M243">
        <f t="shared" si="454"/>
        <v>18</v>
      </c>
      <c r="N243" s="10">
        <f t="shared" si="455"/>
        <v>21</v>
      </c>
      <c r="O243" s="10">
        <f t="shared" si="456"/>
        <v>17.428571428571427</v>
      </c>
      <c r="P243" s="8">
        <v>1</v>
      </c>
      <c r="Q243" t="str">
        <f t="shared" si="457"/>
        <v>N</v>
      </c>
    </row>
    <row r="244" spans="1:17" x14ac:dyDescent="0.35">
      <c r="A244" t="s">
        <v>12</v>
      </c>
      <c r="B244">
        <v>35</v>
      </c>
      <c r="C244" t="s">
        <v>1</v>
      </c>
      <c r="D244" t="str">
        <f>IF($B245=$B244,"T",IF($B245&lt;$B244,"W","L"))</f>
        <v>L</v>
      </c>
      <c r="E244" s="5">
        <f t="shared" si="458"/>
        <v>42316</v>
      </c>
      <c r="F244" s="4">
        <f t="shared" si="453"/>
        <v>8</v>
      </c>
      <c r="G244" s="4">
        <f t="shared" si="449"/>
        <v>7</v>
      </c>
      <c r="H244" t="s">
        <v>34</v>
      </c>
      <c r="I244">
        <f t="shared" ref="I244" si="461">I245</f>
        <v>1300</v>
      </c>
      <c r="J244" t="str">
        <f>J245</f>
        <v>Eastern</v>
      </c>
      <c r="K244">
        <f t="shared" ref="K244:L244" si="462">K245</f>
        <v>54</v>
      </c>
      <c r="L244" t="str">
        <f t="shared" si="462"/>
        <v>Sunny</v>
      </c>
      <c r="M244">
        <f t="shared" si="452"/>
        <v>38</v>
      </c>
      <c r="N244" s="10">
        <f t="shared" si="455"/>
        <v>25.428571428571427</v>
      </c>
      <c r="O244" s="10">
        <f t="shared" si="456"/>
        <v>24.714285714285715</v>
      </c>
      <c r="P244" s="8">
        <f>(P245*-1)</f>
        <v>-6</v>
      </c>
      <c r="Q244" t="str">
        <f t="shared" si="457"/>
        <v>N</v>
      </c>
    </row>
    <row r="245" spans="1:17" x14ac:dyDescent="0.35">
      <c r="A245" t="s">
        <v>4</v>
      </c>
      <c r="B245">
        <v>38</v>
      </c>
      <c r="C245" t="s">
        <v>1</v>
      </c>
      <c r="D245" t="str">
        <f>IF($B244=$B245,"T",IF($B244&lt;$B245,"W","L"))</f>
        <v>W</v>
      </c>
      <c r="E245" s="5">
        <v>42316</v>
      </c>
      <c r="F245" s="4">
        <f t="shared" si="453"/>
        <v>9</v>
      </c>
      <c r="G245" s="4">
        <f t="shared" si="449"/>
        <v>7</v>
      </c>
      <c r="H245" t="s">
        <v>35</v>
      </c>
      <c r="I245">
        <v>1300</v>
      </c>
      <c r="J245" t="str">
        <f>VLOOKUP(A245,Sheet1!$A:$D,3, FALSE)</f>
        <v>Eastern</v>
      </c>
      <c r="K245">
        <v>54</v>
      </c>
      <c r="L245" t="s">
        <v>65</v>
      </c>
      <c r="M245">
        <f t="shared" si="454"/>
        <v>35</v>
      </c>
      <c r="N245" s="10">
        <f t="shared" si="455"/>
        <v>21</v>
      </c>
      <c r="O245" s="10">
        <f t="shared" si="456"/>
        <v>18.375</v>
      </c>
      <c r="P245" s="8">
        <v>6</v>
      </c>
      <c r="Q245" t="str">
        <f t="shared" si="457"/>
        <v>N</v>
      </c>
    </row>
    <row r="246" spans="1:17" x14ac:dyDescent="0.35">
      <c r="A246" t="s">
        <v>10</v>
      </c>
      <c r="B246">
        <v>17</v>
      </c>
      <c r="C246" t="s">
        <v>1</v>
      </c>
      <c r="D246" t="str">
        <f>IF($B247=$B246,"T",IF($B247&lt;$B246,"W","L"))</f>
        <v>L</v>
      </c>
      <c r="E246" s="5">
        <f t="shared" si="458"/>
        <v>42316</v>
      </c>
      <c r="F246" s="4">
        <f t="shared" si="453"/>
        <v>8</v>
      </c>
      <c r="G246" s="4">
        <f t="shared" si="449"/>
        <v>10</v>
      </c>
      <c r="H246" t="s">
        <v>34</v>
      </c>
      <c r="I246">
        <f t="shared" ref="I246:I264" si="463">I247</f>
        <v>1300</v>
      </c>
      <c r="J246" t="str">
        <f>J247</f>
        <v>Eastern</v>
      </c>
      <c r="K246">
        <f t="shared" ref="K246:L246" si="464">K247</f>
        <v>49</v>
      </c>
      <c r="L246" t="str">
        <f t="shared" si="464"/>
        <v>Sunny, Clouds</v>
      </c>
      <c r="M246">
        <f t="shared" si="452"/>
        <v>33</v>
      </c>
      <c r="N246" s="10">
        <f t="shared" si="455"/>
        <v>22</v>
      </c>
      <c r="O246" s="10">
        <f t="shared" si="456"/>
        <v>24.714285714285715</v>
      </c>
      <c r="P246" s="8">
        <f>(P247*-1)</f>
        <v>-4</v>
      </c>
      <c r="Q246" t="str">
        <f t="shared" si="457"/>
        <v>N</v>
      </c>
    </row>
    <row r="247" spans="1:17" x14ac:dyDescent="0.35">
      <c r="A247" t="s">
        <v>11</v>
      </c>
      <c r="B247">
        <v>33</v>
      </c>
      <c r="C247" t="s">
        <v>1</v>
      </c>
      <c r="D247" t="str">
        <f>IF($B246=$B247,"T",IF($B246&lt;$B247,"W","L"))</f>
        <v>W</v>
      </c>
      <c r="E247" s="5">
        <v>42316</v>
      </c>
      <c r="F247" s="4">
        <f t="shared" si="453"/>
        <v>8</v>
      </c>
      <c r="G247" s="4">
        <f t="shared" si="449"/>
        <v>14</v>
      </c>
      <c r="H247" t="s">
        <v>35</v>
      </c>
      <c r="I247">
        <v>1300</v>
      </c>
      <c r="J247" t="str">
        <f>VLOOKUP(A247,Sheet1!$A:$D,3, FALSE)</f>
        <v>Eastern</v>
      </c>
      <c r="K247">
        <v>49</v>
      </c>
      <c r="L247" t="s">
        <v>174</v>
      </c>
      <c r="M247">
        <f t="shared" si="454"/>
        <v>17</v>
      </c>
      <c r="N247" s="10">
        <f t="shared" si="455"/>
        <v>25.142857142857142</v>
      </c>
      <c r="O247" s="10">
        <f t="shared" si="456"/>
        <v>24.714285714285715</v>
      </c>
      <c r="P247" s="8">
        <v>4</v>
      </c>
      <c r="Q247" t="str">
        <f t="shared" si="457"/>
        <v>N</v>
      </c>
    </row>
    <row r="248" spans="1:17" x14ac:dyDescent="0.35">
      <c r="A248" t="s">
        <v>29</v>
      </c>
      <c r="B248">
        <v>10</v>
      </c>
      <c r="C248" t="s">
        <v>1</v>
      </c>
      <c r="D248" t="str">
        <f>IF($B249=$B248,"T",IF($B249&lt;$B248,"W","L"))</f>
        <v>L</v>
      </c>
      <c r="E248" s="5">
        <f t="shared" si="458"/>
        <v>42316</v>
      </c>
      <c r="F248" s="4">
        <f t="shared" si="453"/>
        <v>8</v>
      </c>
      <c r="G248" s="4">
        <f t="shared" si="449"/>
        <v>14</v>
      </c>
      <c r="H248" t="s">
        <v>34</v>
      </c>
      <c r="I248">
        <f t="shared" si="463"/>
        <v>1300</v>
      </c>
      <c r="J248" t="str">
        <f>J249</f>
        <v>Eastern</v>
      </c>
      <c r="K248">
        <f t="shared" ref="K248:L248" si="465">K249</f>
        <v>54</v>
      </c>
      <c r="L248" t="str">
        <f t="shared" si="465"/>
        <v>Sunny</v>
      </c>
      <c r="M248">
        <f t="shared" si="452"/>
        <v>27</v>
      </c>
      <c r="N248" s="10">
        <f t="shared" si="455"/>
        <v>21.142857142857142</v>
      </c>
      <c r="O248" s="10">
        <f t="shared" si="456"/>
        <v>24</v>
      </c>
      <c r="P248" s="8">
        <f>(P249*-1)</f>
        <v>-13.5</v>
      </c>
      <c r="Q248" t="str">
        <f t="shared" si="457"/>
        <v>N</v>
      </c>
    </row>
    <row r="249" spans="1:17" x14ac:dyDescent="0.35">
      <c r="A249" t="s">
        <v>7</v>
      </c>
      <c r="B249">
        <v>27</v>
      </c>
      <c r="C249" t="s">
        <v>1</v>
      </c>
      <c r="D249" t="str">
        <f>IF($B248=$B249,"T",IF($B248&lt;$B249,"W","L"))</f>
        <v>W</v>
      </c>
      <c r="E249" s="5">
        <v>42316</v>
      </c>
      <c r="F249" s="4">
        <f t="shared" si="453"/>
        <v>8</v>
      </c>
      <c r="G249" s="4">
        <f t="shared" si="449"/>
        <v>10</v>
      </c>
      <c r="H249" t="s">
        <v>35</v>
      </c>
      <c r="I249">
        <v>1300</v>
      </c>
      <c r="J249" t="str">
        <f>VLOOKUP(A249,Sheet1!$A:$D,3, FALSE)</f>
        <v>Eastern</v>
      </c>
      <c r="K249">
        <v>54</v>
      </c>
      <c r="L249" t="s">
        <v>65</v>
      </c>
      <c r="M249">
        <f t="shared" si="454"/>
        <v>10</v>
      </c>
      <c r="N249" s="10">
        <f t="shared" si="455"/>
        <v>35.571428571428569</v>
      </c>
      <c r="O249" s="10">
        <f t="shared" si="456"/>
        <v>19</v>
      </c>
      <c r="P249" s="8">
        <v>13.5</v>
      </c>
      <c r="Q249" t="str">
        <f t="shared" si="457"/>
        <v>N</v>
      </c>
    </row>
    <row r="250" spans="1:17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5">
        <f t="shared" si="458"/>
        <v>42316</v>
      </c>
      <c r="F250" s="4">
        <f t="shared" si="453"/>
        <v>8</v>
      </c>
      <c r="G250" s="4">
        <f t="shared" si="449"/>
        <v>14</v>
      </c>
      <c r="H250" t="s">
        <v>34</v>
      </c>
      <c r="I250">
        <f t="shared" si="463"/>
        <v>1300</v>
      </c>
      <c r="J250" t="str">
        <f>J251</f>
        <v>Eastern</v>
      </c>
      <c r="K250">
        <f t="shared" ref="K250:L250" si="466">K251</f>
        <v>56</v>
      </c>
      <c r="L250" t="str">
        <f t="shared" si="466"/>
        <v>Sunny</v>
      </c>
      <c r="M250">
        <f t="shared" si="452"/>
        <v>28</v>
      </c>
      <c r="N250" s="10">
        <f t="shared" si="455"/>
        <v>21</v>
      </c>
      <c r="O250" s="10">
        <f t="shared" si="456"/>
        <v>29.571428571428573</v>
      </c>
      <c r="P250" s="8">
        <f>(P251*-1)</f>
        <v>-8</v>
      </c>
      <c r="Q250" t="str">
        <f t="shared" si="457"/>
        <v>N</v>
      </c>
    </row>
    <row r="251" spans="1:17" x14ac:dyDescent="0.35">
      <c r="A251" t="s">
        <v>31</v>
      </c>
      <c r="B251">
        <v>28</v>
      </c>
      <c r="C251" t="s">
        <v>1</v>
      </c>
      <c r="D251" t="str">
        <f>IF($B250=$B251,"T",IF($B250&lt;$B251,"W","L"))</f>
        <v>W</v>
      </c>
      <c r="E251" s="5">
        <v>42316</v>
      </c>
      <c r="F251" s="4">
        <f t="shared" si="453"/>
        <v>8</v>
      </c>
      <c r="G251" s="4">
        <f t="shared" si="449"/>
        <v>7</v>
      </c>
      <c r="H251" t="s">
        <v>35</v>
      </c>
      <c r="I251">
        <v>1300</v>
      </c>
      <c r="J251" t="str">
        <f>VLOOKUP(A251,Sheet1!$A:$D,3, FALSE)</f>
        <v>Eastern</v>
      </c>
      <c r="K251">
        <v>56</v>
      </c>
      <c r="L251" t="s">
        <v>65</v>
      </c>
      <c r="M251">
        <f t="shared" si="454"/>
        <v>23</v>
      </c>
      <c r="N251" s="10">
        <f t="shared" si="455"/>
        <v>24.571428571428573</v>
      </c>
      <c r="O251" s="10">
        <f t="shared" si="456"/>
        <v>19.857142857142858</v>
      </c>
      <c r="P251" s="8">
        <v>8</v>
      </c>
      <c r="Q251" t="str">
        <f t="shared" si="457"/>
        <v>N</v>
      </c>
    </row>
    <row r="252" spans="1:17" x14ac:dyDescent="0.35">
      <c r="A252" t="s">
        <v>13</v>
      </c>
      <c r="B252">
        <v>34</v>
      </c>
      <c r="C252" t="s">
        <v>5</v>
      </c>
      <c r="D252" t="str">
        <f>IF($B253=$B252,"T",IF($B253&lt;$B252,"W","L"))</f>
        <v>W</v>
      </c>
      <c r="E252" s="5">
        <f t="shared" si="458"/>
        <v>42316</v>
      </c>
      <c r="F252" s="4">
        <f t="shared" si="453"/>
        <v>8</v>
      </c>
      <c r="G252" s="4">
        <f t="shared" si="449"/>
        <v>7</v>
      </c>
      <c r="H252" t="s">
        <v>34</v>
      </c>
      <c r="I252">
        <f t="shared" si="463"/>
        <v>1200</v>
      </c>
      <c r="J252" t="str">
        <f>J253</f>
        <v>Central</v>
      </c>
      <c r="K252" t="str">
        <f t="shared" ref="K252:L252" si="467">K253</f>
        <v>Dome</v>
      </c>
      <c r="L252">
        <f t="shared" si="467"/>
        <v>0</v>
      </c>
      <c r="M252">
        <f t="shared" si="452"/>
        <v>28</v>
      </c>
      <c r="N252" s="10">
        <f t="shared" si="455"/>
        <v>17.857142857142858</v>
      </c>
      <c r="O252" s="10">
        <f t="shared" si="456"/>
        <v>22.714285714285715</v>
      </c>
      <c r="P252" s="8">
        <f>(P253*-1)</f>
        <v>-6.5</v>
      </c>
      <c r="Q252" t="str">
        <f t="shared" si="457"/>
        <v>Y</v>
      </c>
    </row>
    <row r="253" spans="1:17" x14ac:dyDescent="0.35">
      <c r="A253" t="s">
        <v>2</v>
      </c>
      <c r="B253">
        <v>28</v>
      </c>
      <c r="C253" t="s">
        <v>5</v>
      </c>
      <c r="D253" t="str">
        <f>IF($B252=$B253,"T",IF($B252&lt;$B253,"W","L"))</f>
        <v>L</v>
      </c>
      <c r="E253" s="5">
        <v>42316</v>
      </c>
      <c r="F253" s="4">
        <f t="shared" si="453"/>
        <v>9</v>
      </c>
      <c r="G253" s="4">
        <f t="shared" si="449"/>
        <v>7</v>
      </c>
      <c r="H253" t="s">
        <v>35</v>
      </c>
      <c r="I253">
        <v>1200</v>
      </c>
      <c r="J253" t="str">
        <f>VLOOKUP(A253,Sheet1!$A:$D,3, FALSE)</f>
        <v>Central</v>
      </c>
      <c r="K253" t="s">
        <v>61</v>
      </c>
      <c r="M253">
        <f t="shared" si="454"/>
        <v>34</v>
      </c>
      <c r="N253" s="10">
        <f t="shared" si="455"/>
        <v>26.625</v>
      </c>
      <c r="O253" s="10">
        <f t="shared" si="456"/>
        <v>29.25</v>
      </c>
      <c r="P253" s="8">
        <v>6.5</v>
      </c>
      <c r="Q253" t="str">
        <f t="shared" si="457"/>
        <v>Y</v>
      </c>
    </row>
    <row r="254" spans="1:17" x14ac:dyDescent="0.35">
      <c r="A254" t="s">
        <v>26</v>
      </c>
      <c r="B254">
        <v>29</v>
      </c>
      <c r="C254" t="s">
        <v>1</v>
      </c>
      <c r="D254" t="str">
        <f>IF($B255=$B254,"T",IF($B255&lt;$B254,"W","L"))</f>
        <v>L</v>
      </c>
      <c r="E254" s="5">
        <f t="shared" si="458"/>
        <v>42316</v>
      </c>
      <c r="F254" s="4">
        <f t="shared" si="453"/>
        <v>8</v>
      </c>
      <c r="G254" s="4">
        <f t="shared" si="449"/>
        <v>7</v>
      </c>
      <c r="H254" t="s">
        <v>34</v>
      </c>
      <c r="I254">
        <f t="shared" si="463"/>
        <v>1300</v>
      </c>
      <c r="J254" t="str">
        <f>J255</f>
        <v>Eastern</v>
      </c>
      <c r="K254">
        <f t="shared" ref="K254:L254" si="468">K255</f>
        <v>57</v>
      </c>
      <c r="L254" t="str">
        <f t="shared" si="468"/>
        <v>Cloudy</v>
      </c>
      <c r="M254">
        <f t="shared" si="452"/>
        <v>37</v>
      </c>
      <c r="N254" s="10">
        <f t="shared" si="455"/>
        <v>24.857142857142858</v>
      </c>
      <c r="O254" s="10">
        <f t="shared" si="456"/>
        <v>18.571428571428573</v>
      </c>
      <c r="P254" s="8">
        <f>(P255*-1)</f>
        <v>2.5</v>
      </c>
      <c r="Q254" t="str">
        <f t="shared" si="457"/>
        <v>Y</v>
      </c>
    </row>
    <row r="255" spans="1:17" x14ac:dyDescent="0.35">
      <c r="A255" t="s">
        <v>20</v>
      </c>
      <c r="B255">
        <v>37</v>
      </c>
      <c r="C255" t="s">
        <v>1</v>
      </c>
      <c r="D255" t="str">
        <f>IF($B254=$B255,"T",IF($B254&lt;$B255,"W","L"))</f>
        <v>W</v>
      </c>
      <c r="E255" s="5">
        <v>42316</v>
      </c>
      <c r="F255" s="4">
        <f t="shared" si="453"/>
        <v>8</v>
      </c>
      <c r="G255" s="4">
        <f t="shared" si="449"/>
        <v>6</v>
      </c>
      <c r="H255" t="s">
        <v>35</v>
      </c>
      <c r="I255">
        <v>1300</v>
      </c>
      <c r="J255" t="str">
        <f>VLOOKUP(A255,Sheet1!$A:$D,3, FALSE)</f>
        <v>Eastern</v>
      </c>
      <c r="K255">
        <v>57</v>
      </c>
      <c r="L255" t="s">
        <v>64</v>
      </c>
      <c r="M255">
        <f t="shared" si="454"/>
        <v>29</v>
      </c>
      <c r="N255" s="10">
        <f t="shared" si="455"/>
        <v>27.285714285714285</v>
      </c>
      <c r="O255" s="10">
        <f t="shared" si="456"/>
        <v>19.428571428571427</v>
      </c>
      <c r="P255" s="8">
        <v>-2.5</v>
      </c>
      <c r="Q255" t="str">
        <f t="shared" si="457"/>
        <v>Y</v>
      </c>
    </row>
    <row r="256" spans="1:17" x14ac:dyDescent="0.35">
      <c r="A256" t="s">
        <v>3</v>
      </c>
      <c r="B256">
        <v>16</v>
      </c>
      <c r="C256" t="s">
        <v>1</v>
      </c>
      <c r="D256" t="str">
        <f>IF($B257=$B256,"T",IF($B257&lt;$B256,"W","L"))</f>
        <v>L</v>
      </c>
      <c r="E256" s="5">
        <f t="shared" si="458"/>
        <v>42316</v>
      </c>
      <c r="F256" s="4">
        <f t="shared" si="453"/>
        <v>9</v>
      </c>
      <c r="G256" s="4">
        <f t="shared" si="449"/>
        <v>7</v>
      </c>
      <c r="H256" t="s">
        <v>34</v>
      </c>
      <c r="I256">
        <f t="shared" si="463"/>
        <v>1305</v>
      </c>
      <c r="J256" t="str">
        <f>J257</f>
        <v>Pacific</v>
      </c>
      <c r="K256">
        <f t="shared" ref="K256:L256" si="469">K257</f>
        <v>58</v>
      </c>
      <c r="L256" t="str">
        <f t="shared" si="469"/>
        <v>Cloudy</v>
      </c>
      <c r="M256">
        <f t="shared" si="452"/>
        <v>17</v>
      </c>
      <c r="N256" s="10">
        <f t="shared" si="455"/>
        <v>26.625</v>
      </c>
      <c r="O256" s="10">
        <f t="shared" si="456"/>
        <v>21.625</v>
      </c>
      <c r="P256" s="8">
        <f>(P257*-1)</f>
        <v>8.5</v>
      </c>
      <c r="Q256" t="str">
        <f t="shared" si="457"/>
        <v>Y</v>
      </c>
    </row>
    <row r="257" spans="1:17" x14ac:dyDescent="0.35">
      <c r="A257" t="s">
        <v>24</v>
      </c>
      <c r="B257">
        <v>17</v>
      </c>
      <c r="C257" t="s">
        <v>1</v>
      </c>
      <c r="D257" t="str">
        <f>IF($B256=$B257,"T",IF($B256&lt;$B257,"W","L"))</f>
        <v>W</v>
      </c>
      <c r="E257" s="5">
        <v>42316</v>
      </c>
      <c r="F257" s="4">
        <f t="shared" si="453"/>
        <v>9</v>
      </c>
      <c r="G257" s="4">
        <f t="shared" si="449"/>
        <v>7</v>
      </c>
      <c r="H257" t="s">
        <v>35</v>
      </c>
      <c r="I257">
        <v>1305</v>
      </c>
      <c r="J257" t="str">
        <f>VLOOKUP(A257,Sheet1!$A:$D,3, FALSE)</f>
        <v>Pacific</v>
      </c>
      <c r="K257">
        <v>58</v>
      </c>
      <c r="L257" t="s">
        <v>64</v>
      </c>
      <c r="M257">
        <f t="shared" si="454"/>
        <v>16</v>
      </c>
      <c r="N257" s="10">
        <f t="shared" si="455"/>
        <v>13.625</v>
      </c>
      <c r="O257" s="10">
        <f t="shared" si="456"/>
        <v>25.875</v>
      </c>
      <c r="P257" s="8">
        <v>-8.5</v>
      </c>
      <c r="Q257" t="str">
        <f t="shared" si="457"/>
        <v>Y</v>
      </c>
    </row>
    <row r="258" spans="1:17" x14ac:dyDescent="0.35">
      <c r="A258" t="s">
        <v>21</v>
      </c>
      <c r="B258">
        <v>32</v>
      </c>
      <c r="C258" t="s">
        <v>1</v>
      </c>
      <c r="D258" t="str">
        <f>IF($B259=$B258,"T",IF($B259&lt;$B258,"W","L"))</f>
        <v>W</v>
      </c>
      <c r="E258" s="5">
        <f t="shared" si="458"/>
        <v>42316</v>
      </c>
      <c r="F258" s="4">
        <f t="shared" si="453"/>
        <v>9</v>
      </c>
      <c r="G258" s="4">
        <f t="shared" si="449"/>
        <v>7</v>
      </c>
      <c r="H258" t="s">
        <v>34</v>
      </c>
      <c r="I258">
        <f t="shared" si="463"/>
        <v>1605</v>
      </c>
      <c r="J258" t="str">
        <f>J259</f>
        <v>Eastern</v>
      </c>
      <c r="K258">
        <f t="shared" ref="K258:L258" si="470">K259</f>
        <v>80</v>
      </c>
      <c r="L258" t="str">
        <f t="shared" si="470"/>
        <v>Cloudy</v>
      </c>
      <c r="M258">
        <f t="shared" si="452"/>
        <v>18</v>
      </c>
      <c r="N258" s="10">
        <f t="shared" si="455"/>
        <v>26.875</v>
      </c>
      <c r="O258" s="10">
        <f t="shared" si="456"/>
        <v>26</v>
      </c>
      <c r="P258" s="8">
        <f>(P259*-1)</f>
        <v>2</v>
      </c>
      <c r="Q258" t="str">
        <f t="shared" si="457"/>
        <v>N</v>
      </c>
    </row>
    <row r="259" spans="1:17" x14ac:dyDescent="0.35">
      <c r="A259" t="s">
        <v>9</v>
      </c>
      <c r="B259">
        <v>18</v>
      </c>
      <c r="C259" t="s">
        <v>1</v>
      </c>
      <c r="D259" t="str">
        <f>IF($B258=$B259,"T",IF($B258&lt;$B259,"W","L"))</f>
        <v>L</v>
      </c>
      <c r="E259" s="5">
        <v>42316</v>
      </c>
      <c r="F259" s="4">
        <f t="shared" si="453"/>
        <v>8</v>
      </c>
      <c r="G259" s="4">
        <f t="shared" si="449"/>
        <v>7</v>
      </c>
      <c r="H259" t="s">
        <v>35</v>
      </c>
      <c r="I259">
        <v>1605</v>
      </c>
      <c r="J259" t="str">
        <f>VLOOKUP(A259,Sheet1!$A:$D,3, FALSE)</f>
        <v>Eastern</v>
      </c>
      <c r="K259">
        <v>80</v>
      </c>
      <c r="L259" t="s">
        <v>64</v>
      </c>
      <c r="M259">
        <f t="shared" si="454"/>
        <v>32</v>
      </c>
      <c r="N259" s="10">
        <f t="shared" si="455"/>
        <v>23.285714285714285</v>
      </c>
      <c r="O259" s="10">
        <f t="shared" si="456"/>
        <v>28.428571428571427</v>
      </c>
      <c r="P259" s="8">
        <v>-2</v>
      </c>
      <c r="Q259" t="str">
        <f t="shared" si="457"/>
        <v>N</v>
      </c>
    </row>
    <row r="260" spans="1:17" x14ac:dyDescent="0.35">
      <c r="A260" t="s">
        <v>18</v>
      </c>
      <c r="B260">
        <v>24</v>
      </c>
      <c r="C260" t="s">
        <v>1</v>
      </c>
      <c r="D260" t="str">
        <f>IF($B261=$B260,"T",IF($B261&lt;$B260,"W","L"))</f>
        <v>L</v>
      </c>
      <c r="E260" s="5">
        <f t="shared" si="458"/>
        <v>42316</v>
      </c>
      <c r="F260" s="4">
        <f t="shared" si="453"/>
        <v>8</v>
      </c>
      <c r="G260" s="4">
        <f t="shared" si="449"/>
        <v>7</v>
      </c>
      <c r="H260" t="s">
        <v>34</v>
      </c>
      <c r="I260">
        <f t="shared" si="463"/>
        <v>1625</v>
      </c>
      <c r="J260" t="str">
        <f>J261</f>
        <v>Eastern</v>
      </c>
      <c r="K260">
        <f t="shared" ref="K260:L260" si="471">K261</f>
        <v>54</v>
      </c>
      <c r="L260" t="str">
        <f t="shared" si="471"/>
        <v>Sunny</v>
      </c>
      <c r="M260">
        <f t="shared" si="452"/>
        <v>27</v>
      </c>
      <c r="N260" s="10">
        <f t="shared" si="455"/>
        <v>24</v>
      </c>
      <c r="O260" s="10">
        <f t="shared" si="456"/>
        <v>16</v>
      </c>
      <c r="P260" s="8">
        <f>(P261*-1)</f>
        <v>3.5</v>
      </c>
      <c r="Q260" t="str">
        <f t="shared" si="457"/>
        <v>Y</v>
      </c>
    </row>
    <row r="261" spans="1:17" x14ac:dyDescent="0.35">
      <c r="A261" t="s">
        <v>14</v>
      </c>
      <c r="B261">
        <v>27</v>
      </c>
      <c r="C261" t="s">
        <v>1</v>
      </c>
      <c r="D261" t="str">
        <f>IF($B260=$B261,"T",IF($B260&lt;$B261,"W","L"))</f>
        <v>W</v>
      </c>
      <c r="E261" s="5">
        <v>42316</v>
      </c>
      <c r="F261" s="4">
        <f t="shared" si="453"/>
        <v>9</v>
      </c>
      <c r="G261" s="4">
        <f t="shared" si="449"/>
        <v>6</v>
      </c>
      <c r="H261" t="s">
        <v>35</v>
      </c>
      <c r="I261">
        <v>1625</v>
      </c>
      <c r="J261" t="str">
        <f>VLOOKUP(A261,Sheet1!$A:$D,3, FALSE)</f>
        <v>Eastern</v>
      </c>
      <c r="K261">
        <v>54</v>
      </c>
      <c r="L261" t="s">
        <v>65</v>
      </c>
      <c r="M261">
        <f t="shared" si="454"/>
        <v>24</v>
      </c>
      <c r="N261" s="10">
        <f t="shared" si="455"/>
        <v>21.625</v>
      </c>
      <c r="O261" s="10">
        <f t="shared" si="456"/>
        <v>25.375</v>
      </c>
      <c r="P261" s="8">
        <v>-3.5</v>
      </c>
      <c r="Q261" t="str">
        <f t="shared" si="457"/>
        <v>Y</v>
      </c>
    </row>
    <row r="262" spans="1:17" x14ac:dyDescent="0.35">
      <c r="A262" t="s">
        <v>27</v>
      </c>
      <c r="B262">
        <v>33</v>
      </c>
      <c r="C262" t="s">
        <v>5</v>
      </c>
      <c r="D262" t="str">
        <f>IF($B263=$B262,"T",IF($B263&lt;$B262,"W","L"))</f>
        <v>W</v>
      </c>
      <c r="E262" s="5">
        <f t="shared" si="458"/>
        <v>42316</v>
      </c>
      <c r="F262" s="4">
        <f t="shared" si="453"/>
        <v>8</v>
      </c>
      <c r="G262" s="4">
        <f t="shared" si="449"/>
        <v>14</v>
      </c>
      <c r="H262" t="s">
        <v>34</v>
      </c>
      <c r="I262">
        <f t="shared" si="463"/>
        <v>1930</v>
      </c>
      <c r="J262" t="str">
        <f>J263</f>
        <v>Central</v>
      </c>
      <c r="K262">
        <f>K263</f>
        <v>60</v>
      </c>
      <c r="L262" t="str">
        <f t="shared" ref="L262" si="472">L263</f>
        <v>Clear</v>
      </c>
      <c r="M262">
        <f t="shared" si="452"/>
        <v>27</v>
      </c>
      <c r="N262" s="10">
        <f t="shared" si="455"/>
        <v>22.857142857142858</v>
      </c>
      <c r="O262" s="10">
        <f t="shared" si="456"/>
        <v>19.571428571428573</v>
      </c>
      <c r="P262" s="8">
        <f>(P263*-1)</f>
        <v>3</v>
      </c>
      <c r="Q262" t="str">
        <f t="shared" si="457"/>
        <v>N</v>
      </c>
    </row>
    <row r="263" spans="1:17" x14ac:dyDescent="0.35">
      <c r="A263" t="s">
        <v>28</v>
      </c>
      <c r="B263">
        <v>27</v>
      </c>
      <c r="C263" t="s">
        <v>5</v>
      </c>
      <c r="D263" t="str">
        <f>IF($B262=$B263,"T",IF($B262&lt;$B263,"W","L"))</f>
        <v>L</v>
      </c>
      <c r="E263" s="5">
        <v>42316</v>
      </c>
      <c r="F263" s="4">
        <f t="shared" si="453"/>
        <v>8</v>
      </c>
      <c r="G263" s="4">
        <f t="shared" si="449"/>
        <v>7</v>
      </c>
      <c r="H263" t="s">
        <v>35</v>
      </c>
      <c r="I263">
        <v>1930</v>
      </c>
      <c r="J263" t="str">
        <f>VLOOKUP(A263,Sheet1!$A:$D,3, FALSE)</f>
        <v>Central</v>
      </c>
      <c r="K263">
        <v>60</v>
      </c>
      <c r="L263" t="s">
        <v>69</v>
      </c>
      <c r="M263">
        <f t="shared" si="454"/>
        <v>33</v>
      </c>
      <c r="N263" s="10">
        <f t="shared" si="455"/>
        <v>19</v>
      </c>
      <c r="O263" s="10">
        <f t="shared" si="456"/>
        <v>24.428571428571427</v>
      </c>
      <c r="P263" s="8">
        <v>-3</v>
      </c>
      <c r="Q263" t="str">
        <f t="shared" si="457"/>
        <v>N</v>
      </c>
    </row>
    <row r="264" spans="1:17" x14ac:dyDescent="0.35">
      <c r="A264" t="s">
        <v>17</v>
      </c>
      <c r="B264">
        <v>22</v>
      </c>
      <c r="C264" t="s">
        <v>1</v>
      </c>
      <c r="D264" t="str">
        <f>IF($B265=$B264,"T",IF($B265&lt;$B264,"W","L"))</f>
        <v>W</v>
      </c>
      <c r="E264" s="5">
        <f t="shared" ref="E264" si="473">$E265</f>
        <v>42317</v>
      </c>
      <c r="F264" s="4">
        <f t="shared" si="453"/>
        <v>8</v>
      </c>
      <c r="G264" s="4">
        <f t="shared" si="449"/>
        <v>8</v>
      </c>
      <c r="H264" t="s">
        <v>34</v>
      </c>
      <c r="I264">
        <f t="shared" si="463"/>
        <v>1730</v>
      </c>
      <c r="J264" t="str">
        <f>J265</f>
        <v>Pacific</v>
      </c>
      <c r="K264">
        <f t="shared" ref="K264:L264" si="474">K265</f>
        <v>63</v>
      </c>
      <c r="L264" t="str">
        <f t="shared" si="474"/>
        <v>Cloudy</v>
      </c>
      <c r="M264">
        <f t="shared" si="452"/>
        <v>19</v>
      </c>
      <c r="N264" s="10">
        <f t="shared" si="455"/>
        <v>20</v>
      </c>
      <c r="O264" s="10">
        <f t="shared" si="456"/>
        <v>28.857142857142858</v>
      </c>
      <c r="P264" s="8">
        <f>(P265*-1)</f>
        <v>-3.5</v>
      </c>
      <c r="Q264" t="str">
        <f t="shared" si="457"/>
        <v>Y</v>
      </c>
    </row>
    <row r="265" spans="1:17" x14ac:dyDescent="0.35">
      <c r="A265" t="s">
        <v>32</v>
      </c>
      <c r="B265">
        <v>19</v>
      </c>
      <c r="C265" t="s">
        <v>1</v>
      </c>
      <c r="D265" t="str">
        <f>IF($B264=$B265,"T",IF($B264&lt;$B265,"W","L"))</f>
        <v>L</v>
      </c>
      <c r="E265" s="5">
        <v>42317</v>
      </c>
      <c r="F265" s="4">
        <f t="shared" si="453"/>
        <v>9</v>
      </c>
      <c r="G265" s="4">
        <f t="shared" si="449"/>
        <v>8</v>
      </c>
      <c r="H265" t="s">
        <v>35</v>
      </c>
      <c r="I265">
        <v>1730</v>
      </c>
      <c r="J265" t="str">
        <f>VLOOKUP(A265,Sheet1!$A:$D,3, FALSE)</f>
        <v>Pacific</v>
      </c>
      <c r="K265">
        <v>63</v>
      </c>
      <c r="L265" t="s">
        <v>64</v>
      </c>
      <c r="M265">
        <f t="shared" si="454"/>
        <v>22</v>
      </c>
      <c r="N265" s="10">
        <f t="shared" si="455"/>
        <v>23.875</v>
      </c>
      <c r="O265" s="10">
        <f t="shared" si="456"/>
        <v>28.375</v>
      </c>
      <c r="P265" s="8">
        <v>3.5</v>
      </c>
      <c r="Q265" t="str">
        <f t="shared" si="457"/>
        <v>Y</v>
      </c>
    </row>
    <row r="266" spans="1:17" x14ac:dyDescent="0.35">
      <c r="A266" t="s">
        <v>11</v>
      </c>
      <c r="B266">
        <v>22</v>
      </c>
      <c r="C266" t="s">
        <v>1</v>
      </c>
      <c r="D266" t="str">
        <f>IF($B267=$B266,"T",IF($B267&lt;$B266,"W","L"))</f>
        <v>W</v>
      </c>
      <c r="E266" s="5">
        <f t="shared" ref="E266" si="475">$E267</f>
        <v>42320</v>
      </c>
      <c r="F266" s="4">
        <f>1+IF(ISNA(VLOOKUP($A266,$A$240:$F$265,6,FALSE)),VLOOKUP($A266,$A$212:$F$239,6,FALSE),VLOOKUP($A266,$A$240:$F$265,6,FALSE))</f>
        <v>9</v>
      </c>
      <c r="G266" s="4">
        <f t="shared" ref="F266:G293" si="476">VLOOKUP($A266,$A266:$E266,5,FALSE)-IF(ISNA(VLOOKUP($A266,$A$240:$E$265,5,FALSE)),VLOOKUP($A266,$A$212:$E$239,5,FALSE),VLOOKUP($A266,$A$240:$E$265,5,FALSE))</f>
        <v>4</v>
      </c>
      <c r="H266" t="s">
        <v>34</v>
      </c>
      <c r="I266">
        <f t="shared" ref="I266" si="477">I267</f>
        <v>2025</v>
      </c>
      <c r="J266" t="str">
        <f>J267</f>
        <v>Eastern</v>
      </c>
      <c r="K266">
        <f t="shared" ref="K266:L266" si="478">K267</f>
        <v>60</v>
      </c>
      <c r="L266" t="str">
        <f t="shared" si="478"/>
        <v>Cloudy</v>
      </c>
      <c r="M266">
        <f t="shared" si="452"/>
        <v>17</v>
      </c>
      <c r="N266" s="10">
        <f>IF(ISNA(VLOOKUP($A266,$A$240:$N$265,2,FALSE)),((VLOOKUP($A266,$A$212:$N$239,14,FALSE)*($F266-2))+VLOOKUP($A266,$A$212:$N$239,2,FALSE))/($F266-1),((VLOOKUP($A266,$A$240:$N$265,14,FALSE)*($F266-2))+VLOOKUP($A266,$A$240:$N$265,2,FALSE))/($F266-1))</f>
        <v>26.125</v>
      </c>
      <c r="O266" s="10">
        <f>IF(ISNA(VLOOKUP($A266,$A$240:$O$265,13,FALSE)),((VLOOKUP($A266,$A$212:$O$239,15,FALSE)*($F266-2))+VLOOKUP($A266,$A$212:$O$239,13,FALSE))/($F266-1),((VLOOKUP($A266,$A$240:$O$265,15,FALSE)*($F266-2))+VLOOKUP($A266,$A$240:$O$265,13,FALSE))/($F266-1))</f>
        <v>23.75</v>
      </c>
      <c r="P266" s="8">
        <f>(P267*-1)</f>
        <v>-2.5</v>
      </c>
      <c r="Q266" t="str">
        <f>IF(AND(($P266 &lt;  0), ($D266="L")), "N", IF(AND(($P266 &gt; 0), ($D266="W")),"N","Y"))</f>
        <v>Y</v>
      </c>
    </row>
    <row r="267" spans="1:17" x14ac:dyDescent="0.35">
      <c r="A267" t="s">
        <v>31</v>
      </c>
      <c r="B267">
        <v>17</v>
      </c>
      <c r="C267" t="s">
        <v>1</v>
      </c>
      <c r="D267" t="str">
        <f>IF($B266=$B267,"T",IF($B266&lt;$B267,"W","L"))</f>
        <v>L</v>
      </c>
      <c r="E267" s="5">
        <v>42320</v>
      </c>
      <c r="F267" s="4">
        <f t="shared" ref="F267:F293" si="479">1+IF(ISNA(VLOOKUP($A267,$A$240:$F$265,6,FALSE)),VLOOKUP($A267,$A$212:$F$239,6,FALSE),VLOOKUP($A267,$A$240:$F$265,6,FALSE))</f>
        <v>9</v>
      </c>
      <c r="G267" s="4">
        <f t="shared" si="476"/>
        <v>4</v>
      </c>
      <c r="H267" t="s">
        <v>35</v>
      </c>
      <c r="I267">
        <v>2025</v>
      </c>
      <c r="J267" t="str">
        <f>VLOOKUP(A267,Sheet1!$A:$D,3, FALSE)</f>
        <v>Eastern</v>
      </c>
      <c r="K267">
        <v>60</v>
      </c>
      <c r="L267" t="s">
        <v>64</v>
      </c>
      <c r="M267">
        <f t="shared" si="454"/>
        <v>22</v>
      </c>
      <c r="N267" s="10">
        <f t="shared" ref="N267:N296" si="480">IF(ISNA(VLOOKUP($A267,$A$240:$N$265,2,FALSE)),((VLOOKUP($A267,$A$212:$N$239,14,FALSE)*($F267-2))+VLOOKUP($A267,$A$212:$N$239,2,FALSE))/($F267-1),((VLOOKUP($A267,$A$240:$N$265,14,FALSE)*($F267-2))+VLOOKUP($A267,$A$240:$N$265,2,FALSE))/($F267-1))</f>
        <v>25</v>
      </c>
      <c r="O267" s="10">
        <f t="shared" ref="O267:O296" si="481">IF(ISNA(VLOOKUP($A267,$A$240:$O$265,13,FALSE)),((VLOOKUP($A267,$A$212:$O$239,15,FALSE)*($F267-2))+VLOOKUP($A267,$A$212:$O$239,13,FALSE))/($F267-1),((VLOOKUP($A267,$A$240:$O$265,15,FALSE)*($F267-2))+VLOOKUP($A267,$A$240:$O$265,13,FALSE))/($F267-1))</f>
        <v>20.25</v>
      </c>
      <c r="P267" s="8">
        <v>2.5</v>
      </c>
      <c r="Q267" t="str">
        <f t="shared" ref="Q267:Q293" si="482">IF(AND(($P267 &lt;  0), ($D267="L")), "N", IF(AND(($P267 &gt; 0), ($D267="W")),"N","Y"))</f>
        <v>Y</v>
      </c>
    </row>
    <row r="268" spans="1:17" x14ac:dyDescent="0.35">
      <c r="A268" t="s">
        <v>17</v>
      </c>
      <c r="B268">
        <v>37</v>
      </c>
      <c r="C268" t="s">
        <v>1</v>
      </c>
      <c r="D268" t="str">
        <f>IF($B269=$B268,"T",IF($B269&lt;$B268,"W","L"))</f>
        <v>W</v>
      </c>
      <c r="E268" s="5">
        <f t="shared" ref="E268:E290" si="483">$E269</f>
        <v>42323</v>
      </c>
      <c r="F268" s="4">
        <f t="shared" si="479"/>
        <v>9</v>
      </c>
      <c r="G268" s="4">
        <f t="shared" si="476"/>
        <v>6</v>
      </c>
      <c r="H268" t="s">
        <v>34</v>
      </c>
      <c r="I268">
        <f t="shared" ref="I268" si="484">I269</f>
        <v>1200</v>
      </c>
      <c r="J268" t="str">
        <f>J269</f>
        <v>Central</v>
      </c>
      <c r="K268" t="str">
        <f t="shared" ref="K268:L268" si="485">K269</f>
        <v>Dome</v>
      </c>
      <c r="L268">
        <f t="shared" si="485"/>
        <v>0</v>
      </c>
      <c r="M268">
        <f t="shared" si="452"/>
        <v>13</v>
      </c>
      <c r="N268" s="10">
        <f t="shared" si="480"/>
        <v>20.25</v>
      </c>
      <c r="O268" s="10">
        <f t="shared" si="481"/>
        <v>27.625</v>
      </c>
      <c r="P268" s="8">
        <f>(P269*-1)</f>
        <v>-7</v>
      </c>
      <c r="Q268" t="str">
        <f t="shared" si="482"/>
        <v>Y</v>
      </c>
    </row>
    <row r="269" spans="1:17" x14ac:dyDescent="0.35">
      <c r="A269" t="s">
        <v>23</v>
      </c>
      <c r="B269">
        <v>13</v>
      </c>
      <c r="C269" t="s">
        <v>1</v>
      </c>
      <c r="D269" t="str">
        <f>IF($B268=$B269,"T",IF($B268&lt;$B269,"W","L"))</f>
        <v>L</v>
      </c>
      <c r="E269" s="5">
        <v>42323</v>
      </c>
      <c r="F269" s="4">
        <f t="shared" si="479"/>
        <v>9</v>
      </c>
      <c r="G269" s="4">
        <f t="shared" si="476"/>
        <v>7</v>
      </c>
      <c r="H269" t="s">
        <v>35</v>
      </c>
      <c r="I269">
        <v>1200</v>
      </c>
      <c r="J269" t="str">
        <f>VLOOKUP(A269,Sheet1!$A:$D,3, FALSE)</f>
        <v>Central</v>
      </c>
      <c r="K269" t="s">
        <v>61</v>
      </c>
      <c r="M269">
        <f t="shared" si="454"/>
        <v>37</v>
      </c>
      <c r="N269" s="10">
        <f t="shared" si="480"/>
        <v>19.125</v>
      </c>
      <c r="O269" s="10">
        <f t="shared" si="481"/>
        <v>18.25</v>
      </c>
      <c r="P269" s="8">
        <v>7</v>
      </c>
      <c r="Q269" t="str">
        <f t="shared" si="482"/>
        <v>Y</v>
      </c>
    </row>
    <row r="270" spans="1:17" x14ac:dyDescent="0.35">
      <c r="A270" t="s">
        <v>20</v>
      </c>
      <c r="B270">
        <v>27</v>
      </c>
      <c r="C270" t="s">
        <v>1</v>
      </c>
      <c r="D270" t="str">
        <f>IF($B271=$B270,"T",IF($B271&lt;$B270,"W","L"))</f>
        <v>W</v>
      </c>
      <c r="E270" s="5">
        <f t="shared" si="483"/>
        <v>42323</v>
      </c>
      <c r="F270" s="4">
        <f t="shared" si="479"/>
        <v>9</v>
      </c>
      <c r="G270" s="4">
        <f t="shared" si="476"/>
        <v>7</v>
      </c>
      <c r="H270" t="s">
        <v>34</v>
      </c>
      <c r="I270">
        <f t="shared" ref="I270" si="486">I271</f>
        <v>1200</v>
      </c>
      <c r="J270" t="str">
        <f>J271</f>
        <v>Central</v>
      </c>
      <c r="K270">
        <f t="shared" ref="K270:L270" si="487">K271</f>
        <v>57</v>
      </c>
      <c r="L270" t="str">
        <f t="shared" si="487"/>
        <v>Cloudy</v>
      </c>
      <c r="M270">
        <f t="shared" si="452"/>
        <v>10</v>
      </c>
      <c r="N270" s="10">
        <f t="shared" si="480"/>
        <v>28.5</v>
      </c>
      <c r="O270" s="10">
        <f t="shared" si="481"/>
        <v>20.625</v>
      </c>
      <c r="P270" s="8">
        <f>(P271*-1)</f>
        <v>3.5</v>
      </c>
      <c r="Q270" t="str">
        <f t="shared" si="482"/>
        <v>N</v>
      </c>
    </row>
    <row r="271" spans="1:17" x14ac:dyDescent="0.35">
      <c r="A271" t="s">
        <v>13</v>
      </c>
      <c r="B271">
        <v>10</v>
      </c>
      <c r="C271" t="s">
        <v>1</v>
      </c>
      <c r="D271" t="str">
        <f>IF($B270=$B271,"T",IF($B270&lt;$B271,"W","L"))</f>
        <v>L</v>
      </c>
      <c r="E271" s="5">
        <v>42323</v>
      </c>
      <c r="F271" s="4">
        <f t="shared" si="479"/>
        <v>9</v>
      </c>
      <c r="G271" s="4">
        <f t="shared" si="476"/>
        <v>7</v>
      </c>
      <c r="H271" t="s">
        <v>35</v>
      </c>
      <c r="I271">
        <v>1200</v>
      </c>
      <c r="J271" t="str">
        <f>VLOOKUP(A271,Sheet1!$A:$D,3, FALSE)</f>
        <v>Central</v>
      </c>
      <c r="K271">
        <v>57</v>
      </c>
      <c r="L271" t="s">
        <v>64</v>
      </c>
      <c r="M271">
        <f t="shared" si="454"/>
        <v>27</v>
      </c>
      <c r="N271" s="10">
        <f t="shared" si="480"/>
        <v>19.875</v>
      </c>
      <c r="O271" s="10">
        <f t="shared" si="481"/>
        <v>23.375</v>
      </c>
      <c r="P271" s="8">
        <v>-3.5</v>
      </c>
      <c r="Q271" t="str">
        <f t="shared" si="482"/>
        <v>N</v>
      </c>
    </row>
    <row r="272" spans="1:17" x14ac:dyDescent="0.35">
      <c r="A272" t="s">
        <v>8</v>
      </c>
      <c r="B272">
        <v>9</v>
      </c>
      <c r="C272" t="s">
        <v>1</v>
      </c>
      <c r="D272" t="str">
        <f>IF($B273=$B272,"T",IF($B273&lt;$B272,"W","L"))</f>
        <v>L</v>
      </c>
      <c r="E272" s="5">
        <f t="shared" si="483"/>
        <v>42323</v>
      </c>
      <c r="F272" s="4">
        <f t="shared" si="479"/>
        <v>10</v>
      </c>
      <c r="G272" s="4">
        <f t="shared" si="476"/>
        <v>10</v>
      </c>
      <c r="H272" t="s">
        <v>34</v>
      </c>
      <c r="I272">
        <f t="shared" ref="I272:I292" si="488">I273</f>
        <v>1300</v>
      </c>
      <c r="J272" t="str">
        <f>J273</f>
        <v>Eastern</v>
      </c>
      <c r="K272">
        <f t="shared" ref="K272:L272" si="489">K273</f>
        <v>61</v>
      </c>
      <c r="L272" t="str">
        <f t="shared" si="489"/>
        <v>Sunny</v>
      </c>
      <c r="M272">
        <f t="shared" si="452"/>
        <v>30</v>
      </c>
      <c r="N272" s="10">
        <f t="shared" si="480"/>
        <v>19.666666666666668</v>
      </c>
      <c r="O272" s="10">
        <f t="shared" si="481"/>
        <v>27.444444444444443</v>
      </c>
      <c r="P272" s="8">
        <f>(P273*-1)</f>
        <v>-7</v>
      </c>
      <c r="Q272" t="str">
        <f t="shared" si="482"/>
        <v>N</v>
      </c>
    </row>
    <row r="273" spans="1:17" x14ac:dyDescent="0.35">
      <c r="A273" t="s">
        <v>4</v>
      </c>
      <c r="B273">
        <v>30</v>
      </c>
      <c r="C273" t="s">
        <v>1</v>
      </c>
      <c r="D273" t="str">
        <f>IF($B272=$B273,"T",IF($B272&lt;$B273,"W","L"))</f>
        <v>W</v>
      </c>
      <c r="E273" s="5">
        <v>42323</v>
      </c>
      <c r="F273" s="4">
        <f t="shared" si="479"/>
        <v>10</v>
      </c>
      <c r="G273" s="4">
        <f t="shared" si="476"/>
        <v>7</v>
      </c>
      <c r="H273" t="s">
        <v>35</v>
      </c>
      <c r="I273">
        <v>1300</v>
      </c>
      <c r="J273" t="str">
        <f>VLOOKUP(A273,Sheet1!$A:$D,3, FALSE)</f>
        <v>Eastern</v>
      </c>
      <c r="K273">
        <v>61</v>
      </c>
      <c r="L273" t="s">
        <v>65</v>
      </c>
      <c r="M273">
        <f t="shared" si="454"/>
        <v>9</v>
      </c>
      <c r="N273" s="10">
        <f t="shared" si="480"/>
        <v>22.888888888888889</v>
      </c>
      <c r="O273" s="10">
        <f t="shared" si="481"/>
        <v>20.222222222222221</v>
      </c>
      <c r="P273" s="8">
        <v>7</v>
      </c>
      <c r="Q273" t="str">
        <f t="shared" si="482"/>
        <v>N</v>
      </c>
    </row>
    <row r="274" spans="1:17" x14ac:dyDescent="0.35">
      <c r="A274" t="s">
        <v>16</v>
      </c>
      <c r="B274">
        <v>18</v>
      </c>
      <c r="C274" t="s">
        <v>1</v>
      </c>
      <c r="D274" t="str">
        <f>IF($B275=$B274,"T",IF($B275&lt;$B274,"W","L"))</f>
        <v>W</v>
      </c>
      <c r="E274" s="5">
        <f t="shared" si="483"/>
        <v>42323</v>
      </c>
      <c r="F274" s="4">
        <f t="shared" si="479"/>
        <v>9</v>
      </c>
      <c r="G274" s="4">
        <f t="shared" si="476"/>
        <v>14</v>
      </c>
      <c r="H274" t="s">
        <v>34</v>
      </c>
      <c r="I274">
        <f t="shared" si="488"/>
        <v>1200</v>
      </c>
      <c r="J274" t="str">
        <f>J275</f>
        <v>Central</v>
      </c>
      <c r="K274">
        <f t="shared" ref="K274:L274" si="490">K275</f>
        <v>55</v>
      </c>
      <c r="L274" t="str">
        <f t="shared" si="490"/>
        <v>Sunny</v>
      </c>
      <c r="M274">
        <f t="shared" si="452"/>
        <v>16</v>
      </c>
      <c r="N274" s="10">
        <f t="shared" si="480"/>
        <v>18.625</v>
      </c>
      <c r="O274" s="10">
        <f t="shared" si="481"/>
        <v>30.625</v>
      </c>
      <c r="P274" s="8">
        <f>(P275*-1)</f>
        <v>-10.5</v>
      </c>
      <c r="Q274" t="str">
        <f t="shared" si="482"/>
        <v>Y</v>
      </c>
    </row>
    <row r="275" spans="1:17" x14ac:dyDescent="0.35">
      <c r="A275" t="s">
        <v>26</v>
      </c>
      <c r="B275">
        <v>16</v>
      </c>
      <c r="C275" t="s">
        <v>1</v>
      </c>
      <c r="D275" t="str">
        <f>IF($B274=$B275,"T",IF($B274&lt;$B275,"W","L"))</f>
        <v>L</v>
      </c>
      <c r="E275" s="5">
        <v>42323</v>
      </c>
      <c r="F275" s="4">
        <f t="shared" si="479"/>
        <v>9</v>
      </c>
      <c r="G275" s="4">
        <f t="shared" si="476"/>
        <v>7</v>
      </c>
      <c r="H275" t="s">
        <v>35</v>
      </c>
      <c r="I275">
        <v>1200</v>
      </c>
      <c r="J275" t="str">
        <f>VLOOKUP(A275,Sheet1!$A:$D,3, FALSE)</f>
        <v>Central</v>
      </c>
      <c r="K275">
        <v>55</v>
      </c>
      <c r="L275" t="s">
        <v>65</v>
      </c>
      <c r="M275">
        <f t="shared" si="454"/>
        <v>18</v>
      </c>
      <c r="N275" s="10">
        <f t="shared" si="480"/>
        <v>25.375</v>
      </c>
      <c r="O275" s="10">
        <f t="shared" si="481"/>
        <v>20.875</v>
      </c>
      <c r="P275" s="8">
        <v>10.5</v>
      </c>
      <c r="Q275" t="str">
        <f t="shared" si="482"/>
        <v>Y</v>
      </c>
    </row>
    <row r="276" spans="1:17" x14ac:dyDescent="0.35">
      <c r="A276" t="s">
        <v>2</v>
      </c>
      <c r="B276">
        <v>14</v>
      </c>
      <c r="C276" t="s">
        <v>1</v>
      </c>
      <c r="D276" t="str">
        <f>IF($B277=$B276,"T",IF($B277&lt;$B276,"W","L"))</f>
        <v>L</v>
      </c>
      <c r="E276" s="5">
        <f t="shared" si="483"/>
        <v>42323</v>
      </c>
      <c r="F276" s="4">
        <f t="shared" si="479"/>
        <v>10</v>
      </c>
      <c r="G276" s="4">
        <f t="shared" si="476"/>
        <v>7</v>
      </c>
      <c r="H276" t="s">
        <v>34</v>
      </c>
      <c r="I276">
        <f t="shared" si="488"/>
        <v>1300</v>
      </c>
      <c r="J276" t="str">
        <f>J277</f>
        <v>Eastern</v>
      </c>
      <c r="K276" s="1">
        <f t="shared" ref="K276" si="491">K277</f>
        <v>61</v>
      </c>
      <c r="L276" t="str">
        <f t="shared" ref="L276" si="492">L277</f>
        <v>Sunny</v>
      </c>
      <c r="M276">
        <f t="shared" si="452"/>
        <v>47</v>
      </c>
      <c r="N276" s="10">
        <f t="shared" si="480"/>
        <v>26.777777777777779</v>
      </c>
      <c r="O276" s="10">
        <f t="shared" si="481"/>
        <v>29.777777777777779</v>
      </c>
      <c r="P276" s="8">
        <f>(P277*-1)</f>
        <v>1</v>
      </c>
      <c r="Q276" t="str">
        <f t="shared" si="482"/>
        <v>Y</v>
      </c>
    </row>
    <row r="277" spans="1:17" x14ac:dyDescent="0.35">
      <c r="A277" t="s">
        <v>29</v>
      </c>
      <c r="B277">
        <v>47</v>
      </c>
      <c r="C277" t="s">
        <v>1</v>
      </c>
      <c r="D277" t="str">
        <f>IF($B276=$B277,"T",IF($B276&lt;$B277,"W","L"))</f>
        <v>W</v>
      </c>
      <c r="E277" s="5">
        <v>42323</v>
      </c>
      <c r="F277" s="4">
        <f t="shared" si="479"/>
        <v>9</v>
      </c>
      <c r="G277" s="4">
        <f t="shared" si="476"/>
        <v>7</v>
      </c>
      <c r="H277" t="s">
        <v>35</v>
      </c>
      <c r="I277">
        <v>1300</v>
      </c>
      <c r="J277" t="str">
        <f>VLOOKUP(A277,Sheet1!$A:$D,3, FALSE)</f>
        <v>Eastern</v>
      </c>
      <c r="K277" s="1">
        <v>61</v>
      </c>
      <c r="L277" t="s">
        <v>65</v>
      </c>
      <c r="M277">
        <f t="shared" si="454"/>
        <v>14</v>
      </c>
      <c r="N277" s="10">
        <f t="shared" si="480"/>
        <v>19.75</v>
      </c>
      <c r="O277" s="10">
        <f t="shared" si="481"/>
        <v>24.375</v>
      </c>
      <c r="P277" s="8">
        <v>-1</v>
      </c>
      <c r="Q277" t="str">
        <f t="shared" si="482"/>
        <v>Y</v>
      </c>
    </row>
    <row r="278" spans="1:17" x14ac:dyDescent="0.35">
      <c r="A278" t="s">
        <v>10</v>
      </c>
      <c r="B278">
        <v>20</v>
      </c>
      <c r="C278" t="s">
        <v>1</v>
      </c>
      <c r="D278" t="str">
        <f>IF($B279=$B278,"T",IF($B279&lt;$B278,"W","L"))</f>
        <v>W</v>
      </c>
      <c r="E278" s="5">
        <f t="shared" si="483"/>
        <v>42323</v>
      </c>
      <c r="F278" s="4">
        <f t="shared" si="479"/>
        <v>9</v>
      </c>
      <c r="G278" s="4">
        <f t="shared" si="476"/>
        <v>7</v>
      </c>
      <c r="H278" t="s">
        <v>34</v>
      </c>
      <c r="I278">
        <f t="shared" si="488"/>
        <v>1300</v>
      </c>
      <c r="J278" t="str">
        <f>J279</f>
        <v>Eastern</v>
      </c>
      <c r="K278">
        <f t="shared" ref="K278:L278" si="493">K279</f>
        <v>59</v>
      </c>
      <c r="L278" t="str">
        <f t="shared" si="493"/>
        <v>Sunny</v>
      </c>
      <c r="M278">
        <f t="shared" si="452"/>
        <v>19</v>
      </c>
      <c r="N278" s="10">
        <f t="shared" si="480"/>
        <v>21.375</v>
      </c>
      <c r="O278" s="10">
        <f t="shared" si="481"/>
        <v>25.75</v>
      </c>
      <c r="P278" s="8">
        <f>(P279*-1)</f>
        <v>-6</v>
      </c>
      <c r="Q278" t="str">
        <f t="shared" si="482"/>
        <v>Y</v>
      </c>
    </row>
    <row r="279" spans="1:17" x14ac:dyDescent="0.35">
      <c r="A279" t="s">
        <v>27</v>
      </c>
      <c r="B279">
        <v>19</v>
      </c>
      <c r="C279" t="s">
        <v>1</v>
      </c>
      <c r="D279" t="str">
        <f>IF($B278=$B279,"T",IF($B278&lt;$B279,"W","L"))</f>
        <v>L</v>
      </c>
      <c r="E279" s="5">
        <v>42323</v>
      </c>
      <c r="F279" s="4">
        <f t="shared" si="479"/>
        <v>9</v>
      </c>
      <c r="G279" s="4">
        <f t="shared" si="476"/>
        <v>7</v>
      </c>
      <c r="H279" t="s">
        <v>35</v>
      </c>
      <c r="I279">
        <v>1300</v>
      </c>
      <c r="J279" t="str">
        <f>VLOOKUP(A279,Sheet1!$A:$D,3, FALSE)</f>
        <v>Eastern</v>
      </c>
      <c r="K279">
        <v>59</v>
      </c>
      <c r="L279" t="s">
        <v>65</v>
      </c>
      <c r="M279">
        <f t="shared" si="454"/>
        <v>20</v>
      </c>
      <c r="N279" s="10">
        <f t="shared" si="480"/>
        <v>24.125</v>
      </c>
      <c r="O279" s="10">
        <f t="shared" si="481"/>
        <v>20.5</v>
      </c>
      <c r="P279" s="8">
        <v>6</v>
      </c>
      <c r="Q279" t="str">
        <f t="shared" si="482"/>
        <v>Y</v>
      </c>
    </row>
    <row r="280" spans="1:17" x14ac:dyDescent="0.35">
      <c r="A280" t="s">
        <v>19</v>
      </c>
      <c r="B280">
        <v>22</v>
      </c>
      <c r="C280" t="s">
        <v>1</v>
      </c>
      <c r="D280" t="str">
        <f>IF($B281=$B280,"T",IF($B281&lt;$B280,"W","L"))</f>
        <v>W</v>
      </c>
      <c r="E280" s="5">
        <f t="shared" si="483"/>
        <v>42323</v>
      </c>
      <c r="F280" s="4">
        <f t="shared" si="479"/>
        <v>9</v>
      </c>
      <c r="G280" s="4">
        <f t="shared" si="476"/>
        <v>7</v>
      </c>
      <c r="H280" t="s">
        <v>34</v>
      </c>
      <c r="I280">
        <f t="shared" si="488"/>
        <v>1300</v>
      </c>
      <c r="J280" t="str">
        <f>J281</f>
        <v>Eastern</v>
      </c>
      <c r="K280">
        <f t="shared" ref="K280:L280" si="494">K281</f>
        <v>60</v>
      </c>
      <c r="L280" t="str">
        <f t="shared" si="494"/>
        <v>Partly Cloudy</v>
      </c>
      <c r="M280">
        <f t="shared" si="452"/>
        <v>20</v>
      </c>
      <c r="N280" s="10">
        <f t="shared" si="480"/>
        <v>21.25</v>
      </c>
      <c r="O280" s="10">
        <f t="shared" si="481"/>
        <v>29.375</v>
      </c>
      <c r="P280" s="8">
        <f>(P281*-1)</f>
        <v>-5</v>
      </c>
      <c r="Q280" t="str">
        <f t="shared" si="482"/>
        <v>Y</v>
      </c>
    </row>
    <row r="281" spans="1:17" x14ac:dyDescent="0.35">
      <c r="A281" t="s">
        <v>30</v>
      </c>
      <c r="B281">
        <v>20</v>
      </c>
      <c r="C281" t="s">
        <v>1</v>
      </c>
      <c r="D281" t="str">
        <f>IF($B280=$B281,"T",IF($B280&lt;$B281,"W","L"))</f>
        <v>L</v>
      </c>
      <c r="E281" s="5">
        <v>42323</v>
      </c>
      <c r="F281" s="4">
        <f t="shared" si="479"/>
        <v>9</v>
      </c>
      <c r="G281" s="4">
        <f t="shared" si="476"/>
        <v>14</v>
      </c>
      <c r="H281" t="s">
        <v>35</v>
      </c>
      <c r="I281">
        <v>1300</v>
      </c>
      <c r="J281" t="str">
        <f>VLOOKUP(A281,Sheet1!$A:$D,3, FALSE)</f>
        <v>Eastern</v>
      </c>
      <c r="K281">
        <v>60</v>
      </c>
      <c r="L281" t="s">
        <v>62</v>
      </c>
      <c r="M281">
        <f t="shared" si="454"/>
        <v>22</v>
      </c>
      <c r="N281" s="10">
        <f t="shared" si="480"/>
        <v>23.75</v>
      </c>
      <c r="O281" s="10">
        <f t="shared" si="481"/>
        <v>26.75</v>
      </c>
      <c r="P281" s="8">
        <v>5</v>
      </c>
      <c r="Q281" t="str">
        <f t="shared" si="482"/>
        <v>Y</v>
      </c>
    </row>
    <row r="282" spans="1:17" x14ac:dyDescent="0.35">
      <c r="A282" t="s">
        <v>28</v>
      </c>
      <c r="B282">
        <v>6</v>
      </c>
      <c r="C282" t="s">
        <v>1</v>
      </c>
      <c r="D282" t="str">
        <f>IF($B283=$B282,"T",IF($B283&lt;$B282,"W","L"))</f>
        <v>L</v>
      </c>
      <c r="E282" s="5">
        <f t="shared" si="483"/>
        <v>42323</v>
      </c>
      <c r="F282" s="4">
        <f t="shared" si="479"/>
        <v>9</v>
      </c>
      <c r="G282" s="4">
        <f t="shared" si="476"/>
        <v>7</v>
      </c>
      <c r="H282" t="s">
        <v>34</v>
      </c>
      <c r="I282">
        <f t="shared" si="488"/>
        <v>1300</v>
      </c>
      <c r="J282" t="str">
        <f>J283</f>
        <v>Eastern</v>
      </c>
      <c r="K282">
        <f t="shared" ref="K282:L282" si="495">K283</f>
        <v>79</v>
      </c>
      <c r="L282" t="str">
        <f t="shared" si="495"/>
        <v>Cloudy</v>
      </c>
      <c r="M282">
        <f t="shared" si="452"/>
        <v>10</v>
      </c>
      <c r="N282" s="10">
        <f t="shared" si="480"/>
        <v>20</v>
      </c>
      <c r="O282" s="10">
        <f t="shared" si="481"/>
        <v>25.5</v>
      </c>
      <c r="P282" s="8">
        <f>(P283*-1)</f>
        <v>1</v>
      </c>
      <c r="Q282" t="str">
        <f t="shared" si="482"/>
        <v>Y</v>
      </c>
    </row>
    <row r="283" spans="1:17" x14ac:dyDescent="0.35">
      <c r="A283" t="s">
        <v>9</v>
      </c>
      <c r="B283">
        <v>10</v>
      </c>
      <c r="C283" t="s">
        <v>1</v>
      </c>
      <c r="D283" t="str">
        <f>IF($B282=$B283,"T",IF($B282&lt;$B283,"W","L"))</f>
        <v>W</v>
      </c>
      <c r="E283" s="5">
        <v>42323</v>
      </c>
      <c r="F283" s="4">
        <f t="shared" si="479"/>
        <v>9</v>
      </c>
      <c r="G283" s="4">
        <f t="shared" si="476"/>
        <v>7</v>
      </c>
      <c r="H283" t="s">
        <v>35</v>
      </c>
      <c r="I283">
        <v>1300</v>
      </c>
      <c r="J283" t="str">
        <f>VLOOKUP(A283,Sheet1!$A:$D,3, FALSE)</f>
        <v>Eastern</v>
      </c>
      <c r="K283">
        <v>79</v>
      </c>
      <c r="L283" t="s">
        <v>64</v>
      </c>
      <c r="M283">
        <f t="shared" si="454"/>
        <v>6</v>
      </c>
      <c r="N283" s="10">
        <f t="shared" si="480"/>
        <v>22.625</v>
      </c>
      <c r="O283" s="10">
        <f t="shared" si="481"/>
        <v>28.875</v>
      </c>
      <c r="P283" s="8">
        <v>-1</v>
      </c>
      <c r="Q283" t="str">
        <f t="shared" si="482"/>
        <v>Y</v>
      </c>
    </row>
    <row r="284" spans="1:17" x14ac:dyDescent="0.35">
      <c r="A284" t="s">
        <v>0</v>
      </c>
      <c r="B284">
        <v>30</v>
      </c>
      <c r="C284" t="s">
        <v>1</v>
      </c>
      <c r="D284" t="str">
        <f>IF($B285=$B284,"T",IF($B285&lt;$B284,"W","L"))</f>
        <v>W</v>
      </c>
      <c r="E284" s="5">
        <f t="shared" si="483"/>
        <v>42323</v>
      </c>
      <c r="F284" s="4">
        <f t="shared" si="479"/>
        <v>9</v>
      </c>
      <c r="G284" s="4">
        <f t="shared" si="476"/>
        <v>7</v>
      </c>
      <c r="H284" t="s">
        <v>34</v>
      </c>
      <c r="I284">
        <f t="shared" si="488"/>
        <v>1305</v>
      </c>
      <c r="J284" t="str">
        <f>J285</f>
        <v>Pacific</v>
      </c>
      <c r="K284">
        <f t="shared" ref="K284:L284" si="496">K285</f>
        <v>62</v>
      </c>
      <c r="L284" t="str">
        <f t="shared" si="496"/>
        <v>Sunny</v>
      </c>
      <c r="M284">
        <f t="shared" si="452"/>
        <v>14</v>
      </c>
      <c r="N284" s="10">
        <f t="shared" si="480"/>
        <v>21</v>
      </c>
      <c r="O284" s="10">
        <f t="shared" si="481"/>
        <v>17.5</v>
      </c>
      <c r="P284" s="8">
        <f>(P285*-1)</f>
        <v>-3.5</v>
      </c>
      <c r="Q284" t="str">
        <f t="shared" si="482"/>
        <v>Y</v>
      </c>
    </row>
    <row r="285" spans="1:17" x14ac:dyDescent="0.35">
      <c r="A285" t="s">
        <v>12</v>
      </c>
      <c r="B285">
        <v>14</v>
      </c>
      <c r="C285" t="s">
        <v>1</v>
      </c>
      <c r="D285" t="str">
        <f>IF($B284=$B285,"T",IF($B284&lt;$B285,"W","L"))</f>
        <v>L</v>
      </c>
      <c r="E285" s="5">
        <v>42323</v>
      </c>
      <c r="F285" s="4">
        <f t="shared" si="479"/>
        <v>9</v>
      </c>
      <c r="G285" s="4">
        <f t="shared" si="476"/>
        <v>7</v>
      </c>
      <c r="H285" t="s">
        <v>35</v>
      </c>
      <c r="I285">
        <v>1305</v>
      </c>
      <c r="J285" t="str">
        <f>VLOOKUP(A285,Sheet1!$A:$D,3, FALSE)</f>
        <v>Pacific</v>
      </c>
      <c r="K285">
        <v>62</v>
      </c>
      <c r="L285" t="s">
        <v>65</v>
      </c>
      <c r="M285">
        <f t="shared" si="454"/>
        <v>30</v>
      </c>
      <c r="N285" s="10">
        <f t="shared" si="480"/>
        <v>26.625</v>
      </c>
      <c r="O285" s="10">
        <f t="shared" si="481"/>
        <v>26.375</v>
      </c>
      <c r="P285" s="8">
        <v>3.5</v>
      </c>
      <c r="Q285" t="str">
        <f t="shared" si="482"/>
        <v>Y</v>
      </c>
    </row>
    <row r="286" spans="1:17" x14ac:dyDescent="0.35">
      <c r="A286" t="s">
        <v>33</v>
      </c>
      <c r="B286">
        <v>29</v>
      </c>
      <c r="C286" t="s">
        <v>1</v>
      </c>
      <c r="D286" t="str">
        <f>IF($B287=$B286,"T",IF($B287&lt;$B286,"W","L"))</f>
        <v>W</v>
      </c>
      <c r="E286" s="5">
        <f t="shared" si="483"/>
        <v>42323</v>
      </c>
      <c r="F286" s="4">
        <f t="shared" si="479"/>
        <v>9</v>
      </c>
      <c r="G286" s="4">
        <f t="shared" si="476"/>
        <v>14</v>
      </c>
      <c r="H286" t="s">
        <v>34</v>
      </c>
      <c r="I286">
        <f t="shared" si="488"/>
        <v>1425</v>
      </c>
      <c r="J286" t="str">
        <f>J287</f>
        <v>Mountain</v>
      </c>
      <c r="K286">
        <f t="shared" ref="K286:L286" si="497">K287</f>
        <v>64</v>
      </c>
      <c r="L286" t="str">
        <f t="shared" si="497"/>
        <v>Mostly Sunny</v>
      </c>
      <c r="M286">
        <f t="shared" si="452"/>
        <v>13</v>
      </c>
      <c r="N286" s="10">
        <f t="shared" si="480"/>
        <v>24.375</v>
      </c>
      <c r="O286" s="10">
        <f t="shared" si="481"/>
        <v>22.75</v>
      </c>
      <c r="P286" s="8">
        <f>(P287*-1)</f>
        <v>-3.5</v>
      </c>
      <c r="Q286" t="str">
        <f t="shared" si="482"/>
        <v>Y</v>
      </c>
    </row>
    <row r="287" spans="1:17" x14ac:dyDescent="0.35">
      <c r="A287" t="s">
        <v>18</v>
      </c>
      <c r="B287">
        <v>13</v>
      </c>
      <c r="C287" t="s">
        <v>1</v>
      </c>
      <c r="D287" t="str">
        <f>IF($B286=$B287,"T",IF($B286&lt;$B287,"W","L"))</f>
        <v>L</v>
      </c>
      <c r="E287" s="5">
        <v>42323</v>
      </c>
      <c r="F287" s="4">
        <f t="shared" si="479"/>
        <v>9</v>
      </c>
      <c r="G287" s="4">
        <f t="shared" si="476"/>
        <v>7</v>
      </c>
      <c r="H287" t="s">
        <v>35</v>
      </c>
      <c r="I287">
        <v>1425</v>
      </c>
      <c r="J287" t="str">
        <f>VLOOKUP(A287,Sheet1!$A:$D,3, FALSE)</f>
        <v>Mountain</v>
      </c>
      <c r="K287">
        <v>64</v>
      </c>
      <c r="L287" t="s">
        <v>107</v>
      </c>
      <c r="M287">
        <f t="shared" si="454"/>
        <v>29</v>
      </c>
      <c r="N287" s="10">
        <f t="shared" si="480"/>
        <v>24</v>
      </c>
      <c r="O287" s="10">
        <f t="shared" si="481"/>
        <v>17.375</v>
      </c>
      <c r="P287" s="8">
        <v>3.5</v>
      </c>
      <c r="Q287" t="str">
        <f t="shared" si="482"/>
        <v>Y</v>
      </c>
    </row>
    <row r="288" spans="1:17" x14ac:dyDescent="0.35">
      <c r="A288" t="s">
        <v>7</v>
      </c>
      <c r="B288">
        <v>27</v>
      </c>
      <c r="C288" t="s">
        <v>1</v>
      </c>
      <c r="D288" t="str">
        <f>IF($B289=$B288,"T",IF($B289&lt;$B288,"W","L"))</f>
        <v>W</v>
      </c>
      <c r="E288" s="5">
        <f t="shared" si="483"/>
        <v>42323</v>
      </c>
      <c r="F288" s="4">
        <f t="shared" si="479"/>
        <v>9</v>
      </c>
      <c r="G288" s="4">
        <f t="shared" si="476"/>
        <v>7</v>
      </c>
      <c r="H288" t="s">
        <v>34</v>
      </c>
      <c r="I288">
        <f t="shared" si="488"/>
        <v>1625</v>
      </c>
      <c r="J288" t="str">
        <f>J289</f>
        <v>Eastern</v>
      </c>
      <c r="K288">
        <f t="shared" ref="K288:L288" si="498">K289</f>
        <v>60</v>
      </c>
      <c r="L288" t="str">
        <f t="shared" si="498"/>
        <v>Clear</v>
      </c>
      <c r="M288">
        <f t="shared" si="452"/>
        <v>26</v>
      </c>
      <c r="N288" s="10">
        <f t="shared" si="480"/>
        <v>34.5</v>
      </c>
      <c r="O288" s="10">
        <f t="shared" si="481"/>
        <v>17.875</v>
      </c>
      <c r="P288" s="8">
        <f>(P289*-1)</f>
        <v>7</v>
      </c>
      <c r="Q288" t="str">
        <f t="shared" si="482"/>
        <v>N</v>
      </c>
    </row>
    <row r="289" spans="1:17" x14ac:dyDescent="0.35">
      <c r="A289" t="s">
        <v>21</v>
      </c>
      <c r="B289">
        <v>26</v>
      </c>
      <c r="C289" t="s">
        <v>1</v>
      </c>
      <c r="D289" t="str">
        <f>IF($B288=$B289,"T",IF($B288&lt;$B289,"W","L"))</f>
        <v>L</v>
      </c>
      <c r="E289" s="5">
        <v>42323</v>
      </c>
      <c r="F289" s="4">
        <f t="shared" si="479"/>
        <v>10</v>
      </c>
      <c r="G289" s="4">
        <f t="shared" si="476"/>
        <v>7</v>
      </c>
      <c r="H289" t="s">
        <v>35</v>
      </c>
      <c r="I289">
        <v>1625</v>
      </c>
      <c r="J289" t="str">
        <f>VLOOKUP(A289,Sheet1!$A:$D,3, FALSE)</f>
        <v>Eastern</v>
      </c>
      <c r="K289">
        <v>60</v>
      </c>
      <c r="L289" t="s">
        <v>69</v>
      </c>
      <c r="M289">
        <f t="shared" si="454"/>
        <v>27</v>
      </c>
      <c r="N289" s="10">
        <f t="shared" si="480"/>
        <v>27.444444444444443</v>
      </c>
      <c r="O289" s="10">
        <f t="shared" si="481"/>
        <v>25.111111111111111</v>
      </c>
      <c r="P289" s="8">
        <v>-7</v>
      </c>
      <c r="Q289" t="str">
        <f t="shared" si="482"/>
        <v>N</v>
      </c>
    </row>
    <row r="290" spans="1:17" x14ac:dyDescent="0.35">
      <c r="A290" t="s">
        <v>22</v>
      </c>
      <c r="B290">
        <v>39</v>
      </c>
      <c r="C290" t="s">
        <v>1</v>
      </c>
      <c r="D290" t="str">
        <f>IF($B291=$B290,"T",IF($B291&lt;$B290,"W","L"))</f>
        <v>W</v>
      </c>
      <c r="E290" s="5">
        <f t="shared" si="483"/>
        <v>42323</v>
      </c>
      <c r="F290" s="4">
        <f t="shared" si="479"/>
        <v>9</v>
      </c>
      <c r="G290" s="4">
        <f t="shared" si="476"/>
        <v>14</v>
      </c>
      <c r="H290" t="s">
        <v>34</v>
      </c>
      <c r="I290">
        <f t="shared" si="488"/>
        <v>1730</v>
      </c>
      <c r="J290" t="str">
        <f>J291</f>
        <v>Pacific</v>
      </c>
      <c r="K290">
        <f t="shared" ref="K290:L290" si="499">K291</f>
        <v>49</v>
      </c>
      <c r="L290" t="str">
        <f t="shared" si="499"/>
        <v>Partly Cloudy</v>
      </c>
      <c r="M290">
        <f t="shared" si="452"/>
        <v>32</v>
      </c>
      <c r="N290" s="10">
        <f t="shared" si="480"/>
        <v>32.875</v>
      </c>
      <c r="O290" s="10">
        <f t="shared" si="481"/>
        <v>19.125</v>
      </c>
      <c r="P290" s="8">
        <f>(P291*-1)</f>
        <v>-3</v>
      </c>
      <c r="Q290" t="str">
        <f t="shared" si="482"/>
        <v>Y</v>
      </c>
    </row>
    <row r="291" spans="1:17" x14ac:dyDescent="0.35">
      <c r="A291" t="s">
        <v>25</v>
      </c>
      <c r="B291">
        <v>32</v>
      </c>
      <c r="C291" t="s">
        <v>1</v>
      </c>
      <c r="D291" t="str">
        <f>IF($B290=$B291,"T",IF($B290&lt;$B291,"W","L"))</f>
        <v>L</v>
      </c>
      <c r="E291" s="5">
        <v>42323</v>
      </c>
      <c r="F291" s="4">
        <f t="shared" si="479"/>
        <v>9</v>
      </c>
      <c r="G291" s="4">
        <f t="shared" si="476"/>
        <v>14</v>
      </c>
      <c r="H291" t="s">
        <v>35</v>
      </c>
      <c r="I291">
        <v>1730</v>
      </c>
      <c r="J291" t="str">
        <f>VLOOKUP(A291,Sheet1!$A:$D,3, FALSE)</f>
        <v>Pacific</v>
      </c>
      <c r="K291">
        <v>49</v>
      </c>
      <c r="L291" t="s">
        <v>62</v>
      </c>
      <c r="M291">
        <f t="shared" si="454"/>
        <v>39</v>
      </c>
      <c r="N291" s="10">
        <f t="shared" si="480"/>
        <v>20.875</v>
      </c>
      <c r="O291" s="10">
        <f t="shared" si="481"/>
        <v>17.5</v>
      </c>
      <c r="P291" s="8">
        <v>3</v>
      </c>
      <c r="Q291" t="str">
        <f t="shared" si="482"/>
        <v>Y</v>
      </c>
    </row>
    <row r="292" spans="1:17" x14ac:dyDescent="0.35">
      <c r="A292" t="s">
        <v>15</v>
      </c>
      <c r="B292">
        <v>10</v>
      </c>
      <c r="C292" t="s">
        <v>1</v>
      </c>
      <c r="D292" t="str">
        <f>IF($B293=$B292,"T",IF($B293&lt;$B292,"W","L"))</f>
        <v>W</v>
      </c>
      <c r="E292" s="5">
        <f t="shared" ref="E292" si="500">$E293</f>
        <v>42324</v>
      </c>
      <c r="F292" s="4">
        <f t="shared" si="479"/>
        <v>9</v>
      </c>
      <c r="G292" s="4">
        <f t="shared" si="476"/>
        <v>15</v>
      </c>
      <c r="H292" t="s">
        <v>34</v>
      </c>
      <c r="I292">
        <f t="shared" si="488"/>
        <v>2030</v>
      </c>
      <c r="J292" t="str">
        <f>J293</f>
        <v>Eastern</v>
      </c>
      <c r="K292">
        <f t="shared" ref="K292:L292" si="501">K293</f>
        <v>53</v>
      </c>
      <c r="L292" t="str">
        <f t="shared" si="501"/>
        <v>Light Showers</v>
      </c>
      <c r="M292">
        <f t="shared" si="452"/>
        <v>6</v>
      </c>
      <c r="N292" s="10">
        <f t="shared" si="480"/>
        <v>21.75</v>
      </c>
      <c r="O292" s="10">
        <f t="shared" si="481"/>
        <v>25.625</v>
      </c>
      <c r="P292" s="8">
        <f>(P293*-1)</f>
        <v>-10</v>
      </c>
      <c r="Q292" t="str">
        <f t="shared" si="482"/>
        <v>Y</v>
      </c>
    </row>
    <row r="293" spans="1:17" x14ac:dyDescent="0.35">
      <c r="A293" t="s">
        <v>6</v>
      </c>
      <c r="B293">
        <v>6</v>
      </c>
      <c r="C293" t="s">
        <v>1</v>
      </c>
      <c r="D293" t="str">
        <f>IF($B292=$B293,"T",IF($B292&lt;$B293,"W","L"))</f>
        <v>L</v>
      </c>
      <c r="E293" s="5">
        <v>42324</v>
      </c>
      <c r="F293" s="4">
        <f t="shared" si="479"/>
        <v>9</v>
      </c>
      <c r="G293" s="4">
        <f t="shared" si="476"/>
        <v>11</v>
      </c>
      <c r="H293" t="s">
        <v>35</v>
      </c>
      <c r="I293">
        <v>2030</v>
      </c>
      <c r="J293" t="str">
        <f>VLOOKUP(A293,Sheet1!$A:$D,3, FALSE)</f>
        <v>Eastern</v>
      </c>
      <c r="K293">
        <v>53</v>
      </c>
      <c r="L293" t="s">
        <v>173</v>
      </c>
      <c r="M293">
        <f t="shared" si="454"/>
        <v>10</v>
      </c>
      <c r="N293" s="10">
        <f t="shared" si="480"/>
        <v>28.625</v>
      </c>
      <c r="O293" s="10">
        <f t="shared" si="481"/>
        <v>17.75</v>
      </c>
      <c r="P293" s="8">
        <v>10</v>
      </c>
      <c r="Q293" t="str">
        <f t="shared" si="482"/>
        <v>Y</v>
      </c>
    </row>
    <row r="294" spans="1:17" x14ac:dyDescent="0.35">
      <c r="A294" t="s">
        <v>13</v>
      </c>
      <c r="B294">
        <v>13</v>
      </c>
      <c r="C294" t="s">
        <v>1</v>
      </c>
      <c r="D294" t="str">
        <f>IF($B295=$B294,"T",IF($B295&lt;$B294,"W","L"))</f>
        <v>L</v>
      </c>
      <c r="E294" s="5">
        <f t="shared" ref="E294" si="502">$E295</f>
        <v>42327</v>
      </c>
      <c r="F294" s="4">
        <f>1+IF(ISNA(VLOOKUP($A294,$A$266:$F$293,6,FALSE)),VLOOKUP($A294,$A$240:$F$265,6,FALSE),VLOOKUP($A294,$A$266:$F$293,6,FALSE))</f>
        <v>10</v>
      </c>
      <c r="G294" s="4">
        <f t="shared" ref="F294:G321" si="503">VLOOKUP($A294,$A294:$E294,5,FALSE)-IF(ISNA(VLOOKUP($A294,$A$266:$E$293,5,FALSE)),VLOOKUP($A294,$A$240:$E$265,5,FALSE),VLOOKUP($A294,$A$266:$E$293,5,FALSE))</f>
        <v>4</v>
      </c>
      <c r="H294" t="s">
        <v>34</v>
      </c>
      <c r="I294">
        <f t="shared" ref="I294" si="504">I295</f>
        <v>2025</v>
      </c>
      <c r="J294" t="str">
        <f>J295</f>
        <v>Eastern</v>
      </c>
      <c r="K294">
        <f t="shared" ref="K294:L294" si="505">K295</f>
        <v>75</v>
      </c>
      <c r="L294" t="str">
        <f t="shared" si="505"/>
        <v>Cloudy</v>
      </c>
      <c r="M294">
        <f t="shared" si="452"/>
        <v>19</v>
      </c>
      <c r="N294" s="10">
        <f>IF(ISNA(VLOOKUP($A294,$A$266:$N$293,2,FALSE)),((VLOOKUP($A294,$A$240:$N$265,14,FALSE)*($F294-2))+VLOOKUP($A294,$A$240:$N$265,2,FALSE))/($F294-1),((VLOOKUP($A294,$A$266:$N$293,14,FALSE)*($F294-2))+VLOOKUP($A294,$A$266:$N$293,2,FALSE))/($F294-1))</f>
        <v>18.777777777777779</v>
      </c>
      <c r="O294" s="10">
        <f>IF(ISNA(VLOOKUP($A294,$A$266:$O$293,13,FALSE)),((VLOOKUP($A294,$A$240:$O$265,15,FALSE)*($F294-2))+VLOOKUP($A294,$A$240:$O$265,13,FALSE))/($F294-1),((VLOOKUP($A294,$A$266:$O$293,15,FALSE)*($F294-2))+VLOOKUP($A294,$A$266:$O$293,13,FALSE))/($F294-1))</f>
        <v>23.777777777777779</v>
      </c>
      <c r="P294" s="8">
        <f>(P295*-1)</f>
        <v>-3</v>
      </c>
      <c r="Q294" t="str">
        <f>IF(AND(($P294 &lt;  0), ($D294="L")), "N", IF(AND(($P294 &gt; 0), ($D294="W")),"N","Y"))</f>
        <v>N</v>
      </c>
    </row>
    <row r="295" spans="1:17" x14ac:dyDescent="0.35">
      <c r="A295" t="s">
        <v>19</v>
      </c>
      <c r="B295">
        <v>19</v>
      </c>
      <c r="C295" t="s">
        <v>1</v>
      </c>
      <c r="D295" t="str">
        <f>IF($B294=$B295,"T",IF($B294&lt;$B295,"W","L"))</f>
        <v>W</v>
      </c>
      <c r="E295" s="5">
        <v>42327</v>
      </c>
      <c r="F295" s="4">
        <f t="shared" ref="F295:F321" si="506">1+IF(ISNA(VLOOKUP($A295,$A$266:$F$293,6,FALSE)),VLOOKUP($A295,$A$240:$F$265,6,FALSE),VLOOKUP($A295,$A$266:$F$293,6,FALSE))</f>
        <v>10</v>
      </c>
      <c r="G295" s="4">
        <f t="shared" si="503"/>
        <v>4</v>
      </c>
      <c r="H295" t="s">
        <v>35</v>
      </c>
      <c r="I295">
        <v>2025</v>
      </c>
      <c r="J295" t="str">
        <f>VLOOKUP(A295,Sheet1!$A:$D,3, FALSE)</f>
        <v>Eastern</v>
      </c>
      <c r="K295">
        <v>75</v>
      </c>
      <c r="L295" t="s">
        <v>64</v>
      </c>
      <c r="M295">
        <f t="shared" si="454"/>
        <v>13</v>
      </c>
      <c r="N295" s="10">
        <f t="shared" ref="N295:N322" si="507">IF(ISNA(VLOOKUP($A295,$A$266:$N$293,2,FALSE)),((VLOOKUP($A295,$A$240:$N$265,14,FALSE)*($F295-2))+VLOOKUP($A295,$A$240:$N$265,2,FALSE))/($F295-1),((VLOOKUP($A295,$A$266:$N$293,14,FALSE)*($F295-2))+VLOOKUP($A295,$A$266:$N$293,2,FALSE))/($F295-1))</f>
        <v>21.333333333333332</v>
      </c>
      <c r="O295" s="10">
        <f t="shared" ref="O295:O322" si="508">IF(ISNA(VLOOKUP($A295,$A$266:$O$293,13,FALSE)),((VLOOKUP($A295,$A$240:$O$265,15,FALSE)*($F295-2))+VLOOKUP($A295,$A$240:$O$265,13,FALSE))/($F295-1),((VLOOKUP($A295,$A$266:$O$293,15,FALSE)*($F295-2))+VLOOKUP($A295,$A$266:$O$293,13,FALSE))/($F295-1))</f>
        <v>28.333333333333332</v>
      </c>
      <c r="P295" s="8">
        <v>3</v>
      </c>
      <c r="Q295" t="str">
        <f t="shared" ref="Q295:Q321" si="509">IF(AND(($P295 &lt;  0), ($D295="L")), "N", IF(AND(($P295 &gt; 0), ($D295="W")),"N","Y"))</f>
        <v>N</v>
      </c>
    </row>
    <row r="296" spans="1:17" x14ac:dyDescent="0.35">
      <c r="A296" t="s">
        <v>18</v>
      </c>
      <c r="B296">
        <v>17</v>
      </c>
      <c r="C296" t="s">
        <v>1</v>
      </c>
      <c r="D296" t="str">
        <f>IF($B297=$B296,"T",IF($B297&lt;$B296,"W","L"))</f>
        <v>W</v>
      </c>
      <c r="E296" s="5">
        <f t="shared" ref="E296:E318" si="510">$E297</f>
        <v>42330</v>
      </c>
      <c r="F296" s="4">
        <f t="shared" si="506"/>
        <v>10</v>
      </c>
      <c r="G296" s="4">
        <f t="shared" si="503"/>
        <v>7</v>
      </c>
      <c r="H296" t="s">
        <v>34</v>
      </c>
      <c r="I296">
        <f t="shared" ref="I296" si="511">I297</f>
        <v>1200</v>
      </c>
      <c r="J296" t="str">
        <f>J297</f>
        <v>Central</v>
      </c>
      <c r="K296">
        <f t="shared" ref="K296:L298" si="512">K297</f>
        <v>29</v>
      </c>
      <c r="L296" t="str">
        <f t="shared" si="512"/>
        <v>Sunny</v>
      </c>
      <c r="M296">
        <f t="shared" si="452"/>
        <v>15</v>
      </c>
      <c r="N296" s="10">
        <f t="shared" si="507"/>
        <v>22.777777777777779</v>
      </c>
      <c r="O296" s="10">
        <f t="shared" si="508"/>
        <v>18.666666666666668</v>
      </c>
      <c r="P296" s="8">
        <f>(P297*-1)</f>
        <v>2</v>
      </c>
      <c r="Q296" t="str">
        <f t="shared" si="509"/>
        <v>N</v>
      </c>
    </row>
    <row r="297" spans="1:17" x14ac:dyDescent="0.35">
      <c r="A297" t="s">
        <v>17</v>
      </c>
      <c r="B297">
        <v>15</v>
      </c>
      <c r="C297" t="s">
        <v>1</v>
      </c>
      <c r="D297" t="str">
        <f>IF($B296=$B297,"T",IF($B296&lt;$B297,"W","L"))</f>
        <v>L</v>
      </c>
      <c r="E297" s="5">
        <v>42330</v>
      </c>
      <c r="F297" s="4">
        <f t="shared" si="506"/>
        <v>10</v>
      </c>
      <c r="G297" s="4">
        <f t="shared" si="503"/>
        <v>7</v>
      </c>
      <c r="H297" t="s">
        <v>35</v>
      </c>
      <c r="I297">
        <v>1200</v>
      </c>
      <c r="J297" t="str">
        <f>VLOOKUP(A297,Sheet1!$A:$D,3, FALSE)</f>
        <v>Central</v>
      </c>
      <c r="K297">
        <v>29</v>
      </c>
      <c r="L297" t="s">
        <v>65</v>
      </c>
      <c r="M297">
        <f t="shared" si="454"/>
        <v>17</v>
      </c>
      <c r="N297" s="10">
        <f t="shared" si="507"/>
        <v>22.111111111111111</v>
      </c>
      <c r="O297" s="10">
        <f t="shared" si="508"/>
        <v>26</v>
      </c>
      <c r="P297" s="8">
        <v>-2</v>
      </c>
      <c r="Q297" t="str">
        <f t="shared" si="509"/>
        <v>N</v>
      </c>
    </row>
    <row r="298" spans="1:17" x14ac:dyDescent="0.35">
      <c r="A298" t="s">
        <v>23</v>
      </c>
      <c r="B298">
        <v>13</v>
      </c>
      <c r="C298" t="s">
        <v>1</v>
      </c>
      <c r="D298" t="str">
        <f>IF($B299=$B298,"T",IF($B299&lt;$B298,"W","L"))</f>
        <v>L</v>
      </c>
      <c r="E298" s="5">
        <f t="shared" si="510"/>
        <v>42330</v>
      </c>
      <c r="F298" s="4">
        <f t="shared" si="506"/>
        <v>10</v>
      </c>
      <c r="G298" s="4">
        <f t="shared" si="503"/>
        <v>7</v>
      </c>
      <c r="H298" t="s">
        <v>34</v>
      </c>
      <c r="I298">
        <f t="shared" ref="I298:I320" si="513">I299</f>
        <v>1300</v>
      </c>
      <c r="J298" t="str">
        <f>J299</f>
        <v>Eastern</v>
      </c>
      <c r="K298">
        <f t="shared" si="512"/>
        <v>47</v>
      </c>
      <c r="L298" t="str">
        <f t="shared" si="512"/>
        <v>Partly Cloudy</v>
      </c>
      <c r="M298">
        <f t="shared" si="452"/>
        <v>16</v>
      </c>
      <c r="N298" s="10">
        <f t="shared" si="507"/>
        <v>18.444444444444443</v>
      </c>
      <c r="O298" s="10">
        <f t="shared" si="508"/>
        <v>20.333333333333332</v>
      </c>
      <c r="P298" s="8">
        <f>(P299*-1)</f>
        <v>-3</v>
      </c>
      <c r="Q298" t="str">
        <f t="shared" si="509"/>
        <v>N</v>
      </c>
    </row>
    <row r="299" spans="1:17" x14ac:dyDescent="0.35">
      <c r="A299" t="s">
        <v>30</v>
      </c>
      <c r="B299">
        <v>16</v>
      </c>
      <c r="C299" t="s">
        <v>1</v>
      </c>
      <c r="D299" t="str">
        <f>IF($B298=$B299,"T",IF($B298&lt;$B299,"W","L"))</f>
        <v>W</v>
      </c>
      <c r="E299" s="5">
        <v>42330</v>
      </c>
      <c r="F299" s="4">
        <f t="shared" si="506"/>
        <v>10</v>
      </c>
      <c r="G299" s="4">
        <f t="shared" si="503"/>
        <v>7</v>
      </c>
      <c r="H299" t="s">
        <v>35</v>
      </c>
      <c r="I299">
        <v>1300</v>
      </c>
      <c r="J299" t="str">
        <f>VLOOKUP(A299,Sheet1!$A:$D,3, FALSE)</f>
        <v>Eastern</v>
      </c>
      <c r="K299">
        <v>47</v>
      </c>
      <c r="L299" t="s">
        <v>62</v>
      </c>
      <c r="M299">
        <f t="shared" si="454"/>
        <v>13</v>
      </c>
      <c r="N299" s="10">
        <f t="shared" si="507"/>
        <v>23.333333333333332</v>
      </c>
      <c r="O299" s="10">
        <f t="shared" si="508"/>
        <v>26.222222222222221</v>
      </c>
      <c r="P299" s="8">
        <v>3</v>
      </c>
      <c r="Q299" t="str">
        <f t="shared" si="509"/>
        <v>N</v>
      </c>
    </row>
    <row r="300" spans="1:17" x14ac:dyDescent="0.35">
      <c r="A300" t="s">
        <v>9</v>
      </c>
      <c r="B300">
        <v>45</v>
      </c>
      <c r="C300" t="s">
        <v>1</v>
      </c>
      <c r="D300" t="str">
        <f>IF($B301=$B300,"T",IF($B301&lt;$B300,"W","L"))</f>
        <v>W</v>
      </c>
      <c r="E300" s="5">
        <f t="shared" si="510"/>
        <v>42330</v>
      </c>
      <c r="F300" s="4">
        <f t="shared" si="506"/>
        <v>10</v>
      </c>
      <c r="G300" s="4">
        <f t="shared" si="503"/>
        <v>7</v>
      </c>
      <c r="H300" t="s">
        <v>34</v>
      </c>
      <c r="I300">
        <f t="shared" si="513"/>
        <v>1300</v>
      </c>
      <c r="J300" t="str">
        <f>J301</f>
        <v>Eastern</v>
      </c>
      <c r="K300">
        <f t="shared" ref="K300:L300" si="514">K301</f>
        <v>48</v>
      </c>
      <c r="L300" t="str">
        <f t="shared" si="514"/>
        <v>Cloudy</v>
      </c>
      <c r="M300">
        <f t="shared" si="452"/>
        <v>17</v>
      </c>
      <c r="N300" s="10">
        <f t="shared" si="507"/>
        <v>21.222222222222221</v>
      </c>
      <c r="O300" s="10">
        <f t="shared" si="508"/>
        <v>26.333333333333332</v>
      </c>
      <c r="P300" s="8">
        <f>(P301*-1)</f>
        <v>-6.5</v>
      </c>
      <c r="Q300" t="str">
        <f t="shared" si="509"/>
        <v>Y</v>
      </c>
    </row>
    <row r="301" spans="1:17" x14ac:dyDescent="0.35">
      <c r="A301" t="s">
        <v>27</v>
      </c>
      <c r="B301">
        <v>17</v>
      </c>
      <c r="C301" t="s">
        <v>1</v>
      </c>
      <c r="D301" t="str">
        <f>IF($B300=$B301,"T",IF($B300&lt;$B301,"W","L"))</f>
        <v>L</v>
      </c>
      <c r="E301" s="5">
        <v>42330</v>
      </c>
      <c r="F301" s="4">
        <f t="shared" si="506"/>
        <v>10</v>
      </c>
      <c r="G301" s="4">
        <f t="shared" si="503"/>
        <v>7</v>
      </c>
      <c r="H301" t="s">
        <v>35</v>
      </c>
      <c r="I301">
        <v>1300</v>
      </c>
      <c r="J301" t="str">
        <f>VLOOKUP(A301,Sheet1!$A:$D,3, FALSE)</f>
        <v>Eastern</v>
      </c>
      <c r="K301">
        <v>48</v>
      </c>
      <c r="L301" t="s">
        <v>64</v>
      </c>
      <c r="M301">
        <f t="shared" si="454"/>
        <v>45</v>
      </c>
      <c r="N301" s="10">
        <f t="shared" si="507"/>
        <v>23.555555555555557</v>
      </c>
      <c r="O301" s="10">
        <f t="shared" si="508"/>
        <v>20.444444444444443</v>
      </c>
      <c r="P301" s="8">
        <v>6.5</v>
      </c>
      <c r="Q301" t="str">
        <f t="shared" si="509"/>
        <v>Y</v>
      </c>
    </row>
    <row r="302" spans="1:17" x14ac:dyDescent="0.35">
      <c r="A302" t="s">
        <v>29</v>
      </c>
      <c r="B302">
        <v>16</v>
      </c>
      <c r="C302" t="s">
        <v>1</v>
      </c>
      <c r="D302" t="str">
        <f>IF($B303=$B302,"T",IF($B303&lt;$B302,"W","L"))</f>
        <v>L</v>
      </c>
      <c r="E302" s="5">
        <f t="shared" si="510"/>
        <v>42330</v>
      </c>
      <c r="F302" s="4">
        <f t="shared" si="506"/>
        <v>10</v>
      </c>
      <c r="G302" s="4">
        <f t="shared" si="503"/>
        <v>7</v>
      </c>
      <c r="H302" t="s">
        <v>34</v>
      </c>
      <c r="I302">
        <f t="shared" si="513"/>
        <v>1300</v>
      </c>
      <c r="J302" t="str">
        <f>J303</f>
        <v>Eastern</v>
      </c>
      <c r="K302">
        <f t="shared" ref="K302:L302" si="515">K303</f>
        <v>50</v>
      </c>
      <c r="L302" t="str">
        <f t="shared" si="515"/>
        <v>Mostly Sunny</v>
      </c>
      <c r="M302">
        <f t="shared" si="452"/>
        <v>44</v>
      </c>
      <c r="N302" s="10">
        <f t="shared" si="507"/>
        <v>22.777777777777779</v>
      </c>
      <c r="O302" s="10">
        <f t="shared" si="508"/>
        <v>23.222222222222221</v>
      </c>
      <c r="P302" s="8">
        <f>(P303*-1)</f>
        <v>-7</v>
      </c>
      <c r="Q302" t="str">
        <f t="shared" si="509"/>
        <v>N</v>
      </c>
    </row>
    <row r="303" spans="1:17" x14ac:dyDescent="0.35">
      <c r="A303" t="s">
        <v>20</v>
      </c>
      <c r="B303">
        <v>44</v>
      </c>
      <c r="C303" t="s">
        <v>1</v>
      </c>
      <c r="D303" t="str">
        <f>IF($B302=$B303,"T",IF($B302&lt;$B303,"W","L"))</f>
        <v>W</v>
      </c>
      <c r="E303" s="5">
        <v>42330</v>
      </c>
      <c r="F303" s="4">
        <f t="shared" si="506"/>
        <v>10</v>
      </c>
      <c r="G303" s="4">
        <f t="shared" si="503"/>
        <v>7</v>
      </c>
      <c r="H303" t="s">
        <v>35</v>
      </c>
      <c r="I303">
        <v>1300</v>
      </c>
      <c r="J303" t="str">
        <f>VLOOKUP(A303,Sheet1!$A:$D,3, FALSE)</f>
        <v>Eastern</v>
      </c>
      <c r="K303">
        <v>50</v>
      </c>
      <c r="L303" t="s">
        <v>107</v>
      </c>
      <c r="M303">
        <f t="shared" si="454"/>
        <v>16</v>
      </c>
      <c r="N303" s="10">
        <f t="shared" si="507"/>
        <v>28.333333333333332</v>
      </c>
      <c r="O303" s="10">
        <f t="shared" si="508"/>
        <v>19.444444444444443</v>
      </c>
      <c r="P303" s="8">
        <v>7</v>
      </c>
      <c r="Q303" t="str">
        <f t="shared" si="509"/>
        <v>N</v>
      </c>
    </row>
    <row r="304" spans="1:17" x14ac:dyDescent="0.35">
      <c r="A304" t="s">
        <v>12</v>
      </c>
      <c r="B304">
        <v>13</v>
      </c>
      <c r="C304" t="s">
        <v>1</v>
      </c>
      <c r="D304" t="str">
        <f>IF($B305=$B304,"T",IF($B305&lt;$B304,"W","L"))</f>
        <v>L</v>
      </c>
      <c r="E304" s="5">
        <f t="shared" si="510"/>
        <v>42330</v>
      </c>
      <c r="F304" s="4">
        <f t="shared" si="506"/>
        <v>10</v>
      </c>
      <c r="G304" s="4">
        <f t="shared" si="503"/>
        <v>7</v>
      </c>
      <c r="H304" t="s">
        <v>34</v>
      </c>
      <c r="I304">
        <f t="shared" si="513"/>
        <v>1300</v>
      </c>
      <c r="J304" t="str">
        <f>J305</f>
        <v>Eastern</v>
      </c>
      <c r="K304" t="str">
        <f t="shared" ref="K304:L304" si="516">K305</f>
        <v>Dome</v>
      </c>
      <c r="L304">
        <f t="shared" si="516"/>
        <v>0</v>
      </c>
      <c r="M304">
        <f t="shared" ref="M304:M367" si="517">$B305</f>
        <v>18</v>
      </c>
      <c r="N304" s="10">
        <f t="shared" si="507"/>
        <v>25.222222222222221</v>
      </c>
      <c r="O304" s="10">
        <f t="shared" si="508"/>
        <v>26.777777777777779</v>
      </c>
      <c r="P304" s="8">
        <f>(P305*-1)</f>
        <v>1.5</v>
      </c>
      <c r="Q304" t="str">
        <f t="shared" si="509"/>
        <v>Y</v>
      </c>
    </row>
    <row r="305" spans="1:17" x14ac:dyDescent="0.35">
      <c r="A305" t="s">
        <v>16</v>
      </c>
      <c r="B305">
        <v>18</v>
      </c>
      <c r="C305" t="s">
        <v>1</v>
      </c>
      <c r="D305" t="str">
        <f>IF($B304=$B305,"T",IF($B304&lt;$B305,"W","L"))</f>
        <v>W</v>
      </c>
      <c r="E305" s="5">
        <v>42330</v>
      </c>
      <c r="F305" s="4">
        <f t="shared" si="506"/>
        <v>10</v>
      </c>
      <c r="G305" s="4">
        <f t="shared" si="503"/>
        <v>7</v>
      </c>
      <c r="H305" t="s">
        <v>35</v>
      </c>
      <c r="I305">
        <v>1300</v>
      </c>
      <c r="J305" t="str">
        <f>VLOOKUP(A305,Sheet1!$A:$D,3, FALSE)</f>
        <v>Eastern</v>
      </c>
      <c r="K305" t="s">
        <v>61</v>
      </c>
      <c r="M305">
        <f t="shared" ref="M305:M368" si="518">$B304</f>
        <v>13</v>
      </c>
      <c r="N305" s="10">
        <f t="shared" si="507"/>
        <v>18.555555555555557</v>
      </c>
      <c r="O305" s="10">
        <f t="shared" si="508"/>
        <v>29</v>
      </c>
      <c r="P305" s="8">
        <v>-1.5</v>
      </c>
      <c r="Q305" t="str">
        <f t="shared" si="509"/>
        <v>Y</v>
      </c>
    </row>
    <row r="306" spans="1:17" x14ac:dyDescent="0.35">
      <c r="A306" t="s">
        <v>14</v>
      </c>
      <c r="B306">
        <v>24</v>
      </c>
      <c r="C306" t="s">
        <v>1</v>
      </c>
      <c r="D306" t="str">
        <f>IF($B307=$B306,"T",IF($B307&lt;$B306,"W","L"))</f>
        <v>W</v>
      </c>
      <c r="E306" s="5">
        <f t="shared" si="510"/>
        <v>42330</v>
      </c>
      <c r="F306" s="4">
        <f t="shared" si="506"/>
        <v>10</v>
      </c>
      <c r="G306" s="4">
        <f t="shared" si="503"/>
        <v>14</v>
      </c>
      <c r="H306" t="s">
        <v>34</v>
      </c>
      <c r="I306">
        <f t="shared" si="513"/>
        <v>1300</v>
      </c>
      <c r="J306" t="str">
        <f>J307</f>
        <v>Eastern</v>
      </c>
      <c r="K306" t="str">
        <f t="shared" ref="K306:L306" si="519">K307</f>
        <v>Dome</v>
      </c>
      <c r="L306">
        <f t="shared" si="519"/>
        <v>0</v>
      </c>
      <c r="M306">
        <f t="shared" si="517"/>
        <v>21</v>
      </c>
      <c r="N306" s="10">
        <f t="shared" si="507"/>
        <v>22.222222222222221</v>
      </c>
      <c r="O306" s="10">
        <f t="shared" si="508"/>
        <v>25.222222222222221</v>
      </c>
      <c r="P306" s="8">
        <f>(P307*-1)</f>
        <v>-3.5</v>
      </c>
      <c r="Q306" t="str">
        <f t="shared" si="509"/>
        <v>Y</v>
      </c>
    </row>
    <row r="307" spans="1:17" x14ac:dyDescent="0.35">
      <c r="A307" t="s">
        <v>3</v>
      </c>
      <c r="B307">
        <v>21</v>
      </c>
      <c r="C307" t="s">
        <v>1</v>
      </c>
      <c r="D307" t="str">
        <f>IF($B306=$B307,"T",IF($B306&lt;$B307,"W","L"))</f>
        <v>L</v>
      </c>
      <c r="E307" s="5">
        <v>42330</v>
      </c>
      <c r="F307" s="4">
        <f t="shared" si="506"/>
        <v>10</v>
      </c>
      <c r="G307" s="4">
        <f t="shared" si="503"/>
        <v>14</v>
      </c>
      <c r="H307" t="s">
        <v>35</v>
      </c>
      <c r="I307">
        <v>1300</v>
      </c>
      <c r="J307" t="str">
        <f>VLOOKUP(A307,Sheet1!$A:$D,3, FALSE)</f>
        <v>Eastern</v>
      </c>
      <c r="K307" t="s">
        <v>61</v>
      </c>
      <c r="M307">
        <f t="shared" si="518"/>
        <v>24</v>
      </c>
      <c r="N307" s="10">
        <f t="shared" si="507"/>
        <v>25.444444444444443</v>
      </c>
      <c r="O307" s="10">
        <f t="shared" si="508"/>
        <v>21.111111111111111</v>
      </c>
      <c r="P307" s="8">
        <v>3.5</v>
      </c>
      <c r="Q307" t="str">
        <f t="shared" si="509"/>
        <v>Y</v>
      </c>
    </row>
    <row r="308" spans="1:17" x14ac:dyDescent="0.35">
      <c r="A308" t="s">
        <v>31</v>
      </c>
      <c r="B308">
        <v>17</v>
      </c>
      <c r="C308" t="s">
        <v>1</v>
      </c>
      <c r="D308" t="str">
        <f>IF($B309=$B308,"T",IF($B309&lt;$B308,"W","L"))</f>
        <v>L</v>
      </c>
      <c r="E308" s="5">
        <f t="shared" si="510"/>
        <v>42330</v>
      </c>
      <c r="F308" s="4">
        <f t="shared" si="506"/>
        <v>10</v>
      </c>
      <c r="G308" s="4">
        <f t="shared" si="503"/>
        <v>10</v>
      </c>
      <c r="H308" t="s">
        <v>34</v>
      </c>
      <c r="I308">
        <f t="shared" si="513"/>
        <v>1200</v>
      </c>
      <c r="J308" t="str">
        <f>J309</f>
        <v>Central</v>
      </c>
      <c r="K308" t="str">
        <f t="shared" ref="K308:L308" si="520">K309</f>
        <v>Dome</v>
      </c>
      <c r="L308">
        <f t="shared" si="520"/>
        <v>0</v>
      </c>
      <c r="M308">
        <f t="shared" si="517"/>
        <v>24</v>
      </c>
      <c r="N308" s="10">
        <f t="shared" si="507"/>
        <v>24.111111111111111</v>
      </c>
      <c r="O308" s="10">
        <f t="shared" si="508"/>
        <v>20.444444444444443</v>
      </c>
      <c r="P308" s="8">
        <f>(P309*-1)</f>
        <v>4</v>
      </c>
      <c r="Q308" t="str">
        <f t="shared" si="509"/>
        <v>Y</v>
      </c>
    </row>
    <row r="309" spans="1:17" x14ac:dyDescent="0.35">
      <c r="A309" t="s">
        <v>15</v>
      </c>
      <c r="B309">
        <v>24</v>
      </c>
      <c r="C309" t="s">
        <v>1</v>
      </c>
      <c r="D309" t="str">
        <f>IF($B308=$B309,"T",IF($B308&lt;$B309,"W","L"))</f>
        <v>W</v>
      </c>
      <c r="E309" s="5">
        <v>42330</v>
      </c>
      <c r="F309" s="4">
        <f t="shared" si="506"/>
        <v>10</v>
      </c>
      <c r="G309" s="4">
        <f t="shared" si="503"/>
        <v>6</v>
      </c>
      <c r="H309" t="s">
        <v>35</v>
      </c>
      <c r="I309">
        <v>1200</v>
      </c>
      <c r="J309" t="str">
        <f>VLOOKUP(A309,Sheet1!$A:$D,3, FALSE)</f>
        <v>Central</v>
      </c>
      <c r="K309" t="s">
        <v>61</v>
      </c>
      <c r="M309">
        <f t="shared" si="518"/>
        <v>17</v>
      </c>
      <c r="N309" s="10">
        <f t="shared" si="507"/>
        <v>20.444444444444443</v>
      </c>
      <c r="O309" s="10">
        <f t="shared" si="508"/>
        <v>23.444444444444443</v>
      </c>
      <c r="P309" s="8">
        <v>-4</v>
      </c>
      <c r="Q309" t="str">
        <f t="shared" si="509"/>
        <v>Y</v>
      </c>
    </row>
    <row r="310" spans="1:17" x14ac:dyDescent="0.35">
      <c r="A310" t="s">
        <v>28</v>
      </c>
      <c r="B310">
        <v>24</v>
      </c>
      <c r="C310" t="s">
        <v>1</v>
      </c>
      <c r="D310" t="str">
        <f>IF($B311=$B310,"T",IF($B311&lt;$B310,"W","L"))</f>
        <v>W</v>
      </c>
      <c r="E310" s="5">
        <f t="shared" si="510"/>
        <v>42330</v>
      </c>
      <c r="F310" s="4">
        <f t="shared" si="506"/>
        <v>10</v>
      </c>
      <c r="G310" s="4">
        <f t="shared" si="503"/>
        <v>7</v>
      </c>
      <c r="H310" t="s">
        <v>34</v>
      </c>
      <c r="I310">
        <f t="shared" si="513"/>
        <v>1300</v>
      </c>
      <c r="J310" t="str">
        <f>J311</f>
        <v>Eastern</v>
      </c>
      <c r="K310">
        <f t="shared" ref="K310:L310" si="521">K311</f>
        <v>74</v>
      </c>
      <c r="L310" t="str">
        <f t="shared" si="521"/>
        <v>Mostly Cloudy</v>
      </c>
      <c r="M310">
        <f t="shared" si="517"/>
        <v>14</v>
      </c>
      <c r="N310" s="10">
        <f t="shared" si="507"/>
        <v>18.444444444444443</v>
      </c>
      <c r="O310" s="10">
        <f t="shared" si="508"/>
        <v>23.777777777777779</v>
      </c>
      <c r="P310" s="8">
        <f>(P311*-1)</f>
        <v>2</v>
      </c>
      <c r="Q310" t="str">
        <f t="shared" si="509"/>
        <v>N</v>
      </c>
    </row>
    <row r="311" spans="1:17" x14ac:dyDescent="0.35">
      <c r="A311" t="s">
        <v>10</v>
      </c>
      <c r="B311">
        <v>14</v>
      </c>
      <c r="C311" t="s">
        <v>1</v>
      </c>
      <c r="D311" t="str">
        <f>IF($B310=$B311,"T",IF($B310&lt;$B311,"W","L"))</f>
        <v>L</v>
      </c>
      <c r="E311" s="5">
        <v>42330</v>
      </c>
      <c r="F311" s="4">
        <f t="shared" si="506"/>
        <v>10</v>
      </c>
      <c r="G311" s="4">
        <f t="shared" si="503"/>
        <v>7</v>
      </c>
      <c r="H311" t="s">
        <v>35</v>
      </c>
      <c r="I311">
        <v>1300</v>
      </c>
      <c r="J311" t="str">
        <f>VLOOKUP(A311,Sheet1!$A:$D,3, FALSE)</f>
        <v>Eastern</v>
      </c>
      <c r="K311">
        <v>74</v>
      </c>
      <c r="L311" t="s">
        <v>74</v>
      </c>
      <c r="M311">
        <f t="shared" si="518"/>
        <v>24</v>
      </c>
      <c r="N311" s="10">
        <f t="shared" si="507"/>
        <v>21.222222222222221</v>
      </c>
      <c r="O311" s="10">
        <f t="shared" si="508"/>
        <v>25</v>
      </c>
      <c r="P311" s="8">
        <v>-2</v>
      </c>
      <c r="Q311" t="str">
        <f t="shared" si="509"/>
        <v>N</v>
      </c>
    </row>
    <row r="312" spans="1:17" x14ac:dyDescent="0.35">
      <c r="A312" t="s">
        <v>33</v>
      </c>
      <c r="B312">
        <v>33</v>
      </c>
      <c r="C312" t="s">
        <v>1</v>
      </c>
      <c r="D312" t="str">
        <f>IF($B313=$B312,"T",IF($B313&lt;$B312,"W","L"))</f>
        <v>W</v>
      </c>
      <c r="E312" s="5">
        <f t="shared" si="510"/>
        <v>42330</v>
      </c>
      <c r="F312" s="4">
        <f t="shared" si="506"/>
        <v>10</v>
      </c>
      <c r="G312" s="4">
        <f t="shared" si="503"/>
        <v>7</v>
      </c>
      <c r="H312" t="s">
        <v>34</v>
      </c>
      <c r="I312">
        <f t="shared" si="513"/>
        <v>1305</v>
      </c>
      <c r="J312" t="str">
        <f>J313</f>
        <v>Pacific</v>
      </c>
      <c r="K312">
        <f t="shared" ref="K312:L312" si="522">K313</f>
        <v>87</v>
      </c>
      <c r="L312" t="str">
        <f t="shared" si="522"/>
        <v>Sunny</v>
      </c>
      <c r="M312">
        <f t="shared" si="517"/>
        <v>3</v>
      </c>
      <c r="N312" s="10">
        <f t="shared" si="507"/>
        <v>24.888888888888889</v>
      </c>
      <c r="O312" s="10">
        <f t="shared" si="508"/>
        <v>21.666666666666668</v>
      </c>
      <c r="P312" s="8">
        <f>(P313*-1)</f>
        <v>3</v>
      </c>
      <c r="Q312" t="str">
        <f t="shared" si="509"/>
        <v>N</v>
      </c>
    </row>
    <row r="313" spans="1:17" x14ac:dyDescent="0.35">
      <c r="A313" t="s">
        <v>32</v>
      </c>
      <c r="B313">
        <v>3</v>
      </c>
      <c r="C313" t="s">
        <v>1</v>
      </c>
      <c r="D313" t="str">
        <f>IF($B312=$B313,"T",IF($B312&lt;$B313,"W","L"))</f>
        <v>L</v>
      </c>
      <c r="E313" s="5">
        <v>42330</v>
      </c>
      <c r="F313" s="4">
        <f t="shared" si="506"/>
        <v>10</v>
      </c>
      <c r="G313" s="4">
        <f t="shared" si="503"/>
        <v>13</v>
      </c>
      <c r="H313" t="s">
        <v>35</v>
      </c>
      <c r="I313">
        <v>1305</v>
      </c>
      <c r="J313" t="str">
        <f>VLOOKUP(A313,Sheet1!$A:$D,3, FALSE)</f>
        <v>Pacific</v>
      </c>
      <c r="K313">
        <v>87</v>
      </c>
      <c r="L313" t="s">
        <v>65</v>
      </c>
      <c r="M313">
        <f t="shared" si="518"/>
        <v>33</v>
      </c>
      <c r="N313" s="10">
        <f t="shared" si="507"/>
        <v>23.333333333333332</v>
      </c>
      <c r="O313" s="10">
        <f t="shared" si="508"/>
        <v>27.666666666666668</v>
      </c>
      <c r="P313" s="8">
        <v>-3</v>
      </c>
      <c r="Q313" t="str">
        <f t="shared" si="509"/>
        <v>N</v>
      </c>
    </row>
    <row r="314" spans="1:17" x14ac:dyDescent="0.35">
      <c r="A314" t="s">
        <v>26</v>
      </c>
      <c r="B314">
        <v>30</v>
      </c>
      <c r="C314" t="s">
        <v>1</v>
      </c>
      <c r="D314" t="str">
        <f>IF($B315=$B314,"T",IF($B315&lt;$B314,"W","L"))</f>
        <v>W</v>
      </c>
      <c r="E314" s="5">
        <f t="shared" si="510"/>
        <v>42330</v>
      </c>
      <c r="F314" s="4">
        <f t="shared" si="506"/>
        <v>10</v>
      </c>
      <c r="G314" s="4">
        <f t="shared" si="503"/>
        <v>7</v>
      </c>
      <c r="H314" t="s">
        <v>34</v>
      </c>
      <c r="I314">
        <f t="shared" si="513"/>
        <v>1525</v>
      </c>
      <c r="J314" t="str">
        <f>J315</f>
        <v>Central</v>
      </c>
      <c r="K314">
        <f t="shared" ref="K314:L314" si="523">K315</f>
        <v>30</v>
      </c>
      <c r="L314" t="str">
        <f t="shared" si="523"/>
        <v>Mostly Cloudy</v>
      </c>
      <c r="M314">
        <f t="shared" si="517"/>
        <v>13</v>
      </c>
      <c r="N314" s="10">
        <f t="shared" si="507"/>
        <v>24.333333333333332</v>
      </c>
      <c r="O314" s="10">
        <f t="shared" si="508"/>
        <v>20.555555555555557</v>
      </c>
      <c r="P314" s="8">
        <f>(P315*-1)</f>
        <v>0</v>
      </c>
      <c r="Q314" t="str">
        <f t="shared" si="509"/>
        <v>Y</v>
      </c>
    </row>
    <row r="315" spans="1:17" x14ac:dyDescent="0.35">
      <c r="A315" t="s">
        <v>0</v>
      </c>
      <c r="B315">
        <v>13</v>
      </c>
      <c r="C315" t="s">
        <v>1</v>
      </c>
      <c r="D315" t="str">
        <f>IF($B314=$B315,"T",IF($B314&lt;$B315,"W","L"))</f>
        <v>L</v>
      </c>
      <c r="E315" s="5">
        <v>42330</v>
      </c>
      <c r="F315" s="4">
        <f t="shared" si="506"/>
        <v>10</v>
      </c>
      <c r="G315" s="4">
        <f t="shared" si="503"/>
        <v>7</v>
      </c>
      <c r="H315" t="s">
        <v>35</v>
      </c>
      <c r="I315">
        <v>1525</v>
      </c>
      <c r="J315" t="str">
        <f>VLOOKUP(A315,Sheet1!$A:$D,3, FALSE)</f>
        <v>Central</v>
      </c>
      <c r="K315">
        <v>30</v>
      </c>
      <c r="L315" t="s">
        <v>74</v>
      </c>
      <c r="M315">
        <f t="shared" si="518"/>
        <v>30</v>
      </c>
      <c r="N315" s="10">
        <f t="shared" si="507"/>
        <v>22</v>
      </c>
      <c r="O315" s="10">
        <f t="shared" si="508"/>
        <v>17.111111111111111</v>
      </c>
      <c r="P315" s="8">
        <v>0</v>
      </c>
      <c r="Q315" t="str">
        <f t="shared" si="509"/>
        <v>Y</v>
      </c>
    </row>
    <row r="316" spans="1:17" x14ac:dyDescent="0.35">
      <c r="A316" t="s">
        <v>24</v>
      </c>
      <c r="B316">
        <v>13</v>
      </c>
      <c r="C316" t="s">
        <v>1</v>
      </c>
      <c r="D316" t="str">
        <f>IF($B317=$B316,"T",IF($B317&lt;$B316,"W","L"))</f>
        <v>L</v>
      </c>
      <c r="E316" s="5">
        <f t="shared" si="510"/>
        <v>42330</v>
      </c>
      <c r="F316" s="4">
        <f t="shared" si="506"/>
        <v>10</v>
      </c>
      <c r="G316" s="4">
        <f t="shared" si="503"/>
        <v>14</v>
      </c>
      <c r="H316" t="s">
        <v>34</v>
      </c>
      <c r="I316">
        <f t="shared" si="513"/>
        <v>1325</v>
      </c>
      <c r="J316" t="str">
        <f>J317</f>
        <v>Pacific</v>
      </c>
      <c r="K316">
        <f t="shared" ref="K316:L316" si="524">K317</f>
        <v>46</v>
      </c>
      <c r="L316" t="str">
        <f t="shared" si="524"/>
        <v>Sunny</v>
      </c>
      <c r="M316">
        <f t="shared" si="517"/>
        <v>29</v>
      </c>
      <c r="N316" s="10">
        <f t="shared" si="507"/>
        <v>14</v>
      </c>
      <c r="O316" s="10">
        <f t="shared" si="508"/>
        <v>24.777777777777779</v>
      </c>
      <c r="P316" s="8">
        <f>(P317*-1)</f>
        <v>-14</v>
      </c>
      <c r="Q316" t="str">
        <f t="shared" si="509"/>
        <v>N</v>
      </c>
    </row>
    <row r="317" spans="1:17" x14ac:dyDescent="0.35">
      <c r="A317" t="s">
        <v>25</v>
      </c>
      <c r="B317">
        <v>29</v>
      </c>
      <c r="C317" t="s">
        <v>1</v>
      </c>
      <c r="D317" t="str">
        <f>IF($B316=$B317,"T",IF($B316&lt;$B317,"W","L"))</f>
        <v>W</v>
      </c>
      <c r="E317" s="5">
        <v>42330</v>
      </c>
      <c r="F317" s="4">
        <f t="shared" si="506"/>
        <v>10</v>
      </c>
      <c r="G317" s="4">
        <f t="shared" si="503"/>
        <v>7</v>
      </c>
      <c r="H317" t="s">
        <v>35</v>
      </c>
      <c r="I317">
        <v>1325</v>
      </c>
      <c r="J317" t="str">
        <f>VLOOKUP(A317,Sheet1!$A:$D,3, FALSE)</f>
        <v>Pacific</v>
      </c>
      <c r="K317">
        <v>46</v>
      </c>
      <c r="L317" t="s">
        <v>65</v>
      </c>
      <c r="M317">
        <f t="shared" si="518"/>
        <v>13</v>
      </c>
      <c r="N317" s="10">
        <f t="shared" si="507"/>
        <v>22.111111111111111</v>
      </c>
      <c r="O317" s="10">
        <f t="shared" si="508"/>
        <v>19.888888888888889</v>
      </c>
      <c r="P317" s="8">
        <v>14</v>
      </c>
      <c r="Q317" t="str">
        <f t="shared" si="509"/>
        <v>N</v>
      </c>
    </row>
    <row r="318" spans="1:17" x14ac:dyDescent="0.35">
      <c r="A318" t="s">
        <v>6</v>
      </c>
      <c r="B318">
        <v>31</v>
      </c>
      <c r="C318" t="s">
        <v>1</v>
      </c>
      <c r="D318" t="str">
        <f>IF($B319=$B318,"T",IF($B319&lt;$B318,"W","L"))</f>
        <v>L</v>
      </c>
      <c r="E318" s="5">
        <f t="shared" si="510"/>
        <v>42330</v>
      </c>
      <c r="F318" s="4">
        <f t="shared" si="506"/>
        <v>10</v>
      </c>
      <c r="G318" s="4">
        <f t="shared" si="503"/>
        <v>6</v>
      </c>
      <c r="H318" t="s">
        <v>34</v>
      </c>
      <c r="I318">
        <f t="shared" si="513"/>
        <v>1830</v>
      </c>
      <c r="J318" t="str">
        <f>J319</f>
        <v>Mountain</v>
      </c>
      <c r="K318">
        <f t="shared" ref="K318:L318" si="525">K319</f>
        <v>72</v>
      </c>
      <c r="L318" t="str">
        <f t="shared" si="525"/>
        <v>Mostly Clear</v>
      </c>
      <c r="M318">
        <f t="shared" si="517"/>
        <v>34</v>
      </c>
      <c r="N318" s="10">
        <f t="shared" si="507"/>
        <v>26.111111111111111</v>
      </c>
      <c r="O318" s="10">
        <f t="shared" si="508"/>
        <v>16.888888888888889</v>
      </c>
      <c r="P318" s="8">
        <f>(P319*-1)</f>
        <v>-4</v>
      </c>
      <c r="Q318" t="str">
        <f t="shared" si="509"/>
        <v>N</v>
      </c>
    </row>
    <row r="319" spans="1:17" x14ac:dyDescent="0.35">
      <c r="A319" t="s">
        <v>22</v>
      </c>
      <c r="B319">
        <v>34</v>
      </c>
      <c r="C319" t="s">
        <v>1</v>
      </c>
      <c r="D319" t="str">
        <f>IF($B318=$B319,"T",IF($B318&lt;$B319,"W","L"))</f>
        <v>W</v>
      </c>
      <c r="E319" s="5">
        <v>42330</v>
      </c>
      <c r="F319" s="4">
        <f t="shared" si="506"/>
        <v>10</v>
      </c>
      <c r="G319" s="4">
        <f t="shared" si="503"/>
        <v>7</v>
      </c>
      <c r="H319" t="s">
        <v>35</v>
      </c>
      <c r="I319">
        <v>1830</v>
      </c>
      <c r="J319" t="str">
        <f>VLOOKUP(A319,Sheet1!$A:$D,3, FALSE)</f>
        <v>Mountain</v>
      </c>
      <c r="K319">
        <v>72</v>
      </c>
      <c r="L319" t="s">
        <v>117</v>
      </c>
      <c r="M319">
        <f t="shared" si="518"/>
        <v>31</v>
      </c>
      <c r="N319" s="10">
        <f t="shared" si="507"/>
        <v>33.555555555555557</v>
      </c>
      <c r="O319" s="10">
        <f t="shared" si="508"/>
        <v>20.555555555555557</v>
      </c>
      <c r="P319" s="8">
        <v>4</v>
      </c>
      <c r="Q319" t="str">
        <f t="shared" si="509"/>
        <v>N</v>
      </c>
    </row>
    <row r="320" spans="1:17" x14ac:dyDescent="0.35">
      <c r="A320" t="s">
        <v>11</v>
      </c>
      <c r="B320">
        <v>13</v>
      </c>
      <c r="C320" t="s">
        <v>1</v>
      </c>
      <c r="D320" t="str">
        <f>IF($B321=$B320,"T",IF($B321&lt;$B320,"W","L"))</f>
        <v>L</v>
      </c>
      <c r="E320" s="5">
        <f t="shared" ref="E320" si="526">$E321</f>
        <v>42331</v>
      </c>
      <c r="F320" s="4">
        <f t="shared" si="506"/>
        <v>10</v>
      </c>
      <c r="G320" s="4">
        <f t="shared" si="503"/>
        <v>11</v>
      </c>
      <c r="H320" t="s">
        <v>34</v>
      </c>
      <c r="I320">
        <f t="shared" si="513"/>
        <v>2030</v>
      </c>
      <c r="J320" t="str">
        <f>J321</f>
        <v>Eastern</v>
      </c>
      <c r="K320">
        <f t="shared" ref="K320:L320" si="527">K321</f>
        <v>29</v>
      </c>
      <c r="L320" t="str">
        <f t="shared" si="527"/>
        <v>Clear, Cold</v>
      </c>
      <c r="M320">
        <f t="shared" si="517"/>
        <v>20</v>
      </c>
      <c r="N320" s="10">
        <f t="shared" si="507"/>
        <v>25.666666666666668</v>
      </c>
      <c r="O320" s="10">
        <f t="shared" si="508"/>
        <v>23</v>
      </c>
      <c r="P320" s="8">
        <f>(P321*-1)</f>
        <v>-7</v>
      </c>
      <c r="Q320" t="str">
        <f t="shared" si="509"/>
        <v>N</v>
      </c>
    </row>
    <row r="321" spans="1:17" x14ac:dyDescent="0.35">
      <c r="A321" t="s">
        <v>7</v>
      </c>
      <c r="B321">
        <v>20</v>
      </c>
      <c r="C321" t="s">
        <v>1</v>
      </c>
      <c r="D321" t="str">
        <f>IF($B320=$B321,"T",IF($B320&lt;$B321,"W","L"))</f>
        <v>W</v>
      </c>
      <c r="E321" s="5">
        <v>42331</v>
      </c>
      <c r="F321" s="4">
        <f t="shared" si="506"/>
        <v>10</v>
      </c>
      <c r="G321" s="4">
        <f t="shared" si="503"/>
        <v>8</v>
      </c>
      <c r="H321" t="s">
        <v>35</v>
      </c>
      <c r="I321">
        <v>2030</v>
      </c>
      <c r="J321" t="str">
        <f>VLOOKUP(A321,Sheet1!$A:$D,3, FALSE)</f>
        <v>Eastern</v>
      </c>
      <c r="K321">
        <v>29</v>
      </c>
      <c r="L321" t="s">
        <v>106</v>
      </c>
      <c r="M321">
        <f t="shared" si="518"/>
        <v>13</v>
      </c>
      <c r="N321" s="10">
        <f t="shared" si="507"/>
        <v>33.666666666666664</v>
      </c>
      <c r="O321" s="10">
        <f t="shared" si="508"/>
        <v>18.777777777777779</v>
      </c>
      <c r="P321" s="8">
        <v>7</v>
      </c>
      <c r="Q321" t="str">
        <f t="shared" si="509"/>
        <v>N</v>
      </c>
    </row>
    <row r="322" spans="1:17" x14ac:dyDescent="0.35">
      <c r="A322" t="s">
        <v>27</v>
      </c>
      <c r="B322">
        <v>14</v>
      </c>
      <c r="C322" t="s">
        <v>1</v>
      </c>
      <c r="D322" t="str">
        <f>IF($B323=$B322,"T",IF($B323&lt;$B322,"W","L"))</f>
        <v>L</v>
      </c>
      <c r="E322" s="5">
        <f t="shared" ref="E322" si="528">$E323</f>
        <v>42334</v>
      </c>
      <c r="F322" s="4">
        <f>1+IF(ISNA(VLOOKUP($A322,$A$294:$F$321,6,FALSE)),VLOOKUP($A322,$A$266:$F$293,6,FALSE),VLOOKUP($A322,$A$294:$F$321,6,FALSE))</f>
        <v>11</v>
      </c>
      <c r="G322" s="4">
        <f t="shared" ref="F322:G353" si="529">VLOOKUP($A322,$A322:$E322,5,FALSE)-IF(ISNA(VLOOKUP($A322,$A$294:$E$321,5,FALSE)),VLOOKUP($A322,$A$266:$E$293,5,FALSE),VLOOKUP($A322,$A$294:$E$321,5,FALSE))</f>
        <v>4</v>
      </c>
      <c r="H322" t="s">
        <v>34</v>
      </c>
      <c r="I322">
        <f t="shared" ref="I322" si="530">I323</f>
        <v>1230</v>
      </c>
      <c r="J322" t="str">
        <f>J323</f>
        <v>Eastern</v>
      </c>
      <c r="K322" t="str">
        <f t="shared" ref="K322:L322" si="531">K323</f>
        <v>Dome</v>
      </c>
      <c r="L322">
        <f t="shared" si="531"/>
        <v>0</v>
      </c>
      <c r="M322">
        <f t="shared" si="517"/>
        <v>45</v>
      </c>
      <c r="N322" s="10">
        <f>IF(ISNA(VLOOKUP($A322,$A$294:$N$321,2,FALSE)),((VLOOKUP($A322,$A$266:$N$293,14,FALSE)*($F322-2))+VLOOKUP($A322,$A$266:$N$293,2,FALSE))/($F322-1),((VLOOKUP($A322,$A$294:$N$321,14,FALSE)*($F322-2))+VLOOKUP($A322,$A$294:$N$321,2,FALSE))/($F322-1))</f>
        <v>22.9</v>
      </c>
      <c r="O322" s="10">
        <f>IF(ISNA(VLOOKUP($A322,$A$294:$O$321,13,FALSE)),((VLOOKUP($A322,$A$266:$O$293,15,FALSE)*($F322-2))+VLOOKUP($A322,$A$266:$O$293,13,FALSE))/($F322-1),((VLOOKUP($A322,$A$294:$O$321,15,FALSE)*($F322-2))+VLOOKUP($A322,$A$294:$O$321,13,FALSE))/($F322-1))</f>
        <v>22.9</v>
      </c>
      <c r="P322" s="8">
        <f>(P323*-1)</f>
        <v>-3</v>
      </c>
      <c r="Q322" t="str">
        <f>IF(AND(($P322 &lt;  0), ($D322="L")), "N", IF(AND(($P322 &gt; 0), ($D322="W")),"N","Y"))</f>
        <v>N</v>
      </c>
    </row>
    <row r="323" spans="1:17" x14ac:dyDescent="0.35">
      <c r="A323" t="s">
        <v>16</v>
      </c>
      <c r="B323">
        <v>45</v>
      </c>
      <c r="C323" t="s">
        <v>1</v>
      </c>
      <c r="D323" t="str">
        <f>IF($B322=$B323,"T",IF($B322&lt;$B323,"W","L"))</f>
        <v>W</v>
      </c>
      <c r="E323" s="5">
        <v>42334</v>
      </c>
      <c r="F323" s="4">
        <f t="shared" ref="F323:F353" si="532">1+IF(ISNA(VLOOKUP($A323,$A$294:$F$321,6,FALSE)),VLOOKUP($A323,$A$266:$F$293,6,FALSE),VLOOKUP($A323,$A$294:$F$321,6,FALSE))</f>
        <v>11</v>
      </c>
      <c r="G323" s="4">
        <f t="shared" si="529"/>
        <v>4</v>
      </c>
      <c r="H323" t="s">
        <v>35</v>
      </c>
      <c r="I323">
        <v>1230</v>
      </c>
      <c r="J323" t="str">
        <f>VLOOKUP(A323,Sheet1!$A:$D,3, FALSE)</f>
        <v>Eastern</v>
      </c>
      <c r="K323" t="s">
        <v>61</v>
      </c>
      <c r="M323">
        <f t="shared" si="518"/>
        <v>14</v>
      </c>
      <c r="N323" s="10">
        <f t="shared" ref="N323:N354" si="533">IF(ISNA(VLOOKUP($A323,$A$294:$N$321,2,FALSE)),((VLOOKUP($A323,$A$266:$N$293,14,FALSE)*($F323-2))+VLOOKUP($A323,$A$266:$N$293,2,FALSE))/($F323-1),((VLOOKUP($A323,$A$294:$N$321,14,FALSE)*($F323-2))+VLOOKUP($A323,$A$294:$N$321,2,FALSE))/($F323-1))</f>
        <v>18.5</v>
      </c>
      <c r="O323" s="10">
        <f t="shared" ref="O323:O354" si="534">IF(ISNA(VLOOKUP($A323,$A$294:$O$321,13,FALSE)),((VLOOKUP($A323,$A$266:$O$293,15,FALSE)*($F323-2))+VLOOKUP($A323,$A$266:$O$293,13,FALSE))/($F323-1),((VLOOKUP($A323,$A$294:$O$321,15,FALSE)*($F323-2))+VLOOKUP($A323,$A$294:$O$321,13,FALSE))/($F323-1))</f>
        <v>27.4</v>
      </c>
      <c r="P323" s="8">
        <v>3</v>
      </c>
      <c r="Q323" t="str">
        <f t="shared" ref="Q323:Q353" si="535">IF(AND(($P323 &lt;  0), ($D323="L")), "N", IF(AND(($P323 &gt; 0), ($D323="W")),"N","Y"))</f>
        <v>N</v>
      </c>
    </row>
    <row r="324" spans="1:17" x14ac:dyDescent="0.35">
      <c r="A324" t="s">
        <v>20</v>
      </c>
      <c r="B324">
        <v>33</v>
      </c>
      <c r="C324" t="s">
        <v>1</v>
      </c>
      <c r="D324" t="str">
        <f>IF($B325=$B324,"T",IF($B325&lt;$B324,"W","L"))</f>
        <v>W</v>
      </c>
      <c r="E324" s="5">
        <f t="shared" ref="E324:E350" si="536">$E325</f>
        <v>42334</v>
      </c>
      <c r="F324" s="4">
        <f t="shared" si="532"/>
        <v>11</v>
      </c>
      <c r="G324" s="4">
        <f t="shared" si="529"/>
        <v>4</v>
      </c>
      <c r="H324" t="s">
        <v>34</v>
      </c>
      <c r="I324">
        <f t="shared" ref="I324" si="537">I325</f>
        <v>1530</v>
      </c>
      <c r="J324" t="str">
        <f>J325</f>
        <v>Central</v>
      </c>
      <c r="K324" t="str">
        <f t="shared" ref="K324:L328" si="538">K325</f>
        <v>Dome</v>
      </c>
      <c r="L324">
        <f t="shared" si="538"/>
        <v>0</v>
      </c>
      <c r="M324">
        <f t="shared" si="517"/>
        <v>14</v>
      </c>
      <c r="N324" s="10">
        <f t="shared" si="533"/>
        <v>29.9</v>
      </c>
      <c r="O324" s="10">
        <f t="shared" si="534"/>
        <v>19.100000000000001</v>
      </c>
      <c r="P324" s="8">
        <f>(P325*-1)</f>
        <v>1</v>
      </c>
      <c r="Q324" t="str">
        <f t="shared" si="535"/>
        <v>N</v>
      </c>
    </row>
    <row r="325" spans="1:17" x14ac:dyDescent="0.35">
      <c r="A325" t="s">
        <v>28</v>
      </c>
      <c r="B325">
        <v>14</v>
      </c>
      <c r="C325" t="s">
        <v>1</v>
      </c>
      <c r="D325" t="str">
        <f>IF($B324=$B325,"T",IF($B324&lt;$B325,"W","L"))</f>
        <v>L</v>
      </c>
      <c r="E325" s="5">
        <v>42334</v>
      </c>
      <c r="F325" s="4">
        <f t="shared" si="532"/>
        <v>11</v>
      </c>
      <c r="G325" s="4">
        <f t="shared" si="529"/>
        <v>4</v>
      </c>
      <c r="H325" t="s">
        <v>35</v>
      </c>
      <c r="I325">
        <v>1530</v>
      </c>
      <c r="J325" t="str">
        <f>VLOOKUP(A325,Sheet1!$A:$D,3, FALSE)</f>
        <v>Central</v>
      </c>
      <c r="K325" t="s">
        <v>61</v>
      </c>
      <c r="M325">
        <f t="shared" si="518"/>
        <v>33</v>
      </c>
      <c r="N325" s="10">
        <f t="shared" si="533"/>
        <v>19</v>
      </c>
      <c r="O325" s="10">
        <f t="shared" si="534"/>
        <v>22.8</v>
      </c>
      <c r="P325" s="8">
        <v>-1</v>
      </c>
      <c r="Q325" t="str">
        <f t="shared" si="535"/>
        <v>N</v>
      </c>
    </row>
    <row r="326" spans="1:17" x14ac:dyDescent="0.35">
      <c r="A326" t="s">
        <v>17</v>
      </c>
      <c r="B326">
        <v>17</v>
      </c>
      <c r="C326" t="s">
        <v>1</v>
      </c>
      <c r="D326" t="str">
        <f>IF($B327=$B326,"T",IF($B327&lt;$B326,"W","L"))</f>
        <v>W</v>
      </c>
      <c r="E326" s="5">
        <f t="shared" si="536"/>
        <v>42334</v>
      </c>
      <c r="F326" s="4">
        <f t="shared" si="532"/>
        <v>11</v>
      </c>
      <c r="G326" s="4">
        <f t="shared" si="529"/>
        <v>4</v>
      </c>
      <c r="H326" t="s">
        <v>34</v>
      </c>
      <c r="I326">
        <f t="shared" ref="I326" si="539">I327</f>
        <v>1930</v>
      </c>
      <c r="J326" t="str">
        <f>J327</f>
        <v>Central</v>
      </c>
      <c r="K326">
        <f t="shared" si="538"/>
        <v>39</v>
      </c>
      <c r="L326" t="str">
        <f t="shared" si="538"/>
        <v>Rain</v>
      </c>
      <c r="M326">
        <f t="shared" si="517"/>
        <v>13</v>
      </c>
      <c r="N326" s="10">
        <f t="shared" si="533"/>
        <v>21.4</v>
      </c>
      <c r="O326" s="10">
        <f t="shared" si="534"/>
        <v>25.1</v>
      </c>
      <c r="P326" s="8">
        <f>(P327*-1)</f>
        <v>-8</v>
      </c>
      <c r="Q326" t="str">
        <f t="shared" si="535"/>
        <v>Y</v>
      </c>
    </row>
    <row r="327" spans="1:17" x14ac:dyDescent="0.35">
      <c r="A327" t="s">
        <v>26</v>
      </c>
      <c r="B327">
        <v>13</v>
      </c>
      <c r="C327" t="s">
        <v>1</v>
      </c>
      <c r="D327" t="str">
        <f>IF($B326=$B327,"T",IF($B326&lt;$B327,"W","L"))</f>
        <v>L</v>
      </c>
      <c r="E327" s="5">
        <v>42334</v>
      </c>
      <c r="F327" s="4">
        <f t="shared" si="532"/>
        <v>11</v>
      </c>
      <c r="G327" s="4">
        <f t="shared" si="529"/>
        <v>4</v>
      </c>
      <c r="H327" t="s">
        <v>35</v>
      </c>
      <c r="I327">
        <v>1930</v>
      </c>
      <c r="J327" t="str">
        <f>VLOOKUP(A327,Sheet1!$A:$D,3, FALSE)</f>
        <v>Central</v>
      </c>
      <c r="K327">
        <v>39</v>
      </c>
      <c r="L327" t="s">
        <v>73</v>
      </c>
      <c r="M327">
        <f t="shared" si="518"/>
        <v>17</v>
      </c>
      <c r="N327" s="10">
        <f t="shared" si="533"/>
        <v>24.9</v>
      </c>
      <c r="O327" s="10">
        <f t="shared" si="534"/>
        <v>19.8</v>
      </c>
      <c r="P327" s="8">
        <v>8</v>
      </c>
      <c r="Q327" t="str">
        <f t="shared" si="535"/>
        <v>Y</v>
      </c>
    </row>
    <row r="328" spans="1:17" x14ac:dyDescent="0.35">
      <c r="A328" t="s">
        <v>12</v>
      </c>
      <c r="B328">
        <v>24</v>
      </c>
      <c r="C328" t="s">
        <v>1</v>
      </c>
      <c r="D328" t="str">
        <f>IF($B329=$B328,"T",IF($B329&lt;$B328,"W","L"))</f>
        <v>W</v>
      </c>
      <c r="E328" s="5">
        <f t="shared" si="536"/>
        <v>42337</v>
      </c>
      <c r="F328" s="4">
        <f t="shared" si="532"/>
        <v>11</v>
      </c>
      <c r="G328" s="4">
        <f t="shared" si="529"/>
        <v>7</v>
      </c>
      <c r="H328" t="s">
        <v>34</v>
      </c>
      <c r="I328">
        <f t="shared" ref="I328:I352" si="540">I329</f>
        <v>1200</v>
      </c>
      <c r="J328" t="str">
        <f>J329</f>
        <v>Central</v>
      </c>
      <c r="K328">
        <f t="shared" si="538"/>
        <v>56</v>
      </c>
      <c r="L328" t="str">
        <f t="shared" si="538"/>
        <v>Rain</v>
      </c>
      <c r="M328">
        <f t="shared" si="517"/>
        <v>21</v>
      </c>
      <c r="N328" s="10">
        <f t="shared" si="533"/>
        <v>24</v>
      </c>
      <c r="O328" s="10">
        <f t="shared" si="534"/>
        <v>25.9</v>
      </c>
      <c r="P328" s="8">
        <f>(P329*-1)</f>
        <v>1</v>
      </c>
      <c r="Q328" t="str">
        <f t="shared" si="535"/>
        <v>N</v>
      </c>
    </row>
    <row r="329" spans="1:17" x14ac:dyDescent="0.35">
      <c r="A329" t="s">
        <v>13</v>
      </c>
      <c r="B329">
        <v>21</v>
      </c>
      <c r="C329" t="s">
        <v>1</v>
      </c>
      <c r="D329" t="str">
        <f>IF($B328=$B329,"T",IF($B328&lt;$B329,"W","L"))</f>
        <v>L</v>
      </c>
      <c r="E329" s="5">
        <v>42337</v>
      </c>
      <c r="F329" s="4">
        <f t="shared" si="532"/>
        <v>11</v>
      </c>
      <c r="G329" s="4">
        <f t="shared" si="529"/>
        <v>10</v>
      </c>
      <c r="H329" t="s">
        <v>35</v>
      </c>
      <c r="I329">
        <v>1200</v>
      </c>
      <c r="J329" t="str">
        <f>VLOOKUP(A329,Sheet1!$A:$D,3, FALSE)</f>
        <v>Central</v>
      </c>
      <c r="K329">
        <v>56</v>
      </c>
      <c r="L329" t="s">
        <v>73</v>
      </c>
      <c r="M329">
        <f t="shared" si="518"/>
        <v>24</v>
      </c>
      <c r="N329" s="10">
        <f t="shared" si="533"/>
        <v>18.2</v>
      </c>
      <c r="O329" s="10">
        <f t="shared" si="534"/>
        <v>23.3</v>
      </c>
      <c r="P329" s="8">
        <v>-1</v>
      </c>
      <c r="Q329" t="str">
        <f t="shared" si="535"/>
        <v>N</v>
      </c>
    </row>
    <row r="330" spans="1:17" x14ac:dyDescent="0.35">
      <c r="A330" t="s">
        <v>23</v>
      </c>
      <c r="B330">
        <v>7</v>
      </c>
      <c r="C330" t="s">
        <v>1</v>
      </c>
      <c r="D330" t="str">
        <f>IF($B331=$B330,"T",IF($B331&lt;$B330,"W","L"))</f>
        <v>L</v>
      </c>
      <c r="E330" s="5">
        <f t="shared" si="536"/>
        <v>42337</v>
      </c>
      <c r="F330" s="4">
        <f t="shared" si="532"/>
        <v>11</v>
      </c>
      <c r="G330" s="4">
        <f t="shared" si="529"/>
        <v>7</v>
      </c>
      <c r="H330" t="s">
        <v>34</v>
      </c>
      <c r="I330">
        <f t="shared" si="540"/>
        <v>1300</v>
      </c>
      <c r="J330" t="str">
        <f>J331</f>
        <v>Eastern</v>
      </c>
      <c r="K330">
        <f t="shared" ref="K330:L330" si="541">K331</f>
        <v>41</v>
      </c>
      <c r="L330" t="str">
        <f t="shared" si="541"/>
        <v>Cloudy</v>
      </c>
      <c r="M330">
        <f t="shared" si="517"/>
        <v>31</v>
      </c>
      <c r="N330" s="10">
        <f t="shared" si="533"/>
        <v>17.899999999999999</v>
      </c>
      <c r="O330" s="10">
        <f t="shared" si="534"/>
        <v>19.899999999999999</v>
      </c>
      <c r="P330" s="8">
        <f>(P331*-1)</f>
        <v>-9.5</v>
      </c>
      <c r="Q330" t="str">
        <f t="shared" si="535"/>
        <v>N</v>
      </c>
    </row>
    <row r="331" spans="1:17" x14ac:dyDescent="0.35">
      <c r="A331" t="s">
        <v>6</v>
      </c>
      <c r="B331">
        <v>31</v>
      </c>
      <c r="C331" t="s">
        <v>1</v>
      </c>
      <c r="D331" t="str">
        <f>IF($B330=$B331,"T",IF($B330&lt;$B331,"W","L"))</f>
        <v>W</v>
      </c>
      <c r="E331" s="5">
        <v>42337</v>
      </c>
      <c r="F331" s="4">
        <f t="shared" si="532"/>
        <v>11</v>
      </c>
      <c r="G331" s="4">
        <f t="shared" si="529"/>
        <v>7</v>
      </c>
      <c r="H331" t="s">
        <v>35</v>
      </c>
      <c r="I331">
        <v>1300</v>
      </c>
      <c r="J331" t="str">
        <f>VLOOKUP(A331,Sheet1!$A:$D,3, FALSE)</f>
        <v>Eastern</v>
      </c>
      <c r="K331">
        <v>41</v>
      </c>
      <c r="L331" t="s">
        <v>64</v>
      </c>
      <c r="M331">
        <f t="shared" si="518"/>
        <v>7</v>
      </c>
      <c r="N331" s="10">
        <f t="shared" si="533"/>
        <v>26.6</v>
      </c>
      <c r="O331" s="10">
        <f t="shared" si="534"/>
        <v>18.600000000000001</v>
      </c>
      <c r="P331" s="8">
        <v>9.5</v>
      </c>
      <c r="Q331" t="str">
        <f t="shared" si="535"/>
        <v>N</v>
      </c>
    </row>
    <row r="332" spans="1:17" x14ac:dyDescent="0.35">
      <c r="A332" t="s">
        <v>10</v>
      </c>
      <c r="B332">
        <v>20</v>
      </c>
      <c r="C332" t="s">
        <v>1</v>
      </c>
      <c r="D332" t="str">
        <f>IF($B333=$B332,"T",IF($B333&lt;$B332,"W","L"))</f>
        <v>L</v>
      </c>
      <c r="E332" s="5">
        <f t="shared" si="536"/>
        <v>42337</v>
      </c>
      <c r="F332" s="4">
        <f t="shared" si="532"/>
        <v>11</v>
      </c>
      <c r="G332" s="4">
        <f t="shared" si="529"/>
        <v>7</v>
      </c>
      <c r="H332" t="s">
        <v>34</v>
      </c>
      <c r="I332">
        <f t="shared" si="540"/>
        <v>1300</v>
      </c>
      <c r="J332" t="str">
        <f>J333</f>
        <v>Eastern</v>
      </c>
      <c r="K332">
        <f t="shared" ref="K332:L332" si="542">K333</f>
        <v>45</v>
      </c>
      <c r="L332" t="str">
        <f t="shared" si="542"/>
        <v>Sunny</v>
      </c>
      <c r="M332">
        <f t="shared" si="517"/>
        <v>38</v>
      </c>
      <c r="N332" s="10">
        <f t="shared" si="533"/>
        <v>20.5</v>
      </c>
      <c r="O332" s="10">
        <f t="shared" si="534"/>
        <v>24.9</v>
      </c>
      <c r="P332" s="8">
        <f>(P333*-1)</f>
        <v>-4.5</v>
      </c>
      <c r="Q332" t="str">
        <f t="shared" si="535"/>
        <v>N</v>
      </c>
    </row>
    <row r="333" spans="1:17" x14ac:dyDescent="0.35">
      <c r="A333" t="s">
        <v>31</v>
      </c>
      <c r="B333">
        <v>38</v>
      </c>
      <c r="C333" t="s">
        <v>1</v>
      </c>
      <c r="D333" t="str">
        <f>IF($B332=$B333,"T",IF($B332&lt;$B333,"W","L"))</f>
        <v>W</v>
      </c>
      <c r="E333" s="5">
        <v>42337</v>
      </c>
      <c r="F333" s="4">
        <f t="shared" si="532"/>
        <v>11</v>
      </c>
      <c r="G333" s="4">
        <f t="shared" si="529"/>
        <v>7</v>
      </c>
      <c r="H333" t="s">
        <v>35</v>
      </c>
      <c r="I333">
        <v>1300</v>
      </c>
      <c r="J333" t="str">
        <f>VLOOKUP(A333,Sheet1!$A:$D,3, FALSE)</f>
        <v>Eastern</v>
      </c>
      <c r="K333">
        <v>45</v>
      </c>
      <c r="L333" t="s">
        <v>65</v>
      </c>
      <c r="M333">
        <f t="shared" si="518"/>
        <v>20</v>
      </c>
      <c r="N333" s="10">
        <f t="shared" si="533"/>
        <v>23.4</v>
      </c>
      <c r="O333" s="10">
        <f t="shared" si="534"/>
        <v>20.8</v>
      </c>
      <c r="P333" s="8">
        <v>4.5</v>
      </c>
      <c r="Q333" t="str">
        <f t="shared" si="535"/>
        <v>N</v>
      </c>
    </row>
    <row r="334" spans="1:17" x14ac:dyDescent="0.35">
      <c r="A334" t="s">
        <v>9</v>
      </c>
      <c r="B334">
        <v>12</v>
      </c>
      <c r="C334" t="s">
        <v>1</v>
      </c>
      <c r="D334" t="str">
        <f>IF($B335=$B334,"T",IF($B335&lt;$B334,"W","L"))</f>
        <v>L</v>
      </c>
      <c r="E334" s="5">
        <f t="shared" si="536"/>
        <v>42337</v>
      </c>
      <c r="F334" s="4">
        <f t="shared" si="532"/>
        <v>11</v>
      </c>
      <c r="G334" s="4">
        <f t="shared" si="529"/>
        <v>7</v>
      </c>
      <c r="H334" t="s">
        <v>34</v>
      </c>
      <c r="I334">
        <f t="shared" si="540"/>
        <v>1300</v>
      </c>
      <c r="J334" t="str">
        <f>J335</f>
        <v>Eastern</v>
      </c>
      <c r="K334">
        <f t="shared" ref="K334:L334" si="543">K335</f>
        <v>37</v>
      </c>
      <c r="L334" t="str">
        <f t="shared" si="543"/>
        <v>Partly Cloudy</v>
      </c>
      <c r="M334">
        <f t="shared" si="517"/>
        <v>25</v>
      </c>
      <c r="N334" s="10">
        <f t="shared" si="533"/>
        <v>23.6</v>
      </c>
      <c r="O334" s="10">
        <f t="shared" si="534"/>
        <v>25.4</v>
      </c>
      <c r="P334" s="8">
        <f>(P335*-1)</f>
        <v>-3</v>
      </c>
      <c r="Q334" t="str">
        <f t="shared" si="535"/>
        <v>N</v>
      </c>
    </row>
    <row r="335" spans="1:17" x14ac:dyDescent="0.35">
      <c r="A335" t="s">
        <v>14</v>
      </c>
      <c r="B335">
        <v>25</v>
      </c>
      <c r="C335" t="s">
        <v>1</v>
      </c>
      <c r="D335" t="str">
        <f>IF($B334=$B335,"T",IF($B334&lt;$B335,"W","L"))</f>
        <v>W</v>
      </c>
      <c r="E335" s="5">
        <v>42337</v>
      </c>
      <c r="F335" s="4">
        <f t="shared" si="532"/>
        <v>11</v>
      </c>
      <c r="G335" s="4">
        <f t="shared" si="529"/>
        <v>7</v>
      </c>
      <c r="H335" t="s">
        <v>35</v>
      </c>
      <c r="I335">
        <v>1300</v>
      </c>
      <c r="J335" t="str">
        <f>VLOOKUP(A335,Sheet1!$A:$D,3, FALSE)</f>
        <v>Eastern</v>
      </c>
      <c r="K335">
        <v>37</v>
      </c>
      <c r="L335" t="s">
        <v>62</v>
      </c>
      <c r="M335">
        <f t="shared" si="518"/>
        <v>12</v>
      </c>
      <c r="N335" s="10">
        <f t="shared" si="533"/>
        <v>22.4</v>
      </c>
      <c r="O335" s="10">
        <f t="shared" si="534"/>
        <v>24.8</v>
      </c>
      <c r="P335" s="8">
        <v>3</v>
      </c>
      <c r="Q335" t="str">
        <f t="shared" si="535"/>
        <v>N</v>
      </c>
    </row>
    <row r="336" spans="1:17" x14ac:dyDescent="0.35">
      <c r="A336" t="s">
        <v>0</v>
      </c>
      <c r="B336">
        <v>20</v>
      </c>
      <c r="C336" t="s">
        <v>1</v>
      </c>
      <c r="D336" t="str">
        <f>IF($B337=$B336,"T",IF($B337&lt;$B336,"W","L"))</f>
        <v>W</v>
      </c>
      <c r="E336" s="5">
        <f t="shared" si="536"/>
        <v>42337</v>
      </c>
      <c r="F336" s="4">
        <f t="shared" si="532"/>
        <v>11</v>
      </c>
      <c r="G336" s="4">
        <f t="shared" si="529"/>
        <v>7</v>
      </c>
      <c r="H336" t="s">
        <v>34</v>
      </c>
      <c r="I336">
        <f t="shared" si="540"/>
        <v>1300</v>
      </c>
      <c r="J336" t="str">
        <f>J337</f>
        <v>Eastern</v>
      </c>
      <c r="K336" t="str">
        <f t="shared" ref="K336:L336" si="544">K337</f>
        <v>Dome</v>
      </c>
      <c r="L336">
        <f t="shared" si="544"/>
        <v>0</v>
      </c>
      <c r="M336">
        <f t="shared" si="517"/>
        <v>10</v>
      </c>
      <c r="N336" s="10">
        <f t="shared" si="533"/>
        <v>21.1</v>
      </c>
      <c r="O336" s="10">
        <f t="shared" si="534"/>
        <v>18.399999999999999</v>
      </c>
      <c r="P336" s="8">
        <f>(P337*-1)</f>
        <v>-2</v>
      </c>
      <c r="Q336" t="str">
        <f t="shared" si="535"/>
        <v>Y</v>
      </c>
    </row>
    <row r="337" spans="1:17" x14ac:dyDescent="0.35">
      <c r="A337" t="s">
        <v>3</v>
      </c>
      <c r="B337">
        <v>10</v>
      </c>
      <c r="C337" t="s">
        <v>1</v>
      </c>
      <c r="D337" t="str">
        <f>IF($B336=$B337,"T",IF($B336&lt;$B337,"W","L"))</f>
        <v>L</v>
      </c>
      <c r="E337" s="5">
        <v>42337</v>
      </c>
      <c r="F337" s="4">
        <f t="shared" si="532"/>
        <v>11</v>
      </c>
      <c r="G337" s="4">
        <f t="shared" si="529"/>
        <v>7</v>
      </c>
      <c r="H337" t="s">
        <v>35</v>
      </c>
      <c r="I337">
        <v>1300</v>
      </c>
      <c r="J337" t="str">
        <f>VLOOKUP(A337,Sheet1!$A:$D,3, FALSE)</f>
        <v>Eastern</v>
      </c>
      <c r="K337" t="s">
        <v>61</v>
      </c>
      <c r="M337">
        <f t="shared" si="518"/>
        <v>20</v>
      </c>
      <c r="N337" s="10">
        <f t="shared" si="533"/>
        <v>25</v>
      </c>
      <c r="O337" s="10">
        <f t="shared" si="534"/>
        <v>21.4</v>
      </c>
      <c r="P337" s="8">
        <v>2</v>
      </c>
      <c r="Q337" t="str">
        <f t="shared" si="535"/>
        <v>Y</v>
      </c>
    </row>
    <row r="338" spans="1:17" x14ac:dyDescent="0.35">
      <c r="A338" t="s">
        <v>2</v>
      </c>
      <c r="B338">
        <v>6</v>
      </c>
      <c r="C338" t="s">
        <v>1</v>
      </c>
      <c r="D338" t="str">
        <f>IF($B339=$B338,"T",IF($B339&lt;$B338,"W","L"))</f>
        <v>L</v>
      </c>
      <c r="E338" s="5">
        <f t="shared" si="536"/>
        <v>42337</v>
      </c>
      <c r="F338" s="4">
        <f t="shared" si="532"/>
        <v>11</v>
      </c>
      <c r="G338" s="4">
        <f t="shared" si="529"/>
        <v>14</v>
      </c>
      <c r="H338" t="s">
        <v>34</v>
      </c>
      <c r="I338">
        <f t="shared" si="540"/>
        <v>1200</v>
      </c>
      <c r="J338" t="str">
        <f>J339</f>
        <v>Central</v>
      </c>
      <c r="K338">
        <f t="shared" ref="K338:L338" si="545">K339</f>
        <v>54</v>
      </c>
      <c r="L338" t="str">
        <f t="shared" si="545"/>
        <v>Cloudy</v>
      </c>
      <c r="M338">
        <f t="shared" si="517"/>
        <v>24</v>
      </c>
      <c r="N338" s="10">
        <f t="shared" si="533"/>
        <v>25.5</v>
      </c>
      <c r="O338" s="10">
        <f t="shared" si="534"/>
        <v>31.5</v>
      </c>
      <c r="P338" s="8">
        <f>(P339*-1)</f>
        <v>-3.5</v>
      </c>
      <c r="Q338" t="str">
        <f t="shared" si="535"/>
        <v>N</v>
      </c>
    </row>
    <row r="339" spans="1:17" x14ac:dyDescent="0.35">
      <c r="A339" t="s">
        <v>15</v>
      </c>
      <c r="B339">
        <v>24</v>
      </c>
      <c r="C339" t="s">
        <v>1</v>
      </c>
      <c r="D339" t="str">
        <f>IF($B338=$B339,"T",IF($B338&lt;$B339,"W","L"))</f>
        <v>W</v>
      </c>
      <c r="E339" s="5">
        <v>42337</v>
      </c>
      <c r="F339" s="4">
        <f t="shared" si="532"/>
        <v>11</v>
      </c>
      <c r="G339" s="4">
        <f t="shared" si="529"/>
        <v>7</v>
      </c>
      <c r="H339" t="s">
        <v>35</v>
      </c>
      <c r="I339">
        <v>1200</v>
      </c>
      <c r="J339" t="str">
        <f>VLOOKUP(A339,Sheet1!$A:$D,3, FALSE)</f>
        <v>Central</v>
      </c>
      <c r="K339">
        <v>54</v>
      </c>
      <c r="L339" t="s">
        <v>64</v>
      </c>
      <c r="M339">
        <f t="shared" si="518"/>
        <v>6</v>
      </c>
      <c r="N339" s="10">
        <f t="shared" si="533"/>
        <v>20.8</v>
      </c>
      <c r="O339" s="10">
        <f t="shared" si="534"/>
        <v>22.8</v>
      </c>
      <c r="P339" s="8">
        <v>3.5</v>
      </c>
      <c r="Q339" t="str">
        <f t="shared" si="535"/>
        <v>N</v>
      </c>
    </row>
    <row r="340" spans="1:17" x14ac:dyDescent="0.35">
      <c r="A340" t="s">
        <v>32</v>
      </c>
      <c r="B340">
        <v>31</v>
      </c>
      <c r="C340" t="s">
        <v>1</v>
      </c>
      <c r="D340" t="str">
        <f>IF($B341=$B340,"T",IF($B341&lt;$B340,"W","L"))</f>
        <v>W</v>
      </c>
      <c r="E340" s="5">
        <f t="shared" si="536"/>
        <v>42337</v>
      </c>
      <c r="F340" s="4">
        <f t="shared" si="532"/>
        <v>11</v>
      </c>
      <c r="G340" s="4">
        <f t="shared" si="529"/>
        <v>7</v>
      </c>
      <c r="H340" t="s">
        <v>34</v>
      </c>
      <c r="I340">
        <f t="shared" si="540"/>
        <v>1300</v>
      </c>
      <c r="J340" t="str">
        <f>J341</f>
        <v>Eastern</v>
      </c>
      <c r="K340">
        <f t="shared" ref="K340:L340" si="546">K341</f>
        <v>75</v>
      </c>
      <c r="L340" t="str">
        <f t="shared" si="546"/>
        <v>Sunny</v>
      </c>
      <c r="M340">
        <f t="shared" si="517"/>
        <v>25</v>
      </c>
      <c r="N340" s="10">
        <f t="shared" si="533"/>
        <v>21.3</v>
      </c>
      <c r="O340" s="10">
        <f t="shared" si="534"/>
        <v>28.2</v>
      </c>
      <c r="P340" s="8">
        <f>(P341*-1)</f>
        <v>-5</v>
      </c>
      <c r="Q340" t="str">
        <f t="shared" si="535"/>
        <v>Y</v>
      </c>
    </row>
    <row r="341" spans="1:17" x14ac:dyDescent="0.35">
      <c r="A341" t="s">
        <v>19</v>
      </c>
      <c r="B341">
        <v>25</v>
      </c>
      <c r="C341" t="s">
        <v>1</v>
      </c>
      <c r="D341" t="str">
        <f>IF($B340=$B341,"T",IF($B340&lt;$B341,"W","L"))</f>
        <v>L</v>
      </c>
      <c r="E341" s="5">
        <v>42337</v>
      </c>
      <c r="F341" s="4">
        <f t="shared" si="532"/>
        <v>11</v>
      </c>
      <c r="G341" s="4">
        <f t="shared" si="529"/>
        <v>10</v>
      </c>
      <c r="H341" t="s">
        <v>35</v>
      </c>
      <c r="I341">
        <v>1300</v>
      </c>
      <c r="J341" t="str">
        <f>VLOOKUP(A341,Sheet1!$A:$D,3, FALSE)</f>
        <v>Eastern</v>
      </c>
      <c r="K341">
        <v>75</v>
      </c>
      <c r="L341" t="s">
        <v>65</v>
      </c>
      <c r="M341">
        <f t="shared" si="518"/>
        <v>31</v>
      </c>
      <c r="N341" s="10">
        <f t="shared" si="533"/>
        <v>21.1</v>
      </c>
      <c r="O341" s="10">
        <f t="shared" si="534"/>
        <v>26.8</v>
      </c>
      <c r="P341" s="8">
        <v>5</v>
      </c>
      <c r="Q341" t="str">
        <f t="shared" si="535"/>
        <v>Y</v>
      </c>
    </row>
    <row r="342" spans="1:17" x14ac:dyDescent="0.35">
      <c r="A342" t="s">
        <v>11</v>
      </c>
      <c r="B342">
        <v>22</v>
      </c>
      <c r="C342" t="s">
        <v>1</v>
      </c>
      <c r="D342" t="str">
        <f>IF($B343=$B342,"T",IF($B343&lt;$B342,"W","L"))</f>
        <v>L</v>
      </c>
      <c r="E342" s="5">
        <f t="shared" si="536"/>
        <v>42337</v>
      </c>
      <c r="F342" s="4">
        <f t="shared" si="532"/>
        <v>11</v>
      </c>
      <c r="G342" s="4">
        <f t="shared" si="529"/>
        <v>6</v>
      </c>
      <c r="H342" t="s">
        <v>34</v>
      </c>
      <c r="I342">
        <f t="shared" si="540"/>
        <v>1200</v>
      </c>
      <c r="J342" t="str">
        <f>J343</f>
        <v>Central</v>
      </c>
      <c r="K342">
        <f t="shared" ref="K342:L342" si="547">K343</f>
        <v>35</v>
      </c>
      <c r="L342" t="str">
        <f t="shared" si="547"/>
        <v>Cloudy, Rain</v>
      </c>
      <c r="M342">
        <f t="shared" si="517"/>
        <v>30</v>
      </c>
      <c r="N342" s="10">
        <f t="shared" si="533"/>
        <v>24.4</v>
      </c>
      <c r="O342" s="10">
        <f t="shared" si="534"/>
        <v>22.7</v>
      </c>
      <c r="P342" s="8">
        <f>(P343*-1)</f>
        <v>-4.5</v>
      </c>
      <c r="Q342" t="str">
        <f t="shared" si="535"/>
        <v>N</v>
      </c>
    </row>
    <row r="343" spans="1:17" x14ac:dyDescent="0.35">
      <c r="A343" t="s">
        <v>33</v>
      </c>
      <c r="B343">
        <v>30</v>
      </c>
      <c r="C343" t="s">
        <v>1</v>
      </c>
      <c r="D343" t="str">
        <f>IF($B342=$B343,"T",IF($B342&lt;$B343,"W","L"))</f>
        <v>W</v>
      </c>
      <c r="E343" s="5">
        <v>42337</v>
      </c>
      <c r="F343" s="4">
        <f t="shared" si="532"/>
        <v>11</v>
      </c>
      <c r="G343" s="4">
        <f t="shared" si="529"/>
        <v>7</v>
      </c>
      <c r="H343" t="s">
        <v>35</v>
      </c>
      <c r="I343">
        <v>1200</v>
      </c>
      <c r="J343" t="str">
        <f>VLOOKUP(A343,Sheet1!$A:$D,3, FALSE)</f>
        <v>Central</v>
      </c>
      <c r="K343">
        <v>35</v>
      </c>
      <c r="L343" t="s">
        <v>93</v>
      </c>
      <c r="M343">
        <f t="shared" si="518"/>
        <v>22</v>
      </c>
      <c r="N343" s="10">
        <f t="shared" si="533"/>
        <v>25.7</v>
      </c>
      <c r="O343" s="10">
        <f t="shared" si="534"/>
        <v>19.8</v>
      </c>
      <c r="P343" s="8">
        <v>4.5</v>
      </c>
      <c r="Q343" t="str">
        <f t="shared" si="535"/>
        <v>N</v>
      </c>
    </row>
    <row r="344" spans="1:17" x14ac:dyDescent="0.35">
      <c r="A344" t="s">
        <v>21</v>
      </c>
      <c r="B344">
        <v>14</v>
      </c>
      <c r="C344" t="s">
        <v>1</v>
      </c>
      <c r="D344" t="str">
        <f>IF($B345=$B344,"T",IF($B345&lt;$B344,"W","L"))</f>
        <v>L</v>
      </c>
      <c r="E344" s="5">
        <f t="shared" si="536"/>
        <v>42337</v>
      </c>
      <c r="F344" s="4">
        <f t="shared" si="532"/>
        <v>11</v>
      </c>
      <c r="G344" s="4">
        <f t="shared" si="529"/>
        <v>14</v>
      </c>
      <c r="H344" t="s">
        <v>34</v>
      </c>
      <c r="I344">
        <f t="shared" si="540"/>
        <v>1300</v>
      </c>
      <c r="J344" t="str">
        <f>J345</f>
        <v>Eastern</v>
      </c>
      <c r="K344">
        <f t="shared" ref="K344:L344" si="548">K345</f>
        <v>46</v>
      </c>
      <c r="L344" t="str">
        <f t="shared" si="548"/>
        <v>Cloudy</v>
      </c>
      <c r="M344">
        <f t="shared" si="517"/>
        <v>20</v>
      </c>
      <c r="N344" s="10">
        <f t="shared" si="533"/>
        <v>27.3</v>
      </c>
      <c r="O344" s="10">
        <f t="shared" si="534"/>
        <v>25.3</v>
      </c>
      <c r="P344" s="8">
        <f>(P345*-1)</f>
        <v>1.5</v>
      </c>
      <c r="Q344" t="str">
        <f t="shared" si="535"/>
        <v>Y</v>
      </c>
    </row>
    <row r="345" spans="1:17" x14ac:dyDescent="0.35">
      <c r="A345" t="s">
        <v>29</v>
      </c>
      <c r="B345">
        <v>20</v>
      </c>
      <c r="C345" t="s">
        <v>1</v>
      </c>
      <c r="D345" t="str">
        <f>IF($B344=$B345,"T",IF($B344&lt;$B345,"W","L"))</f>
        <v>W</v>
      </c>
      <c r="E345" s="5">
        <v>42337</v>
      </c>
      <c r="F345" s="4">
        <f t="shared" si="532"/>
        <v>11</v>
      </c>
      <c r="G345" s="4">
        <f t="shared" si="529"/>
        <v>7</v>
      </c>
      <c r="H345" t="s">
        <v>35</v>
      </c>
      <c r="I345">
        <v>1300</v>
      </c>
      <c r="J345" t="str">
        <f>VLOOKUP(A345,Sheet1!$A:$D,3, FALSE)</f>
        <v>Eastern</v>
      </c>
      <c r="K345">
        <v>46</v>
      </c>
      <c r="L345" t="s">
        <v>64</v>
      </c>
      <c r="M345">
        <f t="shared" si="518"/>
        <v>14</v>
      </c>
      <c r="N345" s="10">
        <f t="shared" si="533"/>
        <v>22.1</v>
      </c>
      <c r="O345" s="10">
        <f t="shared" si="534"/>
        <v>25.3</v>
      </c>
      <c r="P345" s="8">
        <v>-1.5</v>
      </c>
      <c r="Q345" t="str">
        <f t="shared" si="535"/>
        <v>Y</v>
      </c>
    </row>
    <row r="346" spans="1:17" x14ac:dyDescent="0.35">
      <c r="A346" t="s">
        <v>22</v>
      </c>
      <c r="B346">
        <v>19</v>
      </c>
      <c r="C346" t="s">
        <v>1</v>
      </c>
      <c r="D346" t="str">
        <f>IF($B347=$B346,"T",IF($B347&lt;$B346,"W","L"))</f>
        <v>W</v>
      </c>
      <c r="E346" s="5">
        <f t="shared" si="536"/>
        <v>42337</v>
      </c>
      <c r="F346" s="4">
        <f t="shared" si="532"/>
        <v>11</v>
      </c>
      <c r="G346" s="4">
        <f t="shared" si="529"/>
        <v>7</v>
      </c>
      <c r="H346" t="s">
        <v>34</v>
      </c>
      <c r="I346">
        <f t="shared" si="540"/>
        <v>1305</v>
      </c>
      <c r="J346" t="str">
        <f>J347</f>
        <v>Pacific</v>
      </c>
      <c r="K346">
        <f t="shared" ref="K346:L346" si="549">K347</f>
        <v>54</v>
      </c>
      <c r="L346" t="str">
        <f t="shared" si="549"/>
        <v>Sunny</v>
      </c>
      <c r="M346">
        <f t="shared" si="517"/>
        <v>13</v>
      </c>
      <c r="N346" s="10">
        <f t="shared" si="533"/>
        <v>33.6</v>
      </c>
      <c r="O346" s="10">
        <f t="shared" si="534"/>
        <v>21.6</v>
      </c>
      <c r="P346" s="8">
        <f>(P347*-1)</f>
        <v>8.5</v>
      </c>
      <c r="Q346" t="str">
        <f t="shared" si="535"/>
        <v>N</v>
      </c>
    </row>
    <row r="347" spans="1:17" x14ac:dyDescent="0.35">
      <c r="A347" t="s">
        <v>24</v>
      </c>
      <c r="B347">
        <v>13</v>
      </c>
      <c r="C347" t="s">
        <v>1</v>
      </c>
      <c r="D347" t="str">
        <f>IF($B346=$B347,"T",IF($B346&lt;$B347,"W","L"))</f>
        <v>L</v>
      </c>
      <c r="E347" s="5">
        <v>42337</v>
      </c>
      <c r="F347" s="4">
        <f t="shared" si="532"/>
        <v>11</v>
      </c>
      <c r="G347" s="4">
        <f t="shared" si="529"/>
        <v>7</v>
      </c>
      <c r="H347" t="s">
        <v>35</v>
      </c>
      <c r="I347">
        <v>1305</v>
      </c>
      <c r="J347" t="str">
        <f>VLOOKUP(A347,Sheet1!$A:$D,3, FALSE)</f>
        <v>Pacific</v>
      </c>
      <c r="K347">
        <v>54</v>
      </c>
      <c r="L347" t="s">
        <v>65</v>
      </c>
      <c r="M347">
        <f t="shared" si="518"/>
        <v>19</v>
      </c>
      <c r="N347" s="10">
        <f t="shared" si="533"/>
        <v>13.9</v>
      </c>
      <c r="O347" s="10">
        <f t="shared" si="534"/>
        <v>25.2</v>
      </c>
      <c r="P347" s="8">
        <v>-8.5</v>
      </c>
      <c r="Q347" t="str">
        <f t="shared" si="535"/>
        <v>N</v>
      </c>
    </row>
    <row r="348" spans="1:17" x14ac:dyDescent="0.35">
      <c r="A348" t="s">
        <v>4</v>
      </c>
      <c r="B348">
        <v>30</v>
      </c>
      <c r="C348" t="s">
        <v>1</v>
      </c>
      <c r="D348" t="str">
        <f>IF($B349=$B348,"T",IF($B349&lt;$B348,"W","L"))</f>
        <v>L</v>
      </c>
      <c r="E348" s="5">
        <f t="shared" si="536"/>
        <v>42337</v>
      </c>
      <c r="F348" s="4">
        <f t="shared" si="532"/>
        <v>11</v>
      </c>
      <c r="G348" s="4">
        <f t="shared" si="529"/>
        <v>14</v>
      </c>
      <c r="H348" t="s">
        <v>34</v>
      </c>
      <c r="I348">
        <f t="shared" si="540"/>
        <v>1325</v>
      </c>
      <c r="J348" t="str">
        <f>J349</f>
        <v>Pacific</v>
      </c>
      <c r="K348">
        <f t="shared" ref="K348:L348" si="550">K349</f>
        <v>38</v>
      </c>
      <c r="L348" t="str">
        <f t="shared" si="550"/>
        <v>Cloudy</v>
      </c>
      <c r="M348">
        <f t="shared" si="517"/>
        <v>39</v>
      </c>
      <c r="N348" s="10">
        <f t="shared" si="533"/>
        <v>23.6</v>
      </c>
      <c r="O348" s="10">
        <f t="shared" si="534"/>
        <v>19.100000000000001</v>
      </c>
      <c r="P348" s="8">
        <f>(P349*-1)</f>
        <v>-3</v>
      </c>
      <c r="Q348" t="str">
        <f t="shared" si="535"/>
        <v>N</v>
      </c>
    </row>
    <row r="349" spans="1:17" x14ac:dyDescent="0.35">
      <c r="A349" t="s">
        <v>25</v>
      </c>
      <c r="B349">
        <v>39</v>
      </c>
      <c r="C349" t="s">
        <v>1</v>
      </c>
      <c r="D349" t="str">
        <f>IF($B348=$B349,"T",IF($B348&lt;$B349,"W","L"))</f>
        <v>W</v>
      </c>
      <c r="E349" s="5">
        <v>42337</v>
      </c>
      <c r="F349" s="4">
        <f t="shared" si="532"/>
        <v>11</v>
      </c>
      <c r="G349" s="4">
        <f t="shared" si="529"/>
        <v>7</v>
      </c>
      <c r="H349" t="s">
        <v>35</v>
      </c>
      <c r="I349">
        <v>1325</v>
      </c>
      <c r="J349" t="str">
        <f>VLOOKUP(A349,Sheet1!$A:$D,3, FALSE)</f>
        <v>Pacific</v>
      </c>
      <c r="K349">
        <v>38</v>
      </c>
      <c r="L349" t="s">
        <v>64</v>
      </c>
      <c r="M349">
        <f t="shared" si="518"/>
        <v>30</v>
      </c>
      <c r="N349" s="10">
        <f t="shared" si="533"/>
        <v>22.8</v>
      </c>
      <c r="O349" s="10">
        <f t="shared" si="534"/>
        <v>19.2</v>
      </c>
      <c r="P349" s="8">
        <v>3</v>
      </c>
      <c r="Q349" t="str">
        <f t="shared" si="535"/>
        <v>N</v>
      </c>
    </row>
    <row r="350" spans="1:17" x14ac:dyDescent="0.35">
      <c r="A350" t="s">
        <v>7</v>
      </c>
      <c r="B350">
        <v>24</v>
      </c>
      <c r="C350" t="s">
        <v>5</v>
      </c>
      <c r="D350" t="str">
        <f>IF($B351=$B350,"T",IF($B351&lt;$B350,"W","L"))</f>
        <v>L</v>
      </c>
      <c r="E350" s="5">
        <f t="shared" si="536"/>
        <v>42337</v>
      </c>
      <c r="F350" s="4">
        <f t="shared" si="532"/>
        <v>11</v>
      </c>
      <c r="G350" s="4">
        <f t="shared" si="529"/>
        <v>6</v>
      </c>
      <c r="H350" t="s">
        <v>34</v>
      </c>
      <c r="I350">
        <f t="shared" si="540"/>
        <v>1830</v>
      </c>
      <c r="J350" t="str">
        <f>J351</f>
        <v>Mountain</v>
      </c>
      <c r="K350">
        <f t="shared" ref="K350:L350" si="551">K351</f>
        <v>23</v>
      </c>
      <c r="L350" t="str">
        <f t="shared" si="551"/>
        <v>Cloudy, Light Snow</v>
      </c>
      <c r="M350">
        <f t="shared" si="517"/>
        <v>30</v>
      </c>
      <c r="N350" s="10">
        <f t="shared" si="533"/>
        <v>32.299999999999997</v>
      </c>
      <c r="O350" s="10">
        <f t="shared" si="534"/>
        <v>18.2</v>
      </c>
      <c r="P350" s="8">
        <f>(P351*-1)</f>
        <v>2.5</v>
      </c>
      <c r="Q350" t="str">
        <f t="shared" si="535"/>
        <v>Y</v>
      </c>
    </row>
    <row r="351" spans="1:17" x14ac:dyDescent="0.35">
      <c r="A351" t="s">
        <v>18</v>
      </c>
      <c r="B351">
        <v>30</v>
      </c>
      <c r="C351" t="s">
        <v>5</v>
      </c>
      <c r="D351" t="str">
        <f>IF($B350=$B351,"T",IF($B350&lt;$B351,"W","L"))</f>
        <v>W</v>
      </c>
      <c r="E351" s="5">
        <v>42337</v>
      </c>
      <c r="F351" s="4">
        <f t="shared" si="532"/>
        <v>11</v>
      </c>
      <c r="G351" s="4">
        <f t="shared" si="529"/>
        <v>7</v>
      </c>
      <c r="H351" t="s">
        <v>35</v>
      </c>
      <c r="I351">
        <v>1830</v>
      </c>
      <c r="J351" t="str">
        <f>VLOOKUP(A351,Sheet1!$A:$D,3, FALSE)</f>
        <v>Mountain</v>
      </c>
      <c r="K351">
        <v>23</v>
      </c>
      <c r="L351" t="s">
        <v>172</v>
      </c>
      <c r="M351">
        <f t="shared" si="518"/>
        <v>24</v>
      </c>
      <c r="N351" s="10">
        <f t="shared" si="533"/>
        <v>22.2</v>
      </c>
      <c r="O351" s="10">
        <f t="shared" si="534"/>
        <v>18.3</v>
      </c>
      <c r="P351" s="8">
        <v>-2.5</v>
      </c>
      <c r="Q351" t="str">
        <f t="shared" si="535"/>
        <v>Y</v>
      </c>
    </row>
    <row r="352" spans="1:17" x14ac:dyDescent="0.35">
      <c r="A352" t="s">
        <v>30</v>
      </c>
      <c r="B352">
        <v>33</v>
      </c>
      <c r="C352" t="s">
        <v>1</v>
      </c>
      <c r="D352" t="str">
        <f>IF($B353=$B352,"T",IF($B353&lt;$B352,"W","L"))</f>
        <v>W</v>
      </c>
      <c r="E352" s="5">
        <f t="shared" ref="E352" si="552">$E353</f>
        <v>42338</v>
      </c>
      <c r="F352" s="4">
        <f t="shared" si="532"/>
        <v>11</v>
      </c>
      <c r="G352" s="4">
        <f t="shared" si="529"/>
        <v>8</v>
      </c>
      <c r="H352" t="s">
        <v>34</v>
      </c>
      <c r="I352">
        <f t="shared" si="540"/>
        <v>2030</v>
      </c>
      <c r="J352" t="str">
        <f>J353</f>
        <v>Eastern</v>
      </c>
      <c r="K352">
        <f t="shared" ref="K352:L352" si="553">K353</f>
        <v>45</v>
      </c>
      <c r="L352" t="str">
        <f t="shared" si="553"/>
        <v>Clear</v>
      </c>
      <c r="M352">
        <f t="shared" si="517"/>
        <v>27</v>
      </c>
      <c r="N352" s="10">
        <f t="shared" si="533"/>
        <v>22.6</v>
      </c>
      <c r="O352" s="10">
        <f t="shared" si="534"/>
        <v>24.9</v>
      </c>
      <c r="P352" s="8">
        <f>(P353*-1)</f>
        <v>-6</v>
      </c>
      <c r="Q352" t="str">
        <f t="shared" si="535"/>
        <v>Y</v>
      </c>
    </row>
    <row r="353" spans="1:17" x14ac:dyDescent="0.35">
      <c r="A353" t="s">
        <v>8</v>
      </c>
      <c r="B353">
        <v>27</v>
      </c>
      <c r="C353" t="s">
        <v>1</v>
      </c>
      <c r="D353" t="str">
        <f>IF($B352=$B353,"T",IF($B352&lt;$B353,"W","L"))</f>
        <v>L</v>
      </c>
      <c r="E353" s="5">
        <v>42338</v>
      </c>
      <c r="F353" s="4">
        <f t="shared" si="532"/>
        <v>11</v>
      </c>
      <c r="G353" s="4">
        <f t="shared" si="529"/>
        <v>15</v>
      </c>
      <c r="H353" t="s">
        <v>35</v>
      </c>
      <c r="I353">
        <v>2030</v>
      </c>
      <c r="J353" t="str">
        <f>VLOOKUP(A353,Sheet1!$A:$D,3, FALSE)</f>
        <v>Eastern</v>
      </c>
      <c r="K353">
        <v>45</v>
      </c>
      <c r="L353" t="s">
        <v>69</v>
      </c>
      <c r="M353">
        <f t="shared" si="518"/>
        <v>33</v>
      </c>
      <c r="N353" s="10">
        <f t="shared" si="533"/>
        <v>18.600000000000001</v>
      </c>
      <c r="O353" s="10">
        <f t="shared" si="534"/>
        <v>27.7</v>
      </c>
      <c r="P353" s="8">
        <v>6</v>
      </c>
      <c r="Q353" t="str">
        <f t="shared" si="535"/>
        <v>Y</v>
      </c>
    </row>
    <row r="354" spans="1:17" x14ac:dyDescent="0.35">
      <c r="A354" t="s">
        <v>26</v>
      </c>
      <c r="B354">
        <v>27</v>
      </c>
      <c r="C354" t="s">
        <v>1</v>
      </c>
      <c r="D354" t="str">
        <f>IF($B355=$B354,"T",IF($B355&lt;$B354,"W","L"))</f>
        <v>W</v>
      </c>
      <c r="E354" s="5">
        <f t="shared" ref="E354" si="554">$E355</f>
        <v>42341</v>
      </c>
      <c r="F354" s="4">
        <f>1+IF(ISNA(VLOOKUP($A354,$A$322:$F$353,6,FALSE)),VLOOKUP($A354,$A$294:$F$321,6,FALSE),VLOOKUP($A354,$A$322:$F$353,6,FALSE))</f>
        <v>12</v>
      </c>
      <c r="G354" s="4">
        <f t="shared" ref="F354:G385" si="555">VLOOKUP($A354,$A354:$E354,5,FALSE)-IF(ISNA(VLOOKUP($A354,$A$322:$E$353,5,FALSE)),VLOOKUP($A354,$A$294:$E$321,5,FALSE),VLOOKUP($A354,$A$322:$E$353,5,FALSE))</f>
        <v>7</v>
      </c>
      <c r="H354" t="s">
        <v>34</v>
      </c>
      <c r="I354">
        <f t="shared" ref="I354:I384" si="556">I355</f>
        <v>2025</v>
      </c>
      <c r="J354" t="str">
        <f>J355</f>
        <v>Eastern</v>
      </c>
      <c r="K354" t="str">
        <f t="shared" ref="K354:L354" si="557">K355</f>
        <v>Dome</v>
      </c>
      <c r="L354">
        <f t="shared" si="557"/>
        <v>0</v>
      </c>
      <c r="M354">
        <f t="shared" si="517"/>
        <v>23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23.818181818181817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19.545454545454547</v>
      </c>
      <c r="P354" s="8">
        <f>(P355*-1)</f>
        <v>2.5</v>
      </c>
      <c r="Q354" t="str">
        <f>IF(AND(($P354 &lt;  0), ($D354="L")), "N", IF(AND(($P354 &gt; 0), ($D354="W")),"N","Y"))</f>
        <v>N</v>
      </c>
    </row>
    <row r="355" spans="1:17" x14ac:dyDescent="0.35">
      <c r="A355" t="s">
        <v>16</v>
      </c>
      <c r="B355">
        <v>23</v>
      </c>
      <c r="C355" t="s">
        <v>1</v>
      </c>
      <c r="D355" t="str">
        <f>IF($B354=$B355,"T",IF($B354&lt;$B355,"W","L"))</f>
        <v>L</v>
      </c>
      <c r="E355" s="5">
        <v>42341</v>
      </c>
      <c r="F355" s="4">
        <f t="shared" ref="F355:F385" si="558">1+IF(ISNA(VLOOKUP($A355,$A$322:$F$353,6,FALSE)),VLOOKUP($A355,$A$294:$F$321,6,FALSE),VLOOKUP($A355,$A$322:$F$353,6,FALSE))</f>
        <v>12</v>
      </c>
      <c r="G355" s="4">
        <f t="shared" si="555"/>
        <v>7</v>
      </c>
      <c r="H355" t="s">
        <v>35</v>
      </c>
      <c r="I355">
        <v>2025</v>
      </c>
      <c r="J355" t="str">
        <f>VLOOKUP(A355,Sheet1!$A:$D,3, FALSE)</f>
        <v>Eastern</v>
      </c>
      <c r="K355" t="s">
        <v>61</v>
      </c>
      <c r="M355">
        <f t="shared" si="518"/>
        <v>27</v>
      </c>
      <c r="N355" s="10">
        <f t="shared" ref="N355:N386" si="559">IF(ISNA(VLOOKUP($A355,$A$322:$N$353,2,FALSE)),((VLOOKUP($A355,$A$294:$N$321,14,FALSE)*($F355-2))+VLOOKUP($A355,$A$294:$N$321,2,FALSE))/($F355-1),((VLOOKUP($A355,$A$322:$N$353,14,FALSE)*($F355-2))+VLOOKUP($A355,$A$322:$N$353,2,FALSE))/($F355-1))</f>
        <v>20.90909090909091</v>
      </c>
      <c r="O355" s="10">
        <f t="shared" ref="O355:O386" si="560">IF(ISNA(VLOOKUP($A355,$A$322:$O$353,13,FALSE)),((VLOOKUP($A355,$A$294:$O$321,15,FALSE)*($F355-2))+VLOOKUP($A355,$A$294:$O$321,13,FALSE))/($F355-1),((VLOOKUP($A355,$A$322:$O$353,15,FALSE)*($F355-2))+VLOOKUP($A355,$A$322:$O$353,13,FALSE))/($F355-1))</f>
        <v>26.181818181818183</v>
      </c>
      <c r="P355" s="8">
        <v>-2.5</v>
      </c>
      <c r="Q355" t="str">
        <f t="shared" ref="Q355:Q385" si="561">IF(AND(($P355 &lt;  0), ($D355="L")), "N", IF(AND(($P355 &gt; 0), ($D355="W")),"N","Y"))</f>
        <v>N</v>
      </c>
    </row>
    <row r="356" spans="1:17" x14ac:dyDescent="0.35">
      <c r="A356" t="s">
        <v>22</v>
      </c>
      <c r="B356">
        <v>27</v>
      </c>
      <c r="C356" t="s">
        <v>1</v>
      </c>
      <c r="D356" t="str">
        <f>IF($B357=$B356,"T",IF($B357&lt;$B356,"W","L"))</f>
        <v>W</v>
      </c>
      <c r="E356" s="5">
        <f t="shared" ref="E356:E382" si="562">$E357</f>
        <v>42344</v>
      </c>
      <c r="F356" s="4">
        <f t="shared" si="558"/>
        <v>12</v>
      </c>
      <c r="G356" s="4">
        <f t="shared" si="555"/>
        <v>7</v>
      </c>
      <c r="H356" t="s">
        <v>34</v>
      </c>
      <c r="I356">
        <f t="shared" si="556"/>
        <v>1200</v>
      </c>
      <c r="J356" t="str">
        <f>J357</f>
        <v>Central</v>
      </c>
      <c r="K356" t="str">
        <f t="shared" ref="K356:L356" si="563">K357</f>
        <v>Dome</v>
      </c>
      <c r="L356">
        <f t="shared" si="563"/>
        <v>0</v>
      </c>
      <c r="M356">
        <f t="shared" si="517"/>
        <v>3</v>
      </c>
      <c r="N356" s="10">
        <f t="shared" si="559"/>
        <v>32.272727272727273</v>
      </c>
      <c r="O356" s="10">
        <f t="shared" si="560"/>
        <v>20.818181818181817</v>
      </c>
      <c r="P356" s="8">
        <f>(P357*-1)</f>
        <v>3.5</v>
      </c>
      <c r="Q356" t="str">
        <f t="shared" si="561"/>
        <v>N</v>
      </c>
    </row>
    <row r="357" spans="1:17" x14ac:dyDescent="0.35">
      <c r="A357" t="s">
        <v>23</v>
      </c>
      <c r="B357">
        <v>3</v>
      </c>
      <c r="C357" t="s">
        <v>1</v>
      </c>
      <c r="D357" t="str">
        <f>IF($B356=$B357,"T",IF($B356&lt;$B357,"W","L"))</f>
        <v>L</v>
      </c>
      <c r="E357" s="5">
        <v>42344</v>
      </c>
      <c r="F357" s="4">
        <f t="shared" si="558"/>
        <v>12</v>
      </c>
      <c r="G357" s="4">
        <f t="shared" si="555"/>
        <v>7</v>
      </c>
      <c r="H357" t="s">
        <v>35</v>
      </c>
      <c r="I357">
        <v>1200</v>
      </c>
      <c r="J357" t="str">
        <f>VLOOKUP(A357,Sheet1!$A:$D,3, FALSE)</f>
        <v>Central</v>
      </c>
      <c r="K357" t="s">
        <v>61</v>
      </c>
      <c r="M357">
        <f t="shared" si="518"/>
        <v>27</v>
      </c>
      <c r="N357" s="10">
        <f t="shared" si="559"/>
        <v>16.90909090909091</v>
      </c>
      <c r="O357" s="10">
        <f t="shared" si="560"/>
        <v>20.90909090909091</v>
      </c>
      <c r="P357" s="8">
        <v>-3.5</v>
      </c>
      <c r="Q357" t="str">
        <f t="shared" si="561"/>
        <v>N</v>
      </c>
    </row>
    <row r="358" spans="1:17" x14ac:dyDescent="0.35">
      <c r="A358" t="s">
        <v>15</v>
      </c>
      <c r="B358">
        <v>21</v>
      </c>
      <c r="C358" t="s">
        <v>1</v>
      </c>
      <c r="D358" t="str">
        <f>IF($B359=$B358,"T",IF($B359&lt;$B358,"W","L"))</f>
        <v>L</v>
      </c>
      <c r="E358" s="5">
        <f t="shared" si="562"/>
        <v>42344</v>
      </c>
      <c r="F358" s="4">
        <f t="shared" si="558"/>
        <v>12</v>
      </c>
      <c r="G358" s="4">
        <f t="shared" si="555"/>
        <v>7</v>
      </c>
      <c r="H358" t="s">
        <v>34</v>
      </c>
      <c r="I358">
        <f t="shared" si="556"/>
        <v>1300</v>
      </c>
      <c r="J358" t="str">
        <f>J359</f>
        <v>Eastern</v>
      </c>
      <c r="K358">
        <f t="shared" ref="K358:L358" si="564">K359</f>
        <v>47</v>
      </c>
      <c r="L358" t="str">
        <f t="shared" si="564"/>
        <v>Partly Cloudy</v>
      </c>
      <c r="M358">
        <f t="shared" si="517"/>
        <v>30</v>
      </c>
      <c r="N358" s="10">
        <f t="shared" si="559"/>
        <v>21.09090909090909</v>
      </c>
      <c r="O358" s="10">
        <f t="shared" si="560"/>
        <v>21.272727272727273</v>
      </c>
      <c r="P358" s="8">
        <f>(P359*-1)</f>
        <v>-3</v>
      </c>
      <c r="Q358" t="str">
        <f t="shared" si="561"/>
        <v>N</v>
      </c>
    </row>
    <row r="359" spans="1:17" x14ac:dyDescent="0.35">
      <c r="A359" t="s">
        <v>11</v>
      </c>
      <c r="B359">
        <v>30</v>
      </c>
      <c r="C359" t="s">
        <v>1</v>
      </c>
      <c r="D359" t="str">
        <f>IF($B358=$B359,"T",IF($B358&lt;$B359,"W","L"))</f>
        <v>W</v>
      </c>
      <c r="E359" s="5">
        <v>42344</v>
      </c>
      <c r="F359" s="4">
        <f t="shared" si="558"/>
        <v>12</v>
      </c>
      <c r="G359" s="4">
        <f t="shared" si="555"/>
        <v>7</v>
      </c>
      <c r="H359" t="s">
        <v>35</v>
      </c>
      <c r="I359">
        <v>1300</v>
      </c>
      <c r="J359" t="str">
        <f>VLOOKUP(A359,Sheet1!$A:$D,3, FALSE)</f>
        <v>Eastern</v>
      </c>
      <c r="K359">
        <v>47</v>
      </c>
      <c r="L359" t="s">
        <v>62</v>
      </c>
      <c r="M359">
        <f t="shared" si="518"/>
        <v>21</v>
      </c>
      <c r="N359" s="10">
        <f t="shared" si="559"/>
        <v>24.181818181818183</v>
      </c>
      <c r="O359" s="10">
        <f t="shared" si="560"/>
        <v>23.363636363636363</v>
      </c>
      <c r="P359" s="8">
        <v>3</v>
      </c>
      <c r="Q359" t="str">
        <f t="shared" si="561"/>
        <v>N</v>
      </c>
    </row>
    <row r="360" spans="1:17" x14ac:dyDescent="0.35">
      <c r="A360" t="s">
        <v>19</v>
      </c>
      <c r="B360">
        <v>39</v>
      </c>
      <c r="C360" t="s">
        <v>1</v>
      </c>
      <c r="D360" t="str">
        <f>IF($B361=$B360,"T",IF($B361&lt;$B360,"W","L"))</f>
        <v>L</v>
      </c>
      <c r="E360" s="5">
        <f t="shared" si="562"/>
        <v>42344</v>
      </c>
      <c r="F360" s="4">
        <f t="shared" si="558"/>
        <v>12</v>
      </c>
      <c r="G360" s="4">
        <f t="shared" si="555"/>
        <v>7</v>
      </c>
      <c r="H360" t="s">
        <v>34</v>
      </c>
      <c r="I360">
        <f t="shared" si="556"/>
        <v>1200</v>
      </c>
      <c r="J360" t="str">
        <f>J361</f>
        <v>Central</v>
      </c>
      <c r="K360">
        <f t="shared" ref="K360:L360" si="565">K361</f>
        <v>56</v>
      </c>
      <c r="L360" t="str">
        <f t="shared" si="565"/>
        <v>Cloudy</v>
      </c>
      <c r="M360">
        <f t="shared" si="517"/>
        <v>42</v>
      </c>
      <c r="N360" s="10">
        <f t="shared" si="559"/>
        <v>21.454545454545453</v>
      </c>
      <c r="O360" s="10">
        <f t="shared" si="560"/>
        <v>27.181818181818183</v>
      </c>
      <c r="P360" s="8">
        <f>(P361*-1)</f>
        <v>-3</v>
      </c>
      <c r="Q360" t="str">
        <f t="shared" si="561"/>
        <v>N</v>
      </c>
    </row>
    <row r="361" spans="1:17" x14ac:dyDescent="0.35">
      <c r="A361" t="s">
        <v>13</v>
      </c>
      <c r="B361">
        <v>42</v>
      </c>
      <c r="C361" t="s">
        <v>1</v>
      </c>
      <c r="D361" t="str">
        <f>IF($B360=$B361,"T",IF($B360&lt;$B361,"W","L"))</f>
        <v>W</v>
      </c>
      <c r="E361" s="5">
        <v>42344</v>
      </c>
      <c r="F361" s="4">
        <f t="shared" si="558"/>
        <v>12</v>
      </c>
      <c r="G361" s="4">
        <f t="shared" si="555"/>
        <v>7</v>
      </c>
      <c r="H361" t="s">
        <v>35</v>
      </c>
      <c r="I361">
        <v>1200</v>
      </c>
      <c r="J361" t="str">
        <f>VLOOKUP(A361,Sheet1!$A:$D,3, FALSE)</f>
        <v>Central</v>
      </c>
      <c r="K361">
        <v>56</v>
      </c>
      <c r="L361" t="s">
        <v>64</v>
      </c>
      <c r="M361">
        <f t="shared" si="518"/>
        <v>39</v>
      </c>
      <c r="N361" s="10">
        <f t="shared" si="559"/>
        <v>18.454545454545453</v>
      </c>
      <c r="O361" s="10">
        <f t="shared" si="560"/>
        <v>23.363636363636363</v>
      </c>
      <c r="P361" s="8">
        <v>3</v>
      </c>
      <c r="Q361" t="str">
        <f t="shared" si="561"/>
        <v>N</v>
      </c>
    </row>
    <row r="362" spans="1:17" x14ac:dyDescent="0.35">
      <c r="A362" t="s">
        <v>25</v>
      </c>
      <c r="B362">
        <v>38</v>
      </c>
      <c r="C362" t="s">
        <v>1</v>
      </c>
      <c r="D362" t="str">
        <f>IF($B363=$B362,"T",IF($B363&lt;$B362,"W","L"))</f>
        <v>W</v>
      </c>
      <c r="E362" s="5">
        <f t="shared" si="562"/>
        <v>42344</v>
      </c>
      <c r="F362" s="4">
        <f t="shared" si="558"/>
        <v>12</v>
      </c>
      <c r="G362" s="4">
        <f t="shared" si="555"/>
        <v>7</v>
      </c>
      <c r="H362" t="s">
        <v>34</v>
      </c>
      <c r="I362">
        <f t="shared" si="556"/>
        <v>1200</v>
      </c>
      <c r="J362" t="str">
        <f>J363</f>
        <v>Central</v>
      </c>
      <c r="K362">
        <f t="shared" ref="K362:L362" si="566">K363</f>
        <v>37</v>
      </c>
      <c r="L362" t="str">
        <f t="shared" si="566"/>
        <v>Cloudy</v>
      </c>
      <c r="M362">
        <f t="shared" si="517"/>
        <v>7</v>
      </c>
      <c r="N362" s="10">
        <f t="shared" si="559"/>
        <v>24.272727272727273</v>
      </c>
      <c r="O362" s="10">
        <f t="shared" si="560"/>
        <v>20.181818181818183</v>
      </c>
      <c r="P362" s="8">
        <f>(P363*-1)</f>
        <v>2.5</v>
      </c>
      <c r="Q362" t="str">
        <f t="shared" si="561"/>
        <v>N</v>
      </c>
    </row>
    <row r="363" spans="1:17" x14ac:dyDescent="0.35">
      <c r="A363" t="s">
        <v>0</v>
      </c>
      <c r="B363">
        <v>7</v>
      </c>
      <c r="C363" t="s">
        <v>1</v>
      </c>
      <c r="D363" t="str">
        <f>IF($B362=$B363,"T",IF($B362&lt;$B363,"W","L"))</f>
        <v>L</v>
      </c>
      <c r="E363" s="5">
        <v>42344</v>
      </c>
      <c r="F363" s="4">
        <f t="shared" si="558"/>
        <v>12</v>
      </c>
      <c r="G363" s="4">
        <f t="shared" si="555"/>
        <v>7</v>
      </c>
      <c r="H363" t="s">
        <v>35</v>
      </c>
      <c r="I363">
        <v>1200</v>
      </c>
      <c r="J363" t="str">
        <f>VLOOKUP(A363,Sheet1!$A:$D,3, FALSE)</f>
        <v>Central</v>
      </c>
      <c r="K363">
        <v>37</v>
      </c>
      <c r="L363" t="s">
        <v>64</v>
      </c>
      <c r="M363">
        <f t="shared" si="518"/>
        <v>38</v>
      </c>
      <c r="N363" s="10">
        <f t="shared" si="559"/>
        <v>21</v>
      </c>
      <c r="O363" s="10">
        <f t="shared" si="560"/>
        <v>17.636363636363637</v>
      </c>
      <c r="P363" s="8">
        <v>-2.5</v>
      </c>
      <c r="Q363" t="str">
        <f t="shared" si="561"/>
        <v>N</v>
      </c>
    </row>
    <row r="364" spans="1:17" x14ac:dyDescent="0.35">
      <c r="A364" t="s">
        <v>24</v>
      </c>
      <c r="B364">
        <v>26</v>
      </c>
      <c r="C364" t="s">
        <v>5</v>
      </c>
      <c r="D364" t="str">
        <f>IF($B365=$B364,"T",IF($B365&lt;$B364,"W","L"))</f>
        <v>W</v>
      </c>
      <c r="E364" s="5">
        <f t="shared" si="562"/>
        <v>42344</v>
      </c>
      <c r="F364" s="4">
        <f t="shared" si="558"/>
        <v>12</v>
      </c>
      <c r="G364" s="4">
        <f t="shared" si="555"/>
        <v>7</v>
      </c>
      <c r="H364" t="s">
        <v>34</v>
      </c>
      <c r="I364">
        <f t="shared" si="556"/>
        <v>1200</v>
      </c>
      <c r="J364" t="str">
        <f>J365</f>
        <v>Central</v>
      </c>
      <c r="K364">
        <f t="shared" ref="K364:L364" si="567">K365</f>
        <v>50</v>
      </c>
      <c r="L364" t="str">
        <f t="shared" si="567"/>
        <v>Sunny</v>
      </c>
      <c r="M364">
        <f t="shared" si="517"/>
        <v>20</v>
      </c>
      <c r="N364" s="10">
        <f t="shared" si="559"/>
        <v>13.818181818181818</v>
      </c>
      <c r="O364" s="10">
        <f t="shared" si="560"/>
        <v>24.636363636363637</v>
      </c>
      <c r="P364" s="8">
        <f>(P365*-1)</f>
        <v>-6.5</v>
      </c>
      <c r="Q364" t="str">
        <f t="shared" si="561"/>
        <v>Y</v>
      </c>
    </row>
    <row r="365" spans="1:17" x14ac:dyDescent="0.35">
      <c r="A365" t="s">
        <v>17</v>
      </c>
      <c r="B365">
        <v>20</v>
      </c>
      <c r="C365" t="s">
        <v>5</v>
      </c>
      <c r="D365" t="str">
        <f>IF($B364=$B365,"T",IF($B364&lt;$B365,"W","L"))</f>
        <v>L</v>
      </c>
      <c r="E365" s="5">
        <v>42344</v>
      </c>
      <c r="F365" s="4">
        <f t="shared" si="558"/>
        <v>12</v>
      </c>
      <c r="G365" s="4">
        <f t="shared" si="555"/>
        <v>10</v>
      </c>
      <c r="H365" t="s">
        <v>35</v>
      </c>
      <c r="I365">
        <v>1200</v>
      </c>
      <c r="J365" t="str">
        <f>VLOOKUP(A365,Sheet1!$A:$D,3, FALSE)</f>
        <v>Central</v>
      </c>
      <c r="K365">
        <v>50</v>
      </c>
      <c r="L365" t="s">
        <v>65</v>
      </c>
      <c r="M365">
        <f t="shared" si="518"/>
        <v>26</v>
      </c>
      <c r="N365" s="10">
        <f t="shared" si="559"/>
        <v>21</v>
      </c>
      <c r="O365" s="10">
        <f t="shared" si="560"/>
        <v>24</v>
      </c>
      <c r="P365" s="8">
        <v>6.5</v>
      </c>
      <c r="Q365" t="str">
        <f t="shared" si="561"/>
        <v>Y</v>
      </c>
    </row>
    <row r="366" spans="1:17" x14ac:dyDescent="0.35">
      <c r="A366" t="s">
        <v>30</v>
      </c>
      <c r="B366">
        <v>13</v>
      </c>
      <c r="C366" t="s">
        <v>1</v>
      </c>
      <c r="D366" t="str">
        <f>IF($B367=$B366,"T",IF($B367&lt;$B366,"W","L"))</f>
        <v>L</v>
      </c>
      <c r="E366" s="5">
        <f t="shared" si="562"/>
        <v>42344</v>
      </c>
      <c r="F366" s="4">
        <f t="shared" si="558"/>
        <v>12</v>
      </c>
      <c r="G366" s="4">
        <f t="shared" si="555"/>
        <v>6</v>
      </c>
      <c r="H366" t="s">
        <v>34</v>
      </c>
      <c r="I366">
        <f t="shared" si="556"/>
        <v>1300</v>
      </c>
      <c r="J366" t="str">
        <f>J367</f>
        <v>Eastern</v>
      </c>
      <c r="K366">
        <f t="shared" ref="K366:L366" si="568">K367</f>
        <v>80</v>
      </c>
      <c r="L366" t="str">
        <f t="shared" si="568"/>
        <v>Cloudy</v>
      </c>
      <c r="M366">
        <f t="shared" si="517"/>
        <v>15</v>
      </c>
      <c r="N366" s="10">
        <f t="shared" si="559"/>
        <v>23.545454545454547</v>
      </c>
      <c r="O366" s="10">
        <f t="shared" si="560"/>
        <v>25.09090909090909</v>
      </c>
      <c r="P366" s="8">
        <f>(P367*-1)</f>
        <v>-3.5</v>
      </c>
      <c r="Q366" t="str">
        <f t="shared" si="561"/>
        <v>N</v>
      </c>
    </row>
    <row r="367" spans="1:17" x14ac:dyDescent="0.35">
      <c r="A367" t="s">
        <v>10</v>
      </c>
      <c r="B367">
        <v>15</v>
      </c>
      <c r="C367" t="s">
        <v>1</v>
      </c>
      <c r="D367" t="str">
        <f>IF($B366=$B367,"T",IF($B366&lt;$B367,"W","L"))</f>
        <v>W</v>
      </c>
      <c r="E367" s="5">
        <v>42344</v>
      </c>
      <c r="F367" s="4">
        <f t="shared" si="558"/>
        <v>12</v>
      </c>
      <c r="G367" s="4">
        <f t="shared" si="555"/>
        <v>7</v>
      </c>
      <c r="H367" t="s">
        <v>35</v>
      </c>
      <c r="I367">
        <v>1300</v>
      </c>
      <c r="J367" t="str">
        <f>VLOOKUP(A367,Sheet1!$A:$D,3, FALSE)</f>
        <v>Eastern</v>
      </c>
      <c r="K367">
        <v>80</v>
      </c>
      <c r="L367" t="s">
        <v>64</v>
      </c>
      <c r="M367">
        <f t="shared" si="518"/>
        <v>13</v>
      </c>
      <c r="N367" s="10">
        <f t="shared" si="559"/>
        <v>20.454545454545453</v>
      </c>
      <c r="O367" s="10">
        <f t="shared" si="560"/>
        <v>26.09090909090909</v>
      </c>
      <c r="P367" s="8">
        <v>3.5</v>
      </c>
      <c r="Q367" t="str">
        <f t="shared" si="561"/>
        <v>N</v>
      </c>
    </row>
    <row r="368" spans="1:17" x14ac:dyDescent="0.35">
      <c r="A368" t="s">
        <v>3</v>
      </c>
      <c r="B368">
        <v>19</v>
      </c>
      <c r="C368" t="s">
        <v>1</v>
      </c>
      <c r="D368" t="str">
        <f>IF($B369=$B368,"T",IF($B369&lt;$B368,"W","L"))</f>
        <v>L</v>
      </c>
      <c r="E368" s="5">
        <f t="shared" si="562"/>
        <v>42344</v>
      </c>
      <c r="F368" s="4">
        <f t="shared" si="558"/>
        <v>12</v>
      </c>
      <c r="G368" s="4">
        <f t="shared" si="555"/>
        <v>7</v>
      </c>
      <c r="H368" t="s">
        <v>34</v>
      </c>
      <c r="I368">
        <f t="shared" si="556"/>
        <v>1300</v>
      </c>
      <c r="J368" t="str">
        <f>J369</f>
        <v>Eastern</v>
      </c>
      <c r="K368">
        <f t="shared" ref="K368:L368" si="569">K369</f>
        <v>79</v>
      </c>
      <c r="L368" t="str">
        <f t="shared" si="569"/>
        <v>Cloudy</v>
      </c>
      <c r="M368">
        <f t="shared" ref="M368:M431" si="570">$B369</f>
        <v>23</v>
      </c>
      <c r="N368" s="10">
        <f t="shared" si="559"/>
        <v>23.636363636363637</v>
      </c>
      <c r="O368" s="10">
        <f t="shared" si="560"/>
        <v>21.272727272727273</v>
      </c>
      <c r="P368" s="8">
        <f>(P369*-1)</f>
        <v>0</v>
      </c>
      <c r="Q368" t="str">
        <f t="shared" si="561"/>
        <v>Y</v>
      </c>
    </row>
    <row r="369" spans="1:17" x14ac:dyDescent="0.35">
      <c r="A369" t="s">
        <v>9</v>
      </c>
      <c r="B369">
        <v>23</v>
      </c>
      <c r="C369" t="s">
        <v>1</v>
      </c>
      <c r="D369" t="str">
        <f>IF($B368=$B369,"T",IF($B368&lt;$B369,"W","L"))</f>
        <v>W</v>
      </c>
      <c r="E369" s="5">
        <v>42344</v>
      </c>
      <c r="F369" s="4">
        <f t="shared" si="558"/>
        <v>12</v>
      </c>
      <c r="G369" s="4">
        <f t="shared" si="555"/>
        <v>7</v>
      </c>
      <c r="H369" t="s">
        <v>35</v>
      </c>
      <c r="I369">
        <v>1300</v>
      </c>
      <c r="J369" t="str">
        <f>VLOOKUP(A369,Sheet1!$A:$D,3, FALSE)</f>
        <v>Eastern</v>
      </c>
      <c r="K369">
        <v>79</v>
      </c>
      <c r="L369" t="s">
        <v>64</v>
      </c>
      <c r="M369">
        <f t="shared" ref="M369:M432" si="571">$B368</f>
        <v>19</v>
      </c>
      <c r="N369" s="10">
        <f t="shared" si="559"/>
        <v>22.545454545454547</v>
      </c>
      <c r="O369" s="10">
        <f t="shared" si="560"/>
        <v>25.363636363636363</v>
      </c>
      <c r="P369" s="8">
        <v>0</v>
      </c>
      <c r="Q369" t="str">
        <f t="shared" si="561"/>
        <v>Y</v>
      </c>
    </row>
    <row r="370" spans="1:17" x14ac:dyDescent="0.35">
      <c r="A370" t="s">
        <v>6</v>
      </c>
      <c r="B370">
        <v>37</v>
      </c>
      <c r="C370" t="s">
        <v>1</v>
      </c>
      <c r="D370" t="str">
        <f>IF($B371=$B370,"T",IF($B371&lt;$B370,"W","L"))</f>
        <v>W</v>
      </c>
      <c r="E370" s="5">
        <f t="shared" si="562"/>
        <v>42344</v>
      </c>
      <c r="F370" s="4">
        <f t="shared" si="558"/>
        <v>12</v>
      </c>
      <c r="G370" s="4">
        <f t="shared" si="555"/>
        <v>7</v>
      </c>
      <c r="H370" t="s">
        <v>34</v>
      </c>
      <c r="I370">
        <f t="shared" si="556"/>
        <v>1300</v>
      </c>
      <c r="J370" t="str">
        <f>J371</f>
        <v>Eastern</v>
      </c>
      <c r="K370">
        <f t="shared" ref="K370:L370" si="572">K371</f>
        <v>45</v>
      </c>
      <c r="L370" t="str">
        <f t="shared" si="572"/>
        <v>Sunny</v>
      </c>
      <c r="M370">
        <f t="shared" si="570"/>
        <v>3</v>
      </c>
      <c r="N370" s="10">
        <f t="shared" si="559"/>
        <v>27</v>
      </c>
      <c r="O370" s="10">
        <f t="shared" si="560"/>
        <v>17.545454545454547</v>
      </c>
      <c r="P370" s="8">
        <f>(P371*-1)</f>
        <v>7.5</v>
      </c>
      <c r="Q370" t="str">
        <f t="shared" si="561"/>
        <v>N</v>
      </c>
    </row>
    <row r="371" spans="1:17" x14ac:dyDescent="0.35">
      <c r="A371" t="s">
        <v>8</v>
      </c>
      <c r="B371">
        <v>3</v>
      </c>
      <c r="C371" t="s">
        <v>1</v>
      </c>
      <c r="D371" t="str">
        <f>IF($B370=$B371,"T",IF($B370&lt;$B371,"W","L"))</f>
        <v>L</v>
      </c>
      <c r="E371" s="5">
        <v>42344</v>
      </c>
      <c r="F371" s="4">
        <f t="shared" si="558"/>
        <v>12</v>
      </c>
      <c r="G371" s="4">
        <f t="shared" si="555"/>
        <v>6</v>
      </c>
      <c r="H371" t="s">
        <v>35</v>
      </c>
      <c r="I371">
        <v>1300</v>
      </c>
      <c r="J371" t="str">
        <f>VLOOKUP(A371,Sheet1!$A:$D,3, FALSE)</f>
        <v>Eastern</v>
      </c>
      <c r="K371">
        <v>45</v>
      </c>
      <c r="L371" t="s">
        <v>65</v>
      </c>
      <c r="M371">
        <f t="shared" si="571"/>
        <v>37</v>
      </c>
      <c r="N371" s="10">
        <f t="shared" si="559"/>
        <v>19.363636363636363</v>
      </c>
      <c r="O371" s="10">
        <f t="shared" si="560"/>
        <v>28.181818181818183</v>
      </c>
      <c r="P371" s="8">
        <v>-7.5</v>
      </c>
      <c r="Q371" t="str">
        <f t="shared" si="561"/>
        <v>N</v>
      </c>
    </row>
    <row r="372" spans="1:17" x14ac:dyDescent="0.35">
      <c r="A372" t="s">
        <v>31</v>
      </c>
      <c r="B372">
        <v>23</v>
      </c>
      <c r="C372" t="s">
        <v>5</v>
      </c>
      <c r="D372" t="str">
        <f>IF($B373=$B372,"T",IF($B373&lt;$B372,"W","L"))</f>
        <v>W</v>
      </c>
      <c r="E372" s="5">
        <f t="shared" si="562"/>
        <v>42344</v>
      </c>
      <c r="F372" s="4">
        <f t="shared" si="558"/>
        <v>12</v>
      </c>
      <c r="G372" s="4">
        <f t="shared" si="555"/>
        <v>7</v>
      </c>
      <c r="H372" t="s">
        <v>34</v>
      </c>
      <c r="I372">
        <f t="shared" si="556"/>
        <v>1300</v>
      </c>
      <c r="J372" t="str">
        <f>J373</f>
        <v>Eastern</v>
      </c>
      <c r="K372">
        <f t="shared" ref="K372:L372" si="573">K373</f>
        <v>51</v>
      </c>
      <c r="L372" t="str">
        <f t="shared" si="573"/>
        <v>Sunny</v>
      </c>
      <c r="M372">
        <f t="shared" si="570"/>
        <v>20</v>
      </c>
      <c r="N372" s="10">
        <f t="shared" si="559"/>
        <v>24.727272727272727</v>
      </c>
      <c r="O372" s="10">
        <f t="shared" si="560"/>
        <v>20.727272727272727</v>
      </c>
      <c r="P372" s="8">
        <f>(P373*-1)</f>
        <v>2.5</v>
      </c>
      <c r="Q372" t="str">
        <f t="shared" si="561"/>
        <v>N</v>
      </c>
    </row>
    <row r="373" spans="1:17" x14ac:dyDescent="0.35">
      <c r="A373" t="s">
        <v>21</v>
      </c>
      <c r="B373">
        <v>20</v>
      </c>
      <c r="C373" t="s">
        <v>5</v>
      </c>
      <c r="D373" t="str">
        <f>IF($B372=$B373,"T",IF($B372&lt;$B373,"W","L"))</f>
        <v>L</v>
      </c>
      <c r="E373" s="5">
        <v>42344</v>
      </c>
      <c r="F373" s="4">
        <f t="shared" si="558"/>
        <v>12</v>
      </c>
      <c r="G373" s="4">
        <f t="shared" si="555"/>
        <v>7</v>
      </c>
      <c r="H373" t="s">
        <v>35</v>
      </c>
      <c r="I373">
        <v>1300</v>
      </c>
      <c r="J373" t="str">
        <f>VLOOKUP(A373,Sheet1!$A:$D,3, FALSE)</f>
        <v>Eastern</v>
      </c>
      <c r="K373">
        <v>51</v>
      </c>
      <c r="L373" t="s">
        <v>65</v>
      </c>
      <c r="M373">
        <f t="shared" si="571"/>
        <v>23</v>
      </c>
      <c r="N373" s="10">
        <f t="shared" si="559"/>
        <v>26.09090909090909</v>
      </c>
      <c r="O373" s="10">
        <f t="shared" si="560"/>
        <v>24.818181818181817</v>
      </c>
      <c r="P373" s="8">
        <v>-2.5</v>
      </c>
      <c r="Q373" t="str">
        <f t="shared" si="561"/>
        <v>N</v>
      </c>
    </row>
    <row r="374" spans="1:17" x14ac:dyDescent="0.35">
      <c r="A374" t="s">
        <v>33</v>
      </c>
      <c r="B374">
        <v>34</v>
      </c>
      <c r="C374" t="s">
        <v>1</v>
      </c>
      <c r="D374" t="str">
        <f>IF($B375=$B374,"T",IF($B375&lt;$B374,"W","L"))</f>
        <v>W</v>
      </c>
      <c r="E374" s="5">
        <f t="shared" si="562"/>
        <v>42344</v>
      </c>
      <c r="F374" s="4">
        <f t="shared" si="558"/>
        <v>12</v>
      </c>
      <c r="G374" s="4">
        <f t="shared" si="555"/>
        <v>7</v>
      </c>
      <c r="H374" t="s">
        <v>34</v>
      </c>
      <c r="I374">
        <f t="shared" si="556"/>
        <v>1305</v>
      </c>
      <c r="J374" t="str">
        <f>J375</f>
        <v>Pacific</v>
      </c>
      <c r="K374">
        <f t="shared" ref="K374:L374" si="574">K375</f>
        <v>57</v>
      </c>
      <c r="L374" t="str">
        <f t="shared" si="574"/>
        <v>Overcast</v>
      </c>
      <c r="M374">
        <f t="shared" si="570"/>
        <v>20</v>
      </c>
      <c r="N374" s="10">
        <f t="shared" si="559"/>
        <v>26.09090909090909</v>
      </c>
      <c r="O374" s="10">
        <f t="shared" si="560"/>
        <v>20</v>
      </c>
      <c r="P374" s="8">
        <f>(P375*-1)</f>
        <v>3</v>
      </c>
      <c r="Q374" t="str">
        <f t="shared" si="561"/>
        <v>N</v>
      </c>
    </row>
    <row r="375" spans="1:17" x14ac:dyDescent="0.35">
      <c r="A375" t="s">
        <v>12</v>
      </c>
      <c r="B375">
        <v>20</v>
      </c>
      <c r="C375" t="s">
        <v>1</v>
      </c>
      <c r="D375" t="str">
        <f>IF($B374=$B375,"T",IF($B374&lt;$B375,"W","L"))</f>
        <v>L</v>
      </c>
      <c r="E375" s="5">
        <v>42344</v>
      </c>
      <c r="F375" s="4">
        <f t="shared" si="558"/>
        <v>12</v>
      </c>
      <c r="G375" s="4">
        <f t="shared" si="555"/>
        <v>7</v>
      </c>
      <c r="H375" t="s">
        <v>35</v>
      </c>
      <c r="I375">
        <v>1305</v>
      </c>
      <c r="J375" t="str">
        <f>VLOOKUP(A375,Sheet1!$A:$D,3, FALSE)</f>
        <v>Pacific</v>
      </c>
      <c r="K375">
        <v>57</v>
      </c>
      <c r="L375" t="s">
        <v>75</v>
      </c>
      <c r="M375">
        <f t="shared" si="571"/>
        <v>34</v>
      </c>
      <c r="N375" s="10">
        <f t="shared" si="559"/>
        <v>24</v>
      </c>
      <c r="O375" s="10">
        <f t="shared" si="560"/>
        <v>25.454545454545453</v>
      </c>
      <c r="P375" s="8">
        <v>-3</v>
      </c>
      <c r="Q375" t="str">
        <f t="shared" si="561"/>
        <v>N</v>
      </c>
    </row>
    <row r="376" spans="1:17" x14ac:dyDescent="0.35">
      <c r="A376" t="s">
        <v>18</v>
      </c>
      <c r="B376">
        <v>17</v>
      </c>
      <c r="C376" t="s">
        <v>1</v>
      </c>
      <c r="D376" t="str">
        <f>IF($B377=$B376,"T",IF($B377&lt;$B376,"W","L"))</f>
        <v>W</v>
      </c>
      <c r="E376" s="5">
        <f t="shared" si="562"/>
        <v>42344</v>
      </c>
      <c r="F376" s="4">
        <f t="shared" si="558"/>
        <v>12</v>
      </c>
      <c r="G376" s="4">
        <f t="shared" si="555"/>
        <v>7</v>
      </c>
      <c r="H376" t="s">
        <v>34</v>
      </c>
      <c r="I376">
        <f t="shared" si="556"/>
        <v>1305</v>
      </c>
      <c r="J376" t="str">
        <f>J377</f>
        <v>Pacific</v>
      </c>
      <c r="K376" s="1">
        <f t="shared" ref="K376" si="575">K377</f>
        <v>78</v>
      </c>
      <c r="L376" t="str">
        <f t="shared" ref="L376" si="576">L377</f>
        <v>Sunny</v>
      </c>
      <c r="M376">
        <f t="shared" si="570"/>
        <v>3</v>
      </c>
      <c r="N376" s="10">
        <f t="shared" si="559"/>
        <v>22.90909090909091</v>
      </c>
      <c r="O376" s="10">
        <f t="shared" si="560"/>
        <v>18.818181818181817</v>
      </c>
      <c r="P376" s="8">
        <f>(P377*-1)</f>
        <v>6</v>
      </c>
      <c r="Q376" t="str">
        <f t="shared" si="561"/>
        <v>N</v>
      </c>
    </row>
    <row r="377" spans="1:17" x14ac:dyDescent="0.35">
      <c r="A377" t="s">
        <v>32</v>
      </c>
      <c r="B377">
        <v>3</v>
      </c>
      <c r="C377" t="s">
        <v>1</v>
      </c>
      <c r="D377" t="str">
        <f>IF($B376=$B377,"T",IF($B376&lt;$B377,"W","L"))</f>
        <v>L</v>
      </c>
      <c r="E377" s="5">
        <v>42344</v>
      </c>
      <c r="F377" s="4">
        <f t="shared" si="558"/>
        <v>12</v>
      </c>
      <c r="G377" s="4">
        <f t="shared" si="555"/>
        <v>7</v>
      </c>
      <c r="H377" t="s">
        <v>35</v>
      </c>
      <c r="I377">
        <v>1305</v>
      </c>
      <c r="J377" t="str">
        <f>VLOOKUP(A377,Sheet1!$A:$D,3, FALSE)</f>
        <v>Pacific</v>
      </c>
      <c r="K377" s="1">
        <v>78</v>
      </c>
      <c r="L377" t="s">
        <v>65</v>
      </c>
      <c r="M377">
        <f t="shared" si="571"/>
        <v>17</v>
      </c>
      <c r="N377" s="10">
        <f t="shared" si="559"/>
        <v>22.181818181818183</v>
      </c>
      <c r="O377" s="10">
        <f t="shared" si="560"/>
        <v>27.90909090909091</v>
      </c>
      <c r="P377" s="8">
        <v>-6</v>
      </c>
      <c r="Q377" t="str">
        <f t="shared" si="561"/>
        <v>N</v>
      </c>
    </row>
    <row r="378" spans="1:17" x14ac:dyDescent="0.35">
      <c r="A378" t="s">
        <v>27</v>
      </c>
      <c r="B378">
        <v>35</v>
      </c>
      <c r="C378" t="s">
        <v>1</v>
      </c>
      <c r="D378" t="str">
        <f>IF($B379=$B378,"T",IF($B379&lt;$B378,"W","L"))</f>
        <v>W</v>
      </c>
      <c r="E378" s="5">
        <f t="shared" si="562"/>
        <v>42344</v>
      </c>
      <c r="F378" s="4">
        <f t="shared" si="558"/>
        <v>12</v>
      </c>
      <c r="G378" s="4">
        <f t="shared" si="555"/>
        <v>10</v>
      </c>
      <c r="H378" t="s">
        <v>34</v>
      </c>
      <c r="I378">
        <f t="shared" si="556"/>
        <v>1625</v>
      </c>
      <c r="J378" t="str">
        <f>J379</f>
        <v>Eastern</v>
      </c>
      <c r="K378">
        <f t="shared" ref="K378:L378" si="577">K379</f>
        <v>52</v>
      </c>
      <c r="L378" t="str">
        <f t="shared" si="577"/>
        <v>Clear</v>
      </c>
      <c r="M378">
        <f t="shared" si="570"/>
        <v>28</v>
      </c>
      <c r="N378" s="10">
        <f t="shared" si="559"/>
        <v>22.09090909090909</v>
      </c>
      <c r="O378" s="10">
        <f t="shared" si="560"/>
        <v>24.90909090909091</v>
      </c>
      <c r="P378" s="8">
        <f>(P379*-1)</f>
        <v>-9.5</v>
      </c>
      <c r="Q378" t="str">
        <f t="shared" si="561"/>
        <v>Y</v>
      </c>
    </row>
    <row r="379" spans="1:17" x14ac:dyDescent="0.35">
      <c r="A379" t="s">
        <v>7</v>
      </c>
      <c r="B379">
        <v>28</v>
      </c>
      <c r="C379" t="s">
        <v>1</v>
      </c>
      <c r="D379" t="str">
        <f>IF($B378=$B379,"T",IF($B378&lt;$B379,"W","L"))</f>
        <v>L</v>
      </c>
      <c r="E379" s="5">
        <v>42344</v>
      </c>
      <c r="F379" s="4">
        <f t="shared" si="558"/>
        <v>12</v>
      </c>
      <c r="G379" s="4">
        <f t="shared" si="555"/>
        <v>7</v>
      </c>
      <c r="H379" t="s">
        <v>35</v>
      </c>
      <c r="I379">
        <v>1625</v>
      </c>
      <c r="J379" t="str">
        <f>VLOOKUP(A379,Sheet1!$A:$D,3, FALSE)</f>
        <v>Eastern</v>
      </c>
      <c r="K379">
        <v>52</v>
      </c>
      <c r="L379" t="s">
        <v>69</v>
      </c>
      <c r="M379">
        <f t="shared" si="571"/>
        <v>35</v>
      </c>
      <c r="N379" s="10">
        <f t="shared" si="559"/>
        <v>31.545454545454547</v>
      </c>
      <c r="O379" s="10">
        <f t="shared" si="560"/>
        <v>19.272727272727273</v>
      </c>
      <c r="P379" s="8">
        <v>9.5</v>
      </c>
      <c r="Q379" t="str">
        <f t="shared" si="561"/>
        <v>Y</v>
      </c>
    </row>
    <row r="380" spans="1:17" x14ac:dyDescent="0.35">
      <c r="A380" t="s">
        <v>20</v>
      </c>
      <c r="B380">
        <v>41</v>
      </c>
      <c r="C380" t="s">
        <v>1</v>
      </c>
      <c r="D380" t="str">
        <f>IF($B381=$B380,"T",IF($B381&lt;$B380,"W","L"))</f>
        <v>W</v>
      </c>
      <c r="E380" s="5">
        <f t="shared" si="562"/>
        <v>42344</v>
      </c>
      <c r="F380" s="4">
        <f t="shared" si="558"/>
        <v>12</v>
      </c>
      <c r="G380" s="4">
        <f t="shared" si="555"/>
        <v>10</v>
      </c>
      <c r="H380" t="s">
        <v>34</v>
      </c>
      <c r="I380">
        <f t="shared" si="556"/>
        <v>1525</v>
      </c>
      <c r="J380" t="str">
        <f>J381</f>
        <v>Central</v>
      </c>
      <c r="K380" t="str">
        <f t="shared" ref="K380:L380" si="578">K381</f>
        <v>Dome</v>
      </c>
      <c r="L380">
        <f t="shared" si="578"/>
        <v>0</v>
      </c>
      <c r="M380">
        <f t="shared" si="570"/>
        <v>38</v>
      </c>
      <c r="N380" s="10">
        <f t="shared" si="559"/>
        <v>30.181818181818183</v>
      </c>
      <c r="O380" s="10">
        <f t="shared" si="560"/>
        <v>18.636363636363637</v>
      </c>
      <c r="P380" s="8">
        <f>(P381*-1)</f>
        <v>6</v>
      </c>
      <c r="Q380" t="str">
        <f t="shared" si="561"/>
        <v>N</v>
      </c>
    </row>
    <row r="381" spans="1:17" x14ac:dyDescent="0.35">
      <c r="A381" t="s">
        <v>2</v>
      </c>
      <c r="B381">
        <v>38</v>
      </c>
      <c r="C381" t="s">
        <v>1</v>
      </c>
      <c r="D381" t="str">
        <f>IF($B380=$B381,"T",IF($B380&lt;$B381,"W","L"))</f>
        <v>L</v>
      </c>
      <c r="E381" s="5">
        <v>42344</v>
      </c>
      <c r="F381" s="4">
        <f t="shared" si="558"/>
        <v>12</v>
      </c>
      <c r="G381" s="4">
        <f t="shared" si="555"/>
        <v>7</v>
      </c>
      <c r="H381" t="s">
        <v>35</v>
      </c>
      <c r="I381">
        <v>1525</v>
      </c>
      <c r="J381" t="str">
        <f>VLOOKUP(A381,Sheet1!$A:$D,3, FALSE)</f>
        <v>Central</v>
      </c>
      <c r="K381" t="s">
        <v>61</v>
      </c>
      <c r="M381">
        <f t="shared" si="571"/>
        <v>41</v>
      </c>
      <c r="N381" s="10">
        <f t="shared" si="559"/>
        <v>23.727272727272727</v>
      </c>
      <c r="O381" s="10">
        <f t="shared" si="560"/>
        <v>30.818181818181817</v>
      </c>
      <c r="P381" s="8">
        <v>-6</v>
      </c>
      <c r="Q381" t="str">
        <f t="shared" si="561"/>
        <v>N</v>
      </c>
    </row>
    <row r="382" spans="1:17" x14ac:dyDescent="0.35">
      <c r="A382" t="s">
        <v>14</v>
      </c>
      <c r="B382">
        <v>10</v>
      </c>
      <c r="C382" t="s">
        <v>1</v>
      </c>
      <c r="D382" t="str">
        <f>IF($B383=$B382,"T",IF($B383&lt;$B382,"W","L"))</f>
        <v>L</v>
      </c>
      <c r="E382" s="5">
        <f t="shared" si="562"/>
        <v>42344</v>
      </c>
      <c r="F382" s="4">
        <f t="shared" si="558"/>
        <v>12</v>
      </c>
      <c r="G382" s="4">
        <f t="shared" si="555"/>
        <v>7</v>
      </c>
      <c r="H382" t="s">
        <v>34</v>
      </c>
      <c r="I382">
        <f t="shared" si="556"/>
        <v>2030</v>
      </c>
      <c r="J382" t="str">
        <f>J383</f>
        <v>Eastern</v>
      </c>
      <c r="K382">
        <f t="shared" ref="K382:L382" si="579">K383</f>
        <v>37</v>
      </c>
      <c r="L382" t="str">
        <f t="shared" si="579"/>
        <v>Partly Cloudy</v>
      </c>
      <c r="M382">
        <f t="shared" si="570"/>
        <v>45</v>
      </c>
      <c r="N382" s="10">
        <f t="shared" si="559"/>
        <v>22.636363636363637</v>
      </c>
      <c r="O382" s="10">
        <f t="shared" si="560"/>
        <v>23.636363636363637</v>
      </c>
      <c r="P382" s="8">
        <f>(P383*-1)</f>
        <v>-9.5</v>
      </c>
      <c r="Q382" t="str">
        <f t="shared" si="561"/>
        <v>N</v>
      </c>
    </row>
    <row r="383" spans="1:17" x14ac:dyDescent="0.35">
      <c r="A383" t="s">
        <v>4</v>
      </c>
      <c r="B383">
        <v>45</v>
      </c>
      <c r="C383" t="s">
        <v>1</v>
      </c>
      <c r="D383" t="str">
        <f>IF($B382=$B383,"T",IF($B382&lt;$B383,"W","L"))</f>
        <v>W</v>
      </c>
      <c r="E383" s="5">
        <v>42344</v>
      </c>
      <c r="F383" s="4">
        <f t="shared" si="558"/>
        <v>12</v>
      </c>
      <c r="G383" s="4">
        <f t="shared" si="555"/>
        <v>7</v>
      </c>
      <c r="H383" t="s">
        <v>35</v>
      </c>
      <c r="I383">
        <v>2030</v>
      </c>
      <c r="J383" t="str">
        <f>VLOOKUP(A383,Sheet1!$A:$D,3, FALSE)</f>
        <v>Eastern</v>
      </c>
      <c r="K383">
        <v>37</v>
      </c>
      <c r="L383" t="s">
        <v>62</v>
      </c>
      <c r="M383">
        <f t="shared" si="571"/>
        <v>10</v>
      </c>
      <c r="N383" s="10">
        <f t="shared" si="559"/>
        <v>24.181818181818183</v>
      </c>
      <c r="O383" s="10">
        <f t="shared" si="560"/>
        <v>20.90909090909091</v>
      </c>
      <c r="P383" s="8">
        <v>9.5</v>
      </c>
      <c r="Q383" t="str">
        <f t="shared" si="561"/>
        <v>N</v>
      </c>
    </row>
    <row r="384" spans="1:17" x14ac:dyDescent="0.35">
      <c r="A384" t="s">
        <v>28</v>
      </c>
      <c r="B384">
        <v>19</v>
      </c>
      <c r="C384" t="s">
        <v>1</v>
      </c>
      <c r="D384" t="str">
        <f>IF($B385=$B384,"T",IF($B385&lt;$B384,"W","L"))</f>
        <v>W</v>
      </c>
      <c r="E384" s="5">
        <f t="shared" ref="E384" si="580">$E385</f>
        <v>42345</v>
      </c>
      <c r="F384" s="4">
        <f t="shared" si="558"/>
        <v>12</v>
      </c>
      <c r="G384" s="4">
        <f t="shared" si="555"/>
        <v>11</v>
      </c>
      <c r="H384" t="s">
        <v>34</v>
      </c>
      <c r="I384">
        <f t="shared" si="556"/>
        <v>2030</v>
      </c>
      <c r="J384" t="str">
        <f>J385</f>
        <v>Eastern</v>
      </c>
      <c r="K384">
        <f t="shared" ref="K384:L384" si="581">K385</f>
        <v>41</v>
      </c>
      <c r="L384" t="str">
        <f t="shared" si="581"/>
        <v>Clear</v>
      </c>
      <c r="M384">
        <f t="shared" si="570"/>
        <v>16</v>
      </c>
      <c r="N384" s="10">
        <f t="shared" si="559"/>
        <v>18.545454545454547</v>
      </c>
      <c r="O384" s="10">
        <f t="shared" si="560"/>
        <v>23.727272727272727</v>
      </c>
      <c r="P384" s="8">
        <f>(P385*-1)</f>
        <v>-2</v>
      </c>
      <c r="Q384" t="str">
        <f t="shared" si="561"/>
        <v>Y</v>
      </c>
    </row>
    <row r="385" spans="1:17" x14ac:dyDescent="0.35">
      <c r="A385" t="s">
        <v>29</v>
      </c>
      <c r="B385">
        <v>16</v>
      </c>
      <c r="C385" t="s">
        <v>1</v>
      </c>
      <c r="D385" t="str">
        <f>IF($B384=$B385,"T",IF($B384&lt;$B385,"W","L"))</f>
        <v>L</v>
      </c>
      <c r="E385" s="5">
        <v>42345</v>
      </c>
      <c r="F385" s="4">
        <f t="shared" si="558"/>
        <v>12</v>
      </c>
      <c r="G385" s="4">
        <f t="shared" si="555"/>
        <v>8</v>
      </c>
      <c r="H385" t="s">
        <v>35</v>
      </c>
      <c r="I385">
        <v>2030</v>
      </c>
      <c r="J385" t="str">
        <f>VLOOKUP(A385,Sheet1!$A:$D,3, FALSE)</f>
        <v>Eastern</v>
      </c>
      <c r="K385">
        <v>41</v>
      </c>
      <c r="L385" t="s">
        <v>69</v>
      </c>
      <c r="M385">
        <f t="shared" si="571"/>
        <v>19</v>
      </c>
      <c r="N385" s="10">
        <f t="shared" si="559"/>
        <v>21.90909090909091</v>
      </c>
      <c r="O385" s="10">
        <f t="shared" si="560"/>
        <v>24.272727272727273</v>
      </c>
      <c r="P385" s="8">
        <v>2</v>
      </c>
      <c r="Q385" t="str">
        <f t="shared" si="561"/>
        <v>Y</v>
      </c>
    </row>
    <row r="386" spans="1:17" x14ac:dyDescent="0.35">
      <c r="A386" t="s">
        <v>0</v>
      </c>
      <c r="B386">
        <v>20</v>
      </c>
      <c r="C386" t="s">
        <v>1</v>
      </c>
      <c r="D386" t="str">
        <f>IF($B387=$B386,"T",IF($B387&lt;$B386,"W","L"))</f>
        <v>L</v>
      </c>
      <c r="E386" s="5">
        <f t="shared" ref="E386" si="582">$E387</f>
        <v>42348</v>
      </c>
      <c r="F386" s="4">
        <f>1+IF(ISNA(VLOOKUP($A386,$A$354:$F$385,6,FALSE)),VLOOKUP($A386,$A$322:$F$353,6,FALSE),VLOOKUP($A386,$A$354:$F$385,6,FALSE))</f>
        <v>13</v>
      </c>
      <c r="G386" s="4">
        <f t="shared" ref="F386:G417" si="583">VLOOKUP($A386,$A386:$E386,5,FALSE)-IF(ISNA(VLOOKUP($A386,$A$354:$E$385,5,FALSE)),VLOOKUP($A386,$A$322:$E$353,5,FALSE),VLOOKUP($A386,$A$354:$E$385,5,FALSE))</f>
        <v>4</v>
      </c>
      <c r="H386" t="s">
        <v>34</v>
      </c>
      <c r="I386">
        <f t="shared" ref="I386:I416" si="584">I387</f>
        <v>1830</v>
      </c>
      <c r="J386" t="str">
        <f>J387</f>
        <v>Mountain</v>
      </c>
      <c r="K386">
        <f t="shared" ref="K386:L386" si="585">K387</f>
        <v>68</v>
      </c>
      <c r="L386" t="str">
        <f t="shared" si="585"/>
        <v>Mostly Clear</v>
      </c>
      <c r="M386">
        <f t="shared" si="570"/>
        <v>23</v>
      </c>
      <c r="N386" s="10">
        <f>IF(ISNA(VLOOKUP($A386,$A$354:$N$385,2,FALSE)),((VLOOKUP($A386,$A$322:$N$353,14,FALSE)*($F386-2))+VLOOKUP($A386,$A$322:$N$353,2,FALSE))/($F386-1),((VLOOKUP($A386,$A$354:$N$385,14,FALSE)*($F386-2))+VLOOKUP($A386,$A$354:$N$385,2,FALSE))/($F386-1))</f>
        <v>19.833333333333332</v>
      </c>
      <c r="O386" s="10">
        <f>IF(ISNA(VLOOKUP($A386,$A$354:$O$385,13,FALSE)),((VLOOKUP($A386,$A$322:$O$353,15,FALSE)*($F386-2))+VLOOKUP($A386,$A$322:$O$353,13,FALSE))/($F386-1),((VLOOKUP($A386,$A$354:$O$385,15,FALSE)*($F386-2))+VLOOKUP($A386,$A$354:$O$385,13,FALSE))/($F386-1))</f>
        <v>19.333333333333332</v>
      </c>
      <c r="P386" s="8">
        <f>(P387*-1)</f>
        <v>-10</v>
      </c>
      <c r="Q386" t="str">
        <f>IF(AND(($P386 &lt;  0), ($D386="L")), "N", IF(AND(($P386 &gt; 0), ($D386="W")),"N","Y"))</f>
        <v>N</v>
      </c>
    </row>
    <row r="387" spans="1:17" x14ac:dyDescent="0.35">
      <c r="A387" t="s">
        <v>22</v>
      </c>
      <c r="B387">
        <v>23</v>
      </c>
      <c r="C387" t="s">
        <v>1</v>
      </c>
      <c r="D387" t="str">
        <f>IF($B386=$B387,"T",IF($B386&lt;$B387,"W","L"))</f>
        <v>W</v>
      </c>
      <c r="E387" s="5">
        <v>42348</v>
      </c>
      <c r="F387" s="4">
        <f t="shared" ref="F387:F417" si="586">1+IF(ISNA(VLOOKUP($A387,$A$354:$F$385,6,FALSE)),VLOOKUP($A387,$A$322:$F$353,6,FALSE),VLOOKUP($A387,$A$354:$F$385,6,FALSE))</f>
        <v>13</v>
      </c>
      <c r="G387" s="4">
        <f t="shared" si="583"/>
        <v>4</v>
      </c>
      <c r="H387" t="s">
        <v>35</v>
      </c>
      <c r="I387">
        <v>1830</v>
      </c>
      <c r="J387" t="str">
        <f>VLOOKUP(A387,Sheet1!$A:$D,3, FALSE)</f>
        <v>Mountain</v>
      </c>
      <c r="K387">
        <v>68</v>
      </c>
      <c r="L387" t="s">
        <v>117</v>
      </c>
      <c r="M387">
        <f t="shared" si="571"/>
        <v>20</v>
      </c>
      <c r="N387" s="10">
        <f t="shared" ref="N387:N418" si="587">IF(ISNA(VLOOKUP($A387,$A$354:$N$385,2,FALSE)),((VLOOKUP($A387,$A$322:$N$353,14,FALSE)*($F387-2))+VLOOKUP($A387,$A$322:$N$353,2,FALSE))/($F387-1),((VLOOKUP($A387,$A$354:$N$385,14,FALSE)*($F387-2))+VLOOKUP($A387,$A$354:$N$385,2,FALSE))/($F387-1))</f>
        <v>31.833333333333332</v>
      </c>
      <c r="O387" s="10">
        <f t="shared" ref="O387:O418" si="588">IF(ISNA(VLOOKUP($A387,$A$354:$O$385,13,FALSE)),((VLOOKUP($A387,$A$322:$O$353,15,FALSE)*($F387-2))+VLOOKUP($A387,$A$322:$O$353,13,FALSE))/($F387-1),((VLOOKUP($A387,$A$354:$O$385,15,FALSE)*($F387-2))+VLOOKUP($A387,$A$354:$O$385,13,FALSE))/($F387-1))</f>
        <v>19.333333333333332</v>
      </c>
      <c r="P387" s="8">
        <v>10</v>
      </c>
      <c r="Q387" t="str">
        <f t="shared" ref="Q387:Q417" si="589">IF(AND(($P387 &lt;  0), ($D387="L")), "N", IF(AND(($P387 &gt; 0), ($D387="W")),"N","Y"))</f>
        <v>N</v>
      </c>
    </row>
    <row r="388" spans="1:17" x14ac:dyDescent="0.35">
      <c r="A388" t="s">
        <v>11</v>
      </c>
      <c r="B388">
        <v>20</v>
      </c>
      <c r="C388" t="s">
        <v>1</v>
      </c>
      <c r="D388" t="str">
        <f>IF($B389=$B388,"T",IF($B389&lt;$B388,"W","L"))</f>
        <v>L</v>
      </c>
      <c r="E388" s="5">
        <f t="shared" ref="E388:E414" si="590">$E389</f>
        <v>42351</v>
      </c>
      <c r="F388" s="4">
        <f t="shared" si="586"/>
        <v>13</v>
      </c>
      <c r="G388" s="4">
        <f t="shared" si="583"/>
        <v>7</v>
      </c>
      <c r="H388" t="s">
        <v>34</v>
      </c>
      <c r="I388">
        <f t="shared" si="584"/>
        <v>1300</v>
      </c>
      <c r="J388" t="str">
        <f>J389</f>
        <v>Eastern</v>
      </c>
      <c r="K388">
        <f t="shared" ref="K388:L388" si="591">K389</f>
        <v>66</v>
      </c>
      <c r="L388" t="str">
        <f t="shared" si="591"/>
        <v>Partly Cloudy</v>
      </c>
      <c r="M388">
        <f t="shared" si="570"/>
        <v>23</v>
      </c>
      <c r="N388" s="10">
        <f t="shared" si="587"/>
        <v>24.666666666666668</v>
      </c>
      <c r="O388" s="10">
        <f t="shared" si="588"/>
        <v>23.166666666666668</v>
      </c>
      <c r="P388" s="8">
        <f>(P389*-1)</f>
        <v>-1</v>
      </c>
      <c r="Q388" t="str">
        <f t="shared" si="589"/>
        <v>N</v>
      </c>
    </row>
    <row r="389" spans="1:17" x14ac:dyDescent="0.35">
      <c r="A389" t="s">
        <v>27</v>
      </c>
      <c r="B389">
        <v>23</v>
      </c>
      <c r="C389" t="s">
        <v>1</v>
      </c>
      <c r="D389" t="str">
        <f>IF($B388=$B389,"T",IF($B388&lt;$B389,"W","L"))</f>
        <v>W</v>
      </c>
      <c r="E389" s="5">
        <v>42351</v>
      </c>
      <c r="F389" s="4">
        <f t="shared" si="586"/>
        <v>13</v>
      </c>
      <c r="G389" s="4">
        <f t="shared" si="583"/>
        <v>7</v>
      </c>
      <c r="H389" t="s">
        <v>35</v>
      </c>
      <c r="I389">
        <v>1300</v>
      </c>
      <c r="J389" t="str">
        <f>VLOOKUP(A389,Sheet1!$A:$D,3, FALSE)</f>
        <v>Eastern</v>
      </c>
      <c r="K389">
        <v>66</v>
      </c>
      <c r="L389" t="s">
        <v>62</v>
      </c>
      <c r="M389">
        <f t="shared" si="571"/>
        <v>20</v>
      </c>
      <c r="N389" s="10">
        <f t="shared" si="587"/>
        <v>23.166666666666668</v>
      </c>
      <c r="O389" s="10">
        <f t="shared" si="588"/>
        <v>25.166666666666668</v>
      </c>
      <c r="P389" s="8">
        <v>1</v>
      </c>
      <c r="Q389" t="str">
        <f t="shared" si="589"/>
        <v>N</v>
      </c>
    </row>
    <row r="390" spans="1:17" x14ac:dyDescent="0.35">
      <c r="A390" t="s">
        <v>24</v>
      </c>
      <c r="B390">
        <v>10</v>
      </c>
      <c r="C390" t="s">
        <v>1</v>
      </c>
      <c r="D390" t="str">
        <f>IF($B391=$B390,"T",IF($B391&lt;$B390,"W","L"))</f>
        <v>L</v>
      </c>
      <c r="E390" s="5">
        <f t="shared" si="590"/>
        <v>42351</v>
      </c>
      <c r="F390" s="4">
        <f t="shared" si="586"/>
        <v>13</v>
      </c>
      <c r="G390" s="4">
        <f t="shared" si="583"/>
        <v>7</v>
      </c>
      <c r="H390" t="s">
        <v>34</v>
      </c>
      <c r="I390">
        <f t="shared" si="584"/>
        <v>1300</v>
      </c>
      <c r="J390" t="str">
        <f>J391</f>
        <v>Eastern</v>
      </c>
      <c r="K390">
        <f t="shared" ref="K390:L390" si="592">K391</f>
        <v>63</v>
      </c>
      <c r="L390" t="str">
        <f t="shared" si="592"/>
        <v>Overcast</v>
      </c>
      <c r="M390">
        <f t="shared" si="570"/>
        <v>24</v>
      </c>
      <c r="N390" s="10">
        <f t="shared" si="587"/>
        <v>14.833333333333334</v>
      </c>
      <c r="O390" s="10">
        <f t="shared" si="588"/>
        <v>24.25</v>
      </c>
      <c r="P390" s="8">
        <f>(P391*-1)</f>
        <v>-2.5</v>
      </c>
      <c r="Q390" t="str">
        <f t="shared" si="589"/>
        <v>N</v>
      </c>
    </row>
    <row r="391" spans="1:17" x14ac:dyDescent="0.35">
      <c r="A391" t="s">
        <v>8</v>
      </c>
      <c r="B391">
        <v>24</v>
      </c>
      <c r="C391" t="s">
        <v>1</v>
      </c>
      <c r="D391" t="str">
        <f>IF($B390=$B391,"T",IF($B390&lt;$B391,"W","L"))</f>
        <v>W</v>
      </c>
      <c r="E391" s="5">
        <v>42351</v>
      </c>
      <c r="F391" s="4">
        <f t="shared" si="586"/>
        <v>13</v>
      </c>
      <c r="G391" s="4">
        <f t="shared" si="583"/>
        <v>7</v>
      </c>
      <c r="H391" t="s">
        <v>35</v>
      </c>
      <c r="I391">
        <v>1300</v>
      </c>
      <c r="J391" t="str">
        <f>VLOOKUP(A391,Sheet1!$A:$D,3, FALSE)</f>
        <v>Eastern</v>
      </c>
      <c r="K391">
        <v>63</v>
      </c>
      <c r="L391" t="s">
        <v>75</v>
      </c>
      <c r="M391">
        <f t="shared" si="571"/>
        <v>10</v>
      </c>
      <c r="N391" s="10">
        <f t="shared" si="587"/>
        <v>18</v>
      </c>
      <c r="O391" s="10">
        <f t="shared" si="588"/>
        <v>28.916666666666668</v>
      </c>
      <c r="P391" s="8">
        <v>2.5</v>
      </c>
      <c r="Q391" t="str">
        <f t="shared" si="589"/>
        <v>N</v>
      </c>
    </row>
    <row r="392" spans="1:17" x14ac:dyDescent="0.35">
      <c r="A392" t="s">
        <v>13</v>
      </c>
      <c r="B392">
        <v>8</v>
      </c>
      <c r="C392" t="s">
        <v>1</v>
      </c>
      <c r="D392" t="str">
        <f>IF($B393=$B392,"T",IF($B393&lt;$B392,"W","L"))</f>
        <v>L</v>
      </c>
      <c r="E392" s="5">
        <f t="shared" si="590"/>
        <v>42351</v>
      </c>
      <c r="F392" s="4">
        <f t="shared" si="586"/>
        <v>13</v>
      </c>
      <c r="G392" s="4">
        <f t="shared" si="583"/>
        <v>7</v>
      </c>
      <c r="H392" t="s">
        <v>34</v>
      </c>
      <c r="I392">
        <f t="shared" si="584"/>
        <v>1300</v>
      </c>
      <c r="J392" t="str">
        <f>J393</f>
        <v>Eastern</v>
      </c>
      <c r="K392">
        <f t="shared" ref="K392:L392" si="593">K393</f>
        <v>67</v>
      </c>
      <c r="L392" t="str">
        <f t="shared" si="593"/>
        <v>Clear</v>
      </c>
      <c r="M392">
        <f t="shared" si="570"/>
        <v>30</v>
      </c>
      <c r="N392" s="10">
        <f t="shared" si="587"/>
        <v>20.416666666666668</v>
      </c>
      <c r="O392" s="10">
        <f t="shared" si="588"/>
        <v>24.666666666666668</v>
      </c>
      <c r="P392" s="8">
        <f>(P393*-1)</f>
        <v>-8</v>
      </c>
      <c r="Q392" t="str">
        <f t="shared" si="589"/>
        <v>N</v>
      </c>
    </row>
    <row r="393" spans="1:17" x14ac:dyDescent="0.35">
      <c r="A393" t="s">
        <v>31</v>
      </c>
      <c r="B393">
        <v>30</v>
      </c>
      <c r="C393" t="s">
        <v>1</v>
      </c>
      <c r="D393" t="str">
        <f>IF($B392=$B393,"T",IF($B392&lt;$B393,"W","L"))</f>
        <v>W</v>
      </c>
      <c r="E393" s="5">
        <v>42351</v>
      </c>
      <c r="F393" s="4">
        <f t="shared" si="586"/>
        <v>13</v>
      </c>
      <c r="G393" s="4">
        <f t="shared" si="583"/>
        <v>7</v>
      </c>
      <c r="H393" t="s">
        <v>35</v>
      </c>
      <c r="I393">
        <v>1300</v>
      </c>
      <c r="J393" t="str">
        <f>VLOOKUP(A393,Sheet1!$A:$D,3, FALSE)</f>
        <v>Eastern</v>
      </c>
      <c r="K393">
        <v>67</v>
      </c>
      <c r="L393" t="s">
        <v>69</v>
      </c>
      <c r="M393">
        <f t="shared" si="571"/>
        <v>8</v>
      </c>
      <c r="N393" s="10">
        <f t="shared" si="587"/>
        <v>24.583333333333332</v>
      </c>
      <c r="O393" s="10">
        <f t="shared" si="588"/>
        <v>20.666666666666668</v>
      </c>
      <c r="P393" s="8">
        <v>8</v>
      </c>
      <c r="Q393" t="str">
        <f t="shared" si="589"/>
        <v>N</v>
      </c>
    </row>
    <row r="394" spans="1:17" x14ac:dyDescent="0.35">
      <c r="A394" t="s">
        <v>25</v>
      </c>
      <c r="B394">
        <v>35</v>
      </c>
      <c r="C394" t="s">
        <v>1</v>
      </c>
      <c r="D394" t="str">
        <f>IF($B395=$B394,"T",IF($B395&lt;$B394,"W","L"))</f>
        <v>W</v>
      </c>
      <c r="E394" s="5">
        <f t="shared" si="590"/>
        <v>42351</v>
      </c>
      <c r="F394" s="4">
        <f t="shared" si="586"/>
        <v>13</v>
      </c>
      <c r="G394" s="4">
        <f t="shared" si="583"/>
        <v>7</v>
      </c>
      <c r="H394" t="s">
        <v>34</v>
      </c>
      <c r="I394">
        <f t="shared" si="584"/>
        <v>1300</v>
      </c>
      <c r="J394" t="str">
        <f>J395</f>
        <v>Eastern</v>
      </c>
      <c r="K394" s="1">
        <f t="shared" ref="K394:L394" si="594">K395</f>
        <v>65</v>
      </c>
      <c r="L394" s="1" t="str">
        <f t="shared" si="594"/>
        <v>Mostly Cloudy</v>
      </c>
      <c r="M394">
        <f t="shared" si="570"/>
        <v>6</v>
      </c>
      <c r="N394" s="10">
        <f t="shared" si="587"/>
        <v>25.416666666666668</v>
      </c>
      <c r="O394" s="10">
        <f t="shared" si="588"/>
        <v>19.083333333333336</v>
      </c>
      <c r="P394" s="8">
        <f>(P395*-1)</f>
        <v>10.5</v>
      </c>
      <c r="Q394" t="str">
        <f t="shared" si="589"/>
        <v>N</v>
      </c>
    </row>
    <row r="395" spans="1:17" x14ac:dyDescent="0.35">
      <c r="A395" t="s">
        <v>30</v>
      </c>
      <c r="B395">
        <v>6</v>
      </c>
      <c r="C395" t="s">
        <v>1</v>
      </c>
      <c r="D395" t="str">
        <f>IF($B394=$B395,"T",IF($B394&lt;$B395,"W","L"))</f>
        <v>L</v>
      </c>
      <c r="E395" s="5">
        <v>42351</v>
      </c>
      <c r="F395" s="4">
        <f t="shared" si="586"/>
        <v>13</v>
      </c>
      <c r="G395" s="4">
        <f t="shared" si="583"/>
        <v>7</v>
      </c>
      <c r="H395" t="s">
        <v>35</v>
      </c>
      <c r="I395">
        <v>1300</v>
      </c>
      <c r="J395" t="str">
        <f>VLOOKUP(A395,Sheet1!$A:$D,3, FALSE)</f>
        <v>Eastern</v>
      </c>
      <c r="K395" s="1">
        <v>65</v>
      </c>
      <c r="L395" s="1" t="s">
        <v>74</v>
      </c>
      <c r="M395">
        <f t="shared" si="571"/>
        <v>35</v>
      </c>
      <c r="N395" s="10">
        <f t="shared" si="587"/>
        <v>22.666666666666668</v>
      </c>
      <c r="O395" s="10">
        <f t="shared" si="588"/>
        <v>24.25</v>
      </c>
      <c r="P395" s="8">
        <v>-10.5</v>
      </c>
      <c r="Q395" t="str">
        <f t="shared" si="589"/>
        <v>N</v>
      </c>
    </row>
    <row r="396" spans="1:17" x14ac:dyDescent="0.35">
      <c r="A396" t="s">
        <v>14</v>
      </c>
      <c r="B396">
        <v>16</v>
      </c>
      <c r="C396" t="s">
        <v>1</v>
      </c>
      <c r="D396" t="str">
        <f>IF($B397=$B396,"T",IF($B397&lt;$B396,"W","L"))</f>
        <v>L</v>
      </c>
      <c r="E396" s="5">
        <f t="shared" si="590"/>
        <v>42351</v>
      </c>
      <c r="F396" s="4">
        <f t="shared" si="586"/>
        <v>13</v>
      </c>
      <c r="G396" s="4">
        <f t="shared" si="583"/>
        <v>7</v>
      </c>
      <c r="H396" t="s">
        <v>34</v>
      </c>
      <c r="I396">
        <f t="shared" si="584"/>
        <v>1300</v>
      </c>
      <c r="J396" t="str">
        <f>J397</f>
        <v>Eastern</v>
      </c>
      <c r="K396">
        <f t="shared" ref="K396:L396" si="595">K397</f>
        <v>79</v>
      </c>
      <c r="L396" t="str">
        <f t="shared" si="595"/>
        <v>Clear</v>
      </c>
      <c r="M396">
        <f t="shared" si="570"/>
        <v>51</v>
      </c>
      <c r="N396" s="10">
        <f t="shared" si="587"/>
        <v>21.583333333333332</v>
      </c>
      <c r="O396" s="10">
        <f t="shared" si="588"/>
        <v>25.416666666666668</v>
      </c>
      <c r="P396" s="8">
        <f>(P397*-1)</f>
        <v>-1</v>
      </c>
      <c r="Q396" t="str">
        <f t="shared" si="589"/>
        <v>N</v>
      </c>
    </row>
    <row r="397" spans="1:17" x14ac:dyDescent="0.35">
      <c r="A397" t="s">
        <v>19</v>
      </c>
      <c r="B397">
        <v>51</v>
      </c>
      <c r="C397" t="s">
        <v>1</v>
      </c>
      <c r="D397" t="str">
        <f>IF($B396=$B397,"T",IF($B396&lt;$B397,"W","L"))</f>
        <v>W</v>
      </c>
      <c r="E397" s="5">
        <v>42351</v>
      </c>
      <c r="F397" s="4">
        <f t="shared" si="586"/>
        <v>13</v>
      </c>
      <c r="G397" s="4">
        <f t="shared" si="583"/>
        <v>7</v>
      </c>
      <c r="H397" t="s">
        <v>35</v>
      </c>
      <c r="I397">
        <v>1300</v>
      </c>
      <c r="J397" t="str">
        <f>VLOOKUP(A397,Sheet1!$A:$D,3, FALSE)</f>
        <v>Eastern</v>
      </c>
      <c r="K397">
        <v>79</v>
      </c>
      <c r="L397" t="s">
        <v>69</v>
      </c>
      <c r="M397">
        <f t="shared" si="571"/>
        <v>16</v>
      </c>
      <c r="N397" s="10">
        <f t="shared" si="587"/>
        <v>22.916666666666668</v>
      </c>
      <c r="O397" s="10">
        <f t="shared" si="588"/>
        <v>28.416666666666668</v>
      </c>
      <c r="P397" s="8">
        <v>1</v>
      </c>
      <c r="Q397" t="str">
        <f t="shared" si="589"/>
        <v>N</v>
      </c>
    </row>
    <row r="398" spans="1:17" x14ac:dyDescent="0.35">
      <c r="A398" t="s">
        <v>2</v>
      </c>
      <c r="B398">
        <v>24</v>
      </c>
      <c r="C398" t="s">
        <v>1</v>
      </c>
      <c r="D398" t="str">
        <f>IF($B399=$B398,"T",IF($B399&lt;$B398,"W","L"))</f>
        <v>W</v>
      </c>
      <c r="E398" s="5">
        <f t="shared" si="590"/>
        <v>42351</v>
      </c>
      <c r="F398" s="4">
        <f t="shared" si="586"/>
        <v>13</v>
      </c>
      <c r="G398" s="4">
        <f t="shared" si="583"/>
        <v>7</v>
      </c>
      <c r="H398" t="s">
        <v>34</v>
      </c>
      <c r="I398">
        <f t="shared" si="584"/>
        <v>1300</v>
      </c>
      <c r="J398" t="str">
        <f>J399</f>
        <v>Eastern</v>
      </c>
      <c r="K398">
        <f t="shared" ref="K398:L398" si="596">K399</f>
        <v>81</v>
      </c>
      <c r="L398" t="str">
        <f t="shared" si="596"/>
        <v>Cloudy</v>
      </c>
      <c r="M398">
        <f t="shared" si="570"/>
        <v>17</v>
      </c>
      <c r="N398" s="10">
        <f t="shared" si="587"/>
        <v>24.916666666666668</v>
      </c>
      <c r="O398" s="10">
        <f t="shared" si="588"/>
        <v>31.666666666666668</v>
      </c>
      <c r="P398" s="8">
        <f>(P399*-1)</f>
        <v>-6</v>
      </c>
      <c r="Q398" t="str">
        <f t="shared" si="589"/>
        <v>Y</v>
      </c>
    </row>
    <row r="399" spans="1:17" x14ac:dyDescent="0.35">
      <c r="A399" t="s">
        <v>9</v>
      </c>
      <c r="B399">
        <v>17</v>
      </c>
      <c r="C399" t="s">
        <v>1</v>
      </c>
      <c r="D399" t="str">
        <f>IF($B398=$B399,"T",IF($B398&lt;$B399,"W","L"))</f>
        <v>L</v>
      </c>
      <c r="E399" s="5">
        <v>42351</v>
      </c>
      <c r="F399" s="4">
        <f t="shared" si="586"/>
        <v>13</v>
      </c>
      <c r="G399" s="4">
        <f t="shared" si="583"/>
        <v>7</v>
      </c>
      <c r="H399" t="s">
        <v>35</v>
      </c>
      <c r="I399">
        <v>1300</v>
      </c>
      <c r="J399" t="str">
        <f>VLOOKUP(A399,Sheet1!$A:$D,3, FALSE)</f>
        <v>Eastern</v>
      </c>
      <c r="K399">
        <v>81</v>
      </c>
      <c r="L399" t="s">
        <v>64</v>
      </c>
      <c r="M399">
        <f t="shared" si="571"/>
        <v>24</v>
      </c>
      <c r="N399" s="10">
        <f t="shared" si="587"/>
        <v>22.583333333333332</v>
      </c>
      <c r="O399" s="10">
        <f t="shared" si="588"/>
        <v>24.833333333333332</v>
      </c>
      <c r="P399" s="8">
        <v>6</v>
      </c>
      <c r="Q399" t="str">
        <f t="shared" si="589"/>
        <v>Y</v>
      </c>
    </row>
    <row r="400" spans="1:17" x14ac:dyDescent="0.35">
      <c r="A400" t="s">
        <v>29</v>
      </c>
      <c r="B400">
        <v>24</v>
      </c>
      <c r="C400" t="s">
        <v>1</v>
      </c>
      <c r="D400" t="str">
        <f>IF($B401=$B400,"T",IF($B401&lt;$B400,"W","L"))</f>
        <v>W</v>
      </c>
      <c r="E400" s="5">
        <f t="shared" si="590"/>
        <v>42351</v>
      </c>
      <c r="F400" s="4">
        <f t="shared" si="586"/>
        <v>13</v>
      </c>
      <c r="G400" s="4">
        <f t="shared" si="583"/>
        <v>6</v>
      </c>
      <c r="H400" t="s">
        <v>34</v>
      </c>
      <c r="I400">
        <f t="shared" si="584"/>
        <v>1200</v>
      </c>
      <c r="J400" t="str">
        <f>J401</f>
        <v>Central</v>
      </c>
      <c r="K400">
        <f t="shared" ref="K400:L400" si="597">K401</f>
        <v>62</v>
      </c>
      <c r="L400" t="str">
        <f t="shared" si="597"/>
        <v>Cloudy</v>
      </c>
      <c r="M400">
        <f t="shared" si="570"/>
        <v>21</v>
      </c>
      <c r="N400" s="10">
        <f t="shared" si="587"/>
        <v>21.416666666666668</v>
      </c>
      <c r="O400" s="10">
        <f t="shared" si="588"/>
        <v>23.833333333333332</v>
      </c>
      <c r="P400" s="8">
        <f>(P401*-1)</f>
        <v>-4</v>
      </c>
      <c r="Q400" t="str">
        <f t="shared" si="589"/>
        <v>Y</v>
      </c>
    </row>
    <row r="401" spans="1:17" x14ac:dyDescent="0.35">
      <c r="A401" t="s">
        <v>17</v>
      </c>
      <c r="B401">
        <v>21</v>
      </c>
      <c r="C401" t="s">
        <v>1</v>
      </c>
      <c r="D401" t="str">
        <f>IF($B400=$B401,"T",IF($B400&lt;$B401,"W","L"))</f>
        <v>L</v>
      </c>
      <c r="E401" s="5">
        <v>42351</v>
      </c>
      <c r="F401" s="4">
        <f t="shared" si="586"/>
        <v>13</v>
      </c>
      <c r="G401" s="4">
        <f t="shared" si="583"/>
        <v>7</v>
      </c>
      <c r="H401" t="s">
        <v>35</v>
      </c>
      <c r="I401">
        <v>1200</v>
      </c>
      <c r="J401" t="str">
        <f>VLOOKUP(A401,Sheet1!$A:$D,3, FALSE)</f>
        <v>Central</v>
      </c>
      <c r="K401">
        <v>62</v>
      </c>
      <c r="L401" t="s">
        <v>64</v>
      </c>
      <c r="M401">
        <f t="shared" si="571"/>
        <v>24</v>
      </c>
      <c r="N401" s="10">
        <f t="shared" si="587"/>
        <v>20.916666666666668</v>
      </c>
      <c r="O401" s="10">
        <f t="shared" si="588"/>
        <v>24.166666666666668</v>
      </c>
      <c r="P401" s="8">
        <v>4</v>
      </c>
      <c r="Q401" t="str">
        <f t="shared" si="589"/>
        <v>Y</v>
      </c>
    </row>
    <row r="402" spans="1:17" x14ac:dyDescent="0.35">
      <c r="A402" t="s">
        <v>16</v>
      </c>
      <c r="B402">
        <v>14</v>
      </c>
      <c r="C402" t="s">
        <v>1</v>
      </c>
      <c r="D402" t="str">
        <f>IF($B403=$B402,"T",IF($B403&lt;$B402,"W","L"))</f>
        <v>L</v>
      </c>
      <c r="E402" s="5">
        <f t="shared" si="590"/>
        <v>42351</v>
      </c>
      <c r="F402" s="4">
        <f t="shared" si="586"/>
        <v>13</v>
      </c>
      <c r="G402" s="4">
        <f t="shared" si="583"/>
        <v>10</v>
      </c>
      <c r="H402" t="s">
        <v>34</v>
      </c>
      <c r="I402">
        <f t="shared" si="584"/>
        <v>1200</v>
      </c>
      <c r="J402" t="str">
        <f>J403</f>
        <v>Central</v>
      </c>
      <c r="K402" t="str">
        <f t="shared" ref="K402:L402" si="598">K403</f>
        <v>Dome</v>
      </c>
      <c r="L402">
        <f t="shared" si="598"/>
        <v>0</v>
      </c>
      <c r="M402">
        <f t="shared" si="570"/>
        <v>21</v>
      </c>
      <c r="N402" s="10">
        <f t="shared" si="587"/>
        <v>21.083333333333332</v>
      </c>
      <c r="O402" s="10">
        <f t="shared" si="588"/>
        <v>26.25</v>
      </c>
      <c r="P402" s="8">
        <f>(P403*-1)</f>
        <v>3</v>
      </c>
      <c r="Q402" t="str">
        <f t="shared" si="589"/>
        <v>Y</v>
      </c>
    </row>
    <row r="403" spans="1:17" x14ac:dyDescent="0.35">
      <c r="A403" t="s">
        <v>23</v>
      </c>
      <c r="B403">
        <v>21</v>
      </c>
      <c r="C403" t="s">
        <v>1</v>
      </c>
      <c r="D403" t="str">
        <f>IF($B402=$B403,"T",IF($B402&lt;$B403,"W","L"))</f>
        <v>W</v>
      </c>
      <c r="E403" s="5">
        <v>42351</v>
      </c>
      <c r="F403" s="4">
        <f t="shared" si="586"/>
        <v>13</v>
      </c>
      <c r="G403" s="4">
        <f t="shared" si="583"/>
        <v>7</v>
      </c>
      <c r="H403" t="s">
        <v>35</v>
      </c>
      <c r="I403">
        <v>1200</v>
      </c>
      <c r="J403" t="str">
        <f>VLOOKUP(A403,Sheet1!$A:$D,3, FALSE)</f>
        <v>Central</v>
      </c>
      <c r="K403" t="s">
        <v>61</v>
      </c>
      <c r="M403">
        <f t="shared" si="571"/>
        <v>14</v>
      </c>
      <c r="N403" s="10">
        <f t="shared" si="587"/>
        <v>15.75</v>
      </c>
      <c r="O403" s="10">
        <f t="shared" si="588"/>
        <v>21.416666666666668</v>
      </c>
      <c r="P403" s="8">
        <v>-3</v>
      </c>
      <c r="Q403" t="str">
        <f t="shared" si="589"/>
        <v>Y</v>
      </c>
    </row>
    <row r="404" spans="1:17" x14ac:dyDescent="0.35">
      <c r="A404" t="s">
        <v>4</v>
      </c>
      <c r="B404">
        <v>33</v>
      </c>
      <c r="C404" t="s">
        <v>1</v>
      </c>
      <c r="D404" t="str">
        <f>IF($B405=$B404,"T",IF($B405&lt;$B404,"W","L"))</f>
        <v>W</v>
      </c>
      <c r="E404" s="5">
        <f t="shared" si="590"/>
        <v>42351</v>
      </c>
      <c r="F404" s="4">
        <f t="shared" si="586"/>
        <v>13</v>
      </c>
      <c r="G404" s="4">
        <f t="shared" si="583"/>
        <v>7</v>
      </c>
      <c r="H404" t="s">
        <v>34</v>
      </c>
      <c r="I404">
        <f t="shared" si="584"/>
        <v>1300</v>
      </c>
      <c r="J404" t="str">
        <f>J405</f>
        <v>Eastern</v>
      </c>
      <c r="K404">
        <f t="shared" ref="K404:L404" si="599">K405</f>
        <v>63</v>
      </c>
      <c r="L404" t="str">
        <f t="shared" si="599"/>
        <v>Cloudy</v>
      </c>
      <c r="M404">
        <f t="shared" si="570"/>
        <v>20</v>
      </c>
      <c r="N404" s="10">
        <f t="shared" si="587"/>
        <v>25.916666666666668</v>
      </c>
      <c r="O404" s="10">
        <f t="shared" si="588"/>
        <v>20</v>
      </c>
      <c r="P404" s="8">
        <f>(P405*-1)</f>
        <v>-1</v>
      </c>
      <c r="Q404" t="str">
        <f t="shared" si="589"/>
        <v>Y</v>
      </c>
    </row>
    <row r="405" spans="1:17" x14ac:dyDescent="0.35">
      <c r="A405" t="s">
        <v>6</v>
      </c>
      <c r="B405">
        <v>20</v>
      </c>
      <c r="C405" t="s">
        <v>1</v>
      </c>
      <c r="D405" t="str">
        <f>IF($B404=$B405,"T",IF($B404&lt;$B405,"W","L"))</f>
        <v>L</v>
      </c>
      <c r="E405" s="5">
        <v>42351</v>
      </c>
      <c r="F405" s="4">
        <f t="shared" si="586"/>
        <v>13</v>
      </c>
      <c r="G405" s="4">
        <f t="shared" si="583"/>
        <v>7</v>
      </c>
      <c r="H405" t="s">
        <v>35</v>
      </c>
      <c r="I405">
        <v>1300</v>
      </c>
      <c r="J405" t="str">
        <f>VLOOKUP(A405,Sheet1!$A:$D,3, FALSE)</f>
        <v>Eastern</v>
      </c>
      <c r="K405">
        <v>63</v>
      </c>
      <c r="L405" t="s">
        <v>64</v>
      </c>
      <c r="M405">
        <f t="shared" si="571"/>
        <v>33</v>
      </c>
      <c r="N405" s="10">
        <f t="shared" si="587"/>
        <v>27.833333333333332</v>
      </c>
      <c r="O405" s="10">
        <f t="shared" si="588"/>
        <v>16.333333333333332</v>
      </c>
      <c r="P405" s="8">
        <v>1</v>
      </c>
      <c r="Q405" t="str">
        <f t="shared" si="589"/>
        <v>Y</v>
      </c>
    </row>
    <row r="406" spans="1:17" x14ac:dyDescent="0.35">
      <c r="A406" t="s">
        <v>3</v>
      </c>
      <c r="B406">
        <v>0</v>
      </c>
      <c r="C406" t="s">
        <v>1</v>
      </c>
      <c r="D406" t="str">
        <f>IF($B407=$B406,"T",IF($B407&lt;$B406,"W","L"))</f>
        <v>L</v>
      </c>
      <c r="E406" s="5">
        <f t="shared" si="590"/>
        <v>42351</v>
      </c>
      <c r="F406" s="4">
        <f t="shared" si="586"/>
        <v>13</v>
      </c>
      <c r="G406" s="4">
        <f t="shared" si="583"/>
        <v>7</v>
      </c>
      <c r="H406" t="s">
        <v>34</v>
      </c>
      <c r="I406">
        <f t="shared" si="584"/>
        <v>1300</v>
      </c>
      <c r="J406" t="str">
        <f>J407</f>
        <v>Eastern</v>
      </c>
      <c r="K406">
        <f t="shared" ref="K406:L406" si="600">K407</f>
        <v>63</v>
      </c>
      <c r="L406" t="str">
        <f t="shared" si="600"/>
        <v>Sunny</v>
      </c>
      <c r="M406">
        <f t="shared" si="570"/>
        <v>38</v>
      </c>
      <c r="N406" s="10">
        <f t="shared" si="587"/>
        <v>23.25</v>
      </c>
      <c r="O406" s="10">
        <f t="shared" si="588"/>
        <v>21.416666666666668</v>
      </c>
      <c r="P406" s="8">
        <f>(P407*-1)</f>
        <v>-8.5</v>
      </c>
      <c r="Q406" t="str">
        <f t="shared" si="589"/>
        <v>N</v>
      </c>
    </row>
    <row r="407" spans="1:17" x14ac:dyDescent="0.35">
      <c r="A407" t="s">
        <v>20</v>
      </c>
      <c r="B407">
        <v>38</v>
      </c>
      <c r="C407" t="s">
        <v>1</v>
      </c>
      <c r="D407" t="str">
        <f>IF($B406=$B407,"T",IF($B406&lt;$B407,"W","L"))</f>
        <v>W</v>
      </c>
      <c r="E407" s="5">
        <v>42351</v>
      </c>
      <c r="F407" s="4">
        <f t="shared" si="586"/>
        <v>13</v>
      </c>
      <c r="G407" s="4">
        <f t="shared" si="583"/>
        <v>7</v>
      </c>
      <c r="H407" t="s">
        <v>35</v>
      </c>
      <c r="I407">
        <v>1300</v>
      </c>
      <c r="J407" t="str">
        <f>VLOOKUP(A407,Sheet1!$A:$D,3, FALSE)</f>
        <v>Eastern</v>
      </c>
      <c r="K407">
        <v>63</v>
      </c>
      <c r="L407" t="s">
        <v>65</v>
      </c>
      <c r="M407">
        <f t="shared" si="571"/>
        <v>0</v>
      </c>
      <c r="N407" s="10">
        <f t="shared" si="587"/>
        <v>31.083333333333332</v>
      </c>
      <c r="O407" s="10">
        <f t="shared" si="588"/>
        <v>20.25</v>
      </c>
      <c r="P407" s="8">
        <v>8.5</v>
      </c>
      <c r="Q407" t="str">
        <f t="shared" si="589"/>
        <v>N</v>
      </c>
    </row>
    <row r="408" spans="1:17" x14ac:dyDescent="0.35">
      <c r="A408" t="s">
        <v>32</v>
      </c>
      <c r="B408">
        <v>3</v>
      </c>
      <c r="C408" t="s">
        <v>1</v>
      </c>
      <c r="D408" t="str">
        <f>IF($B409=$B408,"T",IF($B409&lt;$B408,"W","L"))</f>
        <v>L</v>
      </c>
      <c r="E408" s="5">
        <f t="shared" si="590"/>
        <v>42351</v>
      </c>
      <c r="F408" s="4">
        <f t="shared" si="586"/>
        <v>13</v>
      </c>
      <c r="G408" s="4">
        <f t="shared" si="583"/>
        <v>7</v>
      </c>
      <c r="H408" t="s">
        <v>34</v>
      </c>
      <c r="I408">
        <f t="shared" si="584"/>
        <v>1200</v>
      </c>
      <c r="J408" t="str">
        <f>J409</f>
        <v>Central</v>
      </c>
      <c r="K408">
        <f t="shared" ref="K408:L408" si="601">K409</f>
        <v>61</v>
      </c>
      <c r="L408" t="str">
        <f t="shared" si="601"/>
        <v>Cloudy, Rain</v>
      </c>
      <c r="M408">
        <f t="shared" si="570"/>
        <v>10</v>
      </c>
      <c r="N408" s="10">
        <f t="shared" si="587"/>
        <v>20.583333333333336</v>
      </c>
      <c r="O408" s="10">
        <f t="shared" si="588"/>
        <v>27</v>
      </c>
      <c r="P408" s="8">
        <f>(P409*-1)</f>
        <v>-12</v>
      </c>
      <c r="Q408" t="str">
        <f t="shared" si="589"/>
        <v>N</v>
      </c>
    </row>
    <row r="409" spans="1:17" x14ac:dyDescent="0.35">
      <c r="A409" t="s">
        <v>33</v>
      </c>
      <c r="B409">
        <v>10</v>
      </c>
      <c r="C409" t="s">
        <v>1</v>
      </c>
      <c r="D409" t="str">
        <f>IF($B408=$B409,"T",IF($B408&lt;$B409,"W","L"))</f>
        <v>W</v>
      </c>
      <c r="E409" s="5">
        <v>42351</v>
      </c>
      <c r="F409" s="4">
        <f t="shared" si="586"/>
        <v>13</v>
      </c>
      <c r="G409" s="4">
        <f t="shared" si="583"/>
        <v>7</v>
      </c>
      <c r="H409" t="s">
        <v>35</v>
      </c>
      <c r="I409">
        <v>1200</v>
      </c>
      <c r="J409" t="str">
        <f>VLOOKUP(A409,Sheet1!$A:$D,3, FALSE)</f>
        <v>Central</v>
      </c>
      <c r="K409">
        <v>61</v>
      </c>
      <c r="L409" t="s">
        <v>93</v>
      </c>
      <c r="M409">
        <f t="shared" si="571"/>
        <v>3</v>
      </c>
      <c r="N409" s="10">
        <f t="shared" si="587"/>
        <v>26.75</v>
      </c>
      <c r="O409" s="10">
        <f t="shared" si="588"/>
        <v>20</v>
      </c>
      <c r="P409" s="8">
        <v>12</v>
      </c>
      <c r="Q409" t="str">
        <f t="shared" si="589"/>
        <v>N</v>
      </c>
    </row>
    <row r="410" spans="1:17" x14ac:dyDescent="0.35">
      <c r="A410" t="s">
        <v>12</v>
      </c>
      <c r="B410">
        <v>15</v>
      </c>
      <c r="C410" t="s">
        <v>1</v>
      </c>
      <c r="D410" t="str">
        <f>IF($B411=$B410,"T",IF($B411&lt;$B410,"W","L"))</f>
        <v>W</v>
      </c>
      <c r="E410" s="5">
        <f t="shared" si="590"/>
        <v>42351</v>
      </c>
      <c r="F410" s="4">
        <f t="shared" si="586"/>
        <v>13</v>
      </c>
      <c r="G410" s="4">
        <f t="shared" si="583"/>
        <v>7</v>
      </c>
      <c r="H410" t="s">
        <v>34</v>
      </c>
      <c r="I410">
        <f t="shared" si="584"/>
        <v>1405</v>
      </c>
      <c r="J410" t="str">
        <f>J411</f>
        <v>Mountain</v>
      </c>
      <c r="K410">
        <f t="shared" ref="K410:L410" si="602">K411</f>
        <v>45</v>
      </c>
      <c r="L410" t="str">
        <f t="shared" si="602"/>
        <v>Partly Cloudy</v>
      </c>
      <c r="M410">
        <f t="shared" si="570"/>
        <v>12</v>
      </c>
      <c r="N410" s="10">
        <f t="shared" si="587"/>
        <v>23.666666666666668</v>
      </c>
      <c r="O410" s="10">
        <f t="shared" si="588"/>
        <v>26.166666666666668</v>
      </c>
      <c r="P410" s="8">
        <f>(P411*-1)</f>
        <v>-6</v>
      </c>
      <c r="Q410" t="str">
        <f t="shared" si="589"/>
        <v>Y</v>
      </c>
    </row>
    <row r="411" spans="1:17" x14ac:dyDescent="0.35">
      <c r="A411" t="s">
        <v>18</v>
      </c>
      <c r="B411">
        <v>12</v>
      </c>
      <c r="C411" t="s">
        <v>1</v>
      </c>
      <c r="D411" t="str">
        <f>IF($B410=$B411,"T",IF($B410&lt;$B411,"W","L"))</f>
        <v>L</v>
      </c>
      <c r="E411" s="5">
        <v>42351</v>
      </c>
      <c r="F411" s="4">
        <f t="shared" si="586"/>
        <v>13</v>
      </c>
      <c r="G411" s="4">
        <f t="shared" si="583"/>
        <v>7</v>
      </c>
      <c r="H411" t="s">
        <v>35</v>
      </c>
      <c r="I411">
        <v>1405</v>
      </c>
      <c r="J411" t="str">
        <f>VLOOKUP(A411,Sheet1!$A:$D,3, FALSE)</f>
        <v>Mountain</v>
      </c>
      <c r="K411">
        <v>45</v>
      </c>
      <c r="L411" t="s">
        <v>62</v>
      </c>
      <c r="M411">
        <f t="shared" si="571"/>
        <v>15</v>
      </c>
      <c r="N411" s="10">
        <f t="shared" si="587"/>
        <v>22.416666666666668</v>
      </c>
      <c r="O411" s="10">
        <f t="shared" si="588"/>
        <v>17.499999999999996</v>
      </c>
      <c r="P411" s="8">
        <v>6</v>
      </c>
      <c r="Q411" t="str">
        <f t="shared" si="589"/>
        <v>Y</v>
      </c>
    </row>
    <row r="412" spans="1:17" x14ac:dyDescent="0.35">
      <c r="A412" t="s">
        <v>28</v>
      </c>
      <c r="B412">
        <v>7</v>
      </c>
      <c r="C412" t="s">
        <v>1</v>
      </c>
      <c r="D412" t="str">
        <f>IF($B413=$B412,"T",IF($B413&lt;$B412,"W","L"))</f>
        <v>L</v>
      </c>
      <c r="E412" s="5">
        <f t="shared" si="590"/>
        <v>42351</v>
      </c>
      <c r="F412" s="4">
        <f t="shared" si="586"/>
        <v>13</v>
      </c>
      <c r="G412" s="4">
        <f t="shared" si="583"/>
        <v>6</v>
      </c>
      <c r="H412" t="s">
        <v>34</v>
      </c>
      <c r="I412">
        <f t="shared" si="584"/>
        <v>1525</v>
      </c>
      <c r="J412" t="str">
        <f>J413</f>
        <v>Central</v>
      </c>
      <c r="K412">
        <f t="shared" ref="K412:L412" si="603">K413</f>
        <v>53</v>
      </c>
      <c r="L412" t="str">
        <f t="shared" si="603"/>
        <v>Rain</v>
      </c>
      <c r="M412">
        <f t="shared" si="570"/>
        <v>28</v>
      </c>
      <c r="N412" s="10">
        <f t="shared" si="587"/>
        <v>18.583333333333332</v>
      </c>
      <c r="O412" s="10">
        <f t="shared" si="588"/>
        <v>23.083333333333332</v>
      </c>
      <c r="P412" s="8">
        <f>(P413*-1)</f>
        <v>-6.5</v>
      </c>
      <c r="Q412" t="str">
        <f t="shared" si="589"/>
        <v>N</v>
      </c>
    </row>
    <row r="413" spans="1:17" x14ac:dyDescent="0.35">
      <c r="A413" t="s">
        <v>26</v>
      </c>
      <c r="B413">
        <v>28</v>
      </c>
      <c r="C413" t="s">
        <v>1</v>
      </c>
      <c r="D413" t="str">
        <f>IF($B412=$B413,"T",IF($B412&lt;$B413,"W","L"))</f>
        <v>W</v>
      </c>
      <c r="E413" s="5">
        <v>42351</v>
      </c>
      <c r="F413" s="4">
        <f t="shared" si="586"/>
        <v>13</v>
      </c>
      <c r="G413" s="4">
        <f t="shared" si="583"/>
        <v>10</v>
      </c>
      <c r="H413" t="s">
        <v>35</v>
      </c>
      <c r="I413">
        <v>1525</v>
      </c>
      <c r="J413" t="str">
        <f>VLOOKUP(A413,Sheet1!$A:$D,3, FALSE)</f>
        <v>Central</v>
      </c>
      <c r="K413">
        <v>53</v>
      </c>
      <c r="L413" t="s">
        <v>73</v>
      </c>
      <c r="M413">
        <f t="shared" si="571"/>
        <v>7</v>
      </c>
      <c r="N413" s="10">
        <f t="shared" si="587"/>
        <v>24.083333333333332</v>
      </c>
      <c r="O413" s="10">
        <f t="shared" si="588"/>
        <v>19.833333333333332</v>
      </c>
      <c r="P413" s="8">
        <v>6.5</v>
      </c>
      <c r="Q413" t="str">
        <f t="shared" si="589"/>
        <v>N</v>
      </c>
    </row>
    <row r="414" spans="1:17" x14ac:dyDescent="0.35">
      <c r="A414" t="s">
        <v>7</v>
      </c>
      <c r="B414">
        <v>27</v>
      </c>
      <c r="C414" t="s">
        <v>1</v>
      </c>
      <c r="D414" t="str">
        <f>IF($B415=$B414,"T",IF($B415&lt;$B414,"W","L"))</f>
        <v>W</v>
      </c>
      <c r="E414" s="5">
        <f t="shared" si="590"/>
        <v>42351</v>
      </c>
      <c r="F414" s="4">
        <f t="shared" si="586"/>
        <v>13</v>
      </c>
      <c r="G414" s="4">
        <f t="shared" si="583"/>
        <v>7</v>
      </c>
      <c r="H414" t="s">
        <v>34</v>
      </c>
      <c r="I414">
        <f t="shared" si="584"/>
        <v>1930</v>
      </c>
      <c r="J414" t="str">
        <f>J415</f>
        <v>Central</v>
      </c>
      <c r="K414" t="str">
        <f t="shared" ref="K414:L414" si="604">K415</f>
        <v>Dome</v>
      </c>
      <c r="L414">
        <f t="shared" si="604"/>
        <v>0</v>
      </c>
      <c r="M414">
        <f t="shared" si="570"/>
        <v>6</v>
      </c>
      <c r="N414" s="10">
        <f t="shared" si="587"/>
        <v>31.25</v>
      </c>
      <c r="O414" s="10">
        <f t="shared" si="588"/>
        <v>20.583333333333332</v>
      </c>
      <c r="P414" s="8">
        <f>(P415*-1)</f>
        <v>5</v>
      </c>
      <c r="Q414" t="str">
        <f t="shared" si="589"/>
        <v>N</v>
      </c>
    </row>
    <row r="415" spans="1:17" x14ac:dyDescent="0.35">
      <c r="A415" t="s">
        <v>15</v>
      </c>
      <c r="B415">
        <v>6</v>
      </c>
      <c r="C415" t="s">
        <v>1</v>
      </c>
      <c r="D415" t="str">
        <f>IF($B414=$B415,"T",IF($B414&lt;$B415,"W","L"))</f>
        <v>L</v>
      </c>
      <c r="E415" s="5">
        <v>42351</v>
      </c>
      <c r="F415" s="4">
        <f t="shared" si="586"/>
        <v>13</v>
      </c>
      <c r="G415" s="4">
        <f t="shared" si="583"/>
        <v>7</v>
      </c>
      <c r="H415" t="s">
        <v>35</v>
      </c>
      <c r="I415">
        <v>1930</v>
      </c>
      <c r="J415" t="str">
        <f>VLOOKUP(A415,Sheet1!$A:$D,3, FALSE)</f>
        <v>Central</v>
      </c>
      <c r="K415" t="s">
        <v>61</v>
      </c>
      <c r="M415">
        <f t="shared" si="571"/>
        <v>27</v>
      </c>
      <c r="N415" s="10">
        <f t="shared" si="587"/>
        <v>21.083333333333332</v>
      </c>
      <c r="O415" s="10">
        <f t="shared" si="588"/>
        <v>22</v>
      </c>
      <c r="P415" s="8">
        <v>-5</v>
      </c>
      <c r="Q415" t="str">
        <f t="shared" si="589"/>
        <v>N</v>
      </c>
    </row>
    <row r="416" spans="1:17" x14ac:dyDescent="0.35">
      <c r="A416" t="s">
        <v>21</v>
      </c>
      <c r="B416">
        <v>31</v>
      </c>
      <c r="C416" t="s">
        <v>1</v>
      </c>
      <c r="D416" t="str">
        <f>IF($B417=$B416,"T",IF($B417&lt;$B416,"W","L"))</f>
        <v>W</v>
      </c>
      <c r="E416" s="5">
        <f t="shared" ref="E416" si="605">$E417</f>
        <v>42352</v>
      </c>
      <c r="F416" s="4">
        <f t="shared" si="586"/>
        <v>13</v>
      </c>
      <c r="G416" s="4">
        <f t="shared" si="583"/>
        <v>8</v>
      </c>
      <c r="H416" t="s">
        <v>34</v>
      </c>
      <c r="I416">
        <f t="shared" si="584"/>
        <v>2030</v>
      </c>
      <c r="J416" t="str">
        <f>J417</f>
        <v>Eastern</v>
      </c>
      <c r="K416">
        <f t="shared" ref="K416:L416" si="606">K417</f>
        <v>77</v>
      </c>
      <c r="L416" t="str">
        <f t="shared" si="606"/>
        <v>Clear</v>
      </c>
      <c r="M416">
        <f t="shared" si="570"/>
        <v>24</v>
      </c>
      <c r="N416" s="10">
        <f t="shared" si="587"/>
        <v>25.583333333333332</v>
      </c>
      <c r="O416" s="10">
        <f t="shared" si="588"/>
        <v>24.666666666666668</v>
      </c>
      <c r="P416" s="8">
        <f>(P417*-1)</f>
        <v>2</v>
      </c>
      <c r="Q416" t="str">
        <f t="shared" si="589"/>
        <v>N</v>
      </c>
    </row>
    <row r="417" spans="1:17" x14ac:dyDescent="0.35">
      <c r="A417" t="s">
        <v>10</v>
      </c>
      <c r="B417">
        <v>24</v>
      </c>
      <c r="C417" t="s">
        <v>1</v>
      </c>
      <c r="D417" t="str">
        <f>IF($B416=$B417,"T",IF($B416&lt;$B417,"W","L"))</f>
        <v>L</v>
      </c>
      <c r="E417" s="5">
        <v>42352</v>
      </c>
      <c r="F417" s="4">
        <f t="shared" si="586"/>
        <v>13</v>
      </c>
      <c r="G417" s="4">
        <f t="shared" si="583"/>
        <v>8</v>
      </c>
      <c r="H417" t="s">
        <v>35</v>
      </c>
      <c r="I417">
        <v>2030</v>
      </c>
      <c r="J417" t="str">
        <f>VLOOKUP(A417,Sheet1!$A:$D,3, FALSE)</f>
        <v>Eastern</v>
      </c>
      <c r="K417">
        <v>77</v>
      </c>
      <c r="L417" t="s">
        <v>69</v>
      </c>
      <c r="M417">
        <f t="shared" si="571"/>
        <v>31</v>
      </c>
      <c r="N417" s="10">
        <f t="shared" si="587"/>
        <v>20</v>
      </c>
      <c r="O417" s="10">
        <f t="shared" si="588"/>
        <v>25</v>
      </c>
      <c r="P417" s="8">
        <v>-2</v>
      </c>
      <c r="Q417" t="str">
        <f t="shared" si="589"/>
        <v>N</v>
      </c>
    </row>
    <row r="418" spans="1:17" x14ac:dyDescent="0.35">
      <c r="A418" t="s">
        <v>9</v>
      </c>
      <c r="B418">
        <v>23</v>
      </c>
      <c r="C418" t="s">
        <v>1</v>
      </c>
      <c r="D418" t="str">
        <f>IF($B419=$B418,"T",IF($B419&lt;$B418,"W","L"))</f>
        <v>L</v>
      </c>
      <c r="E418" s="5">
        <f t="shared" ref="E418" si="607">$E419</f>
        <v>42355</v>
      </c>
      <c r="F418" s="4">
        <f>1+IF(ISNA(VLOOKUP($A418,$A$386:$F$417,6,FALSE)),VLOOKUP($A418,$A$354:$F$385,6,FALSE),VLOOKUP($A418,$A$386:$F$417,6,FALSE))</f>
        <v>14</v>
      </c>
      <c r="G418" s="4">
        <f t="shared" ref="F418:G449" si="608"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609">I419</f>
        <v>1925</v>
      </c>
      <c r="J418" t="str">
        <f>J419</f>
        <v>Central</v>
      </c>
      <c r="K418" t="str">
        <f t="shared" ref="K418:L418" si="610">K419</f>
        <v>Dome</v>
      </c>
      <c r="L418">
        <f t="shared" si="610"/>
        <v>0</v>
      </c>
      <c r="M418">
        <f t="shared" si="570"/>
        <v>31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22.153846153846153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24.76923076923077</v>
      </c>
      <c r="P418" s="8">
        <f>(P419*-1)</f>
        <v>-1</v>
      </c>
      <c r="Q418" t="str">
        <f>IF(AND(($P418 &lt;  0), ($D418="L")), "N", IF(AND(($P418 &gt; 0), ($D418="W")),"N","Y"))</f>
        <v>N</v>
      </c>
    </row>
    <row r="419" spans="1:17" x14ac:dyDescent="0.35">
      <c r="A419" t="s">
        <v>23</v>
      </c>
      <c r="B419">
        <v>31</v>
      </c>
      <c r="C419" t="s">
        <v>1</v>
      </c>
      <c r="D419" t="str">
        <f>IF($B418=$B419,"T",IF($B418&lt;$B419,"W","L"))</f>
        <v>W</v>
      </c>
      <c r="E419" s="5">
        <v>42355</v>
      </c>
      <c r="F419" s="4">
        <f t="shared" ref="F419:F449" si="611">1+IF(ISNA(VLOOKUP($A419,$A$386:$F$417,6,FALSE)),VLOOKUP($A419,$A$354:$F$385,6,FALSE),VLOOKUP($A419,$A$386:$F$417,6,FALSE))</f>
        <v>14</v>
      </c>
      <c r="G419" s="4">
        <f t="shared" si="608"/>
        <v>4</v>
      </c>
      <c r="H419" t="s">
        <v>35</v>
      </c>
      <c r="I419">
        <v>1925</v>
      </c>
      <c r="J419" t="str">
        <f>VLOOKUP(A419,Sheet1!$A:$D,3, FALSE)</f>
        <v>Central</v>
      </c>
      <c r="K419" t="s">
        <v>61</v>
      </c>
      <c r="M419">
        <f t="shared" si="571"/>
        <v>23</v>
      </c>
      <c r="N419" s="10">
        <f t="shared" ref="N419:N450" si="612">IF(ISNA(VLOOKUP($A419,$A$386:$N$417,2,FALSE)),((VLOOKUP($A419,$A$354:$N$385,14,FALSE)*($F419-2))+VLOOKUP($A419,$A$354:$N$385,2,FALSE))/($F419-1),((VLOOKUP($A419,$A$386:$N$417,14,FALSE)*($F419-2))+VLOOKUP($A419,$A$386:$N$417,2,FALSE))/($F419-1))</f>
        <v>16.153846153846153</v>
      </c>
      <c r="O419" s="10">
        <f t="shared" ref="O419:O450" si="613">IF(ISNA(VLOOKUP($A419,$A$386:$O$417,13,FALSE)),((VLOOKUP($A419,$A$354:$O$385,15,FALSE)*($F419-2))+VLOOKUP($A419,$A$354:$O$385,13,FALSE))/($F419-1),((VLOOKUP($A419,$A$386:$O$417,15,FALSE)*($F419-2))+VLOOKUP($A419,$A$386:$O$417,13,FALSE))/($F419-1))</f>
        <v>20.846153846153847</v>
      </c>
      <c r="P419" s="8">
        <v>1</v>
      </c>
      <c r="Q419" t="str">
        <f t="shared" ref="Q419:Q449" si="614">IF(AND(($P419 &lt;  0), ($D419="L")), "N", IF(AND(($P419 &gt; 0), ($D419="W")),"N","Y"))</f>
        <v>N</v>
      </c>
    </row>
    <row r="420" spans="1:17" x14ac:dyDescent="0.35">
      <c r="A420" t="s">
        <v>31</v>
      </c>
      <c r="B420">
        <v>19</v>
      </c>
      <c r="C420" t="s">
        <v>1</v>
      </c>
      <c r="D420" t="str">
        <f>IF($B421=$B420,"T",IF($B421&lt;$B420,"W","L"))</f>
        <v>W</v>
      </c>
      <c r="E420" s="5">
        <f t="shared" ref="E420" si="615">$E421</f>
        <v>42357</v>
      </c>
      <c r="F420" s="4">
        <f t="shared" si="611"/>
        <v>14</v>
      </c>
      <c r="G420" s="4">
        <f t="shared" si="608"/>
        <v>6</v>
      </c>
      <c r="H420" t="s">
        <v>34</v>
      </c>
      <c r="I420">
        <f t="shared" si="609"/>
        <v>1925</v>
      </c>
      <c r="J420" t="str">
        <f>J421</f>
        <v>Central</v>
      </c>
      <c r="K420" t="str">
        <f t="shared" ref="K420:L420" si="616">K421</f>
        <v>Dome</v>
      </c>
      <c r="L420">
        <f t="shared" si="616"/>
        <v>0</v>
      </c>
      <c r="M420">
        <f t="shared" si="570"/>
        <v>16</v>
      </c>
      <c r="N420" s="10">
        <f t="shared" si="612"/>
        <v>25</v>
      </c>
      <c r="O420" s="10">
        <f t="shared" si="613"/>
        <v>19.692307692307693</v>
      </c>
      <c r="P420" s="8">
        <f>(P421*-1)</f>
        <v>3.5</v>
      </c>
      <c r="Q420" t="str">
        <f t="shared" si="614"/>
        <v>N</v>
      </c>
    </row>
    <row r="421" spans="1:17" x14ac:dyDescent="0.35">
      <c r="A421" t="s">
        <v>28</v>
      </c>
      <c r="B421">
        <v>16</v>
      </c>
      <c r="C421" t="s">
        <v>1</v>
      </c>
      <c r="D421" t="str">
        <f>IF($B420=$B421,"T",IF($B420&lt;$B421,"W","L"))</f>
        <v>L</v>
      </c>
      <c r="E421" s="5">
        <v>42357</v>
      </c>
      <c r="F421" s="4">
        <f t="shared" si="611"/>
        <v>14</v>
      </c>
      <c r="G421" s="4">
        <f t="shared" si="608"/>
        <v>6</v>
      </c>
      <c r="H421" t="s">
        <v>35</v>
      </c>
      <c r="I421">
        <v>1925</v>
      </c>
      <c r="J421" t="str">
        <f>VLOOKUP(A421,Sheet1!$A:$D,3, FALSE)</f>
        <v>Central</v>
      </c>
      <c r="K421" t="s">
        <v>61</v>
      </c>
      <c r="M421">
        <f t="shared" si="571"/>
        <v>19</v>
      </c>
      <c r="N421" s="10">
        <f t="shared" si="612"/>
        <v>17.692307692307693</v>
      </c>
      <c r="O421" s="10">
        <f t="shared" si="613"/>
        <v>23.46153846153846</v>
      </c>
      <c r="P421" s="8">
        <v>-3.5</v>
      </c>
      <c r="Q421" t="str">
        <f t="shared" si="614"/>
        <v>N</v>
      </c>
    </row>
    <row r="422" spans="1:17" x14ac:dyDescent="0.35">
      <c r="A422" t="s">
        <v>17</v>
      </c>
      <c r="B422">
        <v>17</v>
      </c>
      <c r="C422" t="s">
        <v>1</v>
      </c>
      <c r="D422" t="str">
        <f>IF($B423=$B422,"T",IF($B423&lt;$B422,"W","L"))</f>
        <v>L</v>
      </c>
      <c r="E422" s="5">
        <f t="shared" ref="E422:E446" si="617">$E423</f>
        <v>42358</v>
      </c>
      <c r="F422" s="4">
        <f t="shared" si="611"/>
        <v>14</v>
      </c>
      <c r="G422" s="4">
        <f t="shared" si="608"/>
        <v>7</v>
      </c>
      <c r="H422" t="s">
        <v>34</v>
      </c>
      <c r="I422">
        <f t="shared" si="609"/>
        <v>1200</v>
      </c>
      <c r="J422" t="str">
        <f>J423</f>
        <v>Central</v>
      </c>
      <c r="K422">
        <f t="shared" ref="K422:L422" si="618">K423</f>
        <v>36</v>
      </c>
      <c r="L422" t="str">
        <f t="shared" si="618"/>
        <v>Cloudy</v>
      </c>
      <c r="M422">
        <f t="shared" si="570"/>
        <v>38</v>
      </c>
      <c r="N422" s="10">
        <f t="shared" si="612"/>
        <v>20.923076923076923</v>
      </c>
      <c r="O422" s="10">
        <f t="shared" si="613"/>
        <v>24.153846153846153</v>
      </c>
      <c r="P422" s="8">
        <f>(P423*-1)</f>
        <v>-4</v>
      </c>
      <c r="Q422" t="str">
        <f t="shared" si="614"/>
        <v>N</v>
      </c>
    </row>
    <row r="423" spans="1:17" x14ac:dyDescent="0.35">
      <c r="A423" t="s">
        <v>0</v>
      </c>
      <c r="B423">
        <v>38</v>
      </c>
      <c r="C423" t="s">
        <v>1</v>
      </c>
      <c r="D423" t="str">
        <f>IF($B422=$B423,"T",IF($B422&lt;$B423,"W","L"))</f>
        <v>W</v>
      </c>
      <c r="E423" s="5">
        <v>42358</v>
      </c>
      <c r="F423" s="4">
        <f t="shared" si="611"/>
        <v>14</v>
      </c>
      <c r="G423" s="4">
        <f t="shared" si="608"/>
        <v>10</v>
      </c>
      <c r="H423" t="s">
        <v>35</v>
      </c>
      <c r="I423">
        <v>1200</v>
      </c>
      <c r="J423" t="str">
        <f>VLOOKUP(A423,Sheet1!$A:$D,3, FALSE)</f>
        <v>Central</v>
      </c>
      <c r="K423">
        <v>36</v>
      </c>
      <c r="L423" t="s">
        <v>64</v>
      </c>
      <c r="M423">
        <f t="shared" si="571"/>
        <v>17</v>
      </c>
      <c r="N423" s="10">
        <f t="shared" si="612"/>
        <v>19.846153846153847</v>
      </c>
      <c r="O423" s="10">
        <f t="shared" si="613"/>
        <v>19.615384615384617</v>
      </c>
      <c r="P423" s="8">
        <v>4</v>
      </c>
      <c r="Q423" t="str">
        <f t="shared" si="614"/>
        <v>N</v>
      </c>
    </row>
    <row r="424" spans="1:17" x14ac:dyDescent="0.35">
      <c r="A424" t="s">
        <v>15</v>
      </c>
      <c r="B424">
        <v>16</v>
      </c>
      <c r="C424" t="s">
        <v>1</v>
      </c>
      <c r="D424" t="str">
        <f>IF($B425=$B424,"T",IF($B425&lt;$B424,"W","L"))</f>
        <v>W</v>
      </c>
      <c r="E424" s="5">
        <f t="shared" si="617"/>
        <v>42358</v>
      </c>
      <c r="F424" s="4">
        <f t="shared" si="611"/>
        <v>14</v>
      </c>
      <c r="G424" s="4">
        <f t="shared" si="608"/>
        <v>7</v>
      </c>
      <c r="H424" t="s">
        <v>34</v>
      </c>
      <c r="I424">
        <f t="shared" si="609"/>
        <v>1300</v>
      </c>
      <c r="J424" t="str">
        <f>J425</f>
        <v>Eastern</v>
      </c>
      <c r="K424" t="str">
        <f t="shared" ref="K424:L424" si="619">K425</f>
        <v>Dome</v>
      </c>
      <c r="L424">
        <f t="shared" si="619"/>
        <v>0</v>
      </c>
      <c r="M424">
        <f t="shared" si="570"/>
        <v>10</v>
      </c>
      <c r="N424" s="10">
        <f t="shared" si="612"/>
        <v>19.923076923076923</v>
      </c>
      <c r="O424" s="10">
        <f t="shared" si="613"/>
        <v>22.384615384615383</v>
      </c>
      <c r="P424" s="8">
        <f>(P425*-1)</f>
        <v>-2</v>
      </c>
      <c r="Q424" t="str">
        <f t="shared" si="614"/>
        <v>Y</v>
      </c>
    </row>
    <row r="425" spans="1:17" x14ac:dyDescent="0.35">
      <c r="A425" t="s">
        <v>14</v>
      </c>
      <c r="B425">
        <v>10</v>
      </c>
      <c r="C425" t="s">
        <v>1</v>
      </c>
      <c r="D425" t="str">
        <f>IF($B424=$B425,"T",IF($B424&lt;$B425,"W","L"))</f>
        <v>L</v>
      </c>
      <c r="E425" s="5">
        <v>42358</v>
      </c>
      <c r="F425" s="4">
        <f t="shared" si="611"/>
        <v>14</v>
      </c>
      <c r="G425" s="4">
        <f t="shared" si="608"/>
        <v>7</v>
      </c>
      <c r="H425" t="s">
        <v>35</v>
      </c>
      <c r="I425">
        <v>1300</v>
      </c>
      <c r="J425" t="str">
        <f>VLOOKUP(A425,Sheet1!$A:$D,3, FALSE)</f>
        <v>Eastern</v>
      </c>
      <c r="K425" t="s">
        <v>61</v>
      </c>
      <c r="M425">
        <f t="shared" si="571"/>
        <v>16</v>
      </c>
      <c r="N425" s="10">
        <f t="shared" si="612"/>
        <v>21.153846153846153</v>
      </c>
      <c r="O425" s="10">
        <f t="shared" si="613"/>
        <v>27.384615384615383</v>
      </c>
      <c r="P425" s="8">
        <v>2</v>
      </c>
      <c r="Q425" t="str">
        <f t="shared" si="614"/>
        <v>Y</v>
      </c>
    </row>
    <row r="426" spans="1:17" x14ac:dyDescent="0.35">
      <c r="A426" t="s">
        <v>3</v>
      </c>
      <c r="B426">
        <v>23</v>
      </c>
      <c r="C426" t="s">
        <v>1</v>
      </c>
      <c r="D426" t="str">
        <f>IF($B427=$B426,"T",IF($B427&lt;$B426,"W","L"))</f>
        <v>W</v>
      </c>
      <c r="E426" s="5">
        <f t="shared" si="617"/>
        <v>42358</v>
      </c>
      <c r="F426" s="4">
        <f t="shared" si="611"/>
        <v>14</v>
      </c>
      <c r="G426" s="4">
        <f t="shared" si="608"/>
        <v>7</v>
      </c>
      <c r="H426" t="s">
        <v>34</v>
      </c>
      <c r="I426">
        <f t="shared" si="609"/>
        <v>1300</v>
      </c>
      <c r="J426" t="str">
        <f>J427</f>
        <v>Eastern</v>
      </c>
      <c r="K426">
        <f t="shared" ref="K426:L426" si="620">K427</f>
        <v>65</v>
      </c>
      <c r="L426" t="str">
        <f t="shared" si="620"/>
        <v>Clear</v>
      </c>
      <c r="M426">
        <f t="shared" si="570"/>
        <v>17</v>
      </c>
      <c r="N426" s="10">
        <f t="shared" si="612"/>
        <v>21.46153846153846</v>
      </c>
      <c r="O426" s="10">
        <f t="shared" si="613"/>
        <v>22.692307692307693</v>
      </c>
      <c r="P426" s="8">
        <f>(P427*-1)</f>
        <v>-2</v>
      </c>
      <c r="Q426" t="str">
        <f t="shared" si="614"/>
        <v>Y</v>
      </c>
    </row>
    <row r="427" spans="1:17" x14ac:dyDescent="0.35">
      <c r="A427" t="s">
        <v>19</v>
      </c>
      <c r="B427">
        <v>17</v>
      </c>
      <c r="C427" t="s">
        <v>1</v>
      </c>
      <c r="D427" t="str">
        <f>IF($B426=$B427,"T",IF($B426&lt;$B427,"W","L"))</f>
        <v>L</v>
      </c>
      <c r="E427" s="5">
        <v>42358</v>
      </c>
      <c r="F427" s="4">
        <f t="shared" si="611"/>
        <v>14</v>
      </c>
      <c r="G427" s="4">
        <f t="shared" si="608"/>
        <v>7</v>
      </c>
      <c r="H427" t="s">
        <v>35</v>
      </c>
      <c r="I427">
        <v>1300</v>
      </c>
      <c r="J427" t="str">
        <f>VLOOKUP(A427,Sheet1!$A:$D,3, FALSE)</f>
        <v>Eastern</v>
      </c>
      <c r="K427">
        <v>65</v>
      </c>
      <c r="L427" t="s">
        <v>69</v>
      </c>
      <c r="M427">
        <f t="shared" si="571"/>
        <v>23</v>
      </c>
      <c r="N427" s="10">
        <f t="shared" si="612"/>
        <v>25.076923076923077</v>
      </c>
      <c r="O427" s="10">
        <f t="shared" si="613"/>
        <v>27.46153846153846</v>
      </c>
      <c r="P427" s="8">
        <v>2</v>
      </c>
      <c r="Q427" t="str">
        <f t="shared" si="614"/>
        <v>Y</v>
      </c>
    </row>
    <row r="428" spans="1:17" x14ac:dyDescent="0.35">
      <c r="A428" t="s">
        <v>13</v>
      </c>
      <c r="B428">
        <v>16</v>
      </c>
      <c r="C428" t="s">
        <v>1</v>
      </c>
      <c r="D428" t="str">
        <f>IF($B429=$B428,"T",IF($B429&lt;$B428,"W","L"))</f>
        <v>L</v>
      </c>
      <c r="E428" s="5">
        <f t="shared" si="617"/>
        <v>42358</v>
      </c>
      <c r="F428" s="4">
        <f t="shared" si="611"/>
        <v>14</v>
      </c>
      <c r="G428" s="4">
        <f t="shared" si="608"/>
        <v>7</v>
      </c>
      <c r="H428" t="s">
        <v>34</v>
      </c>
      <c r="I428">
        <f t="shared" si="609"/>
        <v>1300</v>
      </c>
      <c r="J428" t="str">
        <f>J429</f>
        <v>Eastern</v>
      </c>
      <c r="K428">
        <f t="shared" ref="K428:L430" si="621">K429</f>
        <v>40</v>
      </c>
      <c r="L428" t="str">
        <f t="shared" si="621"/>
        <v>Sunny</v>
      </c>
      <c r="M428">
        <f t="shared" si="570"/>
        <v>33</v>
      </c>
      <c r="N428" s="10">
        <f t="shared" si="612"/>
        <v>19.46153846153846</v>
      </c>
      <c r="O428" s="10">
        <f t="shared" si="613"/>
        <v>25.076923076923077</v>
      </c>
      <c r="P428" s="8">
        <f>(P429*-1)</f>
        <v>-14.5</v>
      </c>
      <c r="Q428" t="str">
        <f t="shared" si="614"/>
        <v>N</v>
      </c>
    </row>
    <row r="429" spans="1:17" x14ac:dyDescent="0.35">
      <c r="A429" t="s">
        <v>7</v>
      </c>
      <c r="B429">
        <v>33</v>
      </c>
      <c r="C429" t="s">
        <v>1</v>
      </c>
      <c r="D429" t="str">
        <f>IF($B428=$B429,"T",IF($B428&lt;$B429,"W","L"))</f>
        <v>W</v>
      </c>
      <c r="E429" s="5">
        <v>42358</v>
      </c>
      <c r="F429" s="4">
        <f t="shared" si="611"/>
        <v>14</v>
      </c>
      <c r="G429" s="4">
        <f t="shared" si="608"/>
        <v>7</v>
      </c>
      <c r="H429" t="s">
        <v>35</v>
      </c>
      <c r="I429">
        <v>1300</v>
      </c>
      <c r="J429" t="str">
        <f>VLOOKUP(A429,Sheet1!$A:$D,3, FALSE)</f>
        <v>Eastern</v>
      </c>
      <c r="K429">
        <v>40</v>
      </c>
      <c r="L429" t="s">
        <v>65</v>
      </c>
      <c r="M429">
        <f t="shared" si="571"/>
        <v>16</v>
      </c>
      <c r="N429" s="10">
        <f t="shared" si="612"/>
        <v>30.923076923076923</v>
      </c>
      <c r="O429" s="10">
        <f t="shared" si="613"/>
        <v>19.46153846153846</v>
      </c>
      <c r="P429" s="8">
        <v>14.5</v>
      </c>
      <c r="Q429" t="str">
        <f t="shared" si="614"/>
        <v>N</v>
      </c>
    </row>
    <row r="430" spans="1:17" x14ac:dyDescent="0.35">
      <c r="A430" s="1" t="s">
        <v>33</v>
      </c>
      <c r="B430" s="1">
        <v>34</v>
      </c>
      <c r="C430" s="1" t="s">
        <v>1</v>
      </c>
      <c r="D430" s="1" t="str">
        <f>IF($B431=$B430,"T",IF($B431&lt;$B430,"W","L"))</f>
        <v>W</v>
      </c>
      <c r="E430" s="6">
        <f t="shared" si="617"/>
        <v>42358</v>
      </c>
      <c r="F430" s="4">
        <f t="shared" si="611"/>
        <v>14</v>
      </c>
      <c r="G430" s="7">
        <f t="shared" si="608"/>
        <v>7</v>
      </c>
      <c r="H430" s="1" t="s">
        <v>34</v>
      </c>
      <c r="I430" s="1">
        <f t="shared" si="609"/>
        <v>1300</v>
      </c>
      <c r="J430" s="1" t="str">
        <f>J431</f>
        <v>Eastern</v>
      </c>
      <c r="K430">
        <f t="shared" si="621"/>
        <v>41</v>
      </c>
      <c r="L430" s="1" t="str">
        <f t="shared" ref="L430" si="622">L431</f>
        <v>Sunny</v>
      </c>
      <c r="M430">
        <f t="shared" si="570"/>
        <v>14</v>
      </c>
      <c r="N430" s="10">
        <f t="shared" si="612"/>
        <v>25.46153846153846</v>
      </c>
      <c r="O430" s="10">
        <f t="shared" si="613"/>
        <v>18.692307692307693</v>
      </c>
      <c r="P430" s="8">
        <f>(P431*-1)</f>
        <v>6.5</v>
      </c>
      <c r="Q430" t="str">
        <f t="shared" si="614"/>
        <v>N</v>
      </c>
    </row>
    <row r="431" spans="1:17" x14ac:dyDescent="0.35">
      <c r="A431" s="1" t="s">
        <v>30</v>
      </c>
      <c r="B431" s="1">
        <v>14</v>
      </c>
      <c r="C431" s="1" t="s">
        <v>1</v>
      </c>
      <c r="D431" s="1" t="str">
        <f>IF($B430=$B431,"T",IF($B430&lt;$B431,"W","L"))</f>
        <v>L</v>
      </c>
      <c r="E431" s="6">
        <v>42358</v>
      </c>
      <c r="F431" s="4">
        <f t="shared" si="611"/>
        <v>14</v>
      </c>
      <c r="G431" s="7">
        <f t="shared" si="608"/>
        <v>7</v>
      </c>
      <c r="H431" s="1" t="s">
        <v>35</v>
      </c>
      <c r="I431" s="1">
        <v>1300</v>
      </c>
      <c r="J431" s="1" t="str">
        <f>VLOOKUP(A431,Sheet1!$A:$D,3, FALSE)</f>
        <v>Eastern</v>
      </c>
      <c r="K431" s="1">
        <v>41</v>
      </c>
      <c r="L431" s="1" t="s">
        <v>65</v>
      </c>
      <c r="M431">
        <f t="shared" si="571"/>
        <v>34</v>
      </c>
      <c r="N431" s="10">
        <f t="shared" si="612"/>
        <v>21.384615384615383</v>
      </c>
      <c r="O431" s="10">
        <f t="shared" si="613"/>
        <v>25.076923076923077</v>
      </c>
      <c r="P431" s="8">
        <v>-6.5</v>
      </c>
      <c r="Q431" t="str">
        <f t="shared" si="614"/>
        <v>N</v>
      </c>
    </row>
    <row r="432" spans="1:17" x14ac:dyDescent="0.35">
      <c r="A432" t="s">
        <v>20</v>
      </c>
      <c r="B432">
        <v>38</v>
      </c>
      <c r="C432" t="s">
        <v>1</v>
      </c>
      <c r="D432" t="str">
        <f>IF($B433=$B432,"T",IF($B433&lt;$B432,"W","L"))</f>
        <v>W</v>
      </c>
      <c r="E432" s="5">
        <f t="shared" si="617"/>
        <v>42358</v>
      </c>
      <c r="F432" s="4">
        <f t="shared" si="611"/>
        <v>14</v>
      </c>
      <c r="G432" s="4">
        <f t="shared" si="608"/>
        <v>7</v>
      </c>
      <c r="H432" t="s">
        <v>34</v>
      </c>
      <c r="I432">
        <f t="shared" si="609"/>
        <v>1300</v>
      </c>
      <c r="J432" t="str">
        <f>J433</f>
        <v>Eastern</v>
      </c>
      <c r="K432">
        <f t="shared" ref="K432:L432" si="623">K433</f>
        <v>41</v>
      </c>
      <c r="L432" t="str">
        <f t="shared" si="623"/>
        <v>Sunny</v>
      </c>
      <c r="M432">
        <f t="shared" ref="M432:M495" si="624">$B433</f>
        <v>35</v>
      </c>
      <c r="N432" s="10">
        <f t="shared" si="612"/>
        <v>31.615384615384617</v>
      </c>
      <c r="O432" s="10">
        <f t="shared" si="613"/>
        <v>18.692307692307693</v>
      </c>
      <c r="P432" s="8">
        <f>(P433*-1)</f>
        <v>5</v>
      </c>
      <c r="Q432" t="str">
        <f t="shared" si="614"/>
        <v>N</v>
      </c>
    </row>
    <row r="433" spans="1:17" x14ac:dyDescent="0.35">
      <c r="A433" t="s">
        <v>21</v>
      </c>
      <c r="B433">
        <v>35</v>
      </c>
      <c r="C433" t="s">
        <v>1</v>
      </c>
      <c r="D433" t="str">
        <f>IF($B432=$B433,"T",IF($B432&lt;$B433,"W","L"))</f>
        <v>L</v>
      </c>
      <c r="E433" s="5">
        <v>42358</v>
      </c>
      <c r="F433" s="4">
        <f t="shared" si="611"/>
        <v>14</v>
      </c>
      <c r="G433" s="4">
        <f t="shared" si="608"/>
        <v>6</v>
      </c>
      <c r="H433" t="s">
        <v>35</v>
      </c>
      <c r="I433">
        <v>1300</v>
      </c>
      <c r="J433" t="str">
        <f>VLOOKUP(A433,Sheet1!$A:$D,3, FALSE)</f>
        <v>Eastern</v>
      </c>
      <c r="K433">
        <v>41</v>
      </c>
      <c r="L433" t="s">
        <v>65</v>
      </c>
      <c r="M433">
        <f t="shared" ref="M433:M496" si="625">$B432</f>
        <v>38</v>
      </c>
      <c r="N433" s="10">
        <f t="shared" si="612"/>
        <v>26</v>
      </c>
      <c r="O433" s="10">
        <f t="shared" si="613"/>
        <v>24.615384615384617</v>
      </c>
      <c r="P433" s="8">
        <v>-5</v>
      </c>
      <c r="Q433" t="str">
        <f t="shared" si="614"/>
        <v>N</v>
      </c>
    </row>
    <row r="434" spans="1:17" x14ac:dyDescent="0.35">
      <c r="A434" t="s">
        <v>11</v>
      </c>
      <c r="B434">
        <v>25</v>
      </c>
      <c r="C434" t="s">
        <v>1</v>
      </c>
      <c r="D434" t="str">
        <f>IF($B435=$B434,"T",IF($B435&lt;$B434,"W","L"))</f>
        <v>L</v>
      </c>
      <c r="E434" s="5">
        <f t="shared" si="617"/>
        <v>42358</v>
      </c>
      <c r="F434" s="4">
        <f t="shared" si="611"/>
        <v>14</v>
      </c>
      <c r="G434" s="4">
        <f t="shared" si="608"/>
        <v>7</v>
      </c>
      <c r="H434" t="s">
        <v>34</v>
      </c>
      <c r="I434">
        <f t="shared" si="609"/>
        <v>1300</v>
      </c>
      <c r="J434" t="str">
        <f>J435</f>
        <v>Eastern</v>
      </c>
      <c r="K434">
        <f t="shared" ref="K434:L434" si="626">K435</f>
        <v>43</v>
      </c>
      <c r="L434" t="str">
        <f t="shared" si="626"/>
        <v>Sunny</v>
      </c>
      <c r="M434">
        <f t="shared" si="624"/>
        <v>35</v>
      </c>
      <c r="N434" s="10">
        <f t="shared" si="612"/>
        <v>24.307692307692307</v>
      </c>
      <c r="O434" s="10">
        <f t="shared" si="613"/>
        <v>23.153846153846153</v>
      </c>
      <c r="P434" s="8">
        <f>(P435*-1)</f>
        <v>2</v>
      </c>
      <c r="Q434" t="str">
        <f t="shared" si="614"/>
        <v>Y</v>
      </c>
    </row>
    <row r="435" spans="1:17" x14ac:dyDescent="0.35">
      <c r="A435" t="s">
        <v>29</v>
      </c>
      <c r="B435">
        <v>35</v>
      </c>
      <c r="C435" t="s">
        <v>1</v>
      </c>
      <c r="D435" t="str">
        <f>IF($B434=$B435,"T",IF($B434&lt;$B435,"W","L"))</f>
        <v>W</v>
      </c>
      <c r="E435" s="5">
        <v>42358</v>
      </c>
      <c r="F435" s="4">
        <f t="shared" si="611"/>
        <v>14</v>
      </c>
      <c r="G435" s="4">
        <f t="shared" si="608"/>
        <v>7</v>
      </c>
      <c r="H435" t="s">
        <v>35</v>
      </c>
      <c r="I435">
        <v>1300</v>
      </c>
      <c r="J435" t="str">
        <f>VLOOKUP(A435,Sheet1!$A:$D,3, FALSE)</f>
        <v>Eastern</v>
      </c>
      <c r="K435">
        <v>43</v>
      </c>
      <c r="L435" t="s">
        <v>65</v>
      </c>
      <c r="M435">
        <f t="shared" si="625"/>
        <v>25</v>
      </c>
      <c r="N435" s="10">
        <f t="shared" si="612"/>
        <v>21.615384615384617</v>
      </c>
      <c r="O435" s="10">
        <f t="shared" si="613"/>
        <v>23.615384615384617</v>
      </c>
      <c r="P435" s="8">
        <v>-2</v>
      </c>
      <c r="Q435" t="str">
        <f t="shared" si="614"/>
        <v>Y</v>
      </c>
    </row>
    <row r="436" spans="1:17" x14ac:dyDescent="0.35">
      <c r="A436" t="s">
        <v>26</v>
      </c>
      <c r="B436">
        <v>30</v>
      </c>
      <c r="C436" t="s">
        <v>1</v>
      </c>
      <c r="D436" t="str">
        <f>IF($B437=$B436,"T",IF($B437&lt;$B436,"W","L"))</f>
        <v>W</v>
      </c>
      <c r="E436" s="5">
        <f t="shared" si="617"/>
        <v>42358</v>
      </c>
      <c r="F436" s="4">
        <f t="shared" si="611"/>
        <v>14</v>
      </c>
      <c r="G436" s="4">
        <f t="shared" si="608"/>
        <v>7</v>
      </c>
      <c r="H436" t="s">
        <v>34</v>
      </c>
      <c r="I436">
        <f t="shared" si="609"/>
        <v>1305</v>
      </c>
      <c r="J436" t="str">
        <f>J437</f>
        <v>Pacific</v>
      </c>
      <c r="K436">
        <f t="shared" ref="K436:L436" si="627">K437</f>
        <v>54</v>
      </c>
      <c r="L436" t="str">
        <f t="shared" si="627"/>
        <v>Cloudy</v>
      </c>
      <c r="M436">
        <f t="shared" si="624"/>
        <v>20</v>
      </c>
      <c r="N436" s="10">
        <f t="shared" si="612"/>
        <v>24.384615384615383</v>
      </c>
      <c r="O436" s="10">
        <f t="shared" si="613"/>
        <v>18.846153846153847</v>
      </c>
      <c r="P436" s="8">
        <f>(P437*-1)</f>
        <v>4</v>
      </c>
      <c r="Q436" t="str">
        <f t="shared" si="614"/>
        <v>N</v>
      </c>
    </row>
    <row r="437" spans="1:17" x14ac:dyDescent="0.35">
      <c r="A437" t="s">
        <v>12</v>
      </c>
      <c r="B437">
        <v>20</v>
      </c>
      <c r="C437" t="s">
        <v>1</v>
      </c>
      <c r="D437" t="str">
        <f>IF($B436=$B437,"T",IF($B436&lt;$B437,"W","L"))</f>
        <v>L</v>
      </c>
      <c r="E437" s="5">
        <v>42358</v>
      </c>
      <c r="F437" s="4">
        <f t="shared" si="611"/>
        <v>14</v>
      </c>
      <c r="G437" s="4">
        <f t="shared" si="608"/>
        <v>7</v>
      </c>
      <c r="H437" t="s">
        <v>35</v>
      </c>
      <c r="I437">
        <v>1305</v>
      </c>
      <c r="J437" t="str">
        <f>VLOOKUP(A437,Sheet1!$A:$D,3, FALSE)</f>
        <v>Pacific</v>
      </c>
      <c r="K437">
        <v>54</v>
      </c>
      <c r="L437" t="s">
        <v>64</v>
      </c>
      <c r="M437">
        <f t="shared" si="625"/>
        <v>30</v>
      </c>
      <c r="N437" s="10">
        <f t="shared" si="612"/>
        <v>23</v>
      </c>
      <c r="O437" s="10">
        <f t="shared" si="613"/>
        <v>25.076923076923077</v>
      </c>
      <c r="P437" s="8">
        <v>-4</v>
      </c>
      <c r="Q437" t="str">
        <f t="shared" si="614"/>
        <v>N</v>
      </c>
    </row>
    <row r="438" spans="1:17" x14ac:dyDescent="0.35">
      <c r="A438" t="s">
        <v>8</v>
      </c>
      <c r="B438">
        <v>13</v>
      </c>
      <c r="C438" t="s">
        <v>1</v>
      </c>
      <c r="D438" t="str">
        <f>IF($B439=$B438,"T",IF($B439&lt;$B438,"W","L"))</f>
        <v>L</v>
      </c>
      <c r="E438" s="5">
        <f t="shared" si="617"/>
        <v>42358</v>
      </c>
      <c r="F438" s="4">
        <f t="shared" si="611"/>
        <v>14</v>
      </c>
      <c r="G438" s="4">
        <f t="shared" si="608"/>
        <v>7</v>
      </c>
      <c r="H438" t="s">
        <v>34</v>
      </c>
      <c r="I438">
        <f t="shared" si="609"/>
        <v>1305</v>
      </c>
      <c r="J438" t="str">
        <f>J439</f>
        <v>Pacific</v>
      </c>
      <c r="K438">
        <f t="shared" ref="K438:L438" si="628">K439</f>
        <v>47</v>
      </c>
      <c r="L438" t="str">
        <f t="shared" si="628"/>
        <v>Cloudy</v>
      </c>
      <c r="M438">
        <f t="shared" si="624"/>
        <v>30</v>
      </c>
      <c r="N438" s="10">
        <f t="shared" si="612"/>
        <v>18.46153846153846</v>
      </c>
      <c r="O438" s="10">
        <f t="shared" si="613"/>
        <v>27.46153846153846</v>
      </c>
      <c r="P438" s="8">
        <f>(P439*-1)</f>
        <v>-14.5</v>
      </c>
      <c r="Q438" t="str">
        <f t="shared" si="614"/>
        <v>N</v>
      </c>
    </row>
    <row r="439" spans="1:17" x14ac:dyDescent="0.35">
      <c r="A439" t="s">
        <v>25</v>
      </c>
      <c r="B439">
        <v>30</v>
      </c>
      <c r="C439" t="s">
        <v>1</v>
      </c>
      <c r="D439" t="str">
        <f>IF($B438=$B439,"T",IF($B438&lt;$B439,"W","L"))</f>
        <v>W</v>
      </c>
      <c r="E439" s="5">
        <v>42358</v>
      </c>
      <c r="F439" s="4">
        <f t="shared" si="611"/>
        <v>14</v>
      </c>
      <c r="G439" s="4">
        <f t="shared" si="608"/>
        <v>7</v>
      </c>
      <c r="H439" t="s">
        <v>35</v>
      </c>
      <c r="I439">
        <v>1305</v>
      </c>
      <c r="J439" t="str">
        <f>VLOOKUP(A439,Sheet1!$A:$D,3, FALSE)</f>
        <v>Pacific</v>
      </c>
      <c r="K439">
        <v>47</v>
      </c>
      <c r="L439" t="s">
        <v>64</v>
      </c>
      <c r="M439">
        <f t="shared" si="625"/>
        <v>13</v>
      </c>
      <c r="N439" s="10">
        <f t="shared" si="612"/>
        <v>26.153846153846153</v>
      </c>
      <c r="O439" s="10">
        <f t="shared" si="613"/>
        <v>18.07692307692308</v>
      </c>
      <c r="P439" s="8">
        <v>14.5</v>
      </c>
      <c r="Q439" t="str">
        <f t="shared" si="614"/>
        <v>N</v>
      </c>
    </row>
    <row r="440" spans="1:17" x14ac:dyDescent="0.35">
      <c r="A440" t="s">
        <v>18</v>
      </c>
      <c r="B440">
        <v>27</v>
      </c>
      <c r="C440" t="s">
        <v>1</v>
      </c>
      <c r="D440" t="str">
        <f>IF($B441=$B440,"T",IF($B441&lt;$B440,"W","L"))</f>
        <v>L</v>
      </c>
      <c r="E440" s="5">
        <f t="shared" si="617"/>
        <v>42358</v>
      </c>
      <c r="F440" s="4">
        <f t="shared" si="611"/>
        <v>14</v>
      </c>
      <c r="G440" s="4">
        <f t="shared" si="608"/>
        <v>7</v>
      </c>
      <c r="H440" t="s">
        <v>34</v>
      </c>
      <c r="I440">
        <f t="shared" si="609"/>
        <v>1625</v>
      </c>
      <c r="J440" t="str">
        <f>J441</f>
        <v>Eastern</v>
      </c>
      <c r="K440">
        <f t="shared" ref="K440:L440" si="629">K441</f>
        <v>41</v>
      </c>
      <c r="L440" t="str">
        <f t="shared" si="629"/>
        <v>Partly Cloudy</v>
      </c>
      <c r="M440">
        <f t="shared" si="624"/>
        <v>34</v>
      </c>
      <c r="N440" s="10">
        <f t="shared" si="612"/>
        <v>21.615384615384617</v>
      </c>
      <c r="O440" s="10">
        <f t="shared" si="613"/>
        <v>17.307692307692303</v>
      </c>
      <c r="P440" s="8">
        <f>(P441*-1)</f>
        <v>-7.5</v>
      </c>
      <c r="Q440" t="str">
        <f t="shared" si="614"/>
        <v>N</v>
      </c>
    </row>
    <row r="441" spans="1:17" x14ac:dyDescent="0.35">
      <c r="A441" t="s">
        <v>4</v>
      </c>
      <c r="B441">
        <v>34</v>
      </c>
      <c r="C441" t="s">
        <v>1</v>
      </c>
      <c r="D441" t="str">
        <f>IF($B440=$B441,"T",IF($B440&lt;$B441,"W","L"))</f>
        <v>W</v>
      </c>
      <c r="E441" s="5">
        <v>42358</v>
      </c>
      <c r="F441" s="4">
        <f t="shared" si="611"/>
        <v>14</v>
      </c>
      <c r="G441" s="4">
        <f t="shared" si="608"/>
        <v>7</v>
      </c>
      <c r="H441" t="s">
        <v>35</v>
      </c>
      <c r="I441">
        <v>1625</v>
      </c>
      <c r="J441" t="str">
        <f>VLOOKUP(A441,Sheet1!$A:$D,3, FALSE)</f>
        <v>Eastern</v>
      </c>
      <c r="K441">
        <v>41</v>
      </c>
      <c r="L441" t="s">
        <v>62</v>
      </c>
      <c r="M441">
        <f t="shared" si="625"/>
        <v>27</v>
      </c>
      <c r="N441" s="10">
        <f t="shared" si="612"/>
        <v>26.46153846153846</v>
      </c>
      <c r="O441" s="10">
        <f t="shared" si="613"/>
        <v>20</v>
      </c>
      <c r="P441" s="8">
        <v>7.5</v>
      </c>
      <c r="Q441" t="str">
        <f t="shared" si="614"/>
        <v>N</v>
      </c>
    </row>
    <row r="442" spans="1:17" x14ac:dyDescent="0.35">
      <c r="A442" t="s">
        <v>10</v>
      </c>
      <c r="B442">
        <v>14</v>
      </c>
      <c r="C442" t="s">
        <v>1</v>
      </c>
      <c r="D442" t="str">
        <f>IF($B443=$B442,"T",IF($B443&lt;$B442,"W","L"))</f>
        <v>L</v>
      </c>
      <c r="E442" s="5">
        <f t="shared" si="617"/>
        <v>42358</v>
      </c>
      <c r="F442" s="4">
        <f t="shared" si="611"/>
        <v>14</v>
      </c>
      <c r="G442" s="4">
        <f t="shared" si="608"/>
        <v>6</v>
      </c>
      <c r="H442" t="s">
        <v>34</v>
      </c>
      <c r="I442">
        <f t="shared" si="609"/>
        <v>1325</v>
      </c>
      <c r="J442" t="str">
        <f>J443</f>
        <v>Pacific</v>
      </c>
      <c r="K442">
        <f t="shared" ref="K442:L442" si="630">K443</f>
        <v>61</v>
      </c>
      <c r="L442" t="str">
        <f t="shared" si="630"/>
        <v>Fair</v>
      </c>
      <c r="M442">
        <f t="shared" si="624"/>
        <v>30</v>
      </c>
      <c r="N442" s="10">
        <f t="shared" si="612"/>
        <v>20.307692307692307</v>
      </c>
      <c r="O442" s="10">
        <f t="shared" si="613"/>
        <v>25.46153846153846</v>
      </c>
      <c r="P442" s="8">
        <f>(P443*-1)</f>
        <v>-1</v>
      </c>
      <c r="Q442" t="str">
        <f t="shared" si="614"/>
        <v>N</v>
      </c>
    </row>
    <row r="443" spans="1:17" x14ac:dyDescent="0.35">
      <c r="A443" t="s">
        <v>32</v>
      </c>
      <c r="B443">
        <v>30</v>
      </c>
      <c r="C443" t="s">
        <v>1</v>
      </c>
      <c r="D443" t="str">
        <f>IF($B442=$B443,"T",IF($B442&lt;$B443,"W","L"))</f>
        <v>W</v>
      </c>
      <c r="E443" s="5">
        <v>42358</v>
      </c>
      <c r="F443" s="4">
        <f t="shared" si="611"/>
        <v>14</v>
      </c>
      <c r="G443" s="4">
        <f t="shared" si="608"/>
        <v>7</v>
      </c>
      <c r="H443" t="s">
        <v>35</v>
      </c>
      <c r="I443">
        <v>1325</v>
      </c>
      <c r="J443" t="str">
        <f>VLOOKUP(A443,Sheet1!$A:$D,3, FALSE)</f>
        <v>Pacific</v>
      </c>
      <c r="K443">
        <v>61</v>
      </c>
      <c r="L443" t="s">
        <v>82</v>
      </c>
      <c r="M443">
        <f t="shared" si="625"/>
        <v>14</v>
      </c>
      <c r="N443" s="10">
        <f t="shared" si="612"/>
        <v>19.230769230769234</v>
      </c>
      <c r="O443" s="10">
        <f t="shared" si="613"/>
        <v>25.692307692307693</v>
      </c>
      <c r="P443" s="8">
        <v>1</v>
      </c>
      <c r="Q443" t="str">
        <f t="shared" si="614"/>
        <v>N</v>
      </c>
    </row>
    <row r="444" spans="1:17" x14ac:dyDescent="0.35">
      <c r="A444" t="s">
        <v>6</v>
      </c>
      <c r="B444">
        <v>24</v>
      </c>
      <c r="C444" t="s">
        <v>1</v>
      </c>
      <c r="D444" t="str">
        <f>IF($B445=$B444,"T",IF($B445&lt;$B444,"W","L"))</f>
        <v>W</v>
      </c>
      <c r="E444" s="5">
        <f t="shared" si="617"/>
        <v>42358</v>
      </c>
      <c r="F444" s="4">
        <f t="shared" si="611"/>
        <v>14</v>
      </c>
      <c r="G444" s="4">
        <f t="shared" si="608"/>
        <v>7</v>
      </c>
      <c r="H444" t="s">
        <v>34</v>
      </c>
      <c r="I444">
        <f t="shared" si="609"/>
        <v>1325</v>
      </c>
      <c r="J444" t="str">
        <f>J445</f>
        <v>Pacific</v>
      </c>
      <c r="K444">
        <f t="shared" ref="K444:L444" si="631">K445</f>
        <v>52</v>
      </c>
      <c r="L444" t="str">
        <f t="shared" si="631"/>
        <v>Cloudy</v>
      </c>
      <c r="M444">
        <f t="shared" si="624"/>
        <v>14</v>
      </c>
      <c r="N444" s="10">
        <f t="shared" si="612"/>
        <v>27.23076923076923</v>
      </c>
      <c r="O444" s="10">
        <f t="shared" si="613"/>
        <v>17.615384615384617</v>
      </c>
      <c r="P444" s="8">
        <f>(P445*-1)</f>
        <v>6.5</v>
      </c>
      <c r="Q444" t="str">
        <f t="shared" si="614"/>
        <v>N</v>
      </c>
    </row>
    <row r="445" spans="1:17" x14ac:dyDescent="0.35">
      <c r="A445" t="s">
        <v>24</v>
      </c>
      <c r="B445">
        <v>14</v>
      </c>
      <c r="C445" t="s">
        <v>1</v>
      </c>
      <c r="D445" t="str">
        <f>IF($B444=$B445,"T",IF($B444&lt;$B445,"W","L"))</f>
        <v>L</v>
      </c>
      <c r="E445" s="5">
        <v>42358</v>
      </c>
      <c r="F445" s="4">
        <f t="shared" si="611"/>
        <v>14</v>
      </c>
      <c r="G445" s="4">
        <f t="shared" si="608"/>
        <v>7</v>
      </c>
      <c r="H445" t="s">
        <v>35</v>
      </c>
      <c r="I445">
        <v>1325</v>
      </c>
      <c r="J445" t="str">
        <f>VLOOKUP(A445,Sheet1!$A:$D,3, FALSE)</f>
        <v>Pacific</v>
      </c>
      <c r="K445">
        <v>52</v>
      </c>
      <c r="L445" t="s">
        <v>64</v>
      </c>
      <c r="M445">
        <f t="shared" si="625"/>
        <v>24</v>
      </c>
      <c r="N445" s="10">
        <f t="shared" si="612"/>
        <v>14.461538461538462</v>
      </c>
      <c r="O445" s="10">
        <f t="shared" si="613"/>
        <v>24.23076923076923</v>
      </c>
      <c r="P445" s="8">
        <v>-6.5</v>
      </c>
      <c r="Q445" t="str">
        <f t="shared" si="614"/>
        <v>N</v>
      </c>
    </row>
    <row r="446" spans="1:17" x14ac:dyDescent="0.35">
      <c r="A446" t="s">
        <v>22</v>
      </c>
      <c r="B446">
        <v>40</v>
      </c>
      <c r="C446" t="s">
        <v>1</v>
      </c>
      <c r="D446" t="str">
        <f>IF($B447=$B446,"T",IF($B447&lt;$B446,"W","L"))</f>
        <v>W</v>
      </c>
      <c r="E446" s="5">
        <f t="shared" si="617"/>
        <v>42358</v>
      </c>
      <c r="F446" s="4">
        <f t="shared" si="611"/>
        <v>14</v>
      </c>
      <c r="G446" s="4">
        <f t="shared" si="608"/>
        <v>10</v>
      </c>
      <c r="H446" t="s">
        <v>34</v>
      </c>
      <c r="I446">
        <f t="shared" si="609"/>
        <v>2030</v>
      </c>
      <c r="J446" t="str">
        <f>J447</f>
        <v>Eastern</v>
      </c>
      <c r="K446">
        <f t="shared" ref="K446:L446" si="632">K447</f>
        <v>37</v>
      </c>
      <c r="L446" t="str">
        <f t="shared" si="632"/>
        <v>Partly Cloudy</v>
      </c>
      <c r="M446">
        <f t="shared" si="624"/>
        <v>17</v>
      </c>
      <c r="N446" s="10">
        <f t="shared" si="612"/>
        <v>31.153846153846153</v>
      </c>
      <c r="O446" s="10">
        <f t="shared" si="613"/>
        <v>19.384615384615383</v>
      </c>
      <c r="P446" s="8">
        <f>(P447*-1)</f>
        <v>4</v>
      </c>
      <c r="Q446" t="str">
        <f t="shared" si="614"/>
        <v>N</v>
      </c>
    </row>
    <row r="447" spans="1:17" x14ac:dyDescent="0.35">
      <c r="A447" t="s">
        <v>27</v>
      </c>
      <c r="B447">
        <v>17</v>
      </c>
      <c r="C447" t="s">
        <v>1</v>
      </c>
      <c r="D447" t="str">
        <f>IF($B446=$B447,"T",IF($B446&lt;$B447,"W","L"))</f>
        <v>L</v>
      </c>
      <c r="E447" s="5">
        <v>42358</v>
      </c>
      <c r="F447" s="4">
        <f t="shared" si="611"/>
        <v>14</v>
      </c>
      <c r="G447" s="4">
        <f t="shared" si="608"/>
        <v>7</v>
      </c>
      <c r="H447" t="s">
        <v>35</v>
      </c>
      <c r="I447">
        <v>2030</v>
      </c>
      <c r="J447" t="str">
        <f>VLOOKUP(A447,Sheet1!$A:$D,3, FALSE)</f>
        <v>Eastern</v>
      </c>
      <c r="K447">
        <v>37</v>
      </c>
      <c r="L447" t="s">
        <v>62</v>
      </c>
      <c r="M447">
        <f t="shared" si="625"/>
        <v>40</v>
      </c>
      <c r="N447" s="10">
        <f t="shared" si="612"/>
        <v>23.153846153846153</v>
      </c>
      <c r="O447" s="10">
        <f t="shared" si="613"/>
        <v>24.76923076923077</v>
      </c>
      <c r="P447" s="8">
        <v>-4</v>
      </c>
      <c r="Q447" t="str">
        <f t="shared" si="614"/>
        <v>N</v>
      </c>
    </row>
    <row r="448" spans="1:17" x14ac:dyDescent="0.35">
      <c r="A448" t="s">
        <v>16</v>
      </c>
      <c r="B448">
        <v>35</v>
      </c>
      <c r="C448" t="s">
        <v>1</v>
      </c>
      <c r="D448" t="str">
        <f>IF($B449=$B448,"T",IF($B449&lt;$B448,"W","L"))</f>
        <v>W</v>
      </c>
      <c r="E448" s="5">
        <f t="shared" ref="E448" si="633">$E449</f>
        <v>42359</v>
      </c>
      <c r="F448" s="4">
        <f t="shared" si="611"/>
        <v>14</v>
      </c>
      <c r="G448" s="4">
        <f t="shared" si="608"/>
        <v>8</v>
      </c>
      <c r="H448" t="s">
        <v>34</v>
      </c>
      <c r="I448">
        <f t="shared" si="609"/>
        <v>1930</v>
      </c>
      <c r="J448" t="str">
        <f>J449</f>
        <v>Central</v>
      </c>
      <c r="K448" t="str">
        <f t="shared" ref="K448:L448" si="634">K449</f>
        <v>Dome</v>
      </c>
      <c r="L448">
        <f t="shared" si="634"/>
        <v>0</v>
      </c>
      <c r="M448">
        <f t="shared" si="624"/>
        <v>27</v>
      </c>
      <c r="N448" s="10">
        <f t="shared" si="612"/>
        <v>20.53846153846154</v>
      </c>
      <c r="O448" s="10">
        <f t="shared" si="613"/>
        <v>25.846153846153847</v>
      </c>
      <c r="P448" s="8">
        <f>(P449*-1)</f>
        <v>-2.5</v>
      </c>
      <c r="Q448" t="str">
        <f t="shared" si="614"/>
        <v>Y</v>
      </c>
    </row>
    <row r="449" spans="1:17" x14ac:dyDescent="0.35">
      <c r="A449" t="s">
        <v>2</v>
      </c>
      <c r="B449">
        <v>27</v>
      </c>
      <c r="C449" t="s">
        <v>1</v>
      </c>
      <c r="D449" t="str">
        <f>IF($B448=$B449,"T",IF($B448&lt;$B449,"W","L"))</f>
        <v>L</v>
      </c>
      <c r="E449" s="5">
        <v>42359</v>
      </c>
      <c r="F449" s="4">
        <f t="shared" si="611"/>
        <v>14</v>
      </c>
      <c r="G449" s="4">
        <f t="shared" si="608"/>
        <v>8</v>
      </c>
      <c r="H449" t="s">
        <v>35</v>
      </c>
      <c r="I449">
        <v>1930</v>
      </c>
      <c r="J449" t="str">
        <f>VLOOKUP(A449,Sheet1!$A:$D,3, FALSE)</f>
        <v>Central</v>
      </c>
      <c r="K449" t="s">
        <v>61</v>
      </c>
      <c r="M449">
        <f t="shared" si="625"/>
        <v>35</v>
      </c>
      <c r="N449" s="10">
        <f t="shared" si="612"/>
        <v>24.846153846153847</v>
      </c>
      <c r="O449" s="10">
        <f t="shared" si="613"/>
        <v>30.53846153846154</v>
      </c>
      <c r="P449" s="8">
        <v>2.5</v>
      </c>
      <c r="Q449" t="str">
        <f t="shared" si="614"/>
        <v>Y</v>
      </c>
    </row>
    <row r="450" spans="1:17" x14ac:dyDescent="0.35">
      <c r="A450" t="s">
        <v>32</v>
      </c>
      <c r="B450">
        <v>20</v>
      </c>
      <c r="C450" t="s">
        <v>5</v>
      </c>
      <c r="D450" t="str">
        <f>IF($B451=$B450,"T",IF($B451&lt;$B450,"W","L"))</f>
        <v>L</v>
      </c>
      <c r="E450" s="5">
        <f t="shared" ref="E450" si="635">$E451</f>
        <v>42362</v>
      </c>
      <c r="F450" s="4">
        <f>1+IF(ISNA(VLOOKUP($A450,$A$418:$F$449,6,FALSE)),VLOOKUP($A450,$A$386:$F$417,6,FALSE),VLOOKUP($A450,$A$418:$F$449,6,FALSE))</f>
        <v>15</v>
      </c>
      <c r="G450" s="4">
        <f t="shared" ref="F450:G481" si="636">VLOOKUP($A450,$A450:$E450,5,FALSE)-IF(ISNA(VLOOKUP($A450,$A$418:$E$449,5,FALSE)),VLOOKUP($A450,$A$386:$E$417,5,FALSE),VLOOKUP($A450,$A$418:$E$449,5,FALSE))</f>
        <v>4</v>
      </c>
      <c r="H450" t="s">
        <v>34</v>
      </c>
      <c r="I450">
        <f t="shared" ref="I450:I480" si="637">I451</f>
        <v>1725</v>
      </c>
      <c r="J450" t="str">
        <f>J451</f>
        <v>Pacific</v>
      </c>
      <c r="K450">
        <f t="shared" ref="K450:L450" si="638">K451</f>
        <v>47</v>
      </c>
      <c r="L450" t="str">
        <f t="shared" si="638"/>
        <v>Partly Cloudy</v>
      </c>
      <c r="M450">
        <f t="shared" si="624"/>
        <v>23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20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24.857142857142858</v>
      </c>
      <c r="P450" s="8">
        <f>(P451*-1)</f>
        <v>-4</v>
      </c>
      <c r="Q450" t="str">
        <f>IF(AND(($P450 &lt;  0), ($D450="L")), "N", IF(AND(($P450 &gt; 0), ($D450="W")),"N","Y"))</f>
        <v>N</v>
      </c>
    </row>
    <row r="451" spans="1:17" x14ac:dyDescent="0.35">
      <c r="A451" t="s">
        <v>12</v>
      </c>
      <c r="B451">
        <v>23</v>
      </c>
      <c r="C451" t="s">
        <v>5</v>
      </c>
      <c r="D451" t="str">
        <f>IF($B450=$B451,"T",IF($B450&lt;$B451,"W","L"))</f>
        <v>W</v>
      </c>
      <c r="E451" s="5">
        <v>42362</v>
      </c>
      <c r="F451" s="4">
        <f t="shared" ref="F451:F481" si="639">1+IF(ISNA(VLOOKUP($A451,$A$418:$F$449,6,FALSE)),VLOOKUP($A451,$A$386:$F$417,6,FALSE),VLOOKUP($A451,$A$418:$F$449,6,FALSE))</f>
        <v>15</v>
      </c>
      <c r="G451" s="4">
        <f t="shared" si="636"/>
        <v>4</v>
      </c>
      <c r="H451" t="s">
        <v>35</v>
      </c>
      <c r="I451">
        <v>1725</v>
      </c>
      <c r="J451" t="str">
        <f>VLOOKUP(A451,Sheet1!$A:$D,3, FALSE)</f>
        <v>Pacific</v>
      </c>
      <c r="K451">
        <v>47</v>
      </c>
      <c r="L451" t="s">
        <v>62</v>
      </c>
      <c r="M451">
        <f t="shared" si="625"/>
        <v>20</v>
      </c>
      <c r="N451" s="10">
        <f t="shared" ref="N451:N482" si="640">IF(ISNA(VLOOKUP($A451,$A$418:$N$449,2,FALSE)),((VLOOKUP($A451,$A$386:$N$417,14,FALSE)*($F451-2))+VLOOKUP($A451,$A$386:$N$417,2,FALSE))/($F451-1),((VLOOKUP($A451,$A$418:$N$449,14,FALSE)*($F451-2))+VLOOKUP($A451,$A$418:$N$449,2,FALSE))/($F451-1))</f>
        <v>22.785714285714285</v>
      </c>
      <c r="O451" s="10">
        <f t="shared" ref="O451:O482" si="641">IF(ISNA(VLOOKUP($A451,$A$418:$O$449,13,FALSE)),((VLOOKUP($A451,$A$386:$O$417,15,FALSE)*($F451-2))+VLOOKUP($A451,$A$386:$O$417,13,FALSE))/($F451-1),((VLOOKUP($A451,$A$418:$O$449,15,FALSE)*($F451-2))+VLOOKUP($A451,$A$418:$O$449,13,FALSE))/($F451-1))</f>
        <v>25.428571428571427</v>
      </c>
      <c r="P451" s="8">
        <v>4</v>
      </c>
      <c r="Q451" t="str">
        <f t="shared" ref="Q451:Q481" si="642">IF(AND(($P451 &lt;  0), ($D451="L")), "N", IF(AND(($P451 &gt; 0), ($D451="W")),"N","Y"))</f>
        <v>N</v>
      </c>
    </row>
    <row r="452" spans="1:17" x14ac:dyDescent="0.35">
      <c r="A452" t="s">
        <v>29</v>
      </c>
      <c r="B452">
        <v>38</v>
      </c>
      <c r="C452" t="s">
        <v>1</v>
      </c>
      <c r="D452" t="str">
        <f>IF($B453=$B452,"T",IF($B453&lt;$B452,"W","L"))</f>
        <v>W</v>
      </c>
      <c r="E452" s="5">
        <f t="shared" ref="E452" si="643">$E453</f>
        <v>42364</v>
      </c>
      <c r="F452" s="4">
        <f t="shared" si="639"/>
        <v>15</v>
      </c>
      <c r="G452" s="4">
        <f t="shared" si="636"/>
        <v>6</v>
      </c>
      <c r="H452" t="s">
        <v>34</v>
      </c>
      <c r="I452">
        <f t="shared" si="637"/>
        <v>2025</v>
      </c>
      <c r="J452" t="str">
        <f>J453</f>
        <v>Eastern</v>
      </c>
      <c r="K452">
        <f t="shared" ref="K452:L452" si="644">K453</f>
        <v>52</v>
      </c>
      <c r="L452" t="str">
        <f t="shared" si="644"/>
        <v>Cloudy</v>
      </c>
      <c r="M452">
        <f t="shared" si="624"/>
        <v>24</v>
      </c>
      <c r="N452" s="10">
        <f t="shared" si="640"/>
        <v>22.571428571428573</v>
      </c>
      <c r="O452" s="10">
        <f t="shared" si="641"/>
        <v>23.714285714285715</v>
      </c>
      <c r="P452" s="8">
        <f>(P453*-1)</f>
        <v>-3.5</v>
      </c>
      <c r="Q452" t="str">
        <f t="shared" si="642"/>
        <v>Y</v>
      </c>
    </row>
    <row r="453" spans="1:17" x14ac:dyDescent="0.35">
      <c r="A453" t="s">
        <v>27</v>
      </c>
      <c r="B453">
        <v>24</v>
      </c>
      <c r="C453" t="s">
        <v>1</v>
      </c>
      <c r="D453" t="str">
        <f>IF($B452=$B453,"T",IF($B452&lt;$B453,"W","L"))</f>
        <v>L</v>
      </c>
      <c r="E453" s="5">
        <v>42364</v>
      </c>
      <c r="F453" s="4">
        <f t="shared" si="639"/>
        <v>15</v>
      </c>
      <c r="G453" s="4">
        <f t="shared" si="636"/>
        <v>6</v>
      </c>
      <c r="H453" t="s">
        <v>35</v>
      </c>
      <c r="I453">
        <v>2025</v>
      </c>
      <c r="J453" t="str">
        <f>VLOOKUP(A453,Sheet1!$A:$D,3, FALSE)</f>
        <v>Eastern</v>
      </c>
      <c r="K453">
        <v>52</v>
      </c>
      <c r="L453" t="s">
        <v>64</v>
      </c>
      <c r="M453">
        <f t="shared" si="625"/>
        <v>38</v>
      </c>
      <c r="N453" s="10">
        <f t="shared" si="640"/>
        <v>22.714285714285715</v>
      </c>
      <c r="O453" s="10">
        <f t="shared" si="641"/>
        <v>25.857142857142858</v>
      </c>
      <c r="P453" s="8">
        <v>3.5</v>
      </c>
      <c r="Q453" t="str">
        <f t="shared" si="642"/>
        <v>Y</v>
      </c>
    </row>
    <row r="454" spans="1:17" x14ac:dyDescent="0.35">
      <c r="A454" t="s">
        <v>14</v>
      </c>
      <c r="B454">
        <v>18</v>
      </c>
      <c r="C454" t="s">
        <v>1</v>
      </c>
      <c r="D454" t="str">
        <f>IF($B455=$B454,"T",IF($B455&lt;$B454,"W","L"))</f>
        <v>W</v>
      </c>
      <c r="E454" s="5">
        <f t="shared" ref="E454:E478" si="645">$E455</f>
        <v>42365</v>
      </c>
      <c r="F454" s="4">
        <f t="shared" si="639"/>
        <v>15</v>
      </c>
      <c r="G454" s="4">
        <f t="shared" si="636"/>
        <v>7</v>
      </c>
      <c r="H454" t="s">
        <v>34</v>
      </c>
      <c r="I454">
        <f t="shared" si="637"/>
        <v>1300</v>
      </c>
      <c r="J454" t="str">
        <f>J455</f>
        <v>Eastern</v>
      </c>
      <c r="K454">
        <f t="shared" ref="K454:L454" si="646">K455</f>
        <v>82</v>
      </c>
      <c r="L454" t="str">
        <f t="shared" si="646"/>
        <v>Partly Cloudy</v>
      </c>
      <c r="M454">
        <f t="shared" si="624"/>
        <v>12</v>
      </c>
      <c r="N454" s="10">
        <f t="shared" si="640"/>
        <v>20.357142857142858</v>
      </c>
      <c r="O454" s="10">
        <f t="shared" si="641"/>
        <v>26.571428571428573</v>
      </c>
      <c r="P454" s="8">
        <f>(P455*-1)</f>
        <v>-2.5</v>
      </c>
      <c r="Q454" t="str">
        <f t="shared" si="642"/>
        <v>Y</v>
      </c>
    </row>
    <row r="455" spans="1:17" x14ac:dyDescent="0.35">
      <c r="A455" t="s">
        <v>10</v>
      </c>
      <c r="B455">
        <v>12</v>
      </c>
      <c r="C455" t="s">
        <v>1</v>
      </c>
      <c r="D455" t="str">
        <f>IF($B454=$B455,"T",IF($B454&lt;$B455,"W","L"))</f>
        <v>L</v>
      </c>
      <c r="E455" s="5">
        <v>42365</v>
      </c>
      <c r="F455" s="4">
        <f t="shared" si="639"/>
        <v>15</v>
      </c>
      <c r="G455" s="4">
        <f t="shared" si="636"/>
        <v>7</v>
      </c>
      <c r="H455" t="s">
        <v>35</v>
      </c>
      <c r="I455">
        <v>1300</v>
      </c>
      <c r="J455" t="str">
        <f>VLOOKUP(A455,Sheet1!$A:$D,3, FALSE)</f>
        <v>Eastern</v>
      </c>
      <c r="K455">
        <v>82</v>
      </c>
      <c r="L455" t="s">
        <v>62</v>
      </c>
      <c r="M455">
        <f t="shared" si="625"/>
        <v>18</v>
      </c>
      <c r="N455" s="10">
        <f t="shared" si="640"/>
        <v>19.857142857142858</v>
      </c>
      <c r="O455" s="10">
        <f t="shared" si="641"/>
        <v>25.785714285714285</v>
      </c>
      <c r="P455" s="8">
        <v>2.5</v>
      </c>
      <c r="Q455" t="str">
        <f t="shared" si="642"/>
        <v>Y</v>
      </c>
    </row>
    <row r="456" spans="1:17" x14ac:dyDescent="0.35">
      <c r="A456" t="s">
        <v>7</v>
      </c>
      <c r="B456">
        <v>20</v>
      </c>
      <c r="C456" t="s">
        <v>5</v>
      </c>
      <c r="D456" t="str">
        <f>IF($B457=$B456,"T",IF($B457&lt;$B456,"W","L"))</f>
        <v>L</v>
      </c>
      <c r="E456" s="5">
        <f t="shared" si="645"/>
        <v>42365</v>
      </c>
      <c r="F456" s="4">
        <f t="shared" si="639"/>
        <v>15</v>
      </c>
      <c r="G456" s="4">
        <f t="shared" si="636"/>
        <v>7</v>
      </c>
      <c r="H456" t="s">
        <v>34</v>
      </c>
      <c r="I456">
        <f t="shared" si="637"/>
        <v>1300</v>
      </c>
      <c r="J456" t="str">
        <f>J457</f>
        <v>Eastern</v>
      </c>
      <c r="K456">
        <f t="shared" ref="K456:L456" si="647">K457</f>
        <v>57</v>
      </c>
      <c r="L456" t="str">
        <f t="shared" si="647"/>
        <v>Cloudy</v>
      </c>
      <c r="M456">
        <f t="shared" si="624"/>
        <v>26</v>
      </c>
      <c r="N456" s="10">
        <f t="shared" si="640"/>
        <v>31.071428571428573</v>
      </c>
      <c r="O456" s="10">
        <f t="shared" si="641"/>
        <v>19.214285714285715</v>
      </c>
      <c r="P456" s="8">
        <f>(P457*-1)</f>
        <v>2.5</v>
      </c>
      <c r="Q456" t="str">
        <f t="shared" si="642"/>
        <v>Y</v>
      </c>
    </row>
    <row r="457" spans="1:17" x14ac:dyDescent="0.35">
      <c r="A457" t="s">
        <v>31</v>
      </c>
      <c r="B457">
        <v>26</v>
      </c>
      <c r="C457" t="s">
        <v>5</v>
      </c>
      <c r="D457" t="str">
        <f>IF($B456=$B457,"T",IF($B456&lt;$B457,"W","L"))</f>
        <v>W</v>
      </c>
      <c r="E457" s="5">
        <v>42365</v>
      </c>
      <c r="F457" s="4">
        <f t="shared" si="639"/>
        <v>15</v>
      </c>
      <c r="G457" s="4">
        <f t="shared" si="636"/>
        <v>8</v>
      </c>
      <c r="H457" t="s">
        <v>35</v>
      </c>
      <c r="I457">
        <v>1300</v>
      </c>
      <c r="J457" t="str">
        <f>VLOOKUP(A457,Sheet1!$A:$D,3, FALSE)</f>
        <v>Eastern</v>
      </c>
      <c r="K457">
        <v>57</v>
      </c>
      <c r="L457" t="s">
        <v>64</v>
      </c>
      <c r="M457">
        <f t="shared" si="625"/>
        <v>20</v>
      </c>
      <c r="N457" s="10">
        <f t="shared" si="640"/>
        <v>24.571428571428573</v>
      </c>
      <c r="O457" s="10">
        <f t="shared" si="641"/>
        <v>19.428571428571427</v>
      </c>
      <c r="P457" s="8">
        <v>-2.5</v>
      </c>
      <c r="Q457" t="str">
        <f t="shared" si="642"/>
        <v>Y</v>
      </c>
    </row>
    <row r="458" spans="1:17" x14ac:dyDescent="0.35">
      <c r="A458" t="s">
        <v>4</v>
      </c>
      <c r="B458">
        <v>17</v>
      </c>
      <c r="C458" t="s">
        <v>1</v>
      </c>
      <c r="D458" t="str">
        <f>IF($B459=$B458,"T",IF($B459&lt;$B458,"W","L"))</f>
        <v>L</v>
      </c>
      <c r="E458" s="5">
        <f t="shared" si="645"/>
        <v>42365</v>
      </c>
      <c r="F458" s="4">
        <f t="shared" si="639"/>
        <v>15</v>
      </c>
      <c r="G458" s="4">
        <f t="shared" si="636"/>
        <v>7</v>
      </c>
      <c r="H458" t="s">
        <v>34</v>
      </c>
      <c r="I458">
        <f t="shared" si="637"/>
        <v>1300</v>
      </c>
      <c r="J458" t="str">
        <f>J459</f>
        <v>Eastern</v>
      </c>
      <c r="K458">
        <f t="shared" ref="K458:L458" si="648">K459</f>
        <v>64</v>
      </c>
      <c r="L458" t="str">
        <f t="shared" si="648"/>
        <v>Overcast</v>
      </c>
      <c r="M458">
        <f t="shared" si="624"/>
        <v>20</v>
      </c>
      <c r="N458" s="10">
        <f t="shared" si="640"/>
        <v>27</v>
      </c>
      <c r="O458" s="10">
        <f t="shared" si="641"/>
        <v>20.5</v>
      </c>
      <c r="P458" s="8">
        <f>(P459*-1)</f>
        <v>11.5</v>
      </c>
      <c r="Q458" t="str">
        <f t="shared" si="642"/>
        <v>Y</v>
      </c>
    </row>
    <row r="459" spans="1:17" x14ac:dyDescent="0.35">
      <c r="A459" t="s">
        <v>30</v>
      </c>
      <c r="B459">
        <v>20</v>
      </c>
      <c r="C459" t="s">
        <v>1</v>
      </c>
      <c r="D459" t="str">
        <f>IF($B458=$B459,"T",IF($B458&lt;$B459,"W","L"))</f>
        <v>W</v>
      </c>
      <c r="E459" s="5">
        <v>42365</v>
      </c>
      <c r="F459" s="4">
        <f t="shared" si="639"/>
        <v>15</v>
      </c>
      <c r="G459" s="4">
        <f t="shared" si="636"/>
        <v>7</v>
      </c>
      <c r="H459" t="s">
        <v>35</v>
      </c>
      <c r="I459">
        <v>1300</v>
      </c>
      <c r="J459" t="str">
        <f>VLOOKUP(A459,Sheet1!$A:$D,3, FALSE)</f>
        <v>Eastern</v>
      </c>
      <c r="K459">
        <v>64</v>
      </c>
      <c r="L459" t="s">
        <v>75</v>
      </c>
      <c r="M459">
        <f t="shared" si="625"/>
        <v>17</v>
      </c>
      <c r="N459" s="10">
        <f t="shared" si="640"/>
        <v>20.857142857142858</v>
      </c>
      <c r="O459" s="10">
        <f t="shared" si="641"/>
        <v>25.714285714285715</v>
      </c>
      <c r="P459" s="8">
        <v>-11.5</v>
      </c>
      <c r="Q459" t="str">
        <f t="shared" si="642"/>
        <v>Y</v>
      </c>
    </row>
    <row r="460" spans="1:17" x14ac:dyDescent="0.35">
      <c r="A460" t="s">
        <v>28</v>
      </c>
      <c r="B460">
        <v>6</v>
      </c>
      <c r="C460" t="s">
        <v>1</v>
      </c>
      <c r="D460" t="str">
        <f>IF($B461=$B460,"T",IF($B461&lt;$B460,"W","L"))</f>
        <v>L</v>
      </c>
      <c r="E460" s="5">
        <f t="shared" si="645"/>
        <v>42365</v>
      </c>
      <c r="F460" s="4">
        <f t="shared" si="639"/>
        <v>15</v>
      </c>
      <c r="G460" s="4">
        <f t="shared" si="636"/>
        <v>8</v>
      </c>
      <c r="H460" t="s">
        <v>34</v>
      </c>
      <c r="I460">
        <f t="shared" si="637"/>
        <v>1300</v>
      </c>
      <c r="J460" t="str">
        <f>J461</f>
        <v>Eastern</v>
      </c>
      <c r="K460">
        <f t="shared" ref="K460:L460" si="649">K461</f>
        <v>39</v>
      </c>
      <c r="L460" t="str">
        <f t="shared" si="649"/>
        <v>Rain</v>
      </c>
      <c r="M460">
        <f t="shared" si="624"/>
        <v>16</v>
      </c>
      <c r="N460" s="10">
        <f t="shared" si="640"/>
        <v>17.571428571428573</v>
      </c>
      <c r="O460" s="10">
        <f t="shared" si="641"/>
        <v>23.142857142857142</v>
      </c>
      <c r="P460" s="8">
        <f>(P461*-1)</f>
        <v>6.5</v>
      </c>
      <c r="Q460" t="str">
        <f t="shared" si="642"/>
        <v>Y</v>
      </c>
    </row>
    <row r="461" spans="1:17" x14ac:dyDescent="0.35">
      <c r="A461" t="s">
        <v>11</v>
      </c>
      <c r="B461">
        <v>16</v>
      </c>
      <c r="C461" t="s">
        <v>1</v>
      </c>
      <c r="D461" t="str">
        <f>IF($B460=$B461,"T",IF($B460&lt;$B461,"W","L"))</f>
        <v>W</v>
      </c>
      <c r="E461" s="5">
        <v>42365</v>
      </c>
      <c r="F461" s="4">
        <f t="shared" si="639"/>
        <v>15</v>
      </c>
      <c r="G461" s="4">
        <f t="shared" si="636"/>
        <v>7</v>
      </c>
      <c r="H461" t="s">
        <v>35</v>
      </c>
      <c r="I461">
        <v>1300</v>
      </c>
      <c r="J461" t="str">
        <f>VLOOKUP(A461,Sheet1!$A:$D,3, FALSE)</f>
        <v>Eastern</v>
      </c>
      <c r="K461">
        <v>39</v>
      </c>
      <c r="L461" t="s">
        <v>73</v>
      </c>
      <c r="M461">
        <f t="shared" si="625"/>
        <v>6</v>
      </c>
      <c r="N461" s="10">
        <f t="shared" si="640"/>
        <v>24.357142857142858</v>
      </c>
      <c r="O461" s="10">
        <f t="shared" si="641"/>
        <v>24</v>
      </c>
      <c r="P461" s="8">
        <v>-6.5</v>
      </c>
      <c r="Q461" t="str">
        <f t="shared" si="642"/>
        <v>Y</v>
      </c>
    </row>
    <row r="462" spans="1:17" x14ac:dyDescent="0.35">
      <c r="A462" t="s">
        <v>20</v>
      </c>
      <c r="B462">
        <v>13</v>
      </c>
      <c r="C462" t="s">
        <v>1</v>
      </c>
      <c r="D462" t="str">
        <f>IF($B463=$B462,"T",IF($B463&lt;$B462,"W","L"))</f>
        <v>L</v>
      </c>
      <c r="E462" s="5">
        <f t="shared" si="645"/>
        <v>42365</v>
      </c>
      <c r="F462" s="4">
        <f t="shared" si="639"/>
        <v>15</v>
      </c>
      <c r="G462" s="4">
        <f t="shared" si="636"/>
        <v>7</v>
      </c>
      <c r="H462" t="s">
        <v>34</v>
      </c>
      <c r="I462">
        <f t="shared" si="637"/>
        <v>1300</v>
      </c>
      <c r="J462" t="str">
        <f>J463</f>
        <v>Eastern</v>
      </c>
      <c r="K462" t="str">
        <f t="shared" ref="K462:L462" si="650">K463</f>
        <v>Dome</v>
      </c>
      <c r="L462">
        <f t="shared" si="650"/>
        <v>0</v>
      </c>
      <c r="M462">
        <f t="shared" si="624"/>
        <v>20</v>
      </c>
      <c r="N462" s="10">
        <f t="shared" si="640"/>
        <v>32.071428571428569</v>
      </c>
      <c r="O462" s="10">
        <f t="shared" si="641"/>
        <v>19.857142857142858</v>
      </c>
      <c r="P462" s="8">
        <f>(P463*-1)</f>
        <v>7</v>
      </c>
      <c r="Q462" t="str">
        <f t="shared" si="642"/>
        <v>Y</v>
      </c>
    </row>
    <row r="463" spans="1:17" x14ac:dyDescent="0.35">
      <c r="A463" t="s">
        <v>3</v>
      </c>
      <c r="B463">
        <v>20</v>
      </c>
      <c r="C463" t="s">
        <v>1</v>
      </c>
      <c r="D463" t="str">
        <f>IF($B462=$B463,"T",IF($B462&lt;$B463,"W","L"))</f>
        <v>W</v>
      </c>
      <c r="E463" s="5">
        <v>42365</v>
      </c>
      <c r="F463" s="4">
        <f t="shared" si="639"/>
        <v>15</v>
      </c>
      <c r="G463" s="4">
        <f t="shared" si="636"/>
        <v>7</v>
      </c>
      <c r="H463" t="s">
        <v>35</v>
      </c>
      <c r="I463">
        <v>1300</v>
      </c>
      <c r="J463" t="str">
        <f>VLOOKUP(A463,Sheet1!$A:$D,3, FALSE)</f>
        <v>Eastern</v>
      </c>
      <c r="K463" t="s">
        <v>61</v>
      </c>
      <c r="M463">
        <f t="shared" si="625"/>
        <v>13</v>
      </c>
      <c r="N463" s="10">
        <f t="shared" si="640"/>
        <v>21.571428571428573</v>
      </c>
      <c r="O463" s="10">
        <f t="shared" si="641"/>
        <v>22.285714285714285</v>
      </c>
      <c r="P463" s="8">
        <v>-7</v>
      </c>
      <c r="Q463" t="str">
        <f t="shared" si="642"/>
        <v>Y</v>
      </c>
    </row>
    <row r="464" spans="1:17" x14ac:dyDescent="0.35">
      <c r="A464" t="s">
        <v>15</v>
      </c>
      <c r="B464">
        <v>34</v>
      </c>
      <c r="C464" t="s">
        <v>1</v>
      </c>
      <c r="D464" t="str">
        <f>IF($B465=$B464,"T",IF($B465&lt;$B464,"W","L"))</f>
        <v>W</v>
      </c>
      <c r="E464" s="5">
        <f t="shared" si="645"/>
        <v>42365</v>
      </c>
      <c r="F464" s="4">
        <f t="shared" si="639"/>
        <v>15</v>
      </c>
      <c r="G464" s="4">
        <f t="shared" si="636"/>
        <v>7</v>
      </c>
      <c r="H464" t="s">
        <v>34</v>
      </c>
      <c r="I464">
        <f t="shared" si="637"/>
        <v>1200</v>
      </c>
      <c r="J464" t="str">
        <f>J465</f>
        <v>Central</v>
      </c>
      <c r="K464">
        <f t="shared" ref="K464:L464" si="651">K465</f>
        <v>73</v>
      </c>
      <c r="L464" t="str">
        <f t="shared" si="651"/>
        <v>Cloudy</v>
      </c>
      <c r="M464">
        <f t="shared" si="624"/>
        <v>6</v>
      </c>
      <c r="N464" s="10">
        <f t="shared" si="640"/>
        <v>19.642857142857142</v>
      </c>
      <c r="O464" s="10">
        <f t="shared" si="641"/>
        <v>21.5</v>
      </c>
      <c r="P464" s="8">
        <f>(P465*-1)</f>
        <v>3.5</v>
      </c>
      <c r="Q464" t="str">
        <f t="shared" si="642"/>
        <v>N</v>
      </c>
    </row>
    <row r="465" spans="1:17" x14ac:dyDescent="0.35">
      <c r="A465" t="s">
        <v>13</v>
      </c>
      <c r="B465">
        <v>6</v>
      </c>
      <c r="C465" t="s">
        <v>1</v>
      </c>
      <c r="D465" t="str">
        <f>IF($B464=$B465,"T",IF($B464&lt;$B465,"W","L"))</f>
        <v>L</v>
      </c>
      <c r="E465" s="5">
        <v>42365</v>
      </c>
      <c r="F465" s="4">
        <f t="shared" si="639"/>
        <v>15</v>
      </c>
      <c r="G465" s="4">
        <f t="shared" si="636"/>
        <v>7</v>
      </c>
      <c r="H465" t="s">
        <v>35</v>
      </c>
      <c r="I465">
        <v>1200</v>
      </c>
      <c r="J465" t="str">
        <f>VLOOKUP(A465,Sheet1!$A:$D,3, FALSE)</f>
        <v>Central</v>
      </c>
      <c r="K465">
        <v>73</v>
      </c>
      <c r="L465" t="s">
        <v>64</v>
      </c>
      <c r="M465">
        <f t="shared" si="625"/>
        <v>34</v>
      </c>
      <c r="N465" s="10">
        <f t="shared" si="640"/>
        <v>19.214285714285715</v>
      </c>
      <c r="O465" s="10">
        <f t="shared" si="641"/>
        <v>25.642857142857142</v>
      </c>
      <c r="P465" s="8">
        <v>-3.5</v>
      </c>
      <c r="Q465" t="str">
        <f t="shared" si="642"/>
        <v>N</v>
      </c>
    </row>
    <row r="466" spans="1:17" x14ac:dyDescent="0.35">
      <c r="A466" t="s">
        <v>24</v>
      </c>
      <c r="B466">
        <v>17</v>
      </c>
      <c r="C466" t="s">
        <v>1</v>
      </c>
      <c r="D466" t="str">
        <f>IF($B467=$B466,"T",IF($B467&lt;$B466,"W","L"))</f>
        <v>L</v>
      </c>
      <c r="E466" s="5">
        <f t="shared" si="645"/>
        <v>42365</v>
      </c>
      <c r="F466" s="4">
        <f t="shared" si="639"/>
        <v>15</v>
      </c>
      <c r="G466" s="4">
        <f t="shared" si="636"/>
        <v>7</v>
      </c>
      <c r="H466" t="s">
        <v>34</v>
      </c>
      <c r="I466">
        <f t="shared" si="637"/>
        <v>1300</v>
      </c>
      <c r="J466" t="str">
        <f>J467</f>
        <v>Eastern</v>
      </c>
      <c r="K466" t="str">
        <f t="shared" ref="K466:L466" si="652">K467</f>
        <v>Dome</v>
      </c>
      <c r="L466">
        <f t="shared" si="652"/>
        <v>0</v>
      </c>
      <c r="M466">
        <f t="shared" si="624"/>
        <v>32</v>
      </c>
      <c r="N466" s="10">
        <f t="shared" si="640"/>
        <v>14.428571428571429</v>
      </c>
      <c r="O466" s="10">
        <f t="shared" si="641"/>
        <v>24.214285714285715</v>
      </c>
      <c r="P466" s="8">
        <f>(P467*-1)</f>
        <v>-9</v>
      </c>
      <c r="Q466" t="str">
        <f t="shared" si="642"/>
        <v>N</v>
      </c>
    </row>
    <row r="467" spans="1:17" x14ac:dyDescent="0.35">
      <c r="A467" t="s">
        <v>16</v>
      </c>
      <c r="B467">
        <v>32</v>
      </c>
      <c r="C467" t="s">
        <v>1</v>
      </c>
      <c r="D467" t="str">
        <f>IF($B466=$B467,"T",IF($B466&lt;$B467,"W","L"))</f>
        <v>W</v>
      </c>
      <c r="E467" s="5">
        <v>42365</v>
      </c>
      <c r="F467" s="4">
        <f t="shared" si="639"/>
        <v>15</v>
      </c>
      <c r="G467" s="4">
        <f t="shared" si="636"/>
        <v>6</v>
      </c>
      <c r="H467" t="s">
        <v>35</v>
      </c>
      <c r="I467">
        <v>1300</v>
      </c>
      <c r="J467" t="str">
        <f>VLOOKUP(A467,Sheet1!$A:$D,3, FALSE)</f>
        <v>Eastern</v>
      </c>
      <c r="K467" t="s">
        <v>61</v>
      </c>
      <c r="M467">
        <f t="shared" si="625"/>
        <v>17</v>
      </c>
      <c r="N467" s="10">
        <f t="shared" si="640"/>
        <v>21.571428571428573</v>
      </c>
      <c r="O467" s="10">
        <f t="shared" si="641"/>
        <v>25.928571428571427</v>
      </c>
      <c r="P467" s="8">
        <v>9</v>
      </c>
      <c r="Q467" t="str">
        <f t="shared" si="642"/>
        <v>N</v>
      </c>
    </row>
    <row r="468" spans="1:17" x14ac:dyDescent="0.35">
      <c r="A468" t="s">
        <v>8</v>
      </c>
      <c r="B468">
        <v>13</v>
      </c>
      <c r="C468" t="s">
        <v>1</v>
      </c>
      <c r="D468" t="str">
        <f>IF($B469=$B468,"T",IF($B469&lt;$B468,"W","L"))</f>
        <v>L</v>
      </c>
      <c r="E468" s="5">
        <f t="shared" si="645"/>
        <v>42365</v>
      </c>
      <c r="F468" s="4">
        <f t="shared" si="639"/>
        <v>15</v>
      </c>
      <c r="G468" s="4">
        <f t="shared" si="636"/>
        <v>7</v>
      </c>
      <c r="H468" t="s">
        <v>34</v>
      </c>
      <c r="I468">
        <f t="shared" si="637"/>
        <v>1200</v>
      </c>
      <c r="J468" t="str">
        <f>J469</f>
        <v>Central</v>
      </c>
      <c r="K468">
        <f t="shared" ref="K468:L468" si="653">K469</f>
        <v>36</v>
      </c>
      <c r="L468" t="str">
        <f t="shared" si="653"/>
        <v>Cloudy</v>
      </c>
      <c r="M468">
        <f t="shared" si="624"/>
        <v>17</v>
      </c>
      <c r="N468" s="10">
        <f t="shared" si="640"/>
        <v>18.071428571428569</v>
      </c>
      <c r="O468" s="10">
        <f t="shared" si="641"/>
        <v>27.642857142857142</v>
      </c>
      <c r="P468" s="8">
        <f>(P469*-1)</f>
        <v>-11.5</v>
      </c>
      <c r="Q468" t="str">
        <f t="shared" si="642"/>
        <v>N</v>
      </c>
    </row>
    <row r="469" spans="1:17" x14ac:dyDescent="0.35">
      <c r="A469" t="s">
        <v>33</v>
      </c>
      <c r="B469">
        <v>17</v>
      </c>
      <c r="C469" t="s">
        <v>1</v>
      </c>
      <c r="D469" t="str">
        <f>IF($B468=$B469,"T",IF($B468&lt;$B469,"W","L"))</f>
        <v>W</v>
      </c>
      <c r="E469" s="5">
        <v>42365</v>
      </c>
      <c r="F469" s="4">
        <f t="shared" si="639"/>
        <v>15</v>
      </c>
      <c r="G469" s="4">
        <f t="shared" si="636"/>
        <v>7</v>
      </c>
      <c r="H469" t="s">
        <v>35</v>
      </c>
      <c r="I469">
        <v>1200</v>
      </c>
      <c r="J469" t="str">
        <f>VLOOKUP(A469,Sheet1!$A:$D,3, FALSE)</f>
        <v>Central</v>
      </c>
      <c r="K469">
        <v>36</v>
      </c>
      <c r="L469" t="s">
        <v>64</v>
      </c>
      <c r="M469">
        <f t="shared" si="625"/>
        <v>13</v>
      </c>
      <c r="N469" s="10">
        <f t="shared" si="640"/>
        <v>26.071428571428573</v>
      </c>
      <c r="O469" s="10">
        <f t="shared" si="641"/>
        <v>18.357142857142858</v>
      </c>
      <c r="P469" s="8">
        <v>11.5</v>
      </c>
      <c r="Q469" t="str">
        <f t="shared" si="642"/>
        <v>N</v>
      </c>
    </row>
    <row r="470" spans="1:17" x14ac:dyDescent="0.35">
      <c r="A470" t="s">
        <v>17</v>
      </c>
      <c r="B470">
        <v>26</v>
      </c>
      <c r="C470" t="s">
        <v>1</v>
      </c>
      <c r="D470" t="str">
        <f>IF($B471=$B470,"T",IF($B471&lt;$B470,"W","L"))</f>
        <v>W</v>
      </c>
      <c r="E470" s="5">
        <f t="shared" si="645"/>
        <v>42365</v>
      </c>
      <c r="F470" s="4">
        <f t="shared" si="639"/>
        <v>15</v>
      </c>
      <c r="G470" s="4">
        <f t="shared" si="636"/>
        <v>7</v>
      </c>
      <c r="H470" t="s">
        <v>34</v>
      </c>
      <c r="I470">
        <f t="shared" si="637"/>
        <v>1300</v>
      </c>
      <c r="J470" t="str">
        <f>J471</f>
        <v>Eastern</v>
      </c>
      <c r="K470">
        <f t="shared" ref="K470:L470" si="654">K471</f>
        <v>83</v>
      </c>
      <c r="L470" t="str">
        <f t="shared" si="654"/>
        <v>Cloudy</v>
      </c>
      <c r="M470">
        <f t="shared" si="624"/>
        <v>21</v>
      </c>
      <c r="N470" s="10">
        <f t="shared" si="640"/>
        <v>20.642857142857142</v>
      </c>
      <c r="O470" s="10">
        <f t="shared" si="641"/>
        <v>25.142857142857142</v>
      </c>
      <c r="P470" s="8">
        <f>(P471*-1)</f>
        <v>-3</v>
      </c>
      <c r="Q470" t="str">
        <f t="shared" si="642"/>
        <v>Y</v>
      </c>
    </row>
    <row r="471" spans="1:17" x14ac:dyDescent="0.35">
      <c r="A471" t="s">
        <v>9</v>
      </c>
      <c r="B471">
        <v>21</v>
      </c>
      <c r="C471" t="s">
        <v>1</v>
      </c>
      <c r="D471" t="str">
        <f>IF($B470=$B471,"T",IF($B470&lt;$B471,"W","L"))</f>
        <v>L</v>
      </c>
      <c r="E471" s="5">
        <v>42365</v>
      </c>
      <c r="F471" s="4">
        <f t="shared" si="639"/>
        <v>15</v>
      </c>
      <c r="G471" s="4">
        <f t="shared" si="636"/>
        <v>10</v>
      </c>
      <c r="H471" t="s">
        <v>35</v>
      </c>
      <c r="I471">
        <v>1300</v>
      </c>
      <c r="J471" t="str">
        <f>VLOOKUP(A471,Sheet1!$A:$D,3, FALSE)</f>
        <v>Eastern</v>
      </c>
      <c r="K471">
        <v>83</v>
      </c>
      <c r="L471" t="s">
        <v>64</v>
      </c>
      <c r="M471">
        <f t="shared" si="625"/>
        <v>26</v>
      </c>
      <c r="N471" s="10">
        <f t="shared" si="640"/>
        <v>22.214285714285715</v>
      </c>
      <c r="O471" s="10">
        <f t="shared" si="641"/>
        <v>25.214285714285715</v>
      </c>
      <c r="P471" s="8">
        <v>3</v>
      </c>
      <c r="Q471" t="str">
        <f t="shared" si="642"/>
        <v>Y</v>
      </c>
    </row>
    <row r="472" spans="1:17" x14ac:dyDescent="0.35">
      <c r="A472" t="s">
        <v>19</v>
      </c>
      <c r="B472">
        <v>27</v>
      </c>
      <c r="C472" t="s">
        <v>1</v>
      </c>
      <c r="D472" t="str">
        <f>IF($B473=$B472,"T",IF($B473&lt;$B472,"W","L"))</f>
        <v>L</v>
      </c>
      <c r="E472" s="5">
        <f t="shared" si="645"/>
        <v>42365</v>
      </c>
      <c r="F472" s="4">
        <f t="shared" si="639"/>
        <v>15</v>
      </c>
      <c r="G472" s="4">
        <f t="shared" si="636"/>
        <v>7</v>
      </c>
      <c r="H472" t="s">
        <v>34</v>
      </c>
      <c r="I472">
        <f t="shared" si="637"/>
        <v>1505</v>
      </c>
      <c r="J472" t="str">
        <f>J473</f>
        <v>Central</v>
      </c>
      <c r="K472" t="str">
        <f t="shared" ref="K472:L472" si="655">K473</f>
        <v>Dome</v>
      </c>
      <c r="L472">
        <f t="shared" si="655"/>
        <v>0</v>
      </c>
      <c r="M472">
        <f t="shared" si="624"/>
        <v>38</v>
      </c>
      <c r="N472" s="10">
        <f t="shared" si="640"/>
        <v>24.5</v>
      </c>
      <c r="O472" s="10">
        <f t="shared" si="641"/>
        <v>27.142857142857142</v>
      </c>
      <c r="P472" s="8">
        <f>(P473*-1)</f>
        <v>-2.5</v>
      </c>
      <c r="Q472" t="str">
        <f t="shared" si="642"/>
        <v>N</v>
      </c>
    </row>
    <row r="473" spans="1:17" x14ac:dyDescent="0.35">
      <c r="A473" t="s">
        <v>2</v>
      </c>
      <c r="B473">
        <v>38</v>
      </c>
      <c r="C473" t="s">
        <v>1</v>
      </c>
      <c r="D473" t="str">
        <f>IF($B472=$B473,"T",IF($B472&lt;$B473,"W","L"))</f>
        <v>W</v>
      </c>
      <c r="E473" s="5">
        <v>42365</v>
      </c>
      <c r="F473" s="4">
        <f t="shared" si="639"/>
        <v>15</v>
      </c>
      <c r="G473" s="4">
        <f t="shared" si="636"/>
        <v>6</v>
      </c>
      <c r="H473" t="s">
        <v>35</v>
      </c>
      <c r="I473">
        <v>1505</v>
      </c>
      <c r="J473" t="str">
        <f>VLOOKUP(A473,Sheet1!$A:$D,3, FALSE)</f>
        <v>Central</v>
      </c>
      <c r="K473" t="s">
        <v>61</v>
      </c>
      <c r="M473">
        <f t="shared" si="625"/>
        <v>27</v>
      </c>
      <c r="N473" s="10">
        <f t="shared" si="640"/>
        <v>25</v>
      </c>
      <c r="O473" s="10">
        <f t="shared" si="641"/>
        <v>30.857142857142858</v>
      </c>
      <c r="P473" s="8">
        <v>2.5</v>
      </c>
      <c r="Q473" t="str">
        <f t="shared" si="642"/>
        <v>N</v>
      </c>
    </row>
    <row r="474" spans="1:17" x14ac:dyDescent="0.35">
      <c r="A474" t="s">
        <v>26</v>
      </c>
      <c r="B474">
        <v>8</v>
      </c>
      <c r="C474" t="s">
        <v>1</v>
      </c>
      <c r="D474" t="str">
        <f>IF($B475=$B474,"T",IF($B475&lt;$B474,"W","L"))</f>
        <v>L</v>
      </c>
      <c r="E474" s="5">
        <f t="shared" si="645"/>
        <v>42365</v>
      </c>
      <c r="F474" s="4">
        <f t="shared" si="639"/>
        <v>15</v>
      </c>
      <c r="G474" s="4">
        <f t="shared" si="636"/>
        <v>7</v>
      </c>
      <c r="H474" t="s">
        <v>34</v>
      </c>
      <c r="I474">
        <f t="shared" si="637"/>
        <v>1425</v>
      </c>
      <c r="J474" t="str">
        <f>J475</f>
        <v>Mountain</v>
      </c>
      <c r="K474" t="str">
        <f t="shared" ref="K474:L474" si="656">K475</f>
        <v>Dome</v>
      </c>
      <c r="L474">
        <f t="shared" si="656"/>
        <v>0</v>
      </c>
      <c r="M474">
        <f t="shared" si="624"/>
        <v>38</v>
      </c>
      <c r="N474" s="10">
        <f t="shared" si="640"/>
        <v>24.785714285714285</v>
      </c>
      <c r="O474" s="10">
        <f t="shared" si="641"/>
        <v>18.928571428571427</v>
      </c>
      <c r="P474" s="8">
        <f>(P475*-1)</f>
        <v>-6</v>
      </c>
      <c r="Q474" t="str">
        <f t="shared" si="642"/>
        <v>N</v>
      </c>
    </row>
    <row r="475" spans="1:17" x14ac:dyDescent="0.35">
      <c r="A475" t="s">
        <v>22</v>
      </c>
      <c r="B475">
        <v>38</v>
      </c>
      <c r="C475" t="s">
        <v>1</v>
      </c>
      <c r="D475" t="str">
        <f>IF($B474=$B475,"T",IF($B474&lt;$B475,"W","L"))</f>
        <v>W</v>
      </c>
      <c r="E475" s="5">
        <v>42365</v>
      </c>
      <c r="F475" s="4">
        <f t="shared" si="639"/>
        <v>15</v>
      </c>
      <c r="G475" s="4">
        <f t="shared" si="636"/>
        <v>7</v>
      </c>
      <c r="H475" t="s">
        <v>35</v>
      </c>
      <c r="I475">
        <v>1425</v>
      </c>
      <c r="J475" t="str">
        <f>VLOOKUP(A475,Sheet1!$A:$D,3, FALSE)</f>
        <v>Mountain</v>
      </c>
      <c r="K475" t="s">
        <v>61</v>
      </c>
      <c r="M475">
        <f t="shared" si="625"/>
        <v>8</v>
      </c>
      <c r="N475" s="10">
        <f t="shared" si="640"/>
        <v>31.785714285714285</v>
      </c>
      <c r="O475" s="10">
        <f t="shared" si="641"/>
        <v>19.214285714285715</v>
      </c>
      <c r="P475" s="8">
        <v>6</v>
      </c>
      <c r="Q475" t="str">
        <f t="shared" si="642"/>
        <v>N</v>
      </c>
    </row>
    <row r="476" spans="1:17" x14ac:dyDescent="0.35">
      <c r="A476" t="s">
        <v>23</v>
      </c>
      <c r="B476">
        <v>23</v>
      </c>
      <c r="C476" t="s">
        <v>1</v>
      </c>
      <c r="D476" t="str">
        <f>IF($B477=$B476,"T",IF($B477&lt;$B476,"W","L"))</f>
        <v>W</v>
      </c>
      <c r="E476" s="5">
        <f t="shared" si="645"/>
        <v>42365</v>
      </c>
      <c r="F476" s="4">
        <f t="shared" si="639"/>
        <v>15</v>
      </c>
      <c r="G476" s="4">
        <f t="shared" si="636"/>
        <v>10</v>
      </c>
      <c r="H476" t="s">
        <v>34</v>
      </c>
      <c r="I476">
        <f t="shared" si="637"/>
        <v>1325</v>
      </c>
      <c r="J476" t="str">
        <f>J477</f>
        <v>Pacific</v>
      </c>
      <c r="K476">
        <f t="shared" ref="K476:L476" si="657">K477</f>
        <v>37</v>
      </c>
      <c r="L476" t="str">
        <f t="shared" si="657"/>
        <v>Cloudy</v>
      </c>
      <c r="M476">
        <f t="shared" si="624"/>
        <v>17</v>
      </c>
      <c r="N476" s="10">
        <f t="shared" si="640"/>
        <v>17.214285714285715</v>
      </c>
      <c r="O476" s="10">
        <f t="shared" si="641"/>
        <v>21</v>
      </c>
      <c r="P476" s="8">
        <f>(P477*-1)</f>
        <v>-11</v>
      </c>
      <c r="Q476" t="str">
        <f t="shared" si="642"/>
        <v>Y</v>
      </c>
    </row>
    <row r="477" spans="1:17" x14ac:dyDescent="0.35">
      <c r="A477" t="s">
        <v>25</v>
      </c>
      <c r="B477">
        <v>17</v>
      </c>
      <c r="C477" t="s">
        <v>1</v>
      </c>
      <c r="D477" t="str">
        <f>IF($B476=$B477,"T",IF($B476&lt;$B477,"W","L"))</f>
        <v>L</v>
      </c>
      <c r="E477" s="5">
        <v>42365</v>
      </c>
      <c r="F477" s="4">
        <f t="shared" si="639"/>
        <v>15</v>
      </c>
      <c r="G477" s="4">
        <f t="shared" si="636"/>
        <v>7</v>
      </c>
      <c r="H477" t="s">
        <v>35</v>
      </c>
      <c r="I477">
        <v>1325</v>
      </c>
      <c r="J477" t="str">
        <f>VLOOKUP(A477,Sheet1!$A:$D,3, FALSE)</f>
        <v>Pacific</v>
      </c>
      <c r="K477">
        <v>37</v>
      </c>
      <c r="L477" t="s">
        <v>64</v>
      </c>
      <c r="M477">
        <f t="shared" si="625"/>
        <v>23</v>
      </c>
      <c r="N477" s="10">
        <f t="shared" si="640"/>
        <v>26.428571428571427</v>
      </c>
      <c r="O477" s="10">
        <f t="shared" si="641"/>
        <v>17.714285714285719</v>
      </c>
      <c r="P477" s="8">
        <v>11</v>
      </c>
      <c r="Q477" t="str">
        <f t="shared" si="642"/>
        <v>Y</v>
      </c>
    </row>
    <row r="478" spans="1:17" x14ac:dyDescent="0.35">
      <c r="A478" t="s">
        <v>21</v>
      </c>
      <c r="B478">
        <v>17</v>
      </c>
      <c r="C478" t="s">
        <v>1</v>
      </c>
      <c r="D478" t="str">
        <f>IF($B479=$B478,"T",IF($B479&lt;$B478,"W","L"))</f>
        <v>L</v>
      </c>
      <c r="E478" s="5">
        <f t="shared" si="645"/>
        <v>42365</v>
      </c>
      <c r="F478" s="4">
        <f t="shared" si="639"/>
        <v>15</v>
      </c>
      <c r="G478" s="4">
        <f t="shared" si="636"/>
        <v>7</v>
      </c>
      <c r="H478" t="s">
        <v>34</v>
      </c>
      <c r="I478">
        <f t="shared" si="637"/>
        <v>1930</v>
      </c>
      <c r="J478" t="str">
        <f>J479</f>
        <v>Central</v>
      </c>
      <c r="K478">
        <f t="shared" ref="K478:L478" si="658">K479</f>
        <v>13</v>
      </c>
      <c r="L478" t="str">
        <f t="shared" si="658"/>
        <v>Partly Cloudy</v>
      </c>
      <c r="M478">
        <f t="shared" si="624"/>
        <v>49</v>
      </c>
      <c r="N478" s="10">
        <f t="shared" si="640"/>
        <v>26.642857142857142</v>
      </c>
      <c r="O478" s="10">
        <f t="shared" si="641"/>
        <v>25.571428571428573</v>
      </c>
      <c r="P478" s="8">
        <f>(P479*-1)</f>
        <v>-7</v>
      </c>
      <c r="Q478" t="str">
        <f t="shared" si="642"/>
        <v>N</v>
      </c>
    </row>
    <row r="479" spans="1:17" x14ac:dyDescent="0.35">
      <c r="A479" t="s">
        <v>0</v>
      </c>
      <c r="B479">
        <v>49</v>
      </c>
      <c r="C479" t="s">
        <v>1</v>
      </c>
      <c r="D479" t="str">
        <f>IF($B478=$B479,"T",IF($B478&lt;$B479,"W","L"))</f>
        <v>W</v>
      </c>
      <c r="E479" s="5">
        <v>42365</v>
      </c>
      <c r="F479" s="4">
        <f t="shared" si="639"/>
        <v>15</v>
      </c>
      <c r="G479" s="4">
        <f t="shared" si="636"/>
        <v>7</v>
      </c>
      <c r="H479" t="s">
        <v>35</v>
      </c>
      <c r="I479">
        <v>1930</v>
      </c>
      <c r="J479" t="str">
        <f>VLOOKUP(A479,Sheet1!$A:$D,3, FALSE)</f>
        <v>Central</v>
      </c>
      <c r="K479">
        <v>13</v>
      </c>
      <c r="L479" t="s">
        <v>62</v>
      </c>
      <c r="M479">
        <f t="shared" si="625"/>
        <v>17</v>
      </c>
      <c r="N479" s="10">
        <f t="shared" si="640"/>
        <v>21.142857142857142</v>
      </c>
      <c r="O479" s="10">
        <f t="shared" si="641"/>
        <v>19.428571428571427</v>
      </c>
      <c r="P479" s="8">
        <v>7</v>
      </c>
      <c r="Q479" t="str">
        <f t="shared" si="642"/>
        <v>N</v>
      </c>
    </row>
    <row r="480" spans="1:17" x14ac:dyDescent="0.35">
      <c r="A480" t="s">
        <v>6</v>
      </c>
      <c r="B480">
        <v>17</v>
      </c>
      <c r="C480" t="s">
        <v>5</v>
      </c>
      <c r="D480" t="str">
        <f>IF($B481=$B480,"T",IF($B481&lt;$B480,"W","L"))</f>
        <v>L</v>
      </c>
      <c r="E480" s="5">
        <f t="shared" ref="E480" si="659">$E481</f>
        <v>42366</v>
      </c>
      <c r="F480" s="4">
        <f t="shared" si="639"/>
        <v>15</v>
      </c>
      <c r="G480" s="4">
        <f t="shared" si="636"/>
        <v>8</v>
      </c>
      <c r="H480" t="s">
        <v>34</v>
      </c>
      <c r="I480">
        <f t="shared" si="637"/>
        <v>1830</v>
      </c>
      <c r="J480" t="str">
        <f>J481</f>
        <v>Mountain</v>
      </c>
      <c r="K480">
        <f t="shared" ref="K480:L480" si="660">K481</f>
        <v>16</v>
      </c>
      <c r="L480" t="str">
        <f t="shared" si="660"/>
        <v>Mostly Cloudy</v>
      </c>
      <c r="M480">
        <f t="shared" si="624"/>
        <v>20</v>
      </c>
      <c r="N480" s="10">
        <f t="shared" si="640"/>
        <v>27</v>
      </c>
      <c r="O480" s="10">
        <f t="shared" si="641"/>
        <v>17.357142857142858</v>
      </c>
      <c r="P480" s="8">
        <f>(P481*-1)</f>
        <v>-4</v>
      </c>
      <c r="Q480" t="str">
        <f t="shared" si="642"/>
        <v>N</v>
      </c>
    </row>
    <row r="481" spans="1:17" x14ac:dyDescent="0.35">
      <c r="A481" t="s">
        <v>18</v>
      </c>
      <c r="B481">
        <v>20</v>
      </c>
      <c r="C481" t="s">
        <v>5</v>
      </c>
      <c r="D481" t="str">
        <f>IF($B480=$B481,"T",IF($B480&lt;$B481,"W","L"))</f>
        <v>W</v>
      </c>
      <c r="E481" s="5">
        <v>42366</v>
      </c>
      <c r="F481" s="4">
        <f t="shared" si="639"/>
        <v>15</v>
      </c>
      <c r="G481" s="4">
        <f t="shared" si="636"/>
        <v>8</v>
      </c>
      <c r="H481" t="s">
        <v>35</v>
      </c>
      <c r="I481">
        <v>1830</v>
      </c>
      <c r="J481" t="str">
        <f>VLOOKUP(A481,Sheet1!$A:$D,3, FALSE)</f>
        <v>Mountain</v>
      </c>
      <c r="K481">
        <v>16</v>
      </c>
      <c r="L481" t="s">
        <v>74</v>
      </c>
      <c r="M481">
        <f t="shared" si="625"/>
        <v>17</v>
      </c>
      <c r="N481" s="10">
        <f t="shared" si="640"/>
        <v>22</v>
      </c>
      <c r="O481" s="10">
        <f t="shared" si="641"/>
        <v>18.499999999999996</v>
      </c>
      <c r="P481" s="8">
        <v>4</v>
      </c>
      <c r="Q481" t="str">
        <f t="shared" si="642"/>
        <v>N</v>
      </c>
    </row>
    <row r="482" spans="1:17" x14ac:dyDescent="0.35">
      <c r="A482" t="s">
        <v>30</v>
      </c>
      <c r="B482">
        <v>16</v>
      </c>
      <c r="C482" t="s">
        <v>1</v>
      </c>
      <c r="D482" t="str">
        <f>IF($B483=$B482,"T",IF($B483&lt;$B482,"W","L"))</f>
        <v>L</v>
      </c>
      <c r="E482" s="5">
        <f t="shared" ref="E482:E512" si="661">$E483</f>
        <v>42372</v>
      </c>
      <c r="F482" s="4">
        <f>1+IF(ISNA(VLOOKUP($A482,$A$450:$F$481,6,FALSE)),VLOOKUP($A482,$A$418:$F$449,6,FALSE),VLOOKUP($A482,$A$450:$F$481,6,FALSE))</f>
        <v>16</v>
      </c>
      <c r="G482" s="4">
        <f t="shared" ref="F482:G513" si="662">VLOOKUP($A482,$A482:$E482,5,FALSE)-IF(ISNA(VLOOKUP($A482,$A$450:$E$481,5,FALSE)),VLOOKUP($A482,$A$418:$E$449,5,FALSE),VLOOKUP($A482,$A$450:$E$481,5,FALSE))</f>
        <v>7</v>
      </c>
      <c r="H482" t="s">
        <v>34</v>
      </c>
      <c r="I482">
        <f t="shared" ref="I482:I512" si="663">I483</f>
        <v>1300</v>
      </c>
      <c r="J482" t="str">
        <f>J483</f>
        <v>Eastern</v>
      </c>
      <c r="K482">
        <f t="shared" ref="K482:L482" si="664">K483</f>
        <v>35</v>
      </c>
      <c r="L482" t="str">
        <f t="shared" si="664"/>
        <v>Mostly Cloudy</v>
      </c>
      <c r="M482">
        <f t="shared" si="624"/>
        <v>24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20.8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25.133333333333333</v>
      </c>
      <c r="P482" s="8">
        <f>(P483*-1)</f>
        <v>-9.5</v>
      </c>
      <c r="Q482" t="str">
        <f>IF(AND(($P482 &lt;  0), ($D482="L")), "N", IF(AND(($P482 &gt; 0), ($D482="W")),"N","Y"))</f>
        <v>N</v>
      </c>
    </row>
    <row r="483" spans="1:17" x14ac:dyDescent="0.35">
      <c r="A483" t="s">
        <v>6</v>
      </c>
      <c r="B483">
        <v>24</v>
      </c>
      <c r="C483" t="s">
        <v>1</v>
      </c>
      <c r="D483" t="str">
        <f>IF($B482=$B483,"T",IF($B482&lt;$B483,"W","L"))</f>
        <v>W</v>
      </c>
      <c r="E483" s="5">
        <v>42372</v>
      </c>
      <c r="F483" s="4">
        <f t="shared" ref="F483:F513" si="665">1+IF(ISNA(VLOOKUP($A483,$A$450:$F$481,6,FALSE)),VLOOKUP($A483,$A$418:$F$449,6,FALSE),VLOOKUP($A483,$A$450:$F$481,6,FALSE))</f>
        <v>16</v>
      </c>
      <c r="G483" s="4">
        <f t="shared" si="662"/>
        <v>6</v>
      </c>
      <c r="H483" t="s">
        <v>35</v>
      </c>
      <c r="I483">
        <v>1300</v>
      </c>
      <c r="J483" t="str">
        <f>VLOOKUP(A483,Sheet1!$A:$D,3, FALSE)</f>
        <v>Eastern</v>
      </c>
      <c r="K483">
        <v>35</v>
      </c>
      <c r="L483" t="s">
        <v>74</v>
      </c>
      <c r="M483">
        <f t="shared" si="625"/>
        <v>16</v>
      </c>
      <c r="N483" s="10">
        <f t="shared" ref="N483:N513" si="666">IF(ISNA(VLOOKUP($A483,$A$450:$N$481,2,FALSE)),((VLOOKUP($A483,$A$418:$N$449,14,FALSE)*($F483-2))+VLOOKUP($A483,$A$418:$N$449,2,FALSE))/($F483-1),((VLOOKUP($A483,$A$450:$N$481,14,FALSE)*($F483-2))+VLOOKUP($A483,$A$450:$N$481,2,FALSE))/($F483-1))</f>
        <v>26.333333333333332</v>
      </c>
      <c r="O483" s="10">
        <f t="shared" ref="O483:O513" si="667">IF(ISNA(VLOOKUP($A483,$A$450:$O$481,13,FALSE)),((VLOOKUP($A483,$A$418:$O$449,15,FALSE)*($F483-2))+VLOOKUP($A483,$A$418:$O$449,13,FALSE))/($F483-1),((VLOOKUP($A483,$A$450:$O$481,15,FALSE)*($F483-2))+VLOOKUP($A483,$A$450:$O$481,13,FALSE))/($F483-1))</f>
        <v>17.533333333333335</v>
      </c>
      <c r="P483" s="8">
        <v>9.5</v>
      </c>
      <c r="Q483" t="str">
        <f t="shared" ref="Q483:Q513" si="668">IF(AND(($P483 &lt;  0), ($D483="L")), "N", IF(AND(($P483 &gt; 0), ($D483="W")),"N","Y"))</f>
        <v>N</v>
      </c>
    </row>
    <row r="484" spans="1:17" x14ac:dyDescent="0.35">
      <c r="A484" t="s">
        <v>7</v>
      </c>
      <c r="B484">
        <v>10</v>
      </c>
      <c r="C484" t="s">
        <v>1</v>
      </c>
      <c r="D484" t="str">
        <f>IF($B485=$B484,"T",IF($B485&lt;$B484,"W","L"))</f>
        <v>L</v>
      </c>
      <c r="E484" s="5">
        <f t="shared" si="661"/>
        <v>42372</v>
      </c>
      <c r="F484" s="4">
        <f t="shared" si="665"/>
        <v>16</v>
      </c>
      <c r="G484" s="4">
        <f t="shared" si="662"/>
        <v>7</v>
      </c>
      <c r="H484" t="s">
        <v>34</v>
      </c>
      <c r="I484">
        <f t="shared" si="663"/>
        <v>1300</v>
      </c>
      <c r="J484" t="str">
        <f>J485</f>
        <v>Eastern</v>
      </c>
      <c r="K484">
        <f t="shared" ref="K484:L484" si="669">K485</f>
        <v>80</v>
      </c>
      <c r="L484" t="str">
        <f t="shared" si="669"/>
        <v>Cloudy</v>
      </c>
      <c r="M484">
        <f t="shared" si="624"/>
        <v>20</v>
      </c>
      <c r="N484" s="10">
        <f t="shared" si="666"/>
        <v>30.333333333333332</v>
      </c>
      <c r="O484" s="10">
        <f t="shared" si="667"/>
        <v>19.666666666666668</v>
      </c>
      <c r="P484" s="8">
        <f>(P485*-1)</f>
        <v>10</v>
      </c>
      <c r="Q484" t="str">
        <f t="shared" si="668"/>
        <v>Y</v>
      </c>
    </row>
    <row r="485" spans="1:17" x14ac:dyDescent="0.35">
      <c r="A485" t="s">
        <v>10</v>
      </c>
      <c r="B485">
        <v>20</v>
      </c>
      <c r="C485" t="s">
        <v>1</v>
      </c>
      <c r="D485" t="str">
        <f>IF($B484=$B485,"T",IF($B484&lt;$B485,"W","L"))</f>
        <v>W</v>
      </c>
      <c r="E485" s="5">
        <v>42372</v>
      </c>
      <c r="F485" s="4">
        <f t="shared" si="665"/>
        <v>16</v>
      </c>
      <c r="G485" s="4">
        <f t="shared" si="662"/>
        <v>7</v>
      </c>
      <c r="H485" t="s">
        <v>35</v>
      </c>
      <c r="I485">
        <v>1300</v>
      </c>
      <c r="J485" t="str">
        <f>VLOOKUP(A485,Sheet1!$A:$D,3, FALSE)</f>
        <v>Eastern</v>
      </c>
      <c r="K485">
        <v>80</v>
      </c>
      <c r="L485" t="s">
        <v>64</v>
      </c>
      <c r="M485">
        <f t="shared" si="625"/>
        <v>10</v>
      </c>
      <c r="N485" s="10">
        <f t="shared" si="666"/>
        <v>19.333333333333332</v>
      </c>
      <c r="O485" s="10">
        <f t="shared" si="667"/>
        <v>25.266666666666666</v>
      </c>
      <c r="P485" s="8">
        <v>-10</v>
      </c>
      <c r="Q485" t="str">
        <f t="shared" si="668"/>
        <v>Y</v>
      </c>
    </row>
    <row r="486" spans="1:17" x14ac:dyDescent="0.35">
      <c r="A486" t="s">
        <v>13</v>
      </c>
      <c r="B486">
        <v>24</v>
      </c>
      <c r="C486" t="s">
        <v>1</v>
      </c>
      <c r="D486" t="str">
        <f>IF($B487=$B486,"T",IF($B487&lt;$B486,"W","L"))</f>
        <v>L</v>
      </c>
      <c r="E486" s="5">
        <f t="shared" si="661"/>
        <v>42372</v>
      </c>
      <c r="F486" s="4">
        <f t="shared" si="665"/>
        <v>16</v>
      </c>
      <c r="G486" s="4">
        <f t="shared" si="662"/>
        <v>7</v>
      </c>
      <c r="H486" t="s">
        <v>34</v>
      </c>
      <c r="I486">
        <f t="shared" si="663"/>
        <v>1300</v>
      </c>
      <c r="J486" t="str">
        <f>J487</f>
        <v>Eastern</v>
      </c>
      <c r="K486" t="str">
        <f t="shared" ref="K486:L486" si="670">K487</f>
        <v>Dome</v>
      </c>
      <c r="L486">
        <f t="shared" si="670"/>
        <v>0</v>
      </c>
      <c r="M486">
        <f t="shared" si="624"/>
        <v>30</v>
      </c>
      <c r="N486" s="10">
        <f t="shared" si="666"/>
        <v>18.333333333333332</v>
      </c>
      <c r="O486" s="10">
        <f t="shared" si="667"/>
        <v>26.2</v>
      </c>
      <c r="P486" s="8">
        <f>(P487*-1)</f>
        <v>-4</v>
      </c>
      <c r="Q486" t="str">
        <f t="shared" si="668"/>
        <v>N</v>
      </c>
    </row>
    <row r="487" spans="1:17" x14ac:dyDescent="0.35">
      <c r="A487" t="s">
        <v>14</v>
      </c>
      <c r="B487">
        <v>30</v>
      </c>
      <c r="C487" t="s">
        <v>1</v>
      </c>
      <c r="D487" t="str">
        <f>IF($B486=$B487,"T",IF($B486&lt;$B487,"W","L"))</f>
        <v>W</v>
      </c>
      <c r="E487" s="5">
        <v>42372</v>
      </c>
      <c r="F487" s="4">
        <f t="shared" si="665"/>
        <v>16</v>
      </c>
      <c r="G487" s="4">
        <f t="shared" si="662"/>
        <v>7</v>
      </c>
      <c r="H487" t="s">
        <v>35</v>
      </c>
      <c r="I487">
        <v>1300</v>
      </c>
      <c r="J487" t="str">
        <f>VLOOKUP(A487,Sheet1!$A:$D,3, FALSE)</f>
        <v>Eastern</v>
      </c>
      <c r="K487" t="s">
        <v>61</v>
      </c>
      <c r="M487">
        <f t="shared" si="625"/>
        <v>24</v>
      </c>
      <c r="N487" s="10">
        <f t="shared" si="666"/>
        <v>20.2</v>
      </c>
      <c r="O487" s="10">
        <f t="shared" si="667"/>
        <v>25.6</v>
      </c>
      <c r="P487" s="8">
        <v>4</v>
      </c>
      <c r="Q487" t="str">
        <f t="shared" si="668"/>
        <v>N</v>
      </c>
    </row>
    <row r="488" spans="1:17" x14ac:dyDescent="0.35">
      <c r="A488" t="s">
        <v>4</v>
      </c>
      <c r="B488">
        <v>28</v>
      </c>
      <c r="C488" t="s">
        <v>1</v>
      </c>
      <c r="D488" t="str">
        <f>IF($B489=$B488,"T",IF($B489&lt;$B488,"W","L"))</f>
        <v>W</v>
      </c>
      <c r="E488" s="5">
        <f t="shared" si="661"/>
        <v>42372</v>
      </c>
      <c r="F488" s="4">
        <f t="shared" si="665"/>
        <v>16</v>
      </c>
      <c r="G488" s="4">
        <f t="shared" si="662"/>
        <v>7</v>
      </c>
      <c r="H488" t="s">
        <v>34</v>
      </c>
      <c r="I488">
        <f t="shared" si="663"/>
        <v>1300</v>
      </c>
      <c r="J488" t="str">
        <f>J489</f>
        <v>Eastern</v>
      </c>
      <c r="K488">
        <f t="shared" ref="K488:L488" si="671">K489</f>
        <v>34</v>
      </c>
      <c r="L488" t="str">
        <f t="shared" si="671"/>
        <v>Cloudy</v>
      </c>
      <c r="M488">
        <f t="shared" si="624"/>
        <v>12</v>
      </c>
      <c r="N488" s="10">
        <f t="shared" si="666"/>
        <v>26.333333333333332</v>
      </c>
      <c r="O488" s="10">
        <f t="shared" si="667"/>
        <v>20.466666666666665</v>
      </c>
      <c r="P488" s="8">
        <f>(P489*-1)</f>
        <v>13</v>
      </c>
      <c r="Q488" t="str">
        <f t="shared" si="668"/>
        <v>N</v>
      </c>
    </row>
    <row r="489" spans="1:17" x14ac:dyDescent="0.35">
      <c r="A489" t="s">
        <v>8</v>
      </c>
      <c r="B489">
        <v>12</v>
      </c>
      <c r="C489" t="s">
        <v>1</v>
      </c>
      <c r="D489" t="str">
        <f>IF($B488=$B489,"T",IF($B488&lt;$B489,"W","L"))</f>
        <v>L</v>
      </c>
      <c r="E489" s="5">
        <v>42372</v>
      </c>
      <c r="F489" s="4">
        <f t="shared" si="665"/>
        <v>16</v>
      </c>
      <c r="G489" s="4">
        <f t="shared" si="662"/>
        <v>7</v>
      </c>
      <c r="H489" t="s">
        <v>35</v>
      </c>
      <c r="I489">
        <v>1300</v>
      </c>
      <c r="J489" t="str">
        <f>VLOOKUP(A489,Sheet1!$A:$D,3, FALSE)</f>
        <v>Eastern</v>
      </c>
      <c r="K489">
        <v>34</v>
      </c>
      <c r="L489" t="s">
        <v>64</v>
      </c>
      <c r="M489">
        <f t="shared" si="625"/>
        <v>28</v>
      </c>
      <c r="N489" s="10">
        <f t="shared" si="666"/>
        <v>17.733333333333334</v>
      </c>
      <c r="O489" s="10">
        <f t="shared" si="667"/>
        <v>26.933333333333334</v>
      </c>
      <c r="P489" s="8">
        <v>-13</v>
      </c>
      <c r="Q489" t="str">
        <f t="shared" si="668"/>
        <v>N</v>
      </c>
    </row>
    <row r="490" spans="1:17" x14ac:dyDescent="0.35">
      <c r="A490" t="s">
        <v>2</v>
      </c>
      <c r="B490">
        <v>20</v>
      </c>
      <c r="C490" t="s">
        <v>1</v>
      </c>
      <c r="D490" t="str">
        <f>IF($B491=$B490,"T",IF($B491&lt;$B490,"W","L"))</f>
        <v>W</v>
      </c>
      <c r="E490" s="5">
        <f t="shared" si="661"/>
        <v>42372</v>
      </c>
      <c r="F490" s="4">
        <f t="shared" si="665"/>
        <v>16</v>
      </c>
      <c r="G490" s="4">
        <f t="shared" si="662"/>
        <v>7</v>
      </c>
      <c r="H490" t="s">
        <v>34</v>
      </c>
      <c r="I490">
        <f t="shared" si="663"/>
        <v>1300</v>
      </c>
      <c r="J490" t="str">
        <f>J491</f>
        <v>Eastern</v>
      </c>
      <c r="K490" t="str">
        <f t="shared" ref="K490:L490" si="672">K491</f>
        <v>Dome</v>
      </c>
      <c r="L490">
        <f t="shared" si="672"/>
        <v>0</v>
      </c>
      <c r="M490">
        <f t="shared" si="624"/>
        <v>17</v>
      </c>
      <c r="N490" s="10">
        <f t="shared" si="666"/>
        <v>25.866666666666667</v>
      </c>
      <c r="O490" s="10">
        <f t="shared" si="667"/>
        <v>30.6</v>
      </c>
      <c r="P490" s="8">
        <f>(P491*-1)</f>
        <v>-6</v>
      </c>
      <c r="Q490" t="str">
        <f t="shared" si="668"/>
        <v>Y</v>
      </c>
    </row>
    <row r="491" spans="1:17" x14ac:dyDescent="0.35">
      <c r="A491" t="s">
        <v>3</v>
      </c>
      <c r="B491">
        <v>17</v>
      </c>
      <c r="C491" t="s">
        <v>1</v>
      </c>
      <c r="D491" t="str">
        <f>IF($B490=$B491,"T",IF($B490&lt;$B491,"W","L"))</f>
        <v>L</v>
      </c>
      <c r="E491" s="5">
        <v>42372</v>
      </c>
      <c r="F491" s="4">
        <f t="shared" si="665"/>
        <v>16</v>
      </c>
      <c r="G491" s="4">
        <f t="shared" si="662"/>
        <v>7</v>
      </c>
      <c r="H491" t="s">
        <v>35</v>
      </c>
      <c r="I491">
        <v>1300</v>
      </c>
      <c r="J491" t="str">
        <f>VLOOKUP(A491,Sheet1!$A:$D,3, FALSE)</f>
        <v>Eastern</v>
      </c>
      <c r="K491" t="s">
        <v>61</v>
      </c>
      <c r="M491">
        <f t="shared" si="625"/>
        <v>20</v>
      </c>
      <c r="N491" s="10">
        <f t="shared" si="666"/>
        <v>21.466666666666665</v>
      </c>
      <c r="O491" s="10">
        <f t="shared" si="667"/>
        <v>21.666666666666668</v>
      </c>
      <c r="P491" s="8">
        <v>6</v>
      </c>
      <c r="Q491" t="str">
        <f t="shared" si="668"/>
        <v>Y</v>
      </c>
    </row>
    <row r="492" spans="1:17" x14ac:dyDescent="0.35">
      <c r="A492" t="s">
        <v>31</v>
      </c>
      <c r="B492">
        <v>17</v>
      </c>
      <c r="C492" t="s">
        <v>1</v>
      </c>
      <c r="D492" t="str">
        <f>IF($B493=$B492,"T",IF($B493&lt;$B492,"W","L"))</f>
        <v>L</v>
      </c>
      <c r="E492" s="5">
        <f t="shared" si="661"/>
        <v>42372</v>
      </c>
      <c r="F492" s="4">
        <f t="shared" si="665"/>
        <v>16</v>
      </c>
      <c r="G492" s="4">
        <f t="shared" si="662"/>
        <v>7</v>
      </c>
      <c r="H492" t="s">
        <v>34</v>
      </c>
      <c r="I492">
        <f t="shared" si="663"/>
        <v>1300</v>
      </c>
      <c r="J492" t="str">
        <f>J493</f>
        <v>Eastern</v>
      </c>
      <c r="K492">
        <f t="shared" ref="K492:L492" si="673">K493</f>
        <v>35</v>
      </c>
      <c r="L492" t="str">
        <f t="shared" si="673"/>
        <v>Cloudy</v>
      </c>
      <c r="M492">
        <f t="shared" si="624"/>
        <v>22</v>
      </c>
      <c r="N492" s="10">
        <f t="shared" si="666"/>
        <v>24.666666666666668</v>
      </c>
      <c r="O492" s="10">
        <f t="shared" si="667"/>
        <v>19.466666666666665</v>
      </c>
      <c r="P492" s="8">
        <f>(P493*-1)</f>
        <v>3</v>
      </c>
      <c r="Q492" t="str">
        <f t="shared" si="668"/>
        <v>Y</v>
      </c>
    </row>
    <row r="493" spans="1:17" x14ac:dyDescent="0.35">
      <c r="A493" t="s">
        <v>11</v>
      </c>
      <c r="B493">
        <v>22</v>
      </c>
      <c r="C493" t="s">
        <v>1</v>
      </c>
      <c r="D493" t="str">
        <f>IF($B492=$B493,"T",IF($B492&lt;$B493,"W","L"))</f>
        <v>W</v>
      </c>
      <c r="E493" s="5">
        <v>42372</v>
      </c>
      <c r="F493" s="4">
        <f t="shared" si="665"/>
        <v>16</v>
      </c>
      <c r="G493" s="4">
        <f t="shared" si="662"/>
        <v>7</v>
      </c>
      <c r="H493" t="s">
        <v>35</v>
      </c>
      <c r="I493">
        <v>1300</v>
      </c>
      <c r="J493" t="str">
        <f>VLOOKUP(A493,Sheet1!$A:$D,3, FALSE)</f>
        <v>Eastern</v>
      </c>
      <c r="K493">
        <v>35</v>
      </c>
      <c r="L493" t="s">
        <v>64</v>
      </c>
      <c r="M493">
        <f t="shared" si="625"/>
        <v>17</v>
      </c>
      <c r="N493" s="10">
        <f t="shared" si="666"/>
        <v>23.8</v>
      </c>
      <c r="O493" s="10">
        <f t="shared" si="667"/>
        <v>22.8</v>
      </c>
      <c r="P493" s="8">
        <v>-3</v>
      </c>
      <c r="Q493" t="str">
        <f t="shared" si="668"/>
        <v>Y</v>
      </c>
    </row>
    <row r="494" spans="1:17" x14ac:dyDescent="0.35">
      <c r="A494" t="s">
        <v>16</v>
      </c>
      <c r="B494">
        <v>24</v>
      </c>
      <c r="C494" t="s">
        <v>1</v>
      </c>
      <c r="D494" t="str">
        <f>IF($B495=$B494,"T",IF($B495&lt;$B494,"W","L"))</f>
        <v>W</v>
      </c>
      <c r="E494" s="5">
        <f t="shared" si="661"/>
        <v>42372</v>
      </c>
      <c r="F494" s="4">
        <f t="shared" si="665"/>
        <v>16</v>
      </c>
      <c r="G494" s="4">
        <f t="shared" si="662"/>
        <v>7</v>
      </c>
      <c r="H494" t="s">
        <v>34</v>
      </c>
      <c r="I494">
        <f t="shared" si="663"/>
        <v>1200</v>
      </c>
      <c r="J494" t="str">
        <f>J495</f>
        <v>Central</v>
      </c>
      <c r="K494">
        <f t="shared" ref="K494:L494" si="674">K495</f>
        <v>31</v>
      </c>
      <c r="L494" t="str">
        <f t="shared" si="674"/>
        <v>Cloudy</v>
      </c>
      <c r="M494">
        <f t="shared" si="624"/>
        <v>20</v>
      </c>
      <c r="N494" s="10">
        <f t="shared" si="666"/>
        <v>22.266666666666666</v>
      </c>
      <c r="O494" s="10">
        <f t="shared" si="667"/>
        <v>25.333333333333332</v>
      </c>
      <c r="P494" s="8">
        <f>(P495*-1)</f>
        <v>2.5</v>
      </c>
      <c r="Q494" t="str">
        <f t="shared" si="668"/>
        <v>N</v>
      </c>
    </row>
    <row r="495" spans="1:17" x14ac:dyDescent="0.35">
      <c r="A495" t="s">
        <v>17</v>
      </c>
      <c r="B495">
        <v>20</v>
      </c>
      <c r="C495" t="s">
        <v>1</v>
      </c>
      <c r="D495" t="str">
        <f>IF($B494=$B495,"T",IF($B494&lt;$B495,"W","L"))</f>
        <v>L</v>
      </c>
      <c r="E495" s="5">
        <v>42372</v>
      </c>
      <c r="F495" s="4">
        <f t="shared" si="665"/>
        <v>16</v>
      </c>
      <c r="G495" s="4">
        <f t="shared" si="662"/>
        <v>7</v>
      </c>
      <c r="H495" t="s">
        <v>35</v>
      </c>
      <c r="I495">
        <v>1200</v>
      </c>
      <c r="J495" t="str">
        <f>VLOOKUP(A495,Sheet1!$A:$D,3, FALSE)</f>
        <v>Central</v>
      </c>
      <c r="K495">
        <v>31</v>
      </c>
      <c r="L495" t="s">
        <v>64</v>
      </c>
      <c r="M495">
        <f t="shared" si="625"/>
        <v>24</v>
      </c>
      <c r="N495" s="10">
        <f t="shared" si="666"/>
        <v>21</v>
      </c>
      <c r="O495" s="10">
        <f t="shared" si="667"/>
        <v>24.866666666666667</v>
      </c>
      <c r="P495" s="8">
        <v>-2.5</v>
      </c>
      <c r="Q495" t="str">
        <f t="shared" si="668"/>
        <v>N</v>
      </c>
    </row>
    <row r="496" spans="1:17" x14ac:dyDescent="0.35">
      <c r="A496" t="s">
        <v>19</v>
      </c>
      <c r="B496">
        <v>6</v>
      </c>
      <c r="C496" t="s">
        <v>1</v>
      </c>
      <c r="D496" t="str">
        <f>IF($B497=$B496,"T",IF($B497&lt;$B496,"W","L"))</f>
        <v>L</v>
      </c>
      <c r="E496" s="5">
        <f t="shared" si="661"/>
        <v>42372</v>
      </c>
      <c r="F496" s="4">
        <f t="shared" si="665"/>
        <v>16</v>
      </c>
      <c r="G496" s="4">
        <f t="shared" si="662"/>
        <v>7</v>
      </c>
      <c r="H496" t="s">
        <v>34</v>
      </c>
      <c r="I496">
        <f t="shared" si="663"/>
        <v>1200</v>
      </c>
      <c r="J496" t="str">
        <f>J497</f>
        <v>Central</v>
      </c>
      <c r="K496" t="str">
        <f t="shared" ref="K496:L496" si="675">K497</f>
        <v>Dome</v>
      </c>
      <c r="L496">
        <f t="shared" si="675"/>
        <v>0</v>
      </c>
      <c r="M496">
        <f t="shared" ref="M496:M513" si="676">$B497</f>
        <v>30</v>
      </c>
      <c r="N496" s="10">
        <f t="shared" si="666"/>
        <v>24.666666666666668</v>
      </c>
      <c r="O496" s="10">
        <f t="shared" si="667"/>
        <v>27.866666666666667</v>
      </c>
      <c r="P496" s="8">
        <f>(P497*-1)</f>
        <v>-6</v>
      </c>
      <c r="Q496" t="str">
        <f t="shared" si="668"/>
        <v>N</v>
      </c>
    </row>
    <row r="497" spans="1:17" x14ac:dyDescent="0.35">
      <c r="A497" t="s">
        <v>15</v>
      </c>
      <c r="B497">
        <v>30</v>
      </c>
      <c r="C497" t="s">
        <v>1</v>
      </c>
      <c r="D497" t="str">
        <f>IF($B496=$B497,"T",IF($B496&lt;$B497,"W","L"))</f>
        <v>W</v>
      </c>
      <c r="E497" s="5">
        <v>42372</v>
      </c>
      <c r="F497" s="4">
        <f t="shared" si="665"/>
        <v>16</v>
      </c>
      <c r="G497" s="4">
        <f t="shared" si="662"/>
        <v>7</v>
      </c>
      <c r="H497" t="s">
        <v>35</v>
      </c>
      <c r="I497">
        <v>1200</v>
      </c>
      <c r="J497" t="str">
        <f>VLOOKUP(A497,Sheet1!$A:$D,3, FALSE)</f>
        <v>Central</v>
      </c>
      <c r="K497" t="s">
        <v>61</v>
      </c>
      <c r="M497">
        <f t="shared" ref="M497:M513" si="677">$B496</f>
        <v>6</v>
      </c>
      <c r="N497" s="10">
        <f t="shared" si="666"/>
        <v>20.6</v>
      </c>
      <c r="O497" s="10">
        <f t="shared" si="667"/>
        <v>20.466666666666665</v>
      </c>
      <c r="P497" s="8">
        <v>6</v>
      </c>
      <c r="Q497" t="str">
        <f t="shared" si="668"/>
        <v>N</v>
      </c>
    </row>
    <row r="498" spans="1:17" x14ac:dyDescent="0.35">
      <c r="A498" t="s">
        <v>27</v>
      </c>
      <c r="B498">
        <v>35</v>
      </c>
      <c r="C498" t="s">
        <v>1</v>
      </c>
      <c r="D498" t="str">
        <f>IF($B499=$B498,"T",IF($B499&lt;$B498,"W","L"))</f>
        <v>W</v>
      </c>
      <c r="E498" s="5">
        <f t="shared" si="661"/>
        <v>42372</v>
      </c>
      <c r="F498" s="4">
        <f t="shared" si="665"/>
        <v>16</v>
      </c>
      <c r="G498" s="4">
        <f t="shared" si="662"/>
        <v>8</v>
      </c>
      <c r="H498" t="s">
        <v>34</v>
      </c>
      <c r="I498">
        <f t="shared" si="663"/>
        <v>1300</v>
      </c>
      <c r="J498" t="str">
        <f>J499</f>
        <v>Eastern</v>
      </c>
      <c r="K498">
        <f t="shared" ref="K498:L498" si="678">K499</f>
        <v>45</v>
      </c>
      <c r="L498" t="str">
        <f t="shared" si="678"/>
        <v>Sunny</v>
      </c>
      <c r="M498">
        <f t="shared" si="676"/>
        <v>30</v>
      </c>
      <c r="N498" s="10">
        <f t="shared" si="666"/>
        <v>22.8</v>
      </c>
      <c r="O498" s="10">
        <f t="shared" si="667"/>
        <v>26.666666666666668</v>
      </c>
      <c r="P498" s="8">
        <f>(P499*-1)</f>
        <v>-3.5</v>
      </c>
      <c r="Q498" t="str">
        <f t="shared" si="668"/>
        <v>Y</v>
      </c>
    </row>
    <row r="499" spans="1:17" x14ac:dyDescent="0.35">
      <c r="A499" t="s">
        <v>21</v>
      </c>
      <c r="B499">
        <v>30</v>
      </c>
      <c r="C499" t="s">
        <v>1</v>
      </c>
      <c r="D499" t="str">
        <f>IF($B498=$B499,"T",IF($B498&lt;$B499,"W","L"))</f>
        <v>L</v>
      </c>
      <c r="E499" s="5">
        <v>42372</v>
      </c>
      <c r="F499" s="4">
        <f t="shared" si="665"/>
        <v>16</v>
      </c>
      <c r="G499" s="4">
        <f t="shared" si="662"/>
        <v>7</v>
      </c>
      <c r="H499" t="s">
        <v>35</v>
      </c>
      <c r="I499">
        <v>1300</v>
      </c>
      <c r="J499" t="str">
        <f>VLOOKUP(A499,Sheet1!$A:$D,3, FALSE)</f>
        <v>Eastern</v>
      </c>
      <c r="K499">
        <v>45</v>
      </c>
      <c r="L499" t="s">
        <v>65</v>
      </c>
      <c r="M499">
        <f t="shared" si="677"/>
        <v>35</v>
      </c>
      <c r="N499" s="10">
        <f t="shared" si="666"/>
        <v>26</v>
      </c>
      <c r="O499" s="10">
        <f t="shared" si="667"/>
        <v>27.133333333333333</v>
      </c>
      <c r="P499" s="8">
        <v>3.5</v>
      </c>
      <c r="Q499" t="str">
        <f t="shared" si="668"/>
        <v>Y</v>
      </c>
    </row>
    <row r="500" spans="1:17" x14ac:dyDescent="0.35">
      <c r="A500" t="s">
        <v>29</v>
      </c>
      <c r="B500">
        <v>34</v>
      </c>
      <c r="C500" t="s">
        <v>1</v>
      </c>
      <c r="D500" t="str">
        <f>IF($B501=$B500,"T",IF($B501&lt;$B500,"W","L"))</f>
        <v>W</v>
      </c>
      <c r="E500" s="5">
        <f t="shared" si="661"/>
        <v>42372</v>
      </c>
      <c r="F500" s="4">
        <f t="shared" si="665"/>
        <v>16</v>
      </c>
      <c r="G500" s="4">
        <f t="shared" si="662"/>
        <v>8</v>
      </c>
      <c r="H500" t="s">
        <v>34</v>
      </c>
      <c r="I500">
        <f t="shared" si="663"/>
        <v>1200</v>
      </c>
      <c r="J500" t="str">
        <f>J501</f>
        <v>Central</v>
      </c>
      <c r="K500" t="str">
        <f t="shared" ref="K500:L500" si="679">K501</f>
        <v>Dome</v>
      </c>
      <c r="L500">
        <f t="shared" si="679"/>
        <v>0</v>
      </c>
      <c r="M500">
        <f t="shared" si="676"/>
        <v>23</v>
      </c>
      <c r="N500" s="10">
        <f t="shared" si="666"/>
        <v>23.6</v>
      </c>
      <c r="O500" s="10">
        <f t="shared" si="667"/>
        <v>23.733333333333334</v>
      </c>
      <c r="P500" s="8">
        <f>(P501*-1)</f>
        <v>-3</v>
      </c>
      <c r="Q500" t="str">
        <f t="shared" si="668"/>
        <v>Y</v>
      </c>
    </row>
    <row r="501" spans="1:17" x14ac:dyDescent="0.35">
      <c r="A501" t="s">
        <v>28</v>
      </c>
      <c r="B501">
        <v>23</v>
      </c>
      <c r="C501" t="s">
        <v>1</v>
      </c>
      <c r="D501" t="str">
        <f>IF($B500=$B501,"T",IF($B500&lt;$B501,"W","L"))</f>
        <v>L</v>
      </c>
      <c r="E501" s="5">
        <v>42372</v>
      </c>
      <c r="F501" s="4">
        <f t="shared" si="665"/>
        <v>16</v>
      </c>
      <c r="G501" s="4">
        <f t="shared" si="662"/>
        <v>7</v>
      </c>
      <c r="H501" t="s">
        <v>35</v>
      </c>
      <c r="I501">
        <v>1200</v>
      </c>
      <c r="J501" t="str">
        <f>VLOOKUP(A501,Sheet1!$A:$D,3, FALSE)</f>
        <v>Central</v>
      </c>
      <c r="K501" t="s">
        <v>61</v>
      </c>
      <c r="M501">
        <f t="shared" si="677"/>
        <v>34</v>
      </c>
      <c r="N501" s="10">
        <f t="shared" si="666"/>
        <v>16.8</v>
      </c>
      <c r="O501" s="10">
        <f t="shared" si="667"/>
        <v>22.666666666666668</v>
      </c>
      <c r="P501" s="8">
        <v>3</v>
      </c>
      <c r="Q501" t="str">
        <f t="shared" si="668"/>
        <v>Y</v>
      </c>
    </row>
    <row r="502" spans="1:17" x14ac:dyDescent="0.35">
      <c r="A502" t="s">
        <v>9</v>
      </c>
      <c r="B502">
        <v>10</v>
      </c>
      <c r="C502" t="s">
        <v>1</v>
      </c>
      <c r="D502" t="str">
        <f>IF($B503=$B502,"T",IF($B503&lt;$B502,"W","L"))</f>
        <v>L</v>
      </c>
      <c r="E502" s="5">
        <f t="shared" si="661"/>
        <v>42372</v>
      </c>
      <c r="F502" s="4">
        <f t="shared" si="665"/>
        <v>16</v>
      </c>
      <c r="G502" s="4">
        <f t="shared" si="662"/>
        <v>7</v>
      </c>
      <c r="H502" t="s">
        <v>34</v>
      </c>
      <c r="I502">
        <f t="shared" si="663"/>
        <v>1625</v>
      </c>
      <c r="J502" t="str">
        <f>J503</f>
        <v>Eastern</v>
      </c>
      <c r="K502">
        <f t="shared" ref="K502:L502" si="680">K503</f>
        <v>54</v>
      </c>
      <c r="L502" t="str">
        <f t="shared" si="680"/>
        <v>Partly Cloudy</v>
      </c>
      <c r="M502">
        <f t="shared" si="676"/>
        <v>38</v>
      </c>
      <c r="N502" s="10">
        <f t="shared" si="666"/>
        <v>22.133333333333333</v>
      </c>
      <c r="O502" s="10">
        <f t="shared" si="667"/>
        <v>25.266666666666666</v>
      </c>
      <c r="P502" s="8">
        <f>(P503*-1)</f>
        <v>-10</v>
      </c>
      <c r="Q502" t="str">
        <f t="shared" si="668"/>
        <v>N</v>
      </c>
    </row>
    <row r="503" spans="1:17" x14ac:dyDescent="0.35">
      <c r="A503" t="s">
        <v>20</v>
      </c>
      <c r="B503">
        <v>38</v>
      </c>
      <c r="C503" t="s">
        <v>1</v>
      </c>
      <c r="D503" t="str">
        <f>IF($B502=$B503,"T",IF($B502&lt;$B503,"W","L"))</f>
        <v>W</v>
      </c>
      <c r="E503" s="5">
        <v>42372</v>
      </c>
      <c r="F503" s="4">
        <f t="shared" si="665"/>
        <v>16</v>
      </c>
      <c r="G503" s="4">
        <f t="shared" si="662"/>
        <v>7</v>
      </c>
      <c r="H503" t="s">
        <v>35</v>
      </c>
      <c r="I503">
        <v>1625</v>
      </c>
      <c r="J503" t="str">
        <f>VLOOKUP(A503,Sheet1!$A:$D,3, FALSE)</f>
        <v>Eastern</v>
      </c>
      <c r="K503">
        <v>54</v>
      </c>
      <c r="L503" t="s">
        <v>62</v>
      </c>
      <c r="M503">
        <f t="shared" si="677"/>
        <v>10</v>
      </c>
      <c r="N503" s="10">
        <f t="shared" si="666"/>
        <v>30.8</v>
      </c>
      <c r="O503" s="10">
        <f t="shared" si="667"/>
        <v>19.866666666666667</v>
      </c>
      <c r="P503" s="8">
        <v>10</v>
      </c>
      <c r="Q503" t="str">
        <f t="shared" si="668"/>
        <v>N</v>
      </c>
    </row>
    <row r="504" spans="1:17" x14ac:dyDescent="0.35">
      <c r="A504" t="s">
        <v>32</v>
      </c>
      <c r="B504">
        <v>20</v>
      </c>
      <c r="C504" t="s">
        <v>1</v>
      </c>
      <c r="D504" t="str">
        <f>IF($B505=$B504,"T",IF($B505&lt;$B504,"W","L"))</f>
        <v>L</v>
      </c>
      <c r="E504" s="5">
        <f t="shared" si="661"/>
        <v>42372</v>
      </c>
      <c r="F504" s="4">
        <f t="shared" si="665"/>
        <v>16</v>
      </c>
      <c r="G504" s="4">
        <f t="shared" si="662"/>
        <v>10</v>
      </c>
      <c r="H504" t="s">
        <v>34</v>
      </c>
      <c r="I504">
        <f t="shared" si="663"/>
        <v>1425</v>
      </c>
      <c r="J504" t="str">
        <f>J505</f>
        <v>Mountain</v>
      </c>
      <c r="K504">
        <f t="shared" ref="K504:L504" si="681">K505</f>
        <v>50</v>
      </c>
      <c r="L504" t="str">
        <f t="shared" si="681"/>
        <v>Mostly Sunny</v>
      </c>
      <c r="M504">
        <f t="shared" si="676"/>
        <v>27</v>
      </c>
      <c r="N504" s="10">
        <f t="shared" si="666"/>
        <v>20</v>
      </c>
      <c r="O504" s="10">
        <f t="shared" si="667"/>
        <v>24.733333333333334</v>
      </c>
      <c r="P504" s="8">
        <f>(P505*-1)</f>
        <v>-10</v>
      </c>
      <c r="Q504" t="str">
        <f t="shared" si="668"/>
        <v>N</v>
      </c>
    </row>
    <row r="505" spans="1:17" x14ac:dyDescent="0.35">
      <c r="A505" t="s">
        <v>18</v>
      </c>
      <c r="B505">
        <v>27</v>
      </c>
      <c r="C505" t="s">
        <v>1</v>
      </c>
      <c r="D505" t="str">
        <f>IF($B504=$B505,"T",IF($B504&lt;$B505,"W","L"))</f>
        <v>W</v>
      </c>
      <c r="E505" s="5">
        <v>42372</v>
      </c>
      <c r="F505" s="4">
        <f t="shared" si="665"/>
        <v>16</v>
      </c>
      <c r="G505" s="4">
        <f t="shared" si="662"/>
        <v>6</v>
      </c>
      <c r="H505" t="s">
        <v>35</v>
      </c>
      <c r="I505">
        <v>1425</v>
      </c>
      <c r="J505" t="str">
        <f>VLOOKUP(A505,Sheet1!$A:$D,3, FALSE)</f>
        <v>Mountain</v>
      </c>
      <c r="K505">
        <v>50</v>
      </c>
      <c r="L505" t="s">
        <v>107</v>
      </c>
      <c r="M505">
        <f t="shared" si="677"/>
        <v>20</v>
      </c>
      <c r="N505" s="10">
        <f t="shared" si="666"/>
        <v>21.866666666666667</v>
      </c>
      <c r="O505" s="10">
        <f t="shared" si="667"/>
        <v>18.399999999999995</v>
      </c>
      <c r="P505" s="8">
        <v>10</v>
      </c>
      <c r="Q505" t="str">
        <f t="shared" si="668"/>
        <v>N</v>
      </c>
    </row>
    <row r="506" spans="1:17" x14ac:dyDescent="0.35">
      <c r="A506" t="s">
        <v>25</v>
      </c>
      <c r="B506">
        <v>36</v>
      </c>
      <c r="C506" t="s">
        <v>1</v>
      </c>
      <c r="D506" t="str">
        <f>IF($B507=$B506,"T",IF($B507&lt;$B506,"W","L"))</f>
        <v>W</v>
      </c>
      <c r="E506" s="5">
        <f t="shared" si="661"/>
        <v>42372</v>
      </c>
      <c r="F506" s="4">
        <f t="shared" si="665"/>
        <v>16</v>
      </c>
      <c r="G506" s="4">
        <f t="shared" si="662"/>
        <v>7</v>
      </c>
      <c r="H506" t="s">
        <v>34</v>
      </c>
      <c r="I506">
        <f t="shared" si="663"/>
        <v>1425</v>
      </c>
      <c r="J506" t="str">
        <f>J507</f>
        <v>Mountain</v>
      </c>
      <c r="K506" t="str">
        <f t="shared" ref="K506:L506" si="682">K507</f>
        <v>Dome</v>
      </c>
      <c r="L506">
        <f t="shared" si="682"/>
        <v>0</v>
      </c>
      <c r="M506">
        <f t="shared" si="676"/>
        <v>6</v>
      </c>
      <c r="N506" s="10">
        <f t="shared" si="666"/>
        <v>25.8</v>
      </c>
      <c r="O506" s="10">
        <f t="shared" si="667"/>
        <v>18.06666666666667</v>
      </c>
      <c r="P506" s="8">
        <f>(P507*-1)</f>
        <v>-6</v>
      </c>
      <c r="Q506" t="str">
        <f t="shared" si="668"/>
        <v>Y</v>
      </c>
    </row>
    <row r="507" spans="1:17" x14ac:dyDescent="0.35">
      <c r="A507" t="s">
        <v>22</v>
      </c>
      <c r="B507">
        <v>6</v>
      </c>
      <c r="C507" t="s">
        <v>1</v>
      </c>
      <c r="D507" t="str">
        <f>IF($B506=$B507,"T",IF($B506&lt;$B507,"W","L"))</f>
        <v>L</v>
      </c>
      <c r="E507" s="5">
        <v>42372</v>
      </c>
      <c r="F507" s="4">
        <f t="shared" si="665"/>
        <v>16</v>
      </c>
      <c r="G507" s="4">
        <f t="shared" si="662"/>
        <v>7</v>
      </c>
      <c r="H507" t="s">
        <v>35</v>
      </c>
      <c r="I507">
        <v>1425</v>
      </c>
      <c r="J507" t="str">
        <f>VLOOKUP(A507,Sheet1!$A:$D,3, FALSE)</f>
        <v>Mountain</v>
      </c>
      <c r="K507" t="s">
        <v>61</v>
      </c>
      <c r="M507">
        <f t="shared" si="677"/>
        <v>36</v>
      </c>
      <c r="N507" s="10">
        <f t="shared" si="666"/>
        <v>32.200000000000003</v>
      </c>
      <c r="O507" s="10">
        <f t="shared" si="667"/>
        <v>18.466666666666665</v>
      </c>
      <c r="P507" s="8">
        <v>6</v>
      </c>
      <c r="Q507" t="str">
        <f t="shared" si="668"/>
        <v>Y</v>
      </c>
    </row>
    <row r="508" spans="1:17" ht="15" customHeight="1" x14ac:dyDescent="0.35">
      <c r="A508" t="s">
        <v>23</v>
      </c>
      <c r="B508">
        <v>16</v>
      </c>
      <c r="C508" t="s">
        <v>5</v>
      </c>
      <c r="D508" t="str">
        <f>IF($B509=$B508,"T",IF($B509&lt;$B508,"W","L"))</f>
        <v>L</v>
      </c>
      <c r="E508" s="5">
        <f t="shared" si="661"/>
        <v>42372</v>
      </c>
      <c r="F508" s="4">
        <f t="shared" si="665"/>
        <v>16</v>
      </c>
      <c r="G508" s="4">
        <f t="shared" si="662"/>
        <v>7</v>
      </c>
      <c r="H508" t="s">
        <v>34</v>
      </c>
      <c r="I508">
        <f t="shared" si="663"/>
        <v>1325</v>
      </c>
      <c r="J508" t="str">
        <f>J509</f>
        <v>Pacific</v>
      </c>
      <c r="K508">
        <f t="shared" ref="K508:L508" si="683">K509</f>
        <v>53</v>
      </c>
      <c r="L508" t="str">
        <f t="shared" si="683"/>
        <v>Partly Cloudy</v>
      </c>
      <c r="M508">
        <f t="shared" si="676"/>
        <v>19</v>
      </c>
      <c r="N508" s="10">
        <f t="shared" si="666"/>
        <v>17.600000000000001</v>
      </c>
      <c r="O508" s="10">
        <f t="shared" si="667"/>
        <v>20.733333333333334</v>
      </c>
      <c r="P508" s="8">
        <f>(P509*-1)</f>
        <v>3</v>
      </c>
      <c r="Q508" t="str">
        <f t="shared" si="668"/>
        <v>Y</v>
      </c>
    </row>
    <row r="509" spans="1:17" ht="15" customHeight="1" x14ac:dyDescent="0.35">
      <c r="A509" t="s">
        <v>24</v>
      </c>
      <c r="B509">
        <v>19</v>
      </c>
      <c r="C509" t="s">
        <v>5</v>
      </c>
      <c r="D509" t="str">
        <f>IF($B508=$B509,"T",IF($B508&lt;$B509,"W","L"))</f>
        <v>W</v>
      </c>
      <c r="E509" s="5">
        <v>42372</v>
      </c>
      <c r="F509" s="4">
        <f t="shared" si="665"/>
        <v>16</v>
      </c>
      <c r="G509" s="4">
        <f t="shared" si="662"/>
        <v>7</v>
      </c>
      <c r="H509" t="s">
        <v>35</v>
      </c>
      <c r="I509">
        <v>1325</v>
      </c>
      <c r="J509" t="str">
        <f>VLOOKUP(A509,Sheet1!$A:$D,3, FALSE)</f>
        <v>Pacific</v>
      </c>
      <c r="K509">
        <v>53</v>
      </c>
      <c r="L509" t="s">
        <v>62</v>
      </c>
      <c r="M509">
        <f t="shared" si="677"/>
        <v>16</v>
      </c>
      <c r="N509" s="10">
        <f t="shared" si="666"/>
        <v>14.6</v>
      </c>
      <c r="O509" s="10">
        <f t="shared" si="667"/>
        <v>24.733333333333334</v>
      </c>
      <c r="P509" s="8">
        <v>-3</v>
      </c>
      <c r="Q509" t="str">
        <f t="shared" si="668"/>
        <v>Y</v>
      </c>
    </row>
    <row r="510" spans="1:17" ht="15" customHeight="1" x14ac:dyDescent="0.35">
      <c r="A510" t="s">
        <v>12</v>
      </c>
      <c r="B510">
        <v>17</v>
      </c>
      <c r="C510" t="s">
        <v>1</v>
      </c>
      <c r="D510" t="str">
        <f>IF($B511=$B510,"T",IF($B511&lt;$B510,"W","L"))</f>
        <v>L</v>
      </c>
      <c r="E510" s="5">
        <f t="shared" si="661"/>
        <v>42372</v>
      </c>
      <c r="F510" s="4">
        <f t="shared" si="665"/>
        <v>16</v>
      </c>
      <c r="G510" s="4">
        <f t="shared" si="662"/>
        <v>10</v>
      </c>
      <c r="H510" t="s">
        <v>34</v>
      </c>
      <c r="I510">
        <f t="shared" si="663"/>
        <v>1525</v>
      </c>
      <c r="J510" t="str">
        <f>J511</f>
        <v>Central</v>
      </c>
      <c r="K510">
        <f t="shared" ref="K510:L510" si="684">K511</f>
        <v>37</v>
      </c>
      <c r="L510" t="str">
        <f t="shared" si="684"/>
        <v>Sunny</v>
      </c>
      <c r="M510">
        <f t="shared" si="676"/>
        <v>23</v>
      </c>
      <c r="N510" s="10">
        <f t="shared" si="666"/>
        <v>22.8</v>
      </c>
      <c r="O510" s="10">
        <f t="shared" si="667"/>
        <v>25.066666666666666</v>
      </c>
      <c r="P510" s="8">
        <f>(P511*-1)</f>
        <v>-6.5</v>
      </c>
      <c r="Q510" t="str">
        <f t="shared" si="668"/>
        <v>N</v>
      </c>
    </row>
    <row r="511" spans="1:17" ht="15" customHeight="1" x14ac:dyDescent="0.35">
      <c r="A511" t="s">
        <v>33</v>
      </c>
      <c r="B511">
        <v>23</v>
      </c>
      <c r="C511" t="s">
        <v>1</v>
      </c>
      <c r="D511" t="str">
        <f>IF($B510=$B511,"T",IF($B510&lt;$B511,"W","L"))</f>
        <v>W</v>
      </c>
      <c r="E511" s="5">
        <v>42372</v>
      </c>
      <c r="F511" s="4">
        <f t="shared" si="665"/>
        <v>16</v>
      </c>
      <c r="G511" s="4">
        <f t="shared" si="662"/>
        <v>7</v>
      </c>
      <c r="H511" t="s">
        <v>35</v>
      </c>
      <c r="I511">
        <v>1525</v>
      </c>
      <c r="J511" t="str">
        <f>VLOOKUP(A511,Sheet1!$A:$D,3, FALSE)</f>
        <v>Central</v>
      </c>
      <c r="K511">
        <v>37</v>
      </c>
      <c r="L511" t="s">
        <v>65</v>
      </c>
      <c r="M511">
        <f t="shared" si="677"/>
        <v>17</v>
      </c>
      <c r="N511" s="10">
        <f t="shared" si="666"/>
        <v>25.466666666666665</v>
      </c>
      <c r="O511" s="10">
        <f t="shared" si="667"/>
        <v>18</v>
      </c>
      <c r="P511" s="8">
        <v>6.5</v>
      </c>
      <c r="Q511" t="str">
        <f t="shared" si="668"/>
        <v>N</v>
      </c>
    </row>
    <row r="512" spans="1:17" ht="15" customHeight="1" x14ac:dyDescent="0.35">
      <c r="A512" t="s">
        <v>0</v>
      </c>
      <c r="B512">
        <v>20</v>
      </c>
      <c r="C512" t="s">
        <v>1</v>
      </c>
      <c r="D512" t="str">
        <f>IF($B513=$B512,"T",IF($B513&lt;$B512,"W","L"))</f>
        <v>W</v>
      </c>
      <c r="E512" s="5">
        <f t="shared" si="661"/>
        <v>42372</v>
      </c>
      <c r="F512" s="4">
        <f t="shared" si="665"/>
        <v>16</v>
      </c>
      <c r="G512" s="4">
        <f t="shared" si="662"/>
        <v>7</v>
      </c>
      <c r="H512" t="s">
        <v>34</v>
      </c>
      <c r="I512">
        <f t="shared" si="663"/>
        <v>1930</v>
      </c>
      <c r="J512" t="str">
        <f>J513</f>
        <v>Central</v>
      </c>
      <c r="K512">
        <f t="shared" ref="K512:L512" si="685">K513</f>
        <v>24</v>
      </c>
      <c r="L512" t="str">
        <f t="shared" si="685"/>
        <v>Cloudy</v>
      </c>
      <c r="M512">
        <f t="shared" si="676"/>
        <v>13</v>
      </c>
      <c r="N512" s="10">
        <f t="shared" si="666"/>
        <v>23</v>
      </c>
      <c r="O512" s="10">
        <f t="shared" si="667"/>
        <v>19.266666666666666</v>
      </c>
      <c r="P512" s="8">
        <f>(P513*-1)</f>
        <v>-3</v>
      </c>
      <c r="Q512" t="str">
        <f t="shared" si="668"/>
        <v>Y</v>
      </c>
    </row>
    <row r="513" spans="1:17" ht="15" customHeight="1" x14ac:dyDescent="0.35">
      <c r="A513" t="s">
        <v>26</v>
      </c>
      <c r="B513">
        <v>13</v>
      </c>
      <c r="C513" t="s">
        <v>1</v>
      </c>
      <c r="D513" t="str">
        <f>IF($B512=$B513,"T",IF($B512&lt;$B513,"W","L"))</f>
        <v>L</v>
      </c>
      <c r="E513" s="5">
        <v>42372</v>
      </c>
      <c r="F513" s="4">
        <f t="shared" si="665"/>
        <v>16</v>
      </c>
      <c r="G513" s="4">
        <f t="shared" si="662"/>
        <v>7</v>
      </c>
      <c r="H513" t="s">
        <v>35</v>
      </c>
      <c r="I513">
        <v>1930</v>
      </c>
      <c r="J513" t="str">
        <f>VLOOKUP(A513,Sheet1!$A:$D,3, FALSE)</f>
        <v>Central</v>
      </c>
      <c r="K513">
        <v>24</v>
      </c>
      <c r="L513" t="s">
        <v>64</v>
      </c>
      <c r="M513">
        <f t="shared" si="677"/>
        <v>20</v>
      </c>
      <c r="N513" s="10">
        <f t="shared" si="666"/>
        <v>23.666666666666668</v>
      </c>
      <c r="O513" s="10">
        <f t="shared" si="667"/>
        <v>20.2</v>
      </c>
      <c r="P513" s="8">
        <v>3</v>
      </c>
      <c r="Q513" t="str">
        <f t="shared" si="668"/>
        <v>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M1" sqref="M1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8.453125" style="4" customWidth="1"/>
    <col min="7" max="7" width="8.7265625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32.2695312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26</v>
      </c>
      <c r="B2">
        <v>16</v>
      </c>
      <c r="C2" t="s">
        <v>1</v>
      </c>
      <c r="D2" t="str">
        <f>IF($B3=$B2,"T",IF($B3&lt;$B2,"W","L"))</f>
        <v>L</v>
      </c>
      <c r="E2" s="5">
        <f>$E3</f>
        <v>41886</v>
      </c>
      <c r="F2" s="4">
        <v>1</v>
      </c>
      <c r="H2" t="s">
        <v>34</v>
      </c>
      <c r="I2">
        <f>I3</f>
        <v>1730</v>
      </c>
      <c r="J2" t="str">
        <f>J3</f>
        <v>Pacific</v>
      </c>
      <c r="K2">
        <f>K3</f>
        <v>71</v>
      </c>
      <c r="L2" t="str">
        <f>L3</f>
        <v>Sunny</v>
      </c>
      <c r="M2">
        <f>$B3</f>
        <v>36</v>
      </c>
      <c r="P2" s="8">
        <f>(P3*-1)</f>
        <v>-5</v>
      </c>
      <c r="Q2" t="str">
        <f>IF(AND(($P2 &lt;  0), ($D2="L")), "N", IF(AND(($P2 &gt; 0), ($D2="W")),"N","Y"))</f>
        <v>N</v>
      </c>
    </row>
    <row r="3" spans="1:37" x14ac:dyDescent="0.35">
      <c r="A3" t="s">
        <v>25</v>
      </c>
      <c r="B3">
        <v>36</v>
      </c>
      <c r="C3" t="s">
        <v>1</v>
      </c>
      <c r="D3" t="str">
        <f>IF($B2=$B3,"T",IF($B2&lt;$B3,"W","L"))</f>
        <v>W</v>
      </c>
      <c r="E3" s="5">
        <v>41886</v>
      </c>
      <c r="F3" s="4">
        <v>1</v>
      </c>
      <c r="H3" t="s">
        <v>35</v>
      </c>
      <c r="I3">
        <v>1730</v>
      </c>
      <c r="J3" t="str">
        <f>VLOOKUP(A3,Sheet1!$A:$D,3, FALSE)</f>
        <v>Pacific</v>
      </c>
      <c r="K3">
        <v>71</v>
      </c>
      <c r="L3" t="s">
        <v>65</v>
      </c>
      <c r="M3">
        <f>$B2</f>
        <v>16</v>
      </c>
      <c r="P3" s="8">
        <v>5</v>
      </c>
      <c r="Q3" t="str">
        <f t="shared" ref="Q3:Q33" si="0">IF(AND(($P3 &lt;  0), ($D3="L")), "N", IF(AND(($P3 &gt; 0), ($D3="W")),"N","Y"))</f>
        <v>N</v>
      </c>
    </row>
    <row r="4" spans="1:37" x14ac:dyDescent="0.35">
      <c r="A4" t="s">
        <v>11</v>
      </c>
      <c r="B4">
        <v>23</v>
      </c>
      <c r="C4" t="s">
        <v>5</v>
      </c>
      <c r="D4" t="str">
        <f>IF($B5=$B4,"T",IF($B5&lt;$B4,"W","L"))</f>
        <v>W</v>
      </c>
      <c r="E4" s="5">
        <f>$E5</f>
        <v>41889</v>
      </c>
      <c r="F4" s="4">
        <v>1</v>
      </c>
      <c r="H4" t="s">
        <v>34</v>
      </c>
      <c r="I4">
        <f t="shared" ref="I4" si="1">I5</f>
        <v>1200</v>
      </c>
      <c r="J4" t="str">
        <f>J5</f>
        <v>Central</v>
      </c>
      <c r="K4">
        <f t="shared" ref="K4:L4" si="2">K5</f>
        <v>74</v>
      </c>
      <c r="L4" t="str">
        <f t="shared" si="2"/>
        <v>Sunny</v>
      </c>
      <c r="M4">
        <f t="shared" ref="M4:M67" si="3">$B5</f>
        <v>20</v>
      </c>
      <c r="P4" s="8">
        <f>(P5*-1)</f>
        <v>-7</v>
      </c>
      <c r="Q4" t="str">
        <f t="shared" si="0"/>
        <v>Y</v>
      </c>
    </row>
    <row r="5" spans="1:37" x14ac:dyDescent="0.35">
      <c r="A5" t="s">
        <v>17</v>
      </c>
      <c r="B5">
        <v>20</v>
      </c>
      <c r="C5" t="s">
        <v>5</v>
      </c>
      <c r="D5" t="str">
        <f>IF($B4=$B5,"T",IF($B4&lt;$B5,"W","L"))</f>
        <v>L</v>
      </c>
      <c r="E5" s="5">
        <v>41889</v>
      </c>
      <c r="F5" s="4">
        <v>1</v>
      </c>
      <c r="H5" t="s">
        <v>35</v>
      </c>
      <c r="I5">
        <v>1200</v>
      </c>
      <c r="J5" t="str">
        <f>VLOOKUP(A5,Sheet1!$A:$D,3, FALSE)</f>
        <v>Central</v>
      </c>
      <c r="K5">
        <v>74</v>
      </c>
      <c r="L5" t="s">
        <v>65</v>
      </c>
      <c r="M5">
        <f t="shared" ref="M5:M68" si="4">$B4</f>
        <v>23</v>
      </c>
      <c r="P5" s="8">
        <v>7</v>
      </c>
      <c r="Q5" t="str">
        <f t="shared" si="0"/>
        <v>Y</v>
      </c>
    </row>
    <row r="6" spans="1:37" x14ac:dyDescent="0.35">
      <c r="A6" t="s">
        <v>0</v>
      </c>
      <c r="B6">
        <v>34</v>
      </c>
      <c r="C6" t="s">
        <v>1</v>
      </c>
      <c r="D6" t="str">
        <f>IF($B7=$B6,"T",IF($B7&lt;$B6,"W","L"))</f>
        <v>W</v>
      </c>
      <c r="E6" s="5">
        <f t="shared" ref="E6" si="5">$E7</f>
        <v>41889</v>
      </c>
      <c r="F6" s="4">
        <v>1</v>
      </c>
      <c r="H6" t="s">
        <v>34</v>
      </c>
      <c r="I6">
        <f t="shared" ref="I6" si="6">I7</f>
        <v>1200</v>
      </c>
      <c r="J6" t="str">
        <f>J7</f>
        <v>Central</v>
      </c>
      <c r="K6" t="str">
        <f t="shared" ref="K6:L6" si="7">K7</f>
        <v>Dome</v>
      </c>
      <c r="L6">
        <f t="shared" si="7"/>
        <v>0</v>
      </c>
      <c r="M6">
        <f t="shared" ref="M6:M69" si="8">$B7</f>
        <v>6</v>
      </c>
      <c r="P6" s="8">
        <f>(P7*-1)</f>
        <v>-3</v>
      </c>
      <c r="Q6" t="str">
        <f t="shared" si="0"/>
        <v>Y</v>
      </c>
    </row>
    <row r="7" spans="1:37" x14ac:dyDescent="0.35">
      <c r="A7" t="s">
        <v>23</v>
      </c>
      <c r="B7">
        <v>6</v>
      </c>
      <c r="C7" t="s">
        <v>1</v>
      </c>
      <c r="D7" t="str">
        <f>IF($B6=$B7,"T",IF($B6&lt;$B7,"W","L"))</f>
        <v>L</v>
      </c>
      <c r="E7" s="5">
        <v>41889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 t="s">
        <v>61</v>
      </c>
      <c r="M7">
        <f t="shared" ref="M7:M70" si="9">$B6</f>
        <v>34</v>
      </c>
      <c r="P7" s="8">
        <v>3</v>
      </c>
      <c r="Q7" t="str">
        <f t="shared" si="0"/>
        <v>Y</v>
      </c>
    </row>
    <row r="8" spans="1:37" x14ac:dyDescent="0.35">
      <c r="A8" t="s">
        <v>6</v>
      </c>
      <c r="B8">
        <v>23</v>
      </c>
      <c r="C8" t="s">
        <v>1</v>
      </c>
      <c r="D8" t="str">
        <f>IF($B9=$B8,"T",IF($B9&lt;$B8,"W","L"))</f>
        <v>W</v>
      </c>
      <c r="E8" s="5">
        <f t="shared" ref="E8" si="10">$E9</f>
        <v>41889</v>
      </c>
      <c r="F8" s="4">
        <v>1</v>
      </c>
      <c r="H8" t="s">
        <v>34</v>
      </c>
      <c r="I8">
        <f t="shared" ref="I8" si="11">I9</f>
        <v>1300</v>
      </c>
      <c r="J8" t="str">
        <f>J9</f>
        <v>Eastern</v>
      </c>
      <c r="K8">
        <f t="shared" ref="K8:L8" si="12">K9</f>
        <v>74</v>
      </c>
      <c r="L8" t="str">
        <f t="shared" si="12"/>
        <v>Partly Cloudy</v>
      </c>
      <c r="M8">
        <f t="shared" ref="M8:M71" si="13">$B9</f>
        <v>16</v>
      </c>
      <c r="P8" s="8">
        <f>(P9*-1)</f>
        <v>-1</v>
      </c>
      <c r="Q8" t="str">
        <f t="shared" si="0"/>
        <v>Y</v>
      </c>
    </row>
    <row r="9" spans="1:37" x14ac:dyDescent="0.35">
      <c r="A9" t="s">
        <v>30</v>
      </c>
      <c r="B9">
        <v>16</v>
      </c>
      <c r="C9" t="s">
        <v>1</v>
      </c>
      <c r="D9" t="str">
        <f>IF($B8=$B9,"T",IF($B8&lt;$B9,"W","L"))</f>
        <v>L</v>
      </c>
      <c r="E9" s="5">
        <v>41889</v>
      </c>
      <c r="F9" s="4">
        <v>1</v>
      </c>
      <c r="H9" t="s">
        <v>35</v>
      </c>
      <c r="I9">
        <v>1300</v>
      </c>
      <c r="J9" t="str">
        <f>VLOOKUP(A9,Sheet1!$A:$D,3, FALSE)</f>
        <v>Eastern</v>
      </c>
      <c r="K9">
        <v>74</v>
      </c>
      <c r="L9" t="s">
        <v>62</v>
      </c>
      <c r="M9">
        <f t="shared" ref="M9:M72" si="14">$B8</f>
        <v>23</v>
      </c>
      <c r="P9" s="8">
        <v>1</v>
      </c>
      <c r="Q9" t="str">
        <f t="shared" si="0"/>
        <v>Y</v>
      </c>
    </row>
    <row r="10" spans="1:37" x14ac:dyDescent="0.35">
      <c r="A10" t="s">
        <v>12</v>
      </c>
      <c r="B10">
        <v>14</v>
      </c>
      <c r="C10" t="s">
        <v>1</v>
      </c>
      <c r="D10" t="str">
        <f>IF($B11=$B10,"T",IF($B11&lt;$B10,"W","L"))</f>
        <v>L</v>
      </c>
      <c r="E10" s="5">
        <f t="shared" ref="E10" si="15">$E11</f>
        <v>41889</v>
      </c>
      <c r="F10" s="4">
        <v>1</v>
      </c>
      <c r="H10" t="s">
        <v>34</v>
      </c>
      <c r="I10">
        <f t="shared" ref="I10" si="16">I11</f>
        <v>1300</v>
      </c>
      <c r="J10" t="str">
        <f>J11</f>
        <v>Eastern</v>
      </c>
      <c r="K10">
        <f t="shared" ref="K10:L10" si="17">K11</f>
        <v>76</v>
      </c>
      <c r="L10" t="str">
        <f t="shared" si="17"/>
        <v>Sunny</v>
      </c>
      <c r="M10">
        <f t="shared" ref="M10:M73" si="18">$B11</f>
        <v>19</v>
      </c>
      <c r="P10" s="8">
        <f>(P11*-1)</f>
        <v>-6.5</v>
      </c>
      <c r="Q10" t="str">
        <f t="shared" si="0"/>
        <v>N</v>
      </c>
    </row>
    <row r="11" spans="1:37" x14ac:dyDescent="0.35">
      <c r="A11" t="s">
        <v>31</v>
      </c>
      <c r="B11">
        <v>19</v>
      </c>
      <c r="C11" t="s">
        <v>1</v>
      </c>
      <c r="D11" t="str">
        <f>IF($B10=$B11,"T",IF($B10&lt;$B11,"W","L"))</f>
        <v>W</v>
      </c>
      <c r="E11" s="5">
        <v>41889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>
        <v>76</v>
      </c>
      <c r="L11" t="s">
        <v>65</v>
      </c>
      <c r="M11">
        <f t="shared" ref="M11:M74" si="19">$B10</f>
        <v>14</v>
      </c>
      <c r="P11" s="8">
        <v>6.5</v>
      </c>
      <c r="Q11" t="str">
        <f t="shared" si="0"/>
        <v>N</v>
      </c>
    </row>
    <row r="12" spans="1:37" x14ac:dyDescent="0.35">
      <c r="A12" t="s">
        <v>19</v>
      </c>
      <c r="B12">
        <v>17</v>
      </c>
      <c r="C12" t="s">
        <v>1</v>
      </c>
      <c r="D12" t="str">
        <f>IF($B13=$B12,"T",IF($B13&lt;$B12,"W","L"))</f>
        <v>L</v>
      </c>
      <c r="E12" s="5">
        <f t="shared" ref="E12" si="20">$E13</f>
        <v>41889</v>
      </c>
      <c r="F12" s="4">
        <v>1</v>
      </c>
      <c r="H12" t="s">
        <v>34</v>
      </c>
      <c r="I12">
        <f t="shared" ref="I12" si="21">I13</f>
        <v>1300</v>
      </c>
      <c r="J12" t="str">
        <f>J13</f>
        <v>Eastern</v>
      </c>
      <c r="K12" s="1">
        <f>K13</f>
        <v>75</v>
      </c>
      <c r="L12" t="str">
        <f t="shared" ref="L12" si="22">L13</f>
        <v>Sunny</v>
      </c>
      <c r="M12">
        <f t="shared" ref="M12:M75" si="23">$B13</f>
        <v>34</v>
      </c>
      <c r="P12" s="8">
        <f>(P13*-1)</f>
        <v>-10</v>
      </c>
      <c r="Q12" t="str">
        <f t="shared" si="0"/>
        <v>N</v>
      </c>
    </row>
    <row r="13" spans="1:37" x14ac:dyDescent="0.35">
      <c r="A13" t="s">
        <v>27</v>
      </c>
      <c r="B13">
        <v>34</v>
      </c>
      <c r="C13" t="s">
        <v>1</v>
      </c>
      <c r="D13" t="str">
        <f>IF($B12=$B13,"T",IF($B12&lt;$B13,"W","L"))</f>
        <v>W</v>
      </c>
      <c r="E13" s="5">
        <v>41889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 s="1">
        <v>75</v>
      </c>
      <c r="L13" t="s">
        <v>65</v>
      </c>
      <c r="M13">
        <f t="shared" ref="M13:M76" si="24">$B12</f>
        <v>17</v>
      </c>
      <c r="P13" s="8">
        <v>10</v>
      </c>
      <c r="Q13" t="str">
        <f t="shared" si="0"/>
        <v>N</v>
      </c>
    </row>
    <row r="14" spans="1:37" x14ac:dyDescent="0.35">
      <c r="A14" t="s">
        <v>8</v>
      </c>
      <c r="B14">
        <v>27</v>
      </c>
      <c r="C14" t="s">
        <v>1</v>
      </c>
      <c r="D14" t="str">
        <f>IF($B15=$B14,"T",IF($B15&lt;$B14,"W","L"))</f>
        <v>L</v>
      </c>
      <c r="E14" s="5">
        <f t="shared" ref="E14" si="25">$E15</f>
        <v>41889</v>
      </c>
      <c r="F14" s="4">
        <v>1</v>
      </c>
      <c r="H14" t="s">
        <v>34</v>
      </c>
      <c r="I14">
        <f t="shared" ref="I14" si="26">I15</f>
        <v>1300</v>
      </c>
      <c r="J14" t="str">
        <f>J15</f>
        <v>Eastern</v>
      </c>
      <c r="K14" s="1">
        <f>K15</f>
        <v>71</v>
      </c>
      <c r="L14" t="str">
        <f t="shared" ref="L14" si="27">L15</f>
        <v>Partly Cloudy</v>
      </c>
      <c r="M14">
        <f t="shared" ref="M14:M77" si="28">$B15</f>
        <v>30</v>
      </c>
      <c r="P14" s="8">
        <f>(P15*-1)</f>
        <v>-6</v>
      </c>
      <c r="Q14" t="str">
        <f t="shared" si="0"/>
        <v>N</v>
      </c>
    </row>
    <row r="15" spans="1:37" x14ac:dyDescent="0.35">
      <c r="A15" t="s">
        <v>4</v>
      </c>
      <c r="B15">
        <v>30</v>
      </c>
      <c r="C15" t="s">
        <v>1</v>
      </c>
      <c r="D15" t="str">
        <f>IF($B14=$B15,"T",IF($B14&lt;$B15,"W","L"))</f>
        <v>W</v>
      </c>
      <c r="E15" s="5">
        <v>41889</v>
      </c>
      <c r="F15" s="4">
        <v>1</v>
      </c>
      <c r="H15" t="s">
        <v>35</v>
      </c>
      <c r="I15">
        <v>1300</v>
      </c>
      <c r="J15" t="str">
        <f>VLOOKUP(A15,Sheet1!$A:$D,3, FALSE)</f>
        <v>Eastern</v>
      </c>
      <c r="K15" s="1">
        <v>71</v>
      </c>
      <c r="L15" t="s">
        <v>62</v>
      </c>
      <c r="M15">
        <f t="shared" ref="M15:M78" si="29">$B14</f>
        <v>27</v>
      </c>
      <c r="P15" s="8">
        <v>6</v>
      </c>
      <c r="Q15" t="str">
        <f t="shared" si="0"/>
        <v>N</v>
      </c>
    </row>
    <row r="16" spans="1:37" x14ac:dyDescent="0.35">
      <c r="A16" t="s">
        <v>13</v>
      </c>
      <c r="B16">
        <v>26</v>
      </c>
      <c r="C16" t="s">
        <v>1</v>
      </c>
      <c r="D16" t="str">
        <f>IF($B17=$B16,"T",IF($B17&lt;$B16,"W","L"))</f>
        <v>W</v>
      </c>
      <c r="E16" s="5">
        <f t="shared" ref="E16" si="30">$E17</f>
        <v>41889</v>
      </c>
      <c r="F16" s="4">
        <v>1</v>
      </c>
      <c r="H16" t="s">
        <v>34</v>
      </c>
      <c r="I16">
        <f t="shared" ref="I16" si="31">I17</f>
        <v>1200</v>
      </c>
      <c r="J16" t="str">
        <f>J17</f>
        <v>Central</v>
      </c>
      <c r="K16">
        <f t="shared" ref="K16:L16" si="32">K17</f>
        <v>69</v>
      </c>
      <c r="L16" t="str">
        <f t="shared" si="32"/>
        <v>Sunny</v>
      </c>
      <c r="M16">
        <f t="shared" ref="M16:M79" si="33">$B17</f>
        <v>10</v>
      </c>
      <c r="P16" s="8">
        <f>(P17*-1)</f>
        <v>-3</v>
      </c>
      <c r="Q16" t="str">
        <f t="shared" si="0"/>
        <v>Y</v>
      </c>
    </row>
    <row r="17" spans="1:17" x14ac:dyDescent="0.35">
      <c r="A17" t="s">
        <v>33</v>
      </c>
      <c r="B17">
        <v>10</v>
      </c>
      <c r="C17" t="s">
        <v>1</v>
      </c>
      <c r="D17" t="str">
        <f>IF($B16=$B17,"T",IF($B16&lt;$B17,"W","L"))</f>
        <v>L</v>
      </c>
      <c r="E17" s="5">
        <v>41889</v>
      </c>
      <c r="F17" s="4">
        <v>1</v>
      </c>
      <c r="H17" t="s">
        <v>35</v>
      </c>
      <c r="I17">
        <v>1200</v>
      </c>
      <c r="J17" t="str">
        <f>VLOOKUP(A17,Sheet1!$A:$D,3, FALSE)</f>
        <v>Central</v>
      </c>
      <c r="K17">
        <v>69</v>
      </c>
      <c r="L17" t="s">
        <v>65</v>
      </c>
      <c r="M17">
        <f t="shared" ref="M17:M80" si="34">$B16</f>
        <v>26</v>
      </c>
      <c r="P17" s="8">
        <v>3</v>
      </c>
      <c r="Q17" t="str">
        <f t="shared" si="0"/>
        <v>Y</v>
      </c>
    </row>
    <row r="18" spans="1:17" x14ac:dyDescent="0.35">
      <c r="A18" t="s">
        <v>7</v>
      </c>
      <c r="B18">
        <v>20</v>
      </c>
      <c r="C18" t="s">
        <v>1</v>
      </c>
      <c r="D18" t="str">
        <f>IF($B19=$B18,"T",IF($B19&lt;$B18,"W","L"))</f>
        <v>L</v>
      </c>
      <c r="E18" s="5">
        <f t="shared" ref="E18" si="35">$E19</f>
        <v>41889</v>
      </c>
      <c r="F18" s="4">
        <v>1</v>
      </c>
      <c r="H18" t="s">
        <v>34</v>
      </c>
      <c r="I18">
        <f t="shared" ref="I18" si="36">I19</f>
        <v>1300</v>
      </c>
      <c r="J18" t="str">
        <f>J19</f>
        <v>Eastern</v>
      </c>
      <c r="K18">
        <f t="shared" ref="K18:L18" si="37">K19</f>
        <v>89</v>
      </c>
      <c r="L18" t="str">
        <f t="shared" si="37"/>
        <v>Partly Cloudy</v>
      </c>
      <c r="M18">
        <f t="shared" ref="M18:M81" si="38">$B19</f>
        <v>33</v>
      </c>
      <c r="P18" s="8">
        <f>(P19*-1)</f>
        <v>4</v>
      </c>
      <c r="Q18" t="str">
        <f t="shared" si="0"/>
        <v>Y</v>
      </c>
    </row>
    <row r="19" spans="1:17" x14ac:dyDescent="0.35">
      <c r="A19" t="s">
        <v>10</v>
      </c>
      <c r="B19">
        <v>33</v>
      </c>
      <c r="C19" t="s">
        <v>1</v>
      </c>
      <c r="D19" t="str">
        <f>IF($B18=$B19,"T",IF($B18&lt;$B19,"W","L"))</f>
        <v>W</v>
      </c>
      <c r="E19" s="5">
        <v>41889</v>
      </c>
      <c r="F19" s="4">
        <v>1</v>
      </c>
      <c r="H19" t="s">
        <v>35</v>
      </c>
      <c r="I19">
        <v>1300</v>
      </c>
      <c r="J19" t="str">
        <f>VLOOKUP(A19,Sheet1!$A:$D,3, FALSE)</f>
        <v>Eastern</v>
      </c>
      <c r="K19">
        <v>89</v>
      </c>
      <c r="L19" t="s">
        <v>62</v>
      </c>
      <c r="M19">
        <f t="shared" ref="M19:M82" si="39">$B18</f>
        <v>20</v>
      </c>
      <c r="P19" s="8">
        <v>-4</v>
      </c>
      <c r="Q19" t="str">
        <f t="shared" si="0"/>
        <v>Y</v>
      </c>
    </row>
    <row r="20" spans="1:17" x14ac:dyDescent="0.35">
      <c r="A20" t="s">
        <v>2</v>
      </c>
      <c r="B20">
        <v>34</v>
      </c>
      <c r="C20" t="s">
        <v>5</v>
      </c>
      <c r="D20" t="str">
        <f>IF($B21=$B20,"T",IF($B21&lt;$B20,"W","L"))</f>
        <v>L</v>
      </c>
      <c r="E20" s="5">
        <f t="shared" ref="E20" si="40">$E21</f>
        <v>41889</v>
      </c>
      <c r="F20" s="4">
        <v>1</v>
      </c>
      <c r="H20" t="s">
        <v>34</v>
      </c>
      <c r="I20">
        <f t="shared" ref="I20" si="41">I21</f>
        <v>1300</v>
      </c>
      <c r="J20" t="str">
        <f>J21</f>
        <v>Eastern</v>
      </c>
      <c r="K20" t="str">
        <f t="shared" ref="K20:L20" si="42">K21</f>
        <v>Dome</v>
      </c>
      <c r="L20">
        <f t="shared" si="42"/>
        <v>0</v>
      </c>
      <c r="M20">
        <f t="shared" ref="M20:M83" si="43">$B21</f>
        <v>37</v>
      </c>
      <c r="P20" s="8">
        <f>(P21*-1)</f>
        <v>3</v>
      </c>
      <c r="Q20" t="str">
        <f t="shared" si="0"/>
        <v>Y</v>
      </c>
    </row>
    <row r="21" spans="1:17" x14ac:dyDescent="0.35">
      <c r="A21" t="s">
        <v>3</v>
      </c>
      <c r="B21">
        <v>37</v>
      </c>
      <c r="C21" t="s">
        <v>5</v>
      </c>
      <c r="D21" t="str">
        <f>IF($B20=$B21,"T",IF($B20&lt;$B21,"W","L"))</f>
        <v>W</v>
      </c>
      <c r="E21" s="5">
        <v>41889</v>
      </c>
      <c r="F21" s="4">
        <v>1</v>
      </c>
      <c r="H21" t="s">
        <v>35</v>
      </c>
      <c r="I21">
        <v>1300</v>
      </c>
      <c r="J21" t="str">
        <f>VLOOKUP(A21,Sheet1!$A:$D,3, FALSE)</f>
        <v>Eastern</v>
      </c>
      <c r="K21" t="s">
        <v>61</v>
      </c>
      <c r="M21">
        <f t="shared" ref="M21:M84" si="44">$B20</f>
        <v>34</v>
      </c>
      <c r="P21" s="8">
        <v>-3</v>
      </c>
      <c r="Q21" t="str">
        <f t="shared" si="0"/>
        <v>Y</v>
      </c>
    </row>
    <row r="22" spans="1:17" x14ac:dyDescent="0.35">
      <c r="A22" t="s">
        <v>29</v>
      </c>
      <c r="B22">
        <v>6</v>
      </c>
      <c r="C22" t="s">
        <v>1</v>
      </c>
      <c r="D22" t="str">
        <f>IF($B23=$B22,"T",IF($B23&lt;$B22,"W","L"))</f>
        <v>L</v>
      </c>
      <c r="E22" s="5">
        <f t="shared" ref="E22" si="45">$E23</f>
        <v>41889</v>
      </c>
      <c r="F22" s="4">
        <v>1</v>
      </c>
      <c r="H22" t="s">
        <v>34</v>
      </c>
      <c r="I22">
        <f t="shared" ref="I22" si="46">I23</f>
        <v>1200</v>
      </c>
      <c r="J22" t="str">
        <f>J23</f>
        <v>Central</v>
      </c>
      <c r="K22" t="str">
        <f t="shared" ref="K22:L22" si="47">K23</f>
        <v>Dome</v>
      </c>
      <c r="L22">
        <f t="shared" si="47"/>
        <v>0</v>
      </c>
      <c r="M22">
        <f t="shared" ref="M22:M85" si="48">$B23</f>
        <v>17</v>
      </c>
      <c r="P22" s="8">
        <f>(P23*-1)</f>
        <v>-3</v>
      </c>
      <c r="Q22" t="str">
        <f t="shared" si="0"/>
        <v>N</v>
      </c>
    </row>
    <row r="23" spans="1:17" x14ac:dyDescent="0.35">
      <c r="A23" t="s">
        <v>15</v>
      </c>
      <c r="B23">
        <v>17</v>
      </c>
      <c r="C23" t="s">
        <v>1</v>
      </c>
      <c r="D23" t="str">
        <f>IF($B22=$B23,"T",IF($B22&lt;$B23,"W","L"))</f>
        <v>W</v>
      </c>
      <c r="E23" s="5">
        <v>41889</v>
      </c>
      <c r="F23" s="4">
        <v>1</v>
      </c>
      <c r="H23" t="s">
        <v>35</v>
      </c>
      <c r="I23">
        <v>1200</v>
      </c>
      <c r="J23" t="str">
        <f>VLOOKUP(A23,Sheet1!$A:$D,3, FALSE)</f>
        <v>Central</v>
      </c>
      <c r="K23" t="s">
        <v>61</v>
      </c>
      <c r="M23">
        <f t="shared" ref="M23:M86" si="49">$B22</f>
        <v>6</v>
      </c>
      <c r="P23" s="8">
        <v>3</v>
      </c>
      <c r="Q23" t="str">
        <f t="shared" si="0"/>
        <v>N</v>
      </c>
    </row>
    <row r="24" spans="1:17" x14ac:dyDescent="0.35">
      <c r="A24" t="s">
        <v>24</v>
      </c>
      <c r="B24">
        <v>28</v>
      </c>
      <c r="C24" t="s">
        <v>1</v>
      </c>
      <c r="D24" t="str">
        <f>IF($B25=$B24,"T",IF($B25&lt;$B24,"W","L"))</f>
        <v>W</v>
      </c>
      <c r="E24" s="5">
        <f t="shared" ref="E24" si="50">$E25</f>
        <v>41889</v>
      </c>
      <c r="F24" s="4">
        <v>1</v>
      </c>
      <c r="H24" t="s">
        <v>34</v>
      </c>
      <c r="I24">
        <f t="shared" ref="I24" si="51">I25</f>
        <v>1525</v>
      </c>
      <c r="J24" t="str">
        <f>J25</f>
        <v>Central</v>
      </c>
      <c r="K24" t="str">
        <f t="shared" ref="K24:L24" si="52">K25</f>
        <v>Dome</v>
      </c>
      <c r="L24">
        <f t="shared" si="52"/>
        <v>0</v>
      </c>
      <c r="M24">
        <f t="shared" ref="M24:M87" si="53">$B25</f>
        <v>17</v>
      </c>
      <c r="P24" s="8">
        <f>(P25*-1)</f>
        <v>3.5</v>
      </c>
      <c r="Q24" t="str">
        <f t="shared" si="0"/>
        <v>N</v>
      </c>
    </row>
    <row r="25" spans="1:17" x14ac:dyDescent="0.35">
      <c r="A25" t="s">
        <v>28</v>
      </c>
      <c r="B25">
        <v>17</v>
      </c>
      <c r="C25" t="s">
        <v>1</v>
      </c>
      <c r="D25" t="str">
        <f>IF($B24=$B25,"T",IF($B24&lt;$B25,"W","L"))</f>
        <v>L</v>
      </c>
      <c r="E25" s="5">
        <v>41889</v>
      </c>
      <c r="F25" s="4">
        <v>1</v>
      </c>
      <c r="H25" t="s">
        <v>35</v>
      </c>
      <c r="I25">
        <v>1525</v>
      </c>
      <c r="J25" t="str">
        <f>VLOOKUP(A25,Sheet1!$A:$D,3, FALSE)</f>
        <v>Central</v>
      </c>
      <c r="K25" t="s">
        <v>61</v>
      </c>
      <c r="M25">
        <f t="shared" ref="M25:M88" si="54">$B24</f>
        <v>28</v>
      </c>
      <c r="P25" s="8">
        <v>-3.5</v>
      </c>
      <c r="Q25" t="str">
        <f t="shared" si="0"/>
        <v>N</v>
      </c>
    </row>
    <row r="26" spans="1:17" x14ac:dyDescent="0.35">
      <c r="A26" t="s">
        <v>20</v>
      </c>
      <c r="B26">
        <v>20</v>
      </c>
      <c r="C26" t="s">
        <v>1</v>
      </c>
      <c r="D26" t="str">
        <f>IF($B27=$B26,"T",IF($B27&lt;$B26,"W","L"))</f>
        <v>W</v>
      </c>
      <c r="E26" s="5">
        <f t="shared" ref="E26" si="55">$E27</f>
        <v>41889</v>
      </c>
      <c r="F26" s="4">
        <v>1</v>
      </c>
      <c r="H26" t="s">
        <v>34</v>
      </c>
      <c r="I26">
        <f t="shared" ref="I26:I28" si="56">I27</f>
        <v>1625</v>
      </c>
      <c r="J26" t="str">
        <f>J27</f>
        <v>Eastern</v>
      </c>
      <c r="K26">
        <f>K27</f>
        <v>88</v>
      </c>
      <c r="L26" t="str">
        <f>L27</f>
        <v>Cloudy</v>
      </c>
      <c r="M26">
        <f t="shared" ref="M26:M89" si="57">$B27</f>
        <v>14</v>
      </c>
      <c r="P26" s="8">
        <f>(P27*-1)</f>
        <v>-4.5</v>
      </c>
      <c r="Q26" t="str">
        <f t="shared" si="0"/>
        <v>Y</v>
      </c>
    </row>
    <row r="27" spans="1:17" x14ac:dyDescent="0.35">
      <c r="A27" t="s">
        <v>9</v>
      </c>
      <c r="B27">
        <v>14</v>
      </c>
      <c r="C27" t="s">
        <v>1</v>
      </c>
      <c r="D27" t="str">
        <f>IF($B26=$B27,"T",IF($B26&lt;$B27,"W","L"))</f>
        <v>L</v>
      </c>
      <c r="E27" s="5">
        <v>41889</v>
      </c>
      <c r="F27" s="4">
        <v>1</v>
      </c>
      <c r="H27" t="s">
        <v>35</v>
      </c>
      <c r="I27">
        <v>1625</v>
      </c>
      <c r="J27" t="str">
        <f>VLOOKUP(A27,Sheet1!$A:$D,3, FALSE)</f>
        <v>Eastern</v>
      </c>
      <c r="K27">
        <v>88</v>
      </c>
      <c r="L27" t="s">
        <v>64</v>
      </c>
      <c r="M27">
        <f t="shared" ref="M27:M90" si="58">$B26</f>
        <v>20</v>
      </c>
      <c r="P27" s="8">
        <v>4.5</v>
      </c>
      <c r="Q27" t="str">
        <f t="shared" si="0"/>
        <v>Y</v>
      </c>
    </row>
    <row r="28" spans="1:17" x14ac:dyDescent="0.35">
      <c r="A28" t="s">
        <v>14</v>
      </c>
      <c r="B28">
        <v>24</v>
      </c>
      <c r="C28" t="s">
        <v>1</v>
      </c>
      <c r="D28" t="str">
        <f>IF($B29=$B28,"T",IF($B29&lt;$B28,"W","L"))</f>
        <v>L</v>
      </c>
      <c r="E28" s="5">
        <f t="shared" ref="E28" si="59">$E29</f>
        <v>41889</v>
      </c>
      <c r="F28" s="4">
        <v>1</v>
      </c>
      <c r="H28" t="s">
        <v>34</v>
      </c>
      <c r="I28">
        <f t="shared" si="56"/>
        <v>1830</v>
      </c>
      <c r="J28" t="str">
        <f>J29</f>
        <v>Mountain</v>
      </c>
      <c r="K28">
        <f t="shared" ref="K28:L28" si="60">K29</f>
        <v>75</v>
      </c>
      <c r="L28" t="str">
        <f t="shared" si="60"/>
        <v>Mostly Sunny</v>
      </c>
      <c r="M28">
        <f t="shared" ref="M28:M91" si="61">$B29</f>
        <v>31</v>
      </c>
      <c r="P28" s="8">
        <f>(P29*-1)</f>
        <v>-8.5</v>
      </c>
      <c r="Q28" t="str">
        <f t="shared" si="0"/>
        <v>N</v>
      </c>
    </row>
    <row r="29" spans="1:17" x14ac:dyDescent="0.35">
      <c r="A29" t="s">
        <v>18</v>
      </c>
      <c r="B29">
        <v>31</v>
      </c>
      <c r="C29" t="s">
        <v>1</v>
      </c>
      <c r="D29" t="str">
        <f>IF($B28=$B29,"T",IF($B28&lt;$B29,"W","L"))</f>
        <v>W</v>
      </c>
      <c r="E29" s="5">
        <v>41889</v>
      </c>
      <c r="F29" s="4">
        <v>1</v>
      </c>
      <c r="H29" t="s">
        <v>35</v>
      </c>
      <c r="I29">
        <v>1830</v>
      </c>
      <c r="J29" t="str">
        <f>VLOOKUP(A29,Sheet1!$A:$D,3, FALSE)</f>
        <v>Mountain</v>
      </c>
      <c r="K29">
        <v>75</v>
      </c>
      <c r="L29" t="s">
        <v>107</v>
      </c>
      <c r="M29">
        <f t="shared" ref="M29:M92" si="62">$B28</f>
        <v>24</v>
      </c>
      <c r="P29" s="8">
        <v>8.5</v>
      </c>
      <c r="Q29" t="str">
        <f t="shared" si="0"/>
        <v>N</v>
      </c>
    </row>
    <row r="30" spans="1:17" x14ac:dyDescent="0.35">
      <c r="A30" t="s">
        <v>21</v>
      </c>
      <c r="B30">
        <v>14</v>
      </c>
      <c r="C30" t="s">
        <v>1</v>
      </c>
      <c r="D30" t="str">
        <f>IF($B31=$B30,"T",IF($B31&lt;$B30,"W","L"))</f>
        <v>L</v>
      </c>
      <c r="E30" s="5">
        <f t="shared" ref="E30" si="63">$E31</f>
        <v>41890</v>
      </c>
      <c r="F30" s="4">
        <v>1</v>
      </c>
      <c r="H30" t="s">
        <v>34</v>
      </c>
      <c r="I30">
        <f t="shared" ref="I30" si="64">I31</f>
        <v>1910</v>
      </c>
      <c r="J30" t="str">
        <f>J31</f>
        <v>Eastern</v>
      </c>
      <c r="K30" t="str">
        <f t="shared" ref="K30:L30" si="65">K31</f>
        <v>Dome</v>
      </c>
      <c r="L30">
        <f t="shared" si="65"/>
        <v>0</v>
      </c>
      <c r="M30">
        <f t="shared" ref="M30:M93" si="66">$B31</f>
        <v>35</v>
      </c>
      <c r="P30" s="8">
        <f>(P31*-1)</f>
        <v>-6.5</v>
      </c>
      <c r="Q30" t="str">
        <f t="shared" si="0"/>
        <v>N</v>
      </c>
    </row>
    <row r="31" spans="1:17" x14ac:dyDescent="0.35">
      <c r="A31" t="s">
        <v>16</v>
      </c>
      <c r="B31">
        <v>35</v>
      </c>
      <c r="C31" t="s">
        <v>1</v>
      </c>
      <c r="D31" t="str">
        <f>IF($B30=$B31,"T",IF($B30&lt;$B31,"W","L"))</f>
        <v>W</v>
      </c>
      <c r="E31" s="5">
        <v>41890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 t="s">
        <v>61</v>
      </c>
      <c r="M31">
        <f t="shared" ref="M31:M94" si="67">$B30</f>
        <v>14</v>
      </c>
      <c r="P31" s="8">
        <v>6.5</v>
      </c>
      <c r="Q31" t="str">
        <f t="shared" si="0"/>
        <v>N</v>
      </c>
    </row>
    <row r="32" spans="1:17" x14ac:dyDescent="0.35">
      <c r="A32" t="s">
        <v>32</v>
      </c>
      <c r="B32">
        <v>17</v>
      </c>
      <c r="C32" t="s">
        <v>1</v>
      </c>
      <c r="D32" t="str">
        <f>IF($B33=$B32,"T",IF($B33&lt;$B32,"W","L"))</f>
        <v>L</v>
      </c>
      <c r="E32" s="5">
        <f t="shared" ref="E32" si="68">$E33</f>
        <v>41890</v>
      </c>
      <c r="F32" s="4">
        <v>1</v>
      </c>
      <c r="H32" t="s">
        <v>34</v>
      </c>
      <c r="I32">
        <f t="shared" ref="I32:I64" si="69">I33</f>
        <v>1920</v>
      </c>
      <c r="J32" t="str">
        <f>J33</f>
        <v>Pacific</v>
      </c>
      <c r="K32" t="str">
        <f t="shared" ref="K32:L32" si="70">K33</f>
        <v>Dome</v>
      </c>
      <c r="L32">
        <f t="shared" si="70"/>
        <v>0</v>
      </c>
      <c r="M32">
        <f t="shared" ref="M32:M95" si="71">$B33</f>
        <v>18</v>
      </c>
      <c r="P32" s="8">
        <f>(P33*-1)</f>
        <v>-3</v>
      </c>
      <c r="Q32" t="str">
        <f t="shared" si="0"/>
        <v>N</v>
      </c>
    </row>
    <row r="33" spans="1:17" x14ac:dyDescent="0.35">
      <c r="A33" t="s">
        <v>22</v>
      </c>
      <c r="B33">
        <v>18</v>
      </c>
      <c r="C33" t="s">
        <v>1</v>
      </c>
      <c r="D33" t="str">
        <f>IF($B32=$B33,"T",IF($B32&lt;$B33,"W","L"))</f>
        <v>W</v>
      </c>
      <c r="E33" s="5">
        <v>41890</v>
      </c>
      <c r="F33" s="4">
        <v>1</v>
      </c>
      <c r="H33" t="s">
        <v>35</v>
      </c>
      <c r="I33">
        <v>1920</v>
      </c>
      <c r="J33" t="s">
        <v>67</v>
      </c>
      <c r="K33" t="s">
        <v>61</v>
      </c>
      <c r="M33">
        <f t="shared" ref="M33:M96" si="72">$B32</f>
        <v>17</v>
      </c>
      <c r="P33" s="8">
        <v>3</v>
      </c>
      <c r="Q33" t="str">
        <f t="shared" si="0"/>
        <v>N</v>
      </c>
    </row>
    <row r="34" spans="1:17" x14ac:dyDescent="0.35">
      <c r="A34" t="s">
        <v>4</v>
      </c>
      <c r="B34">
        <v>6</v>
      </c>
      <c r="C34" t="s">
        <v>1</v>
      </c>
      <c r="D34" t="str">
        <f>IF($B35=$B34,"T",IF($B35&lt;$B34,"W","L"))</f>
        <v>L</v>
      </c>
      <c r="E34" s="5">
        <f t="shared" ref="E34" si="73">$E35</f>
        <v>41893</v>
      </c>
      <c r="F34" s="4">
        <f>1+VLOOKUP($A34,$A$2:$F$33,6,FALSE)</f>
        <v>2</v>
      </c>
      <c r="G34" s="4">
        <f>VLOOKUP($A34,$A34:$E34,5,FALSE)-VLOOKUP($A34,$A$2:$E$33,5,FALSE)</f>
        <v>4</v>
      </c>
      <c r="H34" t="s">
        <v>34</v>
      </c>
      <c r="I34">
        <f t="shared" si="69"/>
        <v>2025</v>
      </c>
      <c r="J34" t="str">
        <f>J35</f>
        <v>Eastern</v>
      </c>
      <c r="K34">
        <f t="shared" ref="K34:L34" si="74">K35</f>
        <v>82</v>
      </c>
      <c r="L34" t="str">
        <f t="shared" si="74"/>
        <v>Partly Cloudy</v>
      </c>
      <c r="M34">
        <f t="shared" ref="M34:M97" si="75">$B35</f>
        <v>26</v>
      </c>
      <c r="N34" s="10">
        <f>VLOOKUP($A34,$A$2:$M$33,2,FALSE)</f>
        <v>30</v>
      </c>
      <c r="O34" s="10">
        <f>VLOOKUP($A34,$A$2:$M$33,13,FALSE)</f>
        <v>27</v>
      </c>
      <c r="P34" s="8">
        <f>(P35*-1)</f>
        <v>-2.5</v>
      </c>
      <c r="Q34" t="str">
        <f>IF(AND(($P34 &lt;  0), ($D34="L")), "N", IF(AND(($P34 &gt; 0), ($D34="W")),"N","Y"))</f>
        <v>N</v>
      </c>
    </row>
    <row r="35" spans="1:17" x14ac:dyDescent="0.35">
      <c r="A35" t="s">
        <v>30</v>
      </c>
      <c r="B35">
        <v>26</v>
      </c>
      <c r="C35" t="s">
        <v>1</v>
      </c>
      <c r="D35" t="str">
        <f>IF($B34=$B35,"T",IF($B34&lt;$B35,"W","L"))</f>
        <v>W</v>
      </c>
      <c r="E35" s="5">
        <v>41893</v>
      </c>
      <c r="F35" s="4">
        <f t="shared" ref="F35:F65" si="76">1+VLOOKUP($A35,$A$2:$F$33,6,FALSE)</f>
        <v>2</v>
      </c>
      <c r="G35" s="4">
        <f t="shared" ref="G35:G65" si="77">VLOOKUP($A35,$A35:$E35,5,FALSE)-VLOOKUP($A35,$A$2:$E$33,5,FALSE)</f>
        <v>4</v>
      </c>
      <c r="H35" t="s">
        <v>35</v>
      </c>
      <c r="I35">
        <v>2025</v>
      </c>
      <c r="J35" t="str">
        <f>VLOOKUP(A35,Sheet1!$A:$D,3, FALSE)</f>
        <v>Eastern</v>
      </c>
      <c r="K35">
        <v>82</v>
      </c>
      <c r="L35" t="s">
        <v>62</v>
      </c>
      <c r="M35">
        <f t="shared" ref="M35:M98" si="78">$B34</f>
        <v>6</v>
      </c>
      <c r="N35" s="10">
        <f t="shared" ref="N35:N65" si="79">VLOOKUP($A35,$A$2:$M$33,2,FALSE)</f>
        <v>16</v>
      </c>
      <c r="O35" s="10">
        <f t="shared" ref="O35:O65" si="80">VLOOKUP($A35,$A$2:$M$33,13,FALSE)</f>
        <v>23</v>
      </c>
      <c r="P35" s="8">
        <v>2.5</v>
      </c>
      <c r="Q35" t="str">
        <f t="shared" ref="Q35:Q65" si="81">IF(AND(($P35 &lt;  0), ($D35="L")), "N", IF(AND(($P35 &gt; 0), ($D35="W")),"N","Y"))</f>
        <v>N</v>
      </c>
    </row>
    <row r="36" spans="1:17" x14ac:dyDescent="0.35">
      <c r="A36" t="s">
        <v>10</v>
      </c>
      <c r="B36">
        <v>10</v>
      </c>
      <c r="C36" t="s">
        <v>1</v>
      </c>
      <c r="D36" t="str">
        <f>IF($B37=$B36,"T",IF($B37&lt;$B36,"W","L"))</f>
        <v>L</v>
      </c>
      <c r="E36" s="5">
        <f t="shared" ref="E36:E62" si="82">$E37</f>
        <v>41896</v>
      </c>
      <c r="F36" s="4">
        <f t="shared" si="76"/>
        <v>2</v>
      </c>
      <c r="G36" s="4">
        <f t="shared" si="77"/>
        <v>7</v>
      </c>
      <c r="H36" t="s">
        <v>34</v>
      </c>
      <c r="I36">
        <f t="shared" si="69"/>
        <v>1300</v>
      </c>
      <c r="J36" t="str">
        <f>J37</f>
        <v>Eastern</v>
      </c>
      <c r="K36">
        <f t="shared" ref="K36:L36" si="83">K37</f>
        <v>58</v>
      </c>
      <c r="L36" t="str">
        <f t="shared" si="83"/>
        <v>Mostly Cloudy</v>
      </c>
      <c r="M36">
        <f t="shared" ref="M36:M99" si="84">$B37</f>
        <v>29</v>
      </c>
      <c r="N36" s="10">
        <f t="shared" si="79"/>
        <v>33</v>
      </c>
      <c r="O36" s="10">
        <f t="shared" si="80"/>
        <v>20</v>
      </c>
      <c r="P36" s="8">
        <f>(P37*-1)</f>
        <v>-1</v>
      </c>
      <c r="Q36" t="str">
        <f t="shared" si="81"/>
        <v>N</v>
      </c>
    </row>
    <row r="37" spans="1:17" x14ac:dyDescent="0.35">
      <c r="A37" t="s">
        <v>11</v>
      </c>
      <c r="B37">
        <v>29</v>
      </c>
      <c r="C37" t="s">
        <v>1</v>
      </c>
      <c r="D37" t="str">
        <f>IF($B36=$B37,"T",IF($B36&lt;$B37,"W","L"))</f>
        <v>W</v>
      </c>
      <c r="E37" s="5">
        <v>41896</v>
      </c>
      <c r="F37" s="4">
        <f t="shared" si="76"/>
        <v>2</v>
      </c>
      <c r="G37" s="4">
        <f t="shared" si="77"/>
        <v>7</v>
      </c>
      <c r="H37" t="s">
        <v>35</v>
      </c>
      <c r="I37">
        <v>1300</v>
      </c>
      <c r="J37" t="str">
        <f>VLOOKUP(A37,Sheet1!$A:$D,3, FALSE)</f>
        <v>Eastern</v>
      </c>
      <c r="K37">
        <v>58</v>
      </c>
      <c r="L37" t="s">
        <v>74</v>
      </c>
      <c r="M37">
        <f t="shared" ref="M37:M100" si="85">$B36</f>
        <v>10</v>
      </c>
      <c r="N37" s="10">
        <f t="shared" si="79"/>
        <v>23</v>
      </c>
      <c r="O37" s="10">
        <f t="shared" si="80"/>
        <v>20</v>
      </c>
      <c r="P37" s="8">
        <v>1</v>
      </c>
      <c r="Q37" t="str">
        <f t="shared" si="81"/>
        <v>N</v>
      </c>
    </row>
    <row r="38" spans="1:17" x14ac:dyDescent="0.35">
      <c r="A38" t="s">
        <v>2</v>
      </c>
      <c r="B38">
        <v>24</v>
      </c>
      <c r="C38" t="s">
        <v>1</v>
      </c>
      <c r="D38" t="str">
        <f>IF($B39=$B38,"T",IF($B39&lt;$B38,"W","L"))</f>
        <v>L</v>
      </c>
      <c r="E38" s="5">
        <f t="shared" si="82"/>
        <v>41896</v>
      </c>
      <c r="F38" s="4">
        <f t="shared" si="76"/>
        <v>2</v>
      </c>
      <c r="G38" s="4">
        <f t="shared" si="77"/>
        <v>7</v>
      </c>
      <c r="H38" t="s">
        <v>34</v>
      </c>
      <c r="I38">
        <f t="shared" si="69"/>
        <v>1300</v>
      </c>
      <c r="J38" t="str">
        <f>J39</f>
        <v>Eastern</v>
      </c>
      <c r="K38" s="1">
        <f>K39</f>
        <v>61</v>
      </c>
      <c r="L38" s="1" t="str">
        <f t="shared" ref="L38" si="86">L39</f>
        <v>Partly Cloudy</v>
      </c>
      <c r="M38">
        <f t="shared" ref="M38:M101" si="87">$B39</f>
        <v>26</v>
      </c>
      <c r="N38" s="10">
        <f t="shared" si="79"/>
        <v>34</v>
      </c>
      <c r="O38" s="10">
        <f t="shared" si="80"/>
        <v>37</v>
      </c>
      <c r="P38" s="8">
        <f>(P39*-1)</f>
        <v>6</v>
      </c>
      <c r="Q38" t="str">
        <f t="shared" si="81"/>
        <v>Y</v>
      </c>
    </row>
    <row r="39" spans="1:17" x14ac:dyDescent="0.35">
      <c r="A39" t="s">
        <v>8</v>
      </c>
      <c r="B39">
        <v>26</v>
      </c>
      <c r="C39" t="s">
        <v>1</v>
      </c>
      <c r="D39" t="str">
        <f>IF($B38=$B39,"T",IF($B38&lt;$B39,"W","L"))</f>
        <v>W</v>
      </c>
      <c r="E39" s="5">
        <v>41896</v>
      </c>
      <c r="F39" s="4">
        <f t="shared" si="76"/>
        <v>2</v>
      </c>
      <c r="G39" s="4">
        <f t="shared" si="77"/>
        <v>7</v>
      </c>
      <c r="H39" t="s">
        <v>35</v>
      </c>
      <c r="I39">
        <v>1300</v>
      </c>
      <c r="J39" t="str">
        <f>VLOOKUP(A39,Sheet1!$A:$D,3, FALSE)</f>
        <v>Eastern</v>
      </c>
      <c r="K39" s="1">
        <v>61</v>
      </c>
      <c r="L39" s="1" t="s">
        <v>62</v>
      </c>
      <c r="M39">
        <f t="shared" ref="M39:M102" si="88">$B38</f>
        <v>24</v>
      </c>
      <c r="N39" s="10">
        <f t="shared" si="79"/>
        <v>27</v>
      </c>
      <c r="O39" s="10">
        <f t="shared" si="80"/>
        <v>30</v>
      </c>
      <c r="P39" s="8">
        <v>-6</v>
      </c>
      <c r="Q39" t="str">
        <f t="shared" si="81"/>
        <v>Y</v>
      </c>
    </row>
    <row r="40" spans="1:17" x14ac:dyDescent="0.35">
      <c r="A40" t="s">
        <v>28</v>
      </c>
      <c r="B40">
        <v>26</v>
      </c>
      <c r="C40" t="s">
        <v>1</v>
      </c>
      <c r="D40" t="str">
        <f>IF($B41=$B40,"T",IF($B41&lt;$B40,"W","L"))</f>
        <v>W</v>
      </c>
      <c r="E40" s="5">
        <f t="shared" si="82"/>
        <v>41896</v>
      </c>
      <c r="F40" s="4">
        <f t="shared" si="76"/>
        <v>2</v>
      </c>
      <c r="G40" s="4">
        <f t="shared" si="77"/>
        <v>7</v>
      </c>
      <c r="H40" t="s">
        <v>34</v>
      </c>
      <c r="I40">
        <f t="shared" si="69"/>
        <v>1200</v>
      </c>
      <c r="J40" t="str">
        <f>J41</f>
        <v>Central</v>
      </c>
      <c r="K40" s="1">
        <f>K41</f>
        <v>75</v>
      </c>
      <c r="L40" t="str">
        <f t="shared" ref="L40" si="89">L41</f>
        <v>Sunny</v>
      </c>
      <c r="M40">
        <f t="shared" ref="M40:M103" si="90">$B41</f>
        <v>10</v>
      </c>
      <c r="N40" s="10">
        <f t="shared" si="79"/>
        <v>17</v>
      </c>
      <c r="O40" s="10">
        <f t="shared" si="80"/>
        <v>28</v>
      </c>
      <c r="P40" s="8">
        <f>(P41*-1)</f>
        <v>-3.5</v>
      </c>
      <c r="Q40" t="str">
        <f t="shared" si="81"/>
        <v>Y</v>
      </c>
    </row>
    <row r="41" spans="1:17" x14ac:dyDescent="0.35">
      <c r="A41" t="s">
        <v>13</v>
      </c>
      <c r="B41">
        <v>10</v>
      </c>
      <c r="C41" t="s">
        <v>1</v>
      </c>
      <c r="D41" t="str">
        <f>IF($B40=$B41,"T",IF($B40&lt;$B41,"W","L"))</f>
        <v>L</v>
      </c>
      <c r="E41" s="5">
        <v>41896</v>
      </c>
      <c r="F41" s="4">
        <f t="shared" si="76"/>
        <v>2</v>
      </c>
      <c r="G41" s="4">
        <f t="shared" si="77"/>
        <v>7</v>
      </c>
      <c r="H41" t="s">
        <v>35</v>
      </c>
      <c r="I41">
        <v>1200</v>
      </c>
      <c r="J41" t="str">
        <f>VLOOKUP(A41,Sheet1!$A:$D,3, FALSE)</f>
        <v>Central</v>
      </c>
      <c r="K41" s="1">
        <v>75</v>
      </c>
      <c r="L41" t="s">
        <v>65</v>
      </c>
      <c r="M41">
        <f t="shared" ref="M41:M104" si="91">$B40</f>
        <v>26</v>
      </c>
      <c r="N41" s="10">
        <f t="shared" si="79"/>
        <v>26</v>
      </c>
      <c r="O41" s="10">
        <f t="shared" si="80"/>
        <v>10</v>
      </c>
      <c r="P41" s="8">
        <v>3.5</v>
      </c>
      <c r="Q41" t="str">
        <f t="shared" si="81"/>
        <v>Y</v>
      </c>
    </row>
    <row r="42" spans="1:17" x14ac:dyDescent="0.35">
      <c r="A42" t="s">
        <v>22</v>
      </c>
      <c r="B42">
        <v>25</v>
      </c>
      <c r="C42" t="s">
        <v>1</v>
      </c>
      <c r="D42" t="str">
        <f>IF($B43=$B42,"T",IF($B43&lt;$B42,"W","L"))</f>
        <v>W</v>
      </c>
      <c r="E42" s="5">
        <f t="shared" si="82"/>
        <v>41896</v>
      </c>
      <c r="F42" s="4">
        <f t="shared" si="76"/>
        <v>2</v>
      </c>
      <c r="G42" s="4">
        <f t="shared" si="77"/>
        <v>6</v>
      </c>
      <c r="H42" t="s">
        <v>34</v>
      </c>
      <c r="I42">
        <f t="shared" si="69"/>
        <v>1300</v>
      </c>
      <c r="J42" t="str">
        <f>J43</f>
        <v>Eastern</v>
      </c>
      <c r="K42">
        <f t="shared" ref="K42:L42" si="92">K43</f>
        <v>66</v>
      </c>
      <c r="L42" t="str">
        <f t="shared" si="92"/>
        <v>Sunny</v>
      </c>
      <c r="M42">
        <f t="shared" ref="M42:M73" si="93">$B43</f>
        <v>14</v>
      </c>
      <c r="N42" s="10">
        <f t="shared" si="79"/>
        <v>18</v>
      </c>
      <c r="O42" s="10">
        <f t="shared" si="80"/>
        <v>17</v>
      </c>
      <c r="P42" s="8">
        <f>(P43*-1)</f>
        <v>-2</v>
      </c>
      <c r="Q42" t="str">
        <f t="shared" si="81"/>
        <v>Y</v>
      </c>
    </row>
    <row r="43" spans="1:17" x14ac:dyDescent="0.35">
      <c r="A43" t="s">
        <v>21</v>
      </c>
      <c r="B43">
        <v>14</v>
      </c>
      <c r="C43" t="s">
        <v>1</v>
      </c>
      <c r="D43" t="str">
        <f>IF($B42=$B43,"T",IF($B42&lt;$B43,"W","L"))</f>
        <v>L</v>
      </c>
      <c r="E43" s="5">
        <v>41896</v>
      </c>
      <c r="F43" s="4">
        <f t="shared" si="76"/>
        <v>2</v>
      </c>
      <c r="G43" s="4">
        <f t="shared" si="77"/>
        <v>6</v>
      </c>
      <c r="H43" t="s">
        <v>35</v>
      </c>
      <c r="I43">
        <v>1300</v>
      </c>
      <c r="J43" t="str">
        <f>VLOOKUP(A43,Sheet1!$A:$D,3, FALSE)</f>
        <v>Eastern</v>
      </c>
      <c r="K43">
        <v>66</v>
      </c>
      <c r="L43" t="s">
        <v>65</v>
      </c>
      <c r="M43">
        <f t="shared" ref="M43:M74" si="94">$B42</f>
        <v>25</v>
      </c>
      <c r="N43" s="10">
        <f t="shared" si="79"/>
        <v>14</v>
      </c>
      <c r="O43" s="10">
        <f t="shared" si="80"/>
        <v>35</v>
      </c>
      <c r="P43" s="8">
        <v>2</v>
      </c>
      <c r="Q43" t="str">
        <f t="shared" si="81"/>
        <v>Y</v>
      </c>
    </row>
    <row r="44" spans="1:17" x14ac:dyDescent="0.35">
      <c r="A44" t="s">
        <v>16</v>
      </c>
      <c r="B44">
        <v>7</v>
      </c>
      <c r="C44" t="s">
        <v>1</v>
      </c>
      <c r="D44" t="str">
        <f>IF($B45=$B44,"T",IF($B45&lt;$B44,"W","L"))</f>
        <v>L</v>
      </c>
      <c r="E44" s="5">
        <f t="shared" si="82"/>
        <v>41896</v>
      </c>
      <c r="F44" s="4">
        <f t="shared" si="76"/>
        <v>2</v>
      </c>
      <c r="G44" s="4">
        <f t="shared" si="77"/>
        <v>6</v>
      </c>
      <c r="H44" t="s">
        <v>34</v>
      </c>
      <c r="I44">
        <f t="shared" si="69"/>
        <v>1300</v>
      </c>
      <c r="J44" t="str">
        <f>J45</f>
        <v>Eastern</v>
      </c>
      <c r="K44">
        <f t="shared" ref="K44:L44" si="95">K45</f>
        <v>70</v>
      </c>
      <c r="L44" t="str">
        <f t="shared" si="95"/>
        <v>Cloudy</v>
      </c>
      <c r="M44">
        <f t="shared" ref="M44:M75" si="96">$B45</f>
        <v>24</v>
      </c>
      <c r="N44" s="10">
        <f t="shared" si="79"/>
        <v>35</v>
      </c>
      <c r="O44" s="10">
        <f t="shared" si="80"/>
        <v>14</v>
      </c>
      <c r="P44" s="8">
        <f>(P45*-1)</f>
        <v>-1.5</v>
      </c>
      <c r="Q44" t="str">
        <f t="shared" si="81"/>
        <v>N</v>
      </c>
    </row>
    <row r="45" spans="1:17" x14ac:dyDescent="0.35">
      <c r="A45" t="s">
        <v>20</v>
      </c>
      <c r="B45">
        <v>24</v>
      </c>
      <c r="C45" t="s">
        <v>1</v>
      </c>
      <c r="D45" t="str">
        <f>IF($B44=$B45,"T",IF($B44&lt;$B45,"W","L"))</f>
        <v>W</v>
      </c>
      <c r="E45" s="5">
        <v>41896</v>
      </c>
      <c r="F45" s="4">
        <f t="shared" si="76"/>
        <v>2</v>
      </c>
      <c r="G45" s="4">
        <f t="shared" si="77"/>
        <v>7</v>
      </c>
      <c r="H45" t="s">
        <v>35</v>
      </c>
      <c r="I45">
        <v>1300</v>
      </c>
      <c r="J45" t="str">
        <f>VLOOKUP(A45,Sheet1!$A:$D,3, FALSE)</f>
        <v>Eastern</v>
      </c>
      <c r="K45">
        <v>70</v>
      </c>
      <c r="L45" t="s">
        <v>64</v>
      </c>
      <c r="M45">
        <f t="shared" ref="M45:M76" si="97">$B44</f>
        <v>7</v>
      </c>
      <c r="N45" s="10">
        <f t="shared" si="79"/>
        <v>20</v>
      </c>
      <c r="O45" s="10">
        <f t="shared" si="80"/>
        <v>14</v>
      </c>
      <c r="P45" s="8">
        <v>1.5</v>
      </c>
      <c r="Q45" t="str">
        <f t="shared" si="81"/>
        <v>N</v>
      </c>
    </row>
    <row r="46" spans="1:17" x14ac:dyDescent="0.35">
      <c r="A46" t="s">
        <v>3</v>
      </c>
      <c r="B46">
        <v>10</v>
      </c>
      <c r="C46" t="s">
        <v>1</v>
      </c>
      <c r="D46" t="str">
        <f>IF($B47=$B46,"T",IF($B47&lt;$B46,"W","L"))</f>
        <v>L</v>
      </c>
      <c r="E46" s="5">
        <f t="shared" si="82"/>
        <v>41896</v>
      </c>
      <c r="F46" s="4">
        <f t="shared" si="76"/>
        <v>2</v>
      </c>
      <c r="G46" s="4">
        <f t="shared" si="77"/>
        <v>7</v>
      </c>
      <c r="H46" t="s">
        <v>34</v>
      </c>
      <c r="I46">
        <f t="shared" si="69"/>
        <v>1300</v>
      </c>
      <c r="J46" t="str">
        <f>J47</f>
        <v>Eastern</v>
      </c>
      <c r="K46">
        <f t="shared" ref="K46:L46" si="98">K47</f>
        <v>66</v>
      </c>
      <c r="L46" t="str">
        <f t="shared" si="98"/>
        <v>Cloudy</v>
      </c>
      <c r="M46">
        <f t="shared" ref="M46:M77" si="99">$B47</f>
        <v>24</v>
      </c>
      <c r="N46" s="10">
        <f t="shared" si="79"/>
        <v>37</v>
      </c>
      <c r="O46" s="10">
        <f t="shared" si="80"/>
        <v>34</v>
      </c>
      <c r="P46" s="8">
        <f>(P47*-1)</f>
        <v>-5.5</v>
      </c>
      <c r="Q46" t="str">
        <f t="shared" si="81"/>
        <v>N</v>
      </c>
    </row>
    <row r="47" spans="1:17" x14ac:dyDescent="0.35">
      <c r="A47" t="s">
        <v>6</v>
      </c>
      <c r="B47">
        <v>24</v>
      </c>
      <c r="C47" t="s">
        <v>1</v>
      </c>
      <c r="D47" t="str">
        <f>IF($B46=$B47,"T",IF($B46&lt;$B47,"W","L"))</f>
        <v>W</v>
      </c>
      <c r="E47" s="5">
        <v>41896</v>
      </c>
      <c r="F47" s="4">
        <f t="shared" si="76"/>
        <v>2</v>
      </c>
      <c r="G47" s="4">
        <f t="shared" si="77"/>
        <v>7</v>
      </c>
      <c r="H47" t="s">
        <v>35</v>
      </c>
      <c r="I47">
        <v>1300</v>
      </c>
      <c r="J47" t="str">
        <f>VLOOKUP(A47,Sheet1!$A:$D,3, FALSE)</f>
        <v>Eastern</v>
      </c>
      <c r="K47">
        <v>66</v>
      </c>
      <c r="L47" t="s">
        <v>64</v>
      </c>
      <c r="M47">
        <f t="shared" ref="M47:M78" si="100">$B46</f>
        <v>10</v>
      </c>
      <c r="N47" s="10">
        <f t="shared" si="79"/>
        <v>23</v>
      </c>
      <c r="O47" s="10">
        <f t="shared" si="80"/>
        <v>16</v>
      </c>
      <c r="P47" s="8">
        <v>5.5</v>
      </c>
      <c r="Q47" t="str">
        <f t="shared" si="81"/>
        <v>N</v>
      </c>
    </row>
    <row r="48" spans="1:17" x14ac:dyDescent="0.35">
      <c r="A48" t="s">
        <v>19</v>
      </c>
      <c r="B48">
        <v>10</v>
      </c>
      <c r="C48" t="s">
        <v>1</v>
      </c>
      <c r="D48" t="str">
        <f>IF($B49=$B48,"T",IF($B49&lt;$B48,"W","L"))</f>
        <v>L</v>
      </c>
      <c r="E48" s="5">
        <f t="shared" si="82"/>
        <v>41896</v>
      </c>
      <c r="F48" s="4">
        <f t="shared" si="76"/>
        <v>2</v>
      </c>
      <c r="G48" s="4">
        <f t="shared" si="77"/>
        <v>7</v>
      </c>
      <c r="H48" t="s">
        <v>34</v>
      </c>
      <c r="I48">
        <f t="shared" si="69"/>
        <v>1300</v>
      </c>
      <c r="J48" t="str">
        <f>J49</f>
        <v>Eastern</v>
      </c>
      <c r="K48">
        <f t="shared" ref="K48:L48" si="101">K49</f>
        <v>65</v>
      </c>
      <c r="L48" t="str">
        <f t="shared" si="101"/>
        <v>Sunny</v>
      </c>
      <c r="M48">
        <f t="shared" ref="M48:M79" si="102">$B49</f>
        <v>41</v>
      </c>
      <c r="N48" s="10">
        <f t="shared" si="79"/>
        <v>17</v>
      </c>
      <c r="O48" s="10">
        <f t="shared" si="80"/>
        <v>34</v>
      </c>
      <c r="P48" s="8">
        <f>(P49*-1)</f>
        <v>-5</v>
      </c>
      <c r="Q48" t="str">
        <f t="shared" si="81"/>
        <v>N</v>
      </c>
    </row>
    <row r="49" spans="1:17" x14ac:dyDescent="0.35">
      <c r="A49" t="s">
        <v>29</v>
      </c>
      <c r="B49">
        <v>41</v>
      </c>
      <c r="C49" t="s">
        <v>1</v>
      </c>
      <c r="D49" t="str">
        <f>IF($B48=$B49,"T",IF($B48&lt;$B49,"W","L"))</f>
        <v>W</v>
      </c>
      <c r="E49" s="5">
        <v>41896</v>
      </c>
      <c r="F49" s="4">
        <f t="shared" si="76"/>
        <v>2</v>
      </c>
      <c r="G49" s="4">
        <f t="shared" si="77"/>
        <v>7</v>
      </c>
      <c r="H49" t="s">
        <v>35</v>
      </c>
      <c r="I49">
        <v>1300</v>
      </c>
      <c r="J49" t="str">
        <f>VLOOKUP(A49,Sheet1!$A:$D,3, FALSE)</f>
        <v>Eastern</v>
      </c>
      <c r="K49">
        <v>65</v>
      </c>
      <c r="L49" t="s">
        <v>65</v>
      </c>
      <c r="M49">
        <f t="shared" ref="M49:M80" si="103">$B48</f>
        <v>10</v>
      </c>
      <c r="N49" s="10">
        <f t="shared" si="79"/>
        <v>6</v>
      </c>
      <c r="O49" s="10">
        <f t="shared" si="80"/>
        <v>17</v>
      </c>
      <c r="P49" s="8">
        <v>5</v>
      </c>
      <c r="Q49" t="str">
        <f t="shared" si="81"/>
        <v>N</v>
      </c>
    </row>
    <row r="50" spans="1:17" x14ac:dyDescent="0.35">
      <c r="A50" t="s">
        <v>7</v>
      </c>
      <c r="B50">
        <v>30</v>
      </c>
      <c r="C50" t="s">
        <v>1</v>
      </c>
      <c r="D50" t="str">
        <f>IF($B51=$B50,"T",IF($B51&lt;$B50,"W","L"))</f>
        <v>W</v>
      </c>
      <c r="E50" s="5">
        <f t="shared" si="82"/>
        <v>41896</v>
      </c>
      <c r="F50" s="4">
        <f t="shared" si="76"/>
        <v>2</v>
      </c>
      <c r="G50" s="4">
        <f t="shared" si="77"/>
        <v>7</v>
      </c>
      <c r="H50" t="s">
        <v>34</v>
      </c>
      <c r="I50">
        <f t="shared" si="69"/>
        <v>1200</v>
      </c>
      <c r="J50" t="str">
        <f>J51</f>
        <v>Central</v>
      </c>
      <c r="K50">
        <f t="shared" ref="K50:L50" si="104">K51</f>
        <v>58</v>
      </c>
      <c r="L50" t="str">
        <f t="shared" si="104"/>
        <v>Partly Cloudy</v>
      </c>
      <c r="M50">
        <f t="shared" ref="M50:M81" si="105">$B51</f>
        <v>7</v>
      </c>
      <c r="N50" s="10">
        <f t="shared" si="79"/>
        <v>20</v>
      </c>
      <c r="O50" s="10">
        <f t="shared" si="80"/>
        <v>33</v>
      </c>
      <c r="P50" s="8">
        <f>(P51*-1)</f>
        <v>3</v>
      </c>
      <c r="Q50" t="str">
        <f t="shared" si="81"/>
        <v>N</v>
      </c>
    </row>
    <row r="51" spans="1:17" x14ac:dyDescent="0.35">
      <c r="A51" t="s">
        <v>0</v>
      </c>
      <c r="B51">
        <v>7</v>
      </c>
      <c r="C51" t="s">
        <v>1</v>
      </c>
      <c r="D51" t="str">
        <f>IF($B50=$B51,"T",IF($B50&lt;$B51,"W","L"))</f>
        <v>L</v>
      </c>
      <c r="E51" s="5">
        <v>41896</v>
      </c>
      <c r="F51" s="4">
        <f t="shared" si="76"/>
        <v>2</v>
      </c>
      <c r="G51" s="4">
        <f t="shared" si="77"/>
        <v>7</v>
      </c>
      <c r="H51" t="s">
        <v>35</v>
      </c>
      <c r="I51">
        <v>1200</v>
      </c>
      <c r="J51" t="str">
        <f>VLOOKUP(A51,Sheet1!$A:$D,3, FALSE)</f>
        <v>Central</v>
      </c>
      <c r="K51">
        <v>58</v>
      </c>
      <c r="L51" t="s">
        <v>62</v>
      </c>
      <c r="M51">
        <f t="shared" ref="M51:M82" si="106">$B50</f>
        <v>30</v>
      </c>
      <c r="N51" s="10">
        <f t="shared" si="79"/>
        <v>34</v>
      </c>
      <c r="O51" s="10">
        <f t="shared" si="80"/>
        <v>6</v>
      </c>
      <c r="P51" s="8">
        <v>-3</v>
      </c>
      <c r="Q51" t="str">
        <f t="shared" si="81"/>
        <v>N</v>
      </c>
    </row>
    <row r="52" spans="1:17" x14ac:dyDescent="0.35">
      <c r="A52" t="s">
        <v>23</v>
      </c>
      <c r="B52">
        <v>19</v>
      </c>
      <c r="C52" t="s">
        <v>1</v>
      </c>
      <c r="D52" t="str">
        <f>IF($B53=$B52,"T",IF($B53&lt;$B52,"W","L"))</f>
        <v>W</v>
      </c>
      <c r="E52" s="5">
        <f t="shared" si="82"/>
        <v>41896</v>
      </c>
      <c r="F52" s="4">
        <f t="shared" si="76"/>
        <v>2</v>
      </c>
      <c r="G52" s="4">
        <f t="shared" si="77"/>
        <v>7</v>
      </c>
      <c r="H52" t="s">
        <v>34</v>
      </c>
      <c r="I52">
        <f t="shared" si="69"/>
        <v>1605</v>
      </c>
      <c r="J52" t="str">
        <f>J53</f>
        <v>Eastern</v>
      </c>
      <c r="K52">
        <f t="shared" ref="K52:L52" si="107">K53</f>
        <v>88</v>
      </c>
      <c r="L52" t="str">
        <f t="shared" si="107"/>
        <v>Cloudy</v>
      </c>
      <c r="M52">
        <f t="shared" ref="M52:M83" si="108">$B53</f>
        <v>17</v>
      </c>
      <c r="N52" s="10">
        <f t="shared" si="79"/>
        <v>6</v>
      </c>
      <c r="O52" s="10">
        <f t="shared" si="80"/>
        <v>34</v>
      </c>
      <c r="P52" s="8">
        <f>(P53*-1)</f>
        <v>-4.5</v>
      </c>
      <c r="Q52" t="str">
        <f t="shared" si="81"/>
        <v>Y</v>
      </c>
    </row>
    <row r="53" spans="1:17" x14ac:dyDescent="0.35">
      <c r="A53" t="s">
        <v>9</v>
      </c>
      <c r="B53">
        <v>17</v>
      </c>
      <c r="C53" t="s">
        <v>1</v>
      </c>
      <c r="D53" t="str">
        <f>IF($B52=$B53,"T",IF($B52&lt;$B53,"W","L"))</f>
        <v>L</v>
      </c>
      <c r="E53" s="5">
        <v>41896</v>
      </c>
      <c r="F53" s="4">
        <f t="shared" si="76"/>
        <v>2</v>
      </c>
      <c r="G53" s="4">
        <f t="shared" si="77"/>
        <v>7</v>
      </c>
      <c r="H53" t="s">
        <v>35</v>
      </c>
      <c r="I53">
        <v>1605</v>
      </c>
      <c r="J53" t="str">
        <f>VLOOKUP(A53,Sheet1!$A:$D,3, FALSE)</f>
        <v>Eastern</v>
      </c>
      <c r="K53">
        <v>88</v>
      </c>
      <c r="L53" t="s">
        <v>64</v>
      </c>
      <c r="M53">
        <f t="shared" ref="M53:M84" si="109">$B52</f>
        <v>19</v>
      </c>
      <c r="N53" s="10">
        <f t="shared" si="79"/>
        <v>14</v>
      </c>
      <c r="O53" s="10">
        <f t="shared" si="80"/>
        <v>20</v>
      </c>
      <c r="P53" s="8">
        <v>4.5</v>
      </c>
      <c r="Q53" t="str">
        <f t="shared" si="81"/>
        <v>Y</v>
      </c>
    </row>
    <row r="54" spans="1:17" x14ac:dyDescent="0.35">
      <c r="A54" t="s">
        <v>25</v>
      </c>
      <c r="B54">
        <v>21</v>
      </c>
      <c r="C54" t="s">
        <v>1</v>
      </c>
      <c r="D54" t="str">
        <f>IF($B55=$B54,"T",IF($B55&lt;$B54,"W","L"))</f>
        <v>L</v>
      </c>
      <c r="E54" s="5">
        <f t="shared" si="82"/>
        <v>41896</v>
      </c>
      <c r="F54" s="4">
        <f t="shared" si="76"/>
        <v>2</v>
      </c>
      <c r="G54" s="4">
        <f t="shared" si="77"/>
        <v>10</v>
      </c>
      <c r="H54" t="s">
        <v>34</v>
      </c>
      <c r="I54">
        <f t="shared" si="69"/>
        <v>1305</v>
      </c>
      <c r="J54" t="str">
        <f>J55</f>
        <v>Pacific</v>
      </c>
      <c r="K54">
        <f t="shared" ref="K54:L54" si="110">K55</f>
        <v>94</v>
      </c>
      <c r="L54" t="str">
        <f t="shared" si="110"/>
        <v>Sunny</v>
      </c>
      <c r="M54">
        <f t="shared" ref="M54:M85" si="111">$B55</f>
        <v>30</v>
      </c>
      <c r="N54" s="10">
        <f t="shared" si="79"/>
        <v>36</v>
      </c>
      <c r="O54" s="10">
        <f t="shared" si="80"/>
        <v>16</v>
      </c>
      <c r="P54" s="8">
        <f>(P55*-1)</f>
        <v>5</v>
      </c>
      <c r="Q54" t="str">
        <f t="shared" si="81"/>
        <v>Y</v>
      </c>
    </row>
    <row r="55" spans="1:17" x14ac:dyDescent="0.35">
      <c r="A55" t="s">
        <v>32</v>
      </c>
      <c r="B55">
        <v>30</v>
      </c>
      <c r="C55" t="s">
        <v>1</v>
      </c>
      <c r="D55" t="str">
        <f>IF($B54=$B55,"T",IF($B54&lt;$B55,"W","L"))</f>
        <v>W</v>
      </c>
      <c r="E55" s="5">
        <v>41896</v>
      </c>
      <c r="F55" s="4">
        <f t="shared" si="76"/>
        <v>2</v>
      </c>
      <c r="G55" s="4">
        <f t="shared" si="77"/>
        <v>6</v>
      </c>
      <c r="H55" t="s">
        <v>35</v>
      </c>
      <c r="I55">
        <v>1305</v>
      </c>
      <c r="J55" t="str">
        <f>VLOOKUP(A55,Sheet1!$A:$D,3, FALSE)</f>
        <v>Pacific</v>
      </c>
      <c r="K55">
        <v>94</v>
      </c>
      <c r="L55" t="s">
        <v>65</v>
      </c>
      <c r="M55">
        <f t="shared" ref="M55:M86" si="112">$B54</f>
        <v>21</v>
      </c>
      <c r="N55" s="10">
        <f t="shared" si="79"/>
        <v>17</v>
      </c>
      <c r="O55" s="10">
        <f t="shared" si="80"/>
        <v>18</v>
      </c>
      <c r="P55" s="8">
        <v>-5</v>
      </c>
      <c r="Q55" t="str">
        <f t="shared" si="81"/>
        <v>Y</v>
      </c>
    </row>
    <row r="56" spans="1:17" x14ac:dyDescent="0.35">
      <c r="A56" t="s">
        <v>15</v>
      </c>
      <c r="B56">
        <v>30</v>
      </c>
      <c r="C56" t="s">
        <v>1</v>
      </c>
      <c r="D56" t="str">
        <f>IF($B57=$B56,"T",IF($B57&lt;$B56,"W","L"))</f>
        <v>W</v>
      </c>
      <c r="E56" s="5">
        <f t="shared" si="82"/>
        <v>41896</v>
      </c>
      <c r="F56" s="4">
        <f t="shared" si="76"/>
        <v>2</v>
      </c>
      <c r="G56" s="4">
        <f t="shared" si="77"/>
        <v>7</v>
      </c>
      <c r="H56" t="s">
        <v>34</v>
      </c>
      <c r="I56">
        <f t="shared" si="69"/>
        <v>1325</v>
      </c>
      <c r="J56" t="str">
        <f>J57</f>
        <v>Pacific</v>
      </c>
      <c r="K56">
        <f t="shared" ref="K56:L56" si="113">K57</f>
        <v>67</v>
      </c>
      <c r="L56" t="str">
        <f t="shared" si="113"/>
        <v>Sunny</v>
      </c>
      <c r="M56">
        <f t="shared" ref="M56:M87" si="114">$B57</f>
        <v>14</v>
      </c>
      <c r="N56" s="10">
        <f t="shared" si="79"/>
        <v>17</v>
      </c>
      <c r="O56" s="10">
        <f t="shared" si="80"/>
        <v>6</v>
      </c>
      <c r="P56" s="8">
        <f>(P57*-1)</f>
        <v>-3</v>
      </c>
      <c r="Q56" t="str">
        <f t="shared" si="81"/>
        <v>Y</v>
      </c>
    </row>
    <row r="57" spans="1:17" x14ac:dyDescent="0.35">
      <c r="A57" t="s">
        <v>12</v>
      </c>
      <c r="B57">
        <v>14</v>
      </c>
      <c r="C57" t="s">
        <v>1</v>
      </c>
      <c r="D57" t="str">
        <f>IF($B56=$B57,"T",IF($B56&lt;$B57,"W","L"))</f>
        <v>L</v>
      </c>
      <c r="E57" s="5">
        <v>41896</v>
      </c>
      <c r="F57" s="4">
        <f t="shared" si="76"/>
        <v>2</v>
      </c>
      <c r="G57" s="4">
        <f t="shared" si="77"/>
        <v>7</v>
      </c>
      <c r="H57" t="s">
        <v>35</v>
      </c>
      <c r="I57">
        <v>1325</v>
      </c>
      <c r="J57" t="str">
        <f>VLOOKUP(A57,Sheet1!$A:$D,3, FALSE)</f>
        <v>Pacific</v>
      </c>
      <c r="K57">
        <v>67</v>
      </c>
      <c r="L57" t="s">
        <v>65</v>
      </c>
      <c r="M57">
        <f t="shared" ref="M57:M88" si="115">$B56</f>
        <v>30</v>
      </c>
      <c r="N57" s="10">
        <f t="shared" si="79"/>
        <v>14</v>
      </c>
      <c r="O57" s="10">
        <f t="shared" si="80"/>
        <v>19</v>
      </c>
      <c r="P57" s="8">
        <v>3</v>
      </c>
      <c r="Q57" t="str">
        <f t="shared" si="81"/>
        <v>Y</v>
      </c>
    </row>
    <row r="58" spans="1:17" x14ac:dyDescent="0.35">
      <c r="A58" t="s">
        <v>33</v>
      </c>
      <c r="B58">
        <v>17</v>
      </c>
      <c r="C58" t="s">
        <v>1</v>
      </c>
      <c r="D58" t="str">
        <f>IF($B59=$B58,"T",IF($B59&lt;$B58,"W","L"))</f>
        <v>L</v>
      </c>
      <c r="E58" s="5">
        <f t="shared" si="82"/>
        <v>41896</v>
      </c>
      <c r="F58" s="4">
        <f t="shared" si="76"/>
        <v>2</v>
      </c>
      <c r="G58" s="4">
        <f t="shared" si="77"/>
        <v>7</v>
      </c>
      <c r="H58" t="s">
        <v>34</v>
      </c>
      <c r="I58">
        <f t="shared" si="69"/>
        <v>1425</v>
      </c>
      <c r="J58" t="str">
        <f>J59</f>
        <v>Mountain</v>
      </c>
      <c r="K58">
        <f t="shared" ref="K58:L58" si="116">K59</f>
        <v>85</v>
      </c>
      <c r="L58" t="str">
        <f t="shared" si="116"/>
        <v>Partly Cloudy</v>
      </c>
      <c r="M58">
        <f t="shared" ref="M58:M89" si="117">$B59</f>
        <v>24</v>
      </c>
      <c r="N58" s="10">
        <f t="shared" si="79"/>
        <v>10</v>
      </c>
      <c r="O58" s="10">
        <f t="shared" si="80"/>
        <v>26</v>
      </c>
      <c r="P58" s="8">
        <f>(P59*-1)</f>
        <v>-13</v>
      </c>
      <c r="Q58" t="str">
        <f t="shared" si="81"/>
        <v>N</v>
      </c>
    </row>
    <row r="59" spans="1:17" x14ac:dyDescent="0.35">
      <c r="A59" t="s">
        <v>18</v>
      </c>
      <c r="B59">
        <v>24</v>
      </c>
      <c r="C59" t="s">
        <v>1</v>
      </c>
      <c r="D59" t="str">
        <f>IF($B58=$B59,"T",IF($B58&lt;$B59,"W","L"))</f>
        <v>W</v>
      </c>
      <c r="E59" s="5">
        <v>41896</v>
      </c>
      <c r="F59" s="4">
        <f t="shared" si="76"/>
        <v>2</v>
      </c>
      <c r="G59" s="4">
        <f t="shared" si="77"/>
        <v>7</v>
      </c>
      <c r="H59" t="s">
        <v>35</v>
      </c>
      <c r="I59">
        <v>1425</v>
      </c>
      <c r="J59" t="str">
        <f>VLOOKUP(A59,Sheet1!$A:$D,3, FALSE)</f>
        <v>Mountain</v>
      </c>
      <c r="K59">
        <v>85</v>
      </c>
      <c r="L59" t="s">
        <v>62</v>
      </c>
      <c r="M59">
        <f t="shared" ref="M59:M90" si="118">$B58</f>
        <v>17</v>
      </c>
      <c r="N59" s="10">
        <f t="shared" si="79"/>
        <v>31</v>
      </c>
      <c r="O59" s="10">
        <f t="shared" si="80"/>
        <v>24</v>
      </c>
      <c r="P59" s="8">
        <v>13</v>
      </c>
      <c r="Q59" t="str">
        <f t="shared" si="81"/>
        <v>N</v>
      </c>
    </row>
    <row r="60" spans="1:17" x14ac:dyDescent="0.35">
      <c r="A60" t="s">
        <v>31</v>
      </c>
      <c r="B60">
        <v>24</v>
      </c>
      <c r="C60" t="s">
        <v>1</v>
      </c>
      <c r="D60" t="str">
        <f>IF($B61=$B60,"T",IF($B61&lt;$B60,"W","L"))</f>
        <v>L</v>
      </c>
      <c r="E60" s="5">
        <f t="shared" si="82"/>
        <v>41896</v>
      </c>
      <c r="F60" s="4">
        <f t="shared" si="76"/>
        <v>2</v>
      </c>
      <c r="G60" s="4">
        <f t="shared" si="77"/>
        <v>7</v>
      </c>
      <c r="H60" t="s">
        <v>34</v>
      </c>
      <c r="I60">
        <f t="shared" si="69"/>
        <v>1525</v>
      </c>
      <c r="J60" t="str">
        <f>J61</f>
        <v>Central</v>
      </c>
      <c r="K60">
        <f t="shared" ref="K60:L60" si="119">K61</f>
        <v>63</v>
      </c>
      <c r="L60" t="str">
        <f t="shared" si="119"/>
        <v>Sunny</v>
      </c>
      <c r="M60">
        <f t="shared" ref="M60:M91" si="120">$B61</f>
        <v>31</v>
      </c>
      <c r="N60" s="10">
        <f t="shared" si="79"/>
        <v>19</v>
      </c>
      <c r="O60" s="10">
        <f t="shared" si="80"/>
        <v>14</v>
      </c>
      <c r="P60" s="8">
        <f>(P61*-1)</f>
        <v>-7.5</v>
      </c>
      <c r="Q60" t="str">
        <f t="shared" si="81"/>
        <v>N</v>
      </c>
    </row>
    <row r="61" spans="1:17" x14ac:dyDescent="0.35">
      <c r="A61" t="s">
        <v>26</v>
      </c>
      <c r="B61">
        <v>31</v>
      </c>
      <c r="C61" t="s">
        <v>1</v>
      </c>
      <c r="D61" t="str">
        <f>IF($B60=$B61,"T",IF($B60&lt;$B61,"W","L"))</f>
        <v>W</v>
      </c>
      <c r="E61" s="5">
        <v>41896</v>
      </c>
      <c r="F61" s="4">
        <f t="shared" si="76"/>
        <v>2</v>
      </c>
      <c r="G61" s="4">
        <f t="shared" si="77"/>
        <v>10</v>
      </c>
      <c r="H61" t="s">
        <v>35</v>
      </c>
      <c r="I61">
        <v>1525</v>
      </c>
      <c r="J61" t="str">
        <f>VLOOKUP(A61,Sheet1!$A:$D,3, FALSE)</f>
        <v>Central</v>
      </c>
      <c r="K61">
        <v>63</v>
      </c>
      <c r="L61" t="s">
        <v>65</v>
      </c>
      <c r="M61">
        <f t="shared" ref="M61:M92" si="121">$B60</f>
        <v>24</v>
      </c>
      <c r="N61" s="10">
        <f t="shared" si="79"/>
        <v>16</v>
      </c>
      <c r="O61" s="10">
        <f t="shared" si="80"/>
        <v>36</v>
      </c>
      <c r="P61" s="8">
        <v>7.5</v>
      </c>
      <c r="Q61" t="str">
        <f t="shared" si="81"/>
        <v>N</v>
      </c>
    </row>
    <row r="62" spans="1:17" x14ac:dyDescent="0.35">
      <c r="A62" t="s">
        <v>17</v>
      </c>
      <c r="B62">
        <v>28</v>
      </c>
      <c r="C62" t="s">
        <v>1</v>
      </c>
      <c r="D62" t="str">
        <f>IF($B63=$B62,"T",IF($B63&lt;$B62,"W","L"))</f>
        <v>W</v>
      </c>
      <c r="E62" s="5">
        <f t="shared" si="82"/>
        <v>41896</v>
      </c>
      <c r="F62" s="4">
        <f t="shared" si="76"/>
        <v>2</v>
      </c>
      <c r="G62" s="4">
        <f t="shared" si="77"/>
        <v>7</v>
      </c>
      <c r="H62" t="s">
        <v>34</v>
      </c>
      <c r="I62">
        <f t="shared" si="69"/>
        <v>1730</v>
      </c>
      <c r="J62" t="str">
        <f>J63</f>
        <v>Pacific</v>
      </c>
      <c r="K62">
        <f t="shared" ref="K62:L62" si="122">K63</f>
        <v>78</v>
      </c>
      <c r="L62" t="str">
        <f t="shared" si="122"/>
        <v>Sunny</v>
      </c>
      <c r="M62">
        <f t="shared" ref="M62:M93" si="123">$B63</f>
        <v>20</v>
      </c>
      <c r="N62" s="10">
        <f t="shared" si="79"/>
        <v>20</v>
      </c>
      <c r="O62" s="10">
        <f t="shared" si="80"/>
        <v>23</v>
      </c>
      <c r="P62" s="8">
        <f>(P63*-1)</f>
        <v>-7</v>
      </c>
      <c r="Q62" t="str">
        <f t="shared" si="81"/>
        <v>Y</v>
      </c>
    </row>
    <row r="63" spans="1:17" x14ac:dyDescent="0.35">
      <c r="A63" t="s">
        <v>24</v>
      </c>
      <c r="B63">
        <v>20</v>
      </c>
      <c r="C63" t="s">
        <v>1</v>
      </c>
      <c r="D63" t="str">
        <f>IF($B62=$B63,"T",IF($B62&lt;$B63,"W","L"))</f>
        <v>L</v>
      </c>
      <c r="E63" s="5">
        <v>41896</v>
      </c>
      <c r="F63" s="4">
        <f t="shared" si="76"/>
        <v>2</v>
      </c>
      <c r="G63" s="4">
        <f t="shared" si="77"/>
        <v>7</v>
      </c>
      <c r="H63" t="s">
        <v>35</v>
      </c>
      <c r="I63">
        <v>1730</v>
      </c>
      <c r="J63" t="str">
        <f>VLOOKUP(A63,Sheet1!$A:$D,3, FALSE)</f>
        <v>Pacific</v>
      </c>
      <c r="K63">
        <v>78</v>
      </c>
      <c r="L63" t="s">
        <v>65</v>
      </c>
      <c r="M63">
        <f t="shared" ref="M63:M94" si="124">$B62</f>
        <v>28</v>
      </c>
      <c r="N63" s="10">
        <f t="shared" si="79"/>
        <v>28</v>
      </c>
      <c r="O63" s="10">
        <f t="shared" si="80"/>
        <v>17</v>
      </c>
      <c r="P63" s="8">
        <v>7</v>
      </c>
      <c r="Q63" t="str">
        <f t="shared" si="81"/>
        <v>Y</v>
      </c>
    </row>
    <row r="64" spans="1:17" x14ac:dyDescent="0.35">
      <c r="A64" t="s">
        <v>27</v>
      </c>
      <c r="B64">
        <v>30</v>
      </c>
      <c r="C64" t="s">
        <v>1</v>
      </c>
      <c r="D64" t="str">
        <f>IF($B65=$B64,"T",IF($B65&lt;$B64,"W","L"))</f>
        <v>W</v>
      </c>
      <c r="E64" s="5">
        <f t="shared" ref="E64" si="125">$E65</f>
        <v>41897</v>
      </c>
      <c r="F64" s="4">
        <f t="shared" si="76"/>
        <v>2</v>
      </c>
      <c r="G64" s="4">
        <f t="shared" si="77"/>
        <v>8</v>
      </c>
      <c r="H64" t="s">
        <v>34</v>
      </c>
      <c r="I64">
        <f t="shared" si="69"/>
        <v>2030</v>
      </c>
      <c r="J64" t="str">
        <f>J65</f>
        <v>Eastern</v>
      </c>
      <c r="K64" t="str">
        <f t="shared" ref="K64:L64" si="126">K65</f>
        <v>Dome</v>
      </c>
      <c r="L64">
        <f t="shared" si="126"/>
        <v>0</v>
      </c>
      <c r="M64">
        <f t="shared" ref="M64:M95" si="127">$B65</f>
        <v>27</v>
      </c>
      <c r="N64" s="10">
        <f t="shared" si="79"/>
        <v>34</v>
      </c>
      <c r="O64" s="10">
        <f t="shared" si="80"/>
        <v>17</v>
      </c>
      <c r="P64" s="8">
        <f>(P65*-1)</f>
        <v>-3</v>
      </c>
      <c r="Q64" t="str">
        <f t="shared" si="81"/>
        <v>Y</v>
      </c>
    </row>
    <row r="65" spans="1:17" x14ac:dyDescent="0.35">
      <c r="A65" t="s">
        <v>14</v>
      </c>
      <c r="B65">
        <v>27</v>
      </c>
      <c r="C65" t="s">
        <v>1</v>
      </c>
      <c r="D65" t="str">
        <f>IF($B64=$B65,"T",IF($B64&lt;$B65,"W","L"))</f>
        <v>L</v>
      </c>
      <c r="E65" s="5">
        <v>41897</v>
      </c>
      <c r="F65" s="4">
        <f t="shared" si="76"/>
        <v>2</v>
      </c>
      <c r="G65" s="4">
        <f t="shared" si="77"/>
        <v>8</v>
      </c>
      <c r="H65" t="s">
        <v>35</v>
      </c>
      <c r="I65">
        <v>2030</v>
      </c>
      <c r="J65" t="str">
        <f>VLOOKUP(A65,Sheet1!$A:$D,3, FALSE)</f>
        <v>Eastern</v>
      </c>
      <c r="K65" t="s">
        <v>61</v>
      </c>
      <c r="M65">
        <f t="shared" ref="M65:M96" si="128">$B64</f>
        <v>30</v>
      </c>
      <c r="N65" s="10">
        <f t="shared" si="79"/>
        <v>24</v>
      </c>
      <c r="O65" s="10">
        <f t="shared" si="80"/>
        <v>31</v>
      </c>
      <c r="P65" s="8">
        <v>3</v>
      </c>
      <c r="Q65" t="str">
        <f t="shared" si="81"/>
        <v>Y</v>
      </c>
    </row>
    <row r="66" spans="1:17" x14ac:dyDescent="0.35">
      <c r="A66" t="s">
        <v>9</v>
      </c>
      <c r="B66">
        <v>14</v>
      </c>
      <c r="C66" t="s">
        <v>1</v>
      </c>
      <c r="D66" t="str">
        <f>IF($B67=$B66,"T",IF($B67&lt;$B66,"W","L"))</f>
        <v>L</v>
      </c>
      <c r="E66" s="5">
        <f t="shared" ref="E66" si="129">$E67</f>
        <v>41900</v>
      </c>
      <c r="F66" s="4">
        <f>1+IF(ISNA(VLOOKUP($A66,$A$34:$F$65,6,FALSE)),VLOOKUP($A66,$A$2:$F$33,6,FALSE),VLOOKUP($A66,$A$34:$F$65,6,FALSE))</f>
        <v>3</v>
      </c>
      <c r="G66" s="4">
        <f t="shared" ref="G66:G97" si="130"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31">I67</f>
        <v>2025</v>
      </c>
      <c r="J66" t="str">
        <f>J67</f>
        <v>Eastern</v>
      </c>
      <c r="K66" t="str">
        <f t="shared" ref="K66:L66" si="132">K67</f>
        <v>Dome</v>
      </c>
      <c r="L66">
        <f t="shared" si="132"/>
        <v>0</v>
      </c>
      <c r="M66">
        <f t="shared" ref="M66:M97" si="133">$B67</f>
        <v>56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15.5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19.5</v>
      </c>
      <c r="P66" s="8">
        <f>(P67*-1)</f>
        <v>-6.5</v>
      </c>
      <c r="Q66" t="str">
        <f>IF(AND(($P66 &lt;  0), ($D66="L")), "N", IF(AND(($P66 &gt; 0), ($D66="W")),"N","Y"))</f>
        <v>N</v>
      </c>
    </row>
    <row r="67" spans="1:17" x14ac:dyDescent="0.35">
      <c r="A67" t="s">
        <v>3</v>
      </c>
      <c r="B67">
        <v>56</v>
      </c>
      <c r="C67" t="s">
        <v>1</v>
      </c>
      <c r="D67" t="str">
        <f>IF($B66=$B67,"T",IF($B66&lt;$B67,"W","L"))</f>
        <v>W</v>
      </c>
      <c r="E67" s="5">
        <v>41900</v>
      </c>
      <c r="F67" s="4">
        <f t="shared" ref="F67:F97" si="134">1+IF(ISNA(VLOOKUP($A67,$A$34:$F$65,6,FALSE)),VLOOKUP($A67,$A$2:$F$33,6,FALSE),VLOOKUP($A67,$A$34:$F$65,6,FALSE))</f>
        <v>3</v>
      </c>
      <c r="G67" s="4">
        <f t="shared" si="130"/>
        <v>4</v>
      </c>
      <c r="H67" t="s">
        <v>35</v>
      </c>
      <c r="I67">
        <v>2025</v>
      </c>
      <c r="J67" t="str">
        <f>VLOOKUP(A67,Sheet1!$A:$D,3, FALSE)</f>
        <v>Eastern</v>
      </c>
      <c r="K67" t="s">
        <v>61</v>
      </c>
      <c r="M67">
        <f t="shared" ref="M67:M98" si="135">$B66</f>
        <v>14</v>
      </c>
      <c r="N67" s="10">
        <f t="shared" ref="N67:N97" si="136">(IF(ISNA(VLOOKUP($A67,$A$34:$N$65,2,FALSE)),((VLOOKUP($A67,$A$2:$N$33,14,FALSE)*($F67-2))+VLOOKUP($A67,$A$2:$N$33,2,FALSE))/($F67-1),((VLOOKUP($A67,$A$34:$N$65,14,FALSE)*($F67-2))+VLOOKUP($A67,$A$34:$N$65,2,FALSE))/($F67-1)))</f>
        <v>23.5</v>
      </c>
      <c r="O67" s="10">
        <f t="shared" ref="O67:O97" si="137">(IF(ISNA(VLOOKUP($A67,$A$34:$O$65,13,FALSE)),((VLOOKUP($A67,$A$2:$O$33,15,FALSE)*($F67-2))+VLOOKUP($A67,$A$2:$O$33,13,FALSE))/($F67-1),((VLOOKUP($A67,$A$34:$O$65,15,FALSE)*($F67-2))+VLOOKUP($A67,$A$34:$O$65,13,FALSE))/($F67-1)))</f>
        <v>29</v>
      </c>
      <c r="P67" s="8">
        <v>6.5</v>
      </c>
      <c r="Q67" t="str">
        <f t="shared" ref="Q67:Q97" si="138">IF(AND(($P67 &lt;  0), ($D67="L")), "N", IF(AND(($P67 &gt; 0), ($D67="W")),"N","Y"))</f>
        <v>N</v>
      </c>
    </row>
    <row r="68" spans="1:17" x14ac:dyDescent="0.35">
      <c r="A68" t="s">
        <v>28</v>
      </c>
      <c r="B68">
        <v>34</v>
      </c>
      <c r="C68" t="s">
        <v>1</v>
      </c>
      <c r="D68" t="str">
        <f>IF($B69=$B68,"T",IF($B69&lt;$B68,"W","L"))</f>
        <v>W</v>
      </c>
      <c r="E68" s="5">
        <f t="shared" ref="E68:E94" si="139">$E69</f>
        <v>41903</v>
      </c>
      <c r="F68" s="4">
        <f t="shared" si="134"/>
        <v>3</v>
      </c>
      <c r="G68" s="4">
        <f t="shared" si="130"/>
        <v>7</v>
      </c>
      <c r="H68" t="s">
        <v>34</v>
      </c>
      <c r="I68">
        <f t="shared" si="131"/>
        <v>1200</v>
      </c>
      <c r="J68" t="str">
        <f>J69</f>
        <v>Central</v>
      </c>
      <c r="K68" t="str">
        <f t="shared" ref="K68:L68" si="140">K69</f>
        <v>Dome</v>
      </c>
      <c r="L68">
        <f t="shared" si="140"/>
        <v>0</v>
      </c>
      <c r="M68">
        <f t="shared" ref="M68:M99" si="141">$B69</f>
        <v>31</v>
      </c>
      <c r="N68" s="10">
        <f t="shared" si="136"/>
        <v>21.5</v>
      </c>
      <c r="O68" s="10">
        <f t="shared" si="137"/>
        <v>19</v>
      </c>
      <c r="P68" s="8">
        <f>(P69*-1)</f>
        <v>2</v>
      </c>
      <c r="Q68" t="str">
        <f t="shared" si="138"/>
        <v>N</v>
      </c>
    </row>
    <row r="69" spans="1:17" x14ac:dyDescent="0.35">
      <c r="A69" t="s">
        <v>23</v>
      </c>
      <c r="B69">
        <v>31</v>
      </c>
      <c r="C69" t="s">
        <v>1</v>
      </c>
      <c r="D69" t="str">
        <f>IF($B68=$B69,"T",IF($B68&lt;$B69,"W","L"))</f>
        <v>L</v>
      </c>
      <c r="E69" s="5">
        <v>41903</v>
      </c>
      <c r="F69" s="4">
        <f t="shared" si="134"/>
        <v>3</v>
      </c>
      <c r="G69" s="4">
        <f t="shared" si="130"/>
        <v>7</v>
      </c>
      <c r="H69" t="s">
        <v>35</v>
      </c>
      <c r="I69">
        <v>1200</v>
      </c>
      <c r="J69" t="str">
        <f>VLOOKUP(A69,Sheet1!$A:$D,3, FALSE)</f>
        <v>Central</v>
      </c>
      <c r="K69" t="s">
        <v>61</v>
      </c>
      <c r="M69">
        <f t="shared" ref="M69:M100" si="142">$B68</f>
        <v>34</v>
      </c>
      <c r="N69" s="10">
        <f t="shared" si="136"/>
        <v>12.5</v>
      </c>
      <c r="O69" s="10">
        <f t="shared" si="137"/>
        <v>25.5</v>
      </c>
      <c r="P69" s="8">
        <v>-2</v>
      </c>
      <c r="Q69" t="str">
        <f t="shared" si="138"/>
        <v>N</v>
      </c>
    </row>
    <row r="70" spans="1:17" x14ac:dyDescent="0.35">
      <c r="A70" t="s">
        <v>29</v>
      </c>
      <c r="B70">
        <v>34</v>
      </c>
      <c r="C70" t="s">
        <v>1</v>
      </c>
      <c r="D70" t="str">
        <f>IF($B71=$B70,"T",IF($B71&lt;$B70,"W","L"))</f>
        <v>L</v>
      </c>
      <c r="E70" s="5">
        <f t="shared" si="139"/>
        <v>41903</v>
      </c>
      <c r="F70" s="4">
        <f t="shared" si="134"/>
        <v>3</v>
      </c>
      <c r="G70" s="4">
        <f t="shared" si="130"/>
        <v>7</v>
      </c>
      <c r="H70" t="s">
        <v>34</v>
      </c>
      <c r="I70">
        <f t="shared" si="131"/>
        <v>1300</v>
      </c>
      <c r="J70" t="str">
        <f>J71</f>
        <v>Eastern</v>
      </c>
      <c r="K70" s="1">
        <f>K71</f>
        <v>79</v>
      </c>
      <c r="L70" s="1" t="str">
        <f t="shared" ref="L70" si="143">L71</f>
        <v>Mostly Cloudy</v>
      </c>
      <c r="M70">
        <f t="shared" ref="M70:M101" si="144">$B71</f>
        <v>37</v>
      </c>
      <c r="N70" s="10">
        <f t="shared" si="136"/>
        <v>23.5</v>
      </c>
      <c r="O70" s="10">
        <f t="shared" si="137"/>
        <v>13.5</v>
      </c>
      <c r="P70" s="8">
        <f>(P71*-1)</f>
        <v>-4</v>
      </c>
      <c r="Q70" t="str">
        <f t="shared" si="138"/>
        <v>N</v>
      </c>
    </row>
    <row r="71" spans="1:17" x14ac:dyDescent="0.35">
      <c r="A71" t="s">
        <v>27</v>
      </c>
      <c r="B71">
        <v>37</v>
      </c>
      <c r="C71" t="s">
        <v>1</v>
      </c>
      <c r="D71" t="str">
        <f>IF($B70=$B71,"T",IF($B70&lt;$B71,"W","L"))</f>
        <v>W</v>
      </c>
      <c r="E71" s="5">
        <v>41903</v>
      </c>
      <c r="F71" s="4">
        <f t="shared" si="134"/>
        <v>3</v>
      </c>
      <c r="G71" s="4">
        <f t="shared" si="130"/>
        <v>6</v>
      </c>
      <c r="H71" t="s">
        <v>35</v>
      </c>
      <c r="I71">
        <v>1300</v>
      </c>
      <c r="J71" t="str">
        <f>VLOOKUP(A71,Sheet1!$A:$D,3, FALSE)</f>
        <v>Eastern</v>
      </c>
      <c r="K71" s="1">
        <v>79</v>
      </c>
      <c r="L71" s="1" t="s">
        <v>74</v>
      </c>
      <c r="M71">
        <f t="shared" ref="M71:M102" si="145">$B70</f>
        <v>34</v>
      </c>
      <c r="N71" s="10">
        <f t="shared" si="136"/>
        <v>32</v>
      </c>
      <c r="O71" s="10">
        <f t="shared" si="137"/>
        <v>22</v>
      </c>
      <c r="P71" s="8">
        <v>4</v>
      </c>
      <c r="Q71" t="str">
        <f t="shared" si="138"/>
        <v>N</v>
      </c>
    </row>
    <row r="72" spans="1:17" x14ac:dyDescent="0.35">
      <c r="A72" t="s">
        <v>13</v>
      </c>
      <c r="B72">
        <v>7</v>
      </c>
      <c r="C72" t="s">
        <v>1</v>
      </c>
      <c r="D72" t="str">
        <f>IF($B73=$B72,"T",IF($B73&lt;$B72,"W","L"))</f>
        <v>L</v>
      </c>
      <c r="E72" s="5">
        <f t="shared" si="139"/>
        <v>41903</v>
      </c>
      <c r="F72" s="4">
        <f t="shared" si="134"/>
        <v>3</v>
      </c>
      <c r="G72" s="4">
        <f t="shared" si="130"/>
        <v>7</v>
      </c>
      <c r="H72" t="s">
        <v>34</v>
      </c>
      <c r="I72">
        <f t="shared" si="131"/>
        <v>1300</v>
      </c>
      <c r="J72" t="str">
        <f>J73</f>
        <v>Eastern</v>
      </c>
      <c r="K72">
        <f t="shared" ref="K72:L72" si="146">K73</f>
        <v>74</v>
      </c>
      <c r="L72" t="str">
        <f t="shared" si="146"/>
        <v>Mostly Cloudy</v>
      </c>
      <c r="M72">
        <f t="shared" ref="M72:M103" si="147">$B73</f>
        <v>33</v>
      </c>
      <c r="N72" s="10">
        <f t="shared" si="136"/>
        <v>18</v>
      </c>
      <c r="O72" s="10">
        <f t="shared" si="137"/>
        <v>18</v>
      </c>
      <c r="P72" s="8">
        <f>(P73*-1)</f>
        <v>-6.5</v>
      </c>
      <c r="Q72" t="str">
        <f t="shared" si="138"/>
        <v>N</v>
      </c>
    </row>
    <row r="73" spans="1:17" x14ac:dyDescent="0.35">
      <c r="A73" t="s">
        <v>6</v>
      </c>
      <c r="B73">
        <v>33</v>
      </c>
      <c r="C73" t="s">
        <v>1</v>
      </c>
      <c r="D73" t="str">
        <f>IF($B72=$B73,"T",IF($B72&lt;$B73,"W","L"))</f>
        <v>W</v>
      </c>
      <c r="E73" s="5">
        <v>41903</v>
      </c>
      <c r="F73" s="4">
        <f t="shared" si="134"/>
        <v>3</v>
      </c>
      <c r="G73" s="4">
        <f t="shared" si="130"/>
        <v>7</v>
      </c>
      <c r="H73" t="s">
        <v>35</v>
      </c>
      <c r="I73">
        <v>1300</v>
      </c>
      <c r="J73" t="str">
        <f>VLOOKUP(A73,Sheet1!$A:$D,3, FALSE)</f>
        <v>Eastern</v>
      </c>
      <c r="K73">
        <v>74</v>
      </c>
      <c r="L73" t="s">
        <v>74</v>
      </c>
      <c r="M73">
        <f t="shared" ref="M73:M104" si="148">$B72</f>
        <v>7</v>
      </c>
      <c r="N73" s="10">
        <f t="shared" si="136"/>
        <v>23.5</v>
      </c>
      <c r="O73" s="10">
        <f t="shared" si="137"/>
        <v>13</v>
      </c>
      <c r="P73" s="8">
        <v>6.5</v>
      </c>
      <c r="Q73" t="str">
        <f t="shared" si="138"/>
        <v>N</v>
      </c>
    </row>
    <row r="74" spans="1:17" x14ac:dyDescent="0.35">
      <c r="A74" t="s">
        <v>30</v>
      </c>
      <c r="B74">
        <v>23</v>
      </c>
      <c r="C74" t="s">
        <v>1</v>
      </c>
      <c r="D74" t="str">
        <f>IF($B75=$B74,"T",IF($B75&lt;$B74,"W","L"))</f>
        <v>W</v>
      </c>
      <c r="E74" s="5">
        <f t="shared" si="139"/>
        <v>41903</v>
      </c>
      <c r="F74" s="4">
        <f t="shared" si="134"/>
        <v>3</v>
      </c>
      <c r="G74" s="4">
        <f t="shared" si="130"/>
        <v>10</v>
      </c>
      <c r="H74" t="s">
        <v>34</v>
      </c>
      <c r="I74">
        <f t="shared" si="131"/>
        <v>1300</v>
      </c>
      <c r="J74" t="str">
        <f>J75</f>
        <v>Eastern</v>
      </c>
      <c r="K74" s="1">
        <f>K75</f>
        <v>71</v>
      </c>
      <c r="L74" s="1" t="str">
        <f t="shared" ref="L74" si="149">L75</f>
        <v>Partly Sunny</v>
      </c>
      <c r="M74">
        <f t="shared" ref="M74:M105" si="150">$B75</f>
        <v>21</v>
      </c>
      <c r="N74" s="10">
        <f t="shared" si="136"/>
        <v>21</v>
      </c>
      <c r="O74" s="10">
        <f t="shared" si="137"/>
        <v>14.5</v>
      </c>
      <c r="P74" s="8">
        <f>(P75*-1)</f>
        <v>1.5</v>
      </c>
      <c r="Q74" t="str">
        <f t="shared" si="138"/>
        <v>N</v>
      </c>
    </row>
    <row r="75" spans="1:17" x14ac:dyDescent="0.35">
      <c r="A75" t="s">
        <v>8</v>
      </c>
      <c r="B75">
        <v>21</v>
      </c>
      <c r="C75" t="s">
        <v>1</v>
      </c>
      <c r="D75" t="str">
        <f>IF($B74=$B75,"T",IF($B74&lt;$B75,"W","L"))</f>
        <v>L</v>
      </c>
      <c r="E75" s="5">
        <v>41903</v>
      </c>
      <c r="F75" s="4">
        <f t="shared" si="134"/>
        <v>3</v>
      </c>
      <c r="G75" s="4">
        <f t="shared" si="130"/>
        <v>7</v>
      </c>
      <c r="H75" t="s">
        <v>35</v>
      </c>
      <c r="I75">
        <v>1300</v>
      </c>
      <c r="J75" t="str">
        <f>VLOOKUP(A75,Sheet1!$A:$D,3, FALSE)</f>
        <v>Eastern</v>
      </c>
      <c r="K75" s="1">
        <v>71</v>
      </c>
      <c r="L75" s="1" t="s">
        <v>87</v>
      </c>
      <c r="M75">
        <f t="shared" ref="M75:M106" si="151">$B74</f>
        <v>23</v>
      </c>
      <c r="N75" s="10">
        <f t="shared" si="136"/>
        <v>26.5</v>
      </c>
      <c r="O75" s="10">
        <f t="shared" si="137"/>
        <v>27</v>
      </c>
      <c r="P75" s="8">
        <v>-1.5</v>
      </c>
      <c r="Q75" t="str">
        <f t="shared" si="138"/>
        <v>N</v>
      </c>
    </row>
    <row r="76" spans="1:17" x14ac:dyDescent="0.35">
      <c r="A76" t="s">
        <v>12</v>
      </c>
      <c r="B76">
        <v>9</v>
      </c>
      <c r="C76" t="s">
        <v>1</v>
      </c>
      <c r="D76" t="str">
        <f>IF($B77=$B76,"T",IF($B77&lt;$B76,"W","L"))</f>
        <v>L</v>
      </c>
      <c r="E76" s="5">
        <f t="shared" si="139"/>
        <v>41903</v>
      </c>
      <c r="F76" s="4">
        <f t="shared" si="134"/>
        <v>3</v>
      </c>
      <c r="G76" s="4">
        <f t="shared" si="130"/>
        <v>7</v>
      </c>
      <c r="H76" t="s">
        <v>34</v>
      </c>
      <c r="I76">
        <f t="shared" si="131"/>
        <v>1300</v>
      </c>
      <c r="J76" t="str">
        <f>J77</f>
        <v>Eastern</v>
      </c>
      <c r="K76">
        <f t="shared" ref="K76:L76" si="152">K77</f>
        <v>78</v>
      </c>
      <c r="L76" t="str">
        <f t="shared" si="152"/>
        <v>Cloudy, Humid</v>
      </c>
      <c r="M76">
        <f t="shared" ref="M76:M107" si="153">$B77</f>
        <v>16</v>
      </c>
      <c r="N76" s="10">
        <f t="shared" si="136"/>
        <v>14</v>
      </c>
      <c r="O76" s="10">
        <f t="shared" si="137"/>
        <v>24.5</v>
      </c>
      <c r="P76" s="8">
        <f>(P77*-1)</f>
        <v>-14</v>
      </c>
      <c r="Q76" t="str">
        <f t="shared" si="138"/>
        <v>N</v>
      </c>
    </row>
    <row r="77" spans="1:17" x14ac:dyDescent="0.35">
      <c r="A77" t="s">
        <v>7</v>
      </c>
      <c r="B77">
        <v>16</v>
      </c>
      <c r="C77" t="s">
        <v>1</v>
      </c>
      <c r="D77" t="str">
        <f>IF($B76=$B77,"T",IF($B76&lt;$B77,"W","L"))</f>
        <v>W</v>
      </c>
      <c r="E77" s="5">
        <v>41903</v>
      </c>
      <c r="F77" s="4">
        <f t="shared" si="134"/>
        <v>3</v>
      </c>
      <c r="G77" s="4">
        <f t="shared" si="130"/>
        <v>7</v>
      </c>
      <c r="H77" t="s">
        <v>35</v>
      </c>
      <c r="I77">
        <v>1300</v>
      </c>
      <c r="J77" t="str">
        <f>VLOOKUP(A77,Sheet1!$A:$D,3, FALSE)</f>
        <v>Eastern</v>
      </c>
      <c r="K77">
        <v>78</v>
      </c>
      <c r="L77" t="s">
        <v>170</v>
      </c>
      <c r="M77">
        <f t="shared" ref="M77:M108" si="154">$B76</f>
        <v>9</v>
      </c>
      <c r="N77" s="10">
        <f t="shared" si="136"/>
        <v>25</v>
      </c>
      <c r="O77" s="10">
        <f t="shared" si="137"/>
        <v>20</v>
      </c>
      <c r="P77" s="8">
        <v>14</v>
      </c>
      <c r="Q77" t="str">
        <f t="shared" si="138"/>
        <v>N</v>
      </c>
    </row>
    <row r="78" spans="1:17" x14ac:dyDescent="0.35">
      <c r="A78" t="s">
        <v>15</v>
      </c>
      <c r="B78">
        <v>17</v>
      </c>
      <c r="C78" t="s">
        <v>1</v>
      </c>
      <c r="D78" t="str">
        <f>IF($B79=$B78,"T",IF($B79&lt;$B78,"W","L"))</f>
        <v>L</v>
      </c>
      <c r="E78" s="5">
        <f t="shared" si="139"/>
        <v>41903</v>
      </c>
      <c r="F78" s="4">
        <f t="shared" si="134"/>
        <v>3</v>
      </c>
      <c r="G78" s="4">
        <f t="shared" si="130"/>
        <v>7</v>
      </c>
      <c r="H78" t="s">
        <v>34</v>
      </c>
      <c r="I78">
        <f t="shared" si="131"/>
        <v>1300</v>
      </c>
      <c r="J78" t="str">
        <f>J79</f>
        <v>Eastern</v>
      </c>
      <c r="K78">
        <f t="shared" ref="K78:L78" si="155">K79</f>
        <v>70</v>
      </c>
      <c r="L78" t="str">
        <f t="shared" si="155"/>
        <v>Cloudy</v>
      </c>
      <c r="M78">
        <f t="shared" ref="M78:M109" si="156">$B79</f>
        <v>30</v>
      </c>
      <c r="N78" s="10">
        <f t="shared" si="136"/>
        <v>23.5</v>
      </c>
      <c r="O78" s="10">
        <f t="shared" si="137"/>
        <v>10</v>
      </c>
      <c r="P78" s="8">
        <f>(P79*-1)</f>
        <v>-1</v>
      </c>
      <c r="Q78" t="str">
        <f t="shared" si="138"/>
        <v>N</v>
      </c>
    </row>
    <row r="79" spans="1:17" x14ac:dyDescent="0.35">
      <c r="A79" t="s">
        <v>21</v>
      </c>
      <c r="B79">
        <v>30</v>
      </c>
      <c r="C79" t="s">
        <v>1</v>
      </c>
      <c r="D79" t="str">
        <f>IF($B78=$B79,"T",IF($B78&lt;$B79,"W","L"))</f>
        <v>W</v>
      </c>
      <c r="E79" s="5">
        <v>41903</v>
      </c>
      <c r="F79" s="4">
        <f t="shared" si="134"/>
        <v>3</v>
      </c>
      <c r="G79" s="4">
        <f t="shared" si="130"/>
        <v>7</v>
      </c>
      <c r="H79" t="s">
        <v>35</v>
      </c>
      <c r="I79">
        <v>1300</v>
      </c>
      <c r="J79" t="str">
        <f>VLOOKUP(A79,Sheet1!$A:$D,3, FALSE)</f>
        <v>Eastern</v>
      </c>
      <c r="K79">
        <v>70</v>
      </c>
      <c r="L79" t="s">
        <v>64</v>
      </c>
      <c r="M79">
        <f t="shared" ref="M79:M110" si="157">$B78</f>
        <v>17</v>
      </c>
      <c r="N79" s="10">
        <f t="shared" si="136"/>
        <v>14</v>
      </c>
      <c r="O79" s="10">
        <f t="shared" si="137"/>
        <v>30</v>
      </c>
      <c r="P79" s="8">
        <v>1</v>
      </c>
      <c r="Q79" t="str">
        <f t="shared" si="138"/>
        <v>N</v>
      </c>
    </row>
    <row r="80" spans="1:17" x14ac:dyDescent="0.35">
      <c r="A80" t="s">
        <v>26</v>
      </c>
      <c r="B80">
        <v>7</v>
      </c>
      <c r="C80" t="s">
        <v>1</v>
      </c>
      <c r="D80" t="str">
        <f>IF($B81=$B80,"T",IF($B81&lt;$B80,"W","L"))</f>
        <v>L</v>
      </c>
      <c r="E80" s="5">
        <f t="shared" si="139"/>
        <v>41903</v>
      </c>
      <c r="F80" s="4">
        <f t="shared" si="134"/>
        <v>3</v>
      </c>
      <c r="G80" s="4">
        <f t="shared" si="130"/>
        <v>7</v>
      </c>
      <c r="H80" t="s">
        <v>34</v>
      </c>
      <c r="I80">
        <f t="shared" si="131"/>
        <v>1300</v>
      </c>
      <c r="J80" t="str">
        <f>J81</f>
        <v>Eastern</v>
      </c>
      <c r="K80" t="str">
        <f t="shared" ref="K80:L80" si="158">K81</f>
        <v>Dome</v>
      </c>
      <c r="L80">
        <f t="shared" si="158"/>
        <v>0</v>
      </c>
      <c r="M80">
        <f t="shared" ref="M80:M111" si="159">$B81</f>
        <v>19</v>
      </c>
      <c r="N80" s="10">
        <f t="shared" si="136"/>
        <v>23.5</v>
      </c>
      <c r="O80" s="10">
        <f t="shared" si="137"/>
        <v>30</v>
      </c>
      <c r="P80" s="8">
        <f>(P81*-1)</f>
        <v>-1.5</v>
      </c>
      <c r="Q80" t="str">
        <f t="shared" si="138"/>
        <v>N</v>
      </c>
    </row>
    <row r="81" spans="1:17" x14ac:dyDescent="0.35">
      <c r="A81" t="s">
        <v>16</v>
      </c>
      <c r="B81">
        <v>19</v>
      </c>
      <c r="C81" t="s">
        <v>1</v>
      </c>
      <c r="D81" t="str">
        <f>IF($B80=$B81,"T",IF($B80&lt;$B81,"W","L"))</f>
        <v>W</v>
      </c>
      <c r="E81" s="5">
        <v>41903</v>
      </c>
      <c r="F81" s="4">
        <f t="shared" si="134"/>
        <v>3</v>
      </c>
      <c r="G81" s="4">
        <f t="shared" si="130"/>
        <v>7</v>
      </c>
      <c r="H81" t="s">
        <v>35</v>
      </c>
      <c r="I81">
        <v>1300</v>
      </c>
      <c r="J81" t="str">
        <f>VLOOKUP(A81,Sheet1!$A:$D,3, FALSE)</f>
        <v>Eastern</v>
      </c>
      <c r="K81" t="s">
        <v>61</v>
      </c>
      <c r="M81">
        <f t="shared" ref="M81:M112" si="160">$B80</f>
        <v>7</v>
      </c>
      <c r="N81" s="10">
        <f t="shared" si="136"/>
        <v>21</v>
      </c>
      <c r="O81" s="10">
        <f t="shared" si="137"/>
        <v>19</v>
      </c>
      <c r="P81" s="8">
        <v>1.5</v>
      </c>
      <c r="Q81" t="str">
        <f t="shared" si="138"/>
        <v>N</v>
      </c>
    </row>
    <row r="82" spans="1:17" x14ac:dyDescent="0.35">
      <c r="A82" t="s">
        <v>32</v>
      </c>
      <c r="B82">
        <v>22</v>
      </c>
      <c r="C82" t="s">
        <v>1</v>
      </c>
      <c r="D82" t="str">
        <f>IF($B83=$B82,"T",IF($B83&lt;$B82,"W","L"))</f>
        <v>W</v>
      </c>
      <c r="E82" s="5">
        <f t="shared" si="139"/>
        <v>41903</v>
      </c>
      <c r="F82" s="4">
        <f t="shared" si="134"/>
        <v>3</v>
      </c>
      <c r="G82" s="4">
        <f t="shared" si="130"/>
        <v>7</v>
      </c>
      <c r="H82" t="s">
        <v>34</v>
      </c>
      <c r="I82">
        <f t="shared" si="131"/>
        <v>1300</v>
      </c>
      <c r="J82" t="str">
        <f>J83</f>
        <v>Eastern</v>
      </c>
      <c r="K82">
        <f t="shared" ref="K82:L82" si="161">K83</f>
        <v>72</v>
      </c>
      <c r="L82" t="str">
        <f t="shared" si="161"/>
        <v>Partly Cloudy</v>
      </c>
      <c r="M82">
        <f t="shared" ref="M82:M113" si="162">$B83</f>
        <v>10</v>
      </c>
      <c r="N82" s="10">
        <f t="shared" si="136"/>
        <v>23.5</v>
      </c>
      <c r="O82" s="10">
        <f t="shared" si="137"/>
        <v>19.5</v>
      </c>
      <c r="P82" s="8">
        <f>(P83*-1)</f>
        <v>-2.5</v>
      </c>
      <c r="Q82" t="str">
        <f t="shared" si="138"/>
        <v>Y</v>
      </c>
    </row>
    <row r="83" spans="1:17" x14ac:dyDescent="0.35">
      <c r="A83" t="s">
        <v>11</v>
      </c>
      <c r="B83">
        <v>10</v>
      </c>
      <c r="C83" t="s">
        <v>1</v>
      </c>
      <c r="D83" t="str">
        <f>IF($B82=$B83,"T",IF($B82&lt;$B83,"W","L"))</f>
        <v>L</v>
      </c>
      <c r="E83" s="5">
        <v>41903</v>
      </c>
      <c r="F83" s="4">
        <f t="shared" si="134"/>
        <v>3</v>
      </c>
      <c r="G83" s="4">
        <f t="shared" si="130"/>
        <v>7</v>
      </c>
      <c r="H83" t="s">
        <v>35</v>
      </c>
      <c r="I83">
        <v>1300</v>
      </c>
      <c r="J83" t="str">
        <f>VLOOKUP(A83,Sheet1!$A:$D,3, FALSE)</f>
        <v>Eastern</v>
      </c>
      <c r="K83">
        <v>72</v>
      </c>
      <c r="L83" t="s">
        <v>62</v>
      </c>
      <c r="M83">
        <f t="shared" ref="M83:M114" si="163">$B82</f>
        <v>22</v>
      </c>
      <c r="N83" s="10">
        <f t="shared" si="136"/>
        <v>26</v>
      </c>
      <c r="O83" s="10">
        <f t="shared" si="137"/>
        <v>15</v>
      </c>
      <c r="P83" s="8">
        <v>2.5</v>
      </c>
      <c r="Q83" t="str">
        <f t="shared" si="138"/>
        <v>Y</v>
      </c>
    </row>
    <row r="84" spans="1:17" x14ac:dyDescent="0.35">
      <c r="A84" t="s">
        <v>14</v>
      </c>
      <c r="B84">
        <v>44</v>
      </c>
      <c r="C84" t="s">
        <v>1</v>
      </c>
      <c r="D84" t="str">
        <f>IF($B85=$B84,"T",IF($B85&lt;$B84,"W","L"))</f>
        <v>W</v>
      </c>
      <c r="E84" s="5">
        <f t="shared" si="139"/>
        <v>41903</v>
      </c>
      <c r="F84" s="4">
        <f t="shared" si="134"/>
        <v>3</v>
      </c>
      <c r="G84" s="4">
        <f t="shared" si="130"/>
        <v>6</v>
      </c>
      <c r="H84" t="s">
        <v>34</v>
      </c>
      <c r="I84">
        <f t="shared" si="131"/>
        <v>1300</v>
      </c>
      <c r="J84" t="str">
        <f>J85</f>
        <v>Eastern</v>
      </c>
      <c r="K84">
        <f t="shared" ref="K84:L84" si="164">K85</f>
        <v>85</v>
      </c>
      <c r="L84" t="str">
        <f t="shared" si="164"/>
        <v>Clear</v>
      </c>
      <c r="M84">
        <f t="shared" ref="M84:M115" si="165">$B85</f>
        <v>17</v>
      </c>
      <c r="N84" s="10">
        <f t="shared" si="136"/>
        <v>25.5</v>
      </c>
      <c r="O84" s="10">
        <f t="shared" si="137"/>
        <v>30.5</v>
      </c>
      <c r="P84" s="8">
        <f>(P85*-1)</f>
        <v>6.5</v>
      </c>
      <c r="Q84" t="str">
        <f t="shared" si="138"/>
        <v>N</v>
      </c>
    </row>
    <row r="85" spans="1:17" x14ac:dyDescent="0.35">
      <c r="A85" t="s">
        <v>19</v>
      </c>
      <c r="B85">
        <v>17</v>
      </c>
      <c r="C85" t="s">
        <v>1</v>
      </c>
      <c r="D85" t="str">
        <f>IF($B84=$B85,"T",IF($B84&lt;$B85,"W","L"))</f>
        <v>L</v>
      </c>
      <c r="E85" s="5">
        <v>41903</v>
      </c>
      <c r="F85" s="4">
        <f t="shared" si="134"/>
        <v>3</v>
      </c>
      <c r="G85" s="4">
        <f t="shared" si="130"/>
        <v>7</v>
      </c>
      <c r="H85" t="s">
        <v>35</v>
      </c>
      <c r="I85">
        <v>1300</v>
      </c>
      <c r="J85" t="str">
        <f>VLOOKUP(A85,Sheet1!$A:$D,3, FALSE)</f>
        <v>Eastern</v>
      </c>
      <c r="K85">
        <v>85</v>
      </c>
      <c r="L85" t="s">
        <v>69</v>
      </c>
      <c r="M85">
        <f t="shared" ref="M85:M116" si="166">$B84</f>
        <v>44</v>
      </c>
      <c r="N85" s="10">
        <f t="shared" si="136"/>
        <v>13.5</v>
      </c>
      <c r="O85" s="10">
        <f t="shared" si="137"/>
        <v>37.5</v>
      </c>
      <c r="P85" s="8">
        <v>-6.5</v>
      </c>
      <c r="Q85" t="str">
        <f t="shared" si="138"/>
        <v>N</v>
      </c>
    </row>
    <row r="86" spans="1:17" x14ac:dyDescent="0.35">
      <c r="A86" t="s">
        <v>0</v>
      </c>
      <c r="B86">
        <v>9</v>
      </c>
      <c r="C86" t="s">
        <v>1</v>
      </c>
      <c r="D86" t="str">
        <f>IF($B87=$B86,"T",IF($B87&lt;$B86,"W","L"))</f>
        <v>L</v>
      </c>
      <c r="E86" s="5">
        <f t="shared" si="139"/>
        <v>41903</v>
      </c>
      <c r="F86" s="4">
        <f t="shared" si="134"/>
        <v>3</v>
      </c>
      <c r="G86" s="4">
        <f t="shared" si="130"/>
        <v>7</v>
      </c>
      <c r="H86" t="s">
        <v>34</v>
      </c>
      <c r="I86">
        <f t="shared" si="131"/>
        <v>1200</v>
      </c>
      <c r="J86" t="str">
        <f>J87</f>
        <v>Central</v>
      </c>
      <c r="K86" t="str">
        <f t="shared" ref="K86:L86" si="167">K87</f>
        <v>Dome</v>
      </c>
      <c r="L86">
        <f t="shared" si="167"/>
        <v>0</v>
      </c>
      <c r="M86">
        <f t="shared" ref="M86:M117" si="168">$B87</f>
        <v>20</v>
      </c>
      <c r="N86" s="10">
        <f t="shared" si="136"/>
        <v>20.5</v>
      </c>
      <c r="O86" s="10">
        <f t="shared" si="137"/>
        <v>18</v>
      </c>
      <c r="P86" s="8">
        <f>(P87*-1)</f>
        <v>-10</v>
      </c>
      <c r="Q86" t="str">
        <f t="shared" si="138"/>
        <v>N</v>
      </c>
    </row>
    <row r="87" spans="1:17" x14ac:dyDescent="0.35">
      <c r="A87" t="s">
        <v>2</v>
      </c>
      <c r="B87">
        <v>20</v>
      </c>
      <c r="C87" t="s">
        <v>1</v>
      </c>
      <c r="D87" t="str">
        <f>IF($B86=$B87,"T",IF($B86&lt;$B87,"W","L"))</f>
        <v>W</v>
      </c>
      <c r="E87" s="5">
        <v>41903</v>
      </c>
      <c r="F87" s="4">
        <f t="shared" si="134"/>
        <v>3</v>
      </c>
      <c r="G87" s="4">
        <f t="shared" si="130"/>
        <v>7</v>
      </c>
      <c r="H87" t="s">
        <v>35</v>
      </c>
      <c r="I87">
        <v>1200</v>
      </c>
      <c r="J87" t="str">
        <f>VLOOKUP(A87,Sheet1!$A:$D,3, FALSE)</f>
        <v>Central</v>
      </c>
      <c r="K87" t="s">
        <v>61</v>
      </c>
      <c r="M87">
        <f t="shared" ref="M87:M118" si="169">$B86</f>
        <v>9</v>
      </c>
      <c r="N87" s="10">
        <f t="shared" si="136"/>
        <v>29</v>
      </c>
      <c r="O87" s="10">
        <f t="shared" si="137"/>
        <v>31.5</v>
      </c>
      <c r="P87" s="8">
        <v>10</v>
      </c>
      <c r="Q87" t="str">
        <f t="shared" si="138"/>
        <v>N</v>
      </c>
    </row>
    <row r="88" spans="1:17" x14ac:dyDescent="0.35">
      <c r="A88" t="s">
        <v>24</v>
      </c>
      <c r="B88">
        <v>14</v>
      </c>
      <c r="C88" t="s">
        <v>1</v>
      </c>
      <c r="D88" t="str">
        <f>IF($B89=$B88,"T",IF($B89&lt;$B88,"W","L"))</f>
        <v>L</v>
      </c>
      <c r="E88" s="5">
        <f t="shared" si="139"/>
        <v>41903</v>
      </c>
      <c r="F88" s="4">
        <f t="shared" si="134"/>
        <v>3</v>
      </c>
      <c r="G88" s="4">
        <f t="shared" si="130"/>
        <v>7</v>
      </c>
      <c r="H88" t="s">
        <v>34</v>
      </c>
      <c r="I88">
        <f t="shared" si="131"/>
        <v>1305</v>
      </c>
      <c r="J88" t="str">
        <f>J89</f>
        <v>Pacific</v>
      </c>
      <c r="K88" t="str">
        <f t="shared" ref="K88:L88" si="170">K89</f>
        <v>Dome</v>
      </c>
      <c r="L88">
        <f t="shared" si="170"/>
        <v>0</v>
      </c>
      <c r="M88">
        <f t="shared" ref="M88:M119" si="171">$B89</f>
        <v>23</v>
      </c>
      <c r="N88" s="10">
        <f t="shared" si="136"/>
        <v>24</v>
      </c>
      <c r="O88" s="10">
        <f t="shared" si="137"/>
        <v>22.5</v>
      </c>
      <c r="P88" s="8">
        <f>(P89*-1)</f>
        <v>3</v>
      </c>
      <c r="Q88" t="str">
        <f t="shared" si="138"/>
        <v>Y</v>
      </c>
    </row>
    <row r="89" spans="1:17" x14ac:dyDescent="0.35">
      <c r="A89" t="s">
        <v>22</v>
      </c>
      <c r="B89">
        <v>23</v>
      </c>
      <c r="C89" t="s">
        <v>1</v>
      </c>
      <c r="D89" t="str">
        <f>IF($B88=$B89,"T",IF($B88&lt;$B89,"W","L"))</f>
        <v>W</v>
      </c>
      <c r="E89" s="5">
        <v>41903</v>
      </c>
      <c r="F89" s="4">
        <f t="shared" si="134"/>
        <v>3</v>
      </c>
      <c r="G89" s="4">
        <f t="shared" si="130"/>
        <v>7</v>
      </c>
      <c r="H89" t="s">
        <v>35</v>
      </c>
      <c r="I89">
        <v>1305</v>
      </c>
      <c r="J89" t="s">
        <v>67</v>
      </c>
      <c r="K89" t="s">
        <v>61</v>
      </c>
      <c r="M89">
        <f t="shared" ref="M89:M120" si="172">$B88</f>
        <v>14</v>
      </c>
      <c r="N89" s="10">
        <f t="shared" si="136"/>
        <v>21.5</v>
      </c>
      <c r="O89" s="10">
        <f t="shared" si="137"/>
        <v>15.5</v>
      </c>
      <c r="P89" s="8">
        <v>-3</v>
      </c>
      <c r="Q89" t="str">
        <f t="shared" si="138"/>
        <v>Y</v>
      </c>
    </row>
    <row r="90" spans="1:17" x14ac:dyDescent="0.35">
      <c r="A90" t="s">
        <v>33</v>
      </c>
      <c r="B90">
        <v>34</v>
      </c>
      <c r="C90" t="s">
        <v>1</v>
      </c>
      <c r="D90" t="str">
        <f>IF($B91=$B90,"T",IF($B91&lt;$B90,"W","L"))</f>
        <v>W</v>
      </c>
      <c r="E90" s="5">
        <f t="shared" si="139"/>
        <v>41903</v>
      </c>
      <c r="F90" s="4">
        <f t="shared" si="134"/>
        <v>3</v>
      </c>
      <c r="G90" s="4">
        <f t="shared" si="130"/>
        <v>7</v>
      </c>
      <c r="H90" t="s">
        <v>34</v>
      </c>
      <c r="I90">
        <f t="shared" si="131"/>
        <v>1625</v>
      </c>
      <c r="J90" t="str">
        <f>J91</f>
        <v>Eastern</v>
      </c>
      <c r="K90">
        <f t="shared" ref="K90:L90" si="173">K91</f>
        <v>88</v>
      </c>
      <c r="L90" t="str">
        <f t="shared" si="173"/>
        <v>Cloudy</v>
      </c>
      <c r="M90">
        <f t="shared" ref="M90:M121" si="174">$B91</f>
        <v>15</v>
      </c>
      <c r="N90" s="10">
        <f t="shared" si="136"/>
        <v>13.5</v>
      </c>
      <c r="O90" s="10">
        <f t="shared" si="137"/>
        <v>25</v>
      </c>
      <c r="P90" s="8">
        <f>(P91*-1)</f>
        <v>-5.5</v>
      </c>
      <c r="Q90" t="str">
        <f t="shared" si="138"/>
        <v>Y</v>
      </c>
    </row>
    <row r="91" spans="1:17" x14ac:dyDescent="0.35">
      <c r="A91" t="s">
        <v>10</v>
      </c>
      <c r="B91">
        <v>15</v>
      </c>
      <c r="C91" t="s">
        <v>1</v>
      </c>
      <c r="D91" t="str">
        <f>IF($B90=$B91,"T",IF($B90&lt;$B91,"W","L"))</f>
        <v>L</v>
      </c>
      <c r="E91" s="5">
        <v>41903</v>
      </c>
      <c r="F91" s="4">
        <f t="shared" si="134"/>
        <v>3</v>
      </c>
      <c r="G91" s="4">
        <f t="shared" si="130"/>
        <v>7</v>
      </c>
      <c r="H91" t="s">
        <v>35</v>
      </c>
      <c r="I91">
        <v>1625</v>
      </c>
      <c r="J91" t="str">
        <f>VLOOKUP(A91,Sheet1!$A:$D,3, FALSE)</f>
        <v>Eastern</v>
      </c>
      <c r="K91">
        <v>88</v>
      </c>
      <c r="L91" t="s">
        <v>64</v>
      </c>
      <c r="M91">
        <f t="shared" ref="M91:M122" si="175">$B90</f>
        <v>34</v>
      </c>
      <c r="N91" s="10">
        <f t="shared" si="136"/>
        <v>21.5</v>
      </c>
      <c r="O91" s="10">
        <f t="shared" si="137"/>
        <v>24.5</v>
      </c>
      <c r="P91" s="8">
        <v>5.5</v>
      </c>
      <c r="Q91" t="str">
        <f t="shared" si="138"/>
        <v>Y</v>
      </c>
    </row>
    <row r="92" spans="1:17" x14ac:dyDescent="0.35">
      <c r="A92" t="s">
        <v>18</v>
      </c>
      <c r="B92">
        <v>20</v>
      </c>
      <c r="C92" t="s">
        <v>5</v>
      </c>
      <c r="D92" t="str">
        <f>IF($B93=$B92,"T",IF($B93&lt;$B92,"W","L"))</f>
        <v>L</v>
      </c>
      <c r="E92" s="5">
        <f t="shared" si="139"/>
        <v>41903</v>
      </c>
      <c r="F92" s="4">
        <f t="shared" si="134"/>
        <v>3</v>
      </c>
      <c r="G92" s="4">
        <f t="shared" si="130"/>
        <v>7</v>
      </c>
      <c r="H92" t="s">
        <v>34</v>
      </c>
      <c r="I92">
        <f t="shared" si="131"/>
        <v>1325</v>
      </c>
      <c r="J92" t="str">
        <f>J93</f>
        <v>Pacific</v>
      </c>
      <c r="K92">
        <f t="shared" ref="K92:L92" si="176">K93</f>
        <v>70</v>
      </c>
      <c r="L92" t="str">
        <f t="shared" si="176"/>
        <v>Clear</v>
      </c>
      <c r="M92">
        <f t="shared" ref="M92:M123" si="177">$B93</f>
        <v>26</v>
      </c>
      <c r="N92" s="10">
        <f t="shared" si="136"/>
        <v>27.5</v>
      </c>
      <c r="O92" s="10">
        <f t="shared" si="137"/>
        <v>20.5</v>
      </c>
      <c r="P92" s="8">
        <f>(P93*-1)</f>
        <v>-4.5</v>
      </c>
      <c r="Q92" t="str">
        <f t="shared" si="138"/>
        <v>N</v>
      </c>
    </row>
    <row r="93" spans="1:17" x14ac:dyDescent="0.35">
      <c r="A93" t="s">
        <v>25</v>
      </c>
      <c r="B93">
        <v>26</v>
      </c>
      <c r="C93" t="s">
        <v>5</v>
      </c>
      <c r="D93" t="str">
        <f>IF($B92=$B93,"T",IF($B92&lt;$B93,"W","L"))</f>
        <v>W</v>
      </c>
      <c r="E93" s="5">
        <v>41903</v>
      </c>
      <c r="F93" s="4">
        <f t="shared" si="134"/>
        <v>3</v>
      </c>
      <c r="G93" s="4">
        <f t="shared" si="130"/>
        <v>7</v>
      </c>
      <c r="H93" t="s">
        <v>35</v>
      </c>
      <c r="I93">
        <v>1325</v>
      </c>
      <c r="J93" t="str">
        <f>VLOOKUP(A93,Sheet1!$A:$D,3, FALSE)</f>
        <v>Pacific</v>
      </c>
      <c r="K93">
        <v>70</v>
      </c>
      <c r="L93" t="s">
        <v>69</v>
      </c>
      <c r="M93">
        <f t="shared" ref="M93:M124" si="178">$B92</f>
        <v>20</v>
      </c>
      <c r="N93" s="10">
        <f t="shared" si="136"/>
        <v>28.5</v>
      </c>
      <c r="O93" s="10">
        <f t="shared" si="137"/>
        <v>23</v>
      </c>
      <c r="P93" s="8">
        <v>4.5</v>
      </c>
      <c r="Q93" t="str">
        <f t="shared" si="138"/>
        <v>N</v>
      </c>
    </row>
    <row r="94" spans="1:17" x14ac:dyDescent="0.35">
      <c r="A94" t="s">
        <v>4</v>
      </c>
      <c r="B94">
        <v>37</v>
      </c>
      <c r="C94" t="s">
        <v>1</v>
      </c>
      <c r="D94" t="str">
        <f>IF($B95=$B94,"T",IF($B95&lt;$B94,"W","L"))</f>
        <v>W</v>
      </c>
      <c r="E94" s="5">
        <f t="shared" si="139"/>
        <v>41903</v>
      </c>
      <c r="F94" s="4">
        <f t="shared" si="134"/>
        <v>3</v>
      </c>
      <c r="G94" s="4">
        <f t="shared" si="130"/>
        <v>10</v>
      </c>
      <c r="H94" t="s">
        <v>34</v>
      </c>
      <c r="I94">
        <f t="shared" si="131"/>
        <v>2030</v>
      </c>
      <c r="J94" t="str">
        <f>J95</f>
        <v>Eastern</v>
      </c>
      <c r="K94">
        <f t="shared" ref="K94:L94" si="179">K95</f>
        <v>79</v>
      </c>
      <c r="L94" t="str">
        <f t="shared" si="179"/>
        <v>Clear</v>
      </c>
      <c r="M94">
        <f t="shared" ref="M94:M125" si="180">$B95</f>
        <v>19</v>
      </c>
      <c r="N94" s="10">
        <f t="shared" si="136"/>
        <v>18</v>
      </c>
      <c r="O94" s="10">
        <f t="shared" si="137"/>
        <v>26.5</v>
      </c>
      <c r="P94" s="8">
        <f>(P95*-1)</f>
        <v>-3</v>
      </c>
      <c r="Q94" t="str">
        <f t="shared" si="138"/>
        <v>Y</v>
      </c>
    </row>
    <row r="95" spans="1:17" x14ac:dyDescent="0.35">
      <c r="A95" t="s">
        <v>20</v>
      </c>
      <c r="B95">
        <v>19</v>
      </c>
      <c r="C95" t="s">
        <v>1</v>
      </c>
      <c r="D95" t="str">
        <f>IF($B94=$B95,"T",IF($B94&lt;$B95,"W","L"))</f>
        <v>L</v>
      </c>
      <c r="E95" s="5">
        <v>41903</v>
      </c>
      <c r="F95" s="4">
        <f t="shared" si="134"/>
        <v>3</v>
      </c>
      <c r="G95" s="4">
        <f t="shared" si="130"/>
        <v>7</v>
      </c>
      <c r="H95" t="s">
        <v>35</v>
      </c>
      <c r="I95">
        <v>2030</v>
      </c>
      <c r="J95" t="str">
        <f>VLOOKUP(A95,Sheet1!$A:$D,3, FALSE)</f>
        <v>Eastern</v>
      </c>
      <c r="K95">
        <v>79</v>
      </c>
      <c r="L95" t="s">
        <v>69</v>
      </c>
      <c r="M95">
        <f t="shared" ref="M95:M126" si="181">$B94</f>
        <v>37</v>
      </c>
      <c r="N95" s="10">
        <f t="shared" si="136"/>
        <v>22</v>
      </c>
      <c r="O95" s="10">
        <f t="shared" si="137"/>
        <v>10.5</v>
      </c>
      <c r="P95" s="8">
        <v>3</v>
      </c>
      <c r="Q95" t="str">
        <f t="shared" si="138"/>
        <v>Y</v>
      </c>
    </row>
    <row r="96" spans="1:17" x14ac:dyDescent="0.35">
      <c r="A96" t="s">
        <v>17</v>
      </c>
      <c r="B96">
        <v>27</v>
      </c>
      <c r="C96" t="s">
        <v>1</v>
      </c>
      <c r="D96" t="str">
        <f>IF($B97=$B96,"T",IF($B97&lt;$B96,"W","L"))</f>
        <v>W</v>
      </c>
      <c r="E96" s="5">
        <f t="shared" ref="E96" si="182">$E97</f>
        <v>41904</v>
      </c>
      <c r="F96" s="4">
        <f t="shared" si="134"/>
        <v>3</v>
      </c>
      <c r="G96" s="4">
        <f t="shared" si="130"/>
        <v>8</v>
      </c>
      <c r="H96" t="s">
        <v>34</v>
      </c>
      <c r="I96">
        <f t="shared" si="131"/>
        <v>2030</v>
      </c>
      <c r="J96" t="str">
        <f>J97</f>
        <v>Eastern</v>
      </c>
      <c r="K96">
        <f t="shared" ref="K96:L96" si="183">K97</f>
        <v>60</v>
      </c>
      <c r="L96" t="str">
        <f t="shared" si="183"/>
        <v>Clear</v>
      </c>
      <c r="M96">
        <f t="shared" ref="M96:M127" si="184">$B97</f>
        <v>19</v>
      </c>
      <c r="N96" s="10">
        <f t="shared" si="136"/>
        <v>24</v>
      </c>
      <c r="O96" s="10">
        <f t="shared" si="137"/>
        <v>21.5</v>
      </c>
      <c r="P96" s="8">
        <f>(P97*-1)</f>
        <v>-1.5</v>
      </c>
      <c r="Q96" t="str">
        <f t="shared" si="138"/>
        <v>Y</v>
      </c>
    </row>
    <row r="97" spans="1:17" x14ac:dyDescent="0.35">
      <c r="A97" t="s">
        <v>31</v>
      </c>
      <c r="B97">
        <v>19</v>
      </c>
      <c r="C97" t="s">
        <v>1</v>
      </c>
      <c r="D97" t="str">
        <f>IF($B96=$B97,"T",IF($B96&lt;$B97,"W","L"))</f>
        <v>L</v>
      </c>
      <c r="E97" s="5">
        <v>41904</v>
      </c>
      <c r="F97" s="4">
        <f t="shared" si="134"/>
        <v>3</v>
      </c>
      <c r="G97" s="4">
        <f t="shared" si="130"/>
        <v>8</v>
      </c>
      <c r="H97" t="s">
        <v>35</v>
      </c>
      <c r="I97">
        <v>2030</v>
      </c>
      <c r="J97" t="str">
        <f>VLOOKUP(A97,Sheet1!$A:$D,3, FALSE)</f>
        <v>Eastern</v>
      </c>
      <c r="K97">
        <v>60</v>
      </c>
      <c r="L97" t="s">
        <v>69</v>
      </c>
      <c r="M97">
        <f t="shared" ref="M97:M128" si="185">$B96</f>
        <v>27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21.5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22.5</v>
      </c>
      <c r="P97" s="8">
        <v>1.5</v>
      </c>
      <c r="Q97" t="str">
        <f t="shared" si="138"/>
        <v>Y</v>
      </c>
    </row>
    <row r="98" spans="1:17" x14ac:dyDescent="0.35">
      <c r="A98" t="s">
        <v>21</v>
      </c>
      <c r="B98">
        <v>45</v>
      </c>
      <c r="C98" t="s">
        <v>1</v>
      </c>
      <c r="D98" t="str">
        <f>IF($B99=$B98,"T",IF($B99&lt;$B98,"W","L"))</f>
        <v>W</v>
      </c>
      <c r="E98" s="5">
        <f t="shared" ref="E98" si="186">$E99</f>
        <v>41907</v>
      </c>
      <c r="F98" s="4">
        <f>1+IF(ISNA(VLOOKUP($A98,$A$66:$F$97,6,FALSE)),VLOOKUP($A98,$A$34:$F$65,6,FALSE),VLOOKUP($A98,$A$66:$F$97,6,FALSE))</f>
        <v>4</v>
      </c>
      <c r="G98" s="4">
        <f t="shared" ref="G98:G123" si="187"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2" si="188">I99</f>
        <v>2025</v>
      </c>
      <c r="J98" t="str">
        <f>J99</f>
        <v>Eastern</v>
      </c>
      <c r="K98">
        <f t="shared" ref="K98:L98" si="189">K99</f>
        <v>64</v>
      </c>
      <c r="L98" t="str">
        <f t="shared" si="189"/>
        <v>Cloudy</v>
      </c>
      <c r="M98">
        <f t="shared" ref="M98:M129" si="190">$B99</f>
        <v>14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19.333333333333332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25.666666666666668</v>
      </c>
      <c r="P98" s="8">
        <f>(P99*-1)</f>
        <v>-3</v>
      </c>
      <c r="Q98" t="str">
        <f>IF(AND(($P98 &lt;  0), ($D98="L")), "N", IF(AND(($P98 &gt; 0), ($D98="W")),"N","Y"))</f>
        <v>Y</v>
      </c>
    </row>
    <row r="99" spans="1:17" x14ac:dyDescent="0.35">
      <c r="A99" t="s">
        <v>29</v>
      </c>
      <c r="B99">
        <v>14</v>
      </c>
      <c r="C99" t="s">
        <v>1</v>
      </c>
      <c r="D99" t="str">
        <f>IF($B98=$B99,"T",IF($B98&lt;$B99,"W","L"))</f>
        <v>L</v>
      </c>
      <c r="E99" s="5">
        <v>41907</v>
      </c>
      <c r="F99" s="4">
        <f t="shared" ref="F99:F127" si="191">1+IF(ISNA(VLOOKUP($A99,$A$66:$F$97,6,FALSE)),VLOOKUP($A99,$A$34:$F$65,6,FALSE),VLOOKUP($A99,$A$66:$F$97,6,FALSE))</f>
        <v>4</v>
      </c>
      <c r="G99" s="4">
        <f t="shared" si="187"/>
        <v>4</v>
      </c>
      <c r="H99" t="s">
        <v>35</v>
      </c>
      <c r="I99">
        <v>2025</v>
      </c>
      <c r="J99" t="str">
        <f>VLOOKUP(A99,Sheet1!$A:$D,3, FALSE)</f>
        <v>Eastern</v>
      </c>
      <c r="K99">
        <v>64</v>
      </c>
      <c r="L99" t="s">
        <v>64</v>
      </c>
      <c r="M99">
        <f t="shared" ref="M99:M130" si="192">$B98</f>
        <v>45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27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21.333333333333332</v>
      </c>
      <c r="P99" s="8">
        <v>3</v>
      </c>
      <c r="Q99" t="str">
        <f t="shared" ref="Q99:Q123" si="193">IF(AND(($P99 &lt;  0), ($D99="L")), "N", IF(AND(($P99 &gt; 0), ($D99="W")),"N","Y"))</f>
        <v>Y</v>
      </c>
    </row>
    <row r="100" spans="1:17" x14ac:dyDescent="0.35">
      <c r="A100" t="s">
        <v>11</v>
      </c>
      <c r="B100">
        <v>17</v>
      </c>
      <c r="C100" t="s">
        <v>1</v>
      </c>
      <c r="D100" t="str">
        <f>IF($B101=$B100,"T",IF($B101&lt;$B100,"W","L"))</f>
        <v>L</v>
      </c>
      <c r="E100" s="5">
        <f t="shared" ref="E100:E120" si="194">$E101</f>
        <v>41910</v>
      </c>
      <c r="F100" s="4">
        <f t="shared" si="191"/>
        <v>4</v>
      </c>
      <c r="G100" s="4">
        <f t="shared" si="187"/>
        <v>7</v>
      </c>
      <c r="H100" t="s">
        <v>34</v>
      </c>
      <c r="I100">
        <f t="shared" si="188"/>
        <v>1200</v>
      </c>
      <c r="J100" t="str">
        <f>J101</f>
        <v>Central</v>
      </c>
      <c r="K100" t="str">
        <f t="shared" ref="K100:L100" si="195">K101</f>
        <v>Dome</v>
      </c>
      <c r="L100">
        <f t="shared" si="195"/>
        <v>0</v>
      </c>
      <c r="M100">
        <f t="shared" ref="M100:M131" si="196">$B101</f>
        <v>23</v>
      </c>
      <c r="N100" s="10">
        <f t="shared" ref="N100:N128" si="197">IF(ISNA(VLOOKUP($A100,$A$66:$N$97,2,FALSE)),((VLOOKUP($A100,$A$34:$N$65,14,FALSE)*($F100-2))+VLOOKUP($A100,$A$34:$N$65,2,FALSE))/($F100-1),((VLOOKUP($A100,$A$66:$N$97,14,FALSE)*($F100-2))+VLOOKUP($A100,$A$66:$N$97,2,FALSE))/($F100-1))</f>
        <v>20.666666666666668</v>
      </c>
      <c r="O100" s="10">
        <f t="shared" ref="O100:O154" si="198">IF(ISNA(VLOOKUP($A100,$A$66:$O$97,13,FALSE)),((VLOOKUP($A100,$A$34:$O$65,15,FALSE)*($F100-2))+VLOOKUP($A100,$A$34:$O$65,13,FALSE))/($F100-1),((VLOOKUP($A100,$A$66:$O$97,15,FALSE)*($F100-2))+VLOOKUP($A100,$A$66:$O$97,13,FALSE))/($F100-1))</f>
        <v>17.333333333333332</v>
      </c>
      <c r="P100" s="8">
        <f>(P101*-1)</f>
        <v>-3</v>
      </c>
      <c r="Q100" t="str">
        <f t="shared" si="193"/>
        <v>N</v>
      </c>
    </row>
    <row r="101" spans="1:17" x14ac:dyDescent="0.35">
      <c r="A101" t="s">
        <v>15</v>
      </c>
      <c r="B101">
        <v>23</v>
      </c>
      <c r="C101" t="s">
        <v>1</v>
      </c>
      <c r="D101" t="str">
        <f>IF($B100=$B101,"T",IF($B100&lt;$B101,"W","L"))</f>
        <v>W</v>
      </c>
      <c r="E101" s="5">
        <v>41910</v>
      </c>
      <c r="F101" s="4">
        <f t="shared" si="191"/>
        <v>4</v>
      </c>
      <c r="G101" s="4">
        <f t="shared" si="187"/>
        <v>7</v>
      </c>
      <c r="H101" t="s">
        <v>35</v>
      </c>
      <c r="I101">
        <v>1200</v>
      </c>
      <c r="J101" t="str">
        <f>VLOOKUP(A101,Sheet1!$A:$D,3, FALSE)</f>
        <v>Central</v>
      </c>
      <c r="K101" t="s">
        <v>61</v>
      </c>
      <c r="M101">
        <f t="shared" ref="M101:M132" si="199">$B100</f>
        <v>17</v>
      </c>
      <c r="N101" s="10">
        <f t="shared" si="197"/>
        <v>21.333333333333332</v>
      </c>
      <c r="O101" s="10">
        <f t="shared" si="198"/>
        <v>16.666666666666668</v>
      </c>
      <c r="P101" s="8">
        <v>3</v>
      </c>
      <c r="Q101" t="str">
        <f t="shared" si="193"/>
        <v>N</v>
      </c>
    </row>
    <row r="102" spans="1:17" x14ac:dyDescent="0.35">
      <c r="A102" t="s">
        <v>20</v>
      </c>
      <c r="B102">
        <v>10</v>
      </c>
      <c r="C102" t="s">
        <v>1</v>
      </c>
      <c r="D102" t="str">
        <f>IF($B103=$B102,"T",IF($B103&lt;$B102,"W","L"))</f>
        <v>L</v>
      </c>
      <c r="E102" s="5">
        <f t="shared" si="194"/>
        <v>41910</v>
      </c>
      <c r="F102" s="4">
        <f t="shared" si="191"/>
        <v>4</v>
      </c>
      <c r="G102" s="4">
        <f t="shared" si="187"/>
        <v>7</v>
      </c>
      <c r="H102" t="s">
        <v>34</v>
      </c>
      <c r="I102">
        <f t="shared" si="188"/>
        <v>1300</v>
      </c>
      <c r="J102" t="str">
        <f>J103</f>
        <v>Eastern</v>
      </c>
      <c r="K102">
        <f t="shared" ref="K102:L102" si="200">K103</f>
        <v>78</v>
      </c>
      <c r="L102" t="str">
        <f t="shared" si="200"/>
        <v>Sunny</v>
      </c>
      <c r="M102">
        <f t="shared" ref="M102:M133" si="201">$B103</f>
        <v>38</v>
      </c>
      <c r="N102" s="10">
        <f t="shared" si="197"/>
        <v>21</v>
      </c>
      <c r="O102" s="10">
        <f t="shared" si="198"/>
        <v>19.333333333333332</v>
      </c>
      <c r="P102" s="8">
        <f>(P103*-1)</f>
        <v>-3</v>
      </c>
      <c r="Q102" t="str">
        <f t="shared" si="193"/>
        <v>N</v>
      </c>
    </row>
    <row r="103" spans="1:17" x14ac:dyDescent="0.35">
      <c r="A103" t="s">
        <v>30</v>
      </c>
      <c r="B103">
        <v>38</v>
      </c>
      <c r="C103" t="s">
        <v>1</v>
      </c>
      <c r="D103" t="str">
        <f>IF($B102=$B103,"T",IF($B102&lt;$B103,"W","L"))</f>
        <v>W</v>
      </c>
      <c r="E103" s="5">
        <v>41910</v>
      </c>
      <c r="F103" s="4">
        <f t="shared" si="191"/>
        <v>4</v>
      </c>
      <c r="G103" s="4">
        <f t="shared" si="187"/>
        <v>7</v>
      </c>
      <c r="H103" t="s">
        <v>35</v>
      </c>
      <c r="I103">
        <v>1300</v>
      </c>
      <c r="J103" t="str">
        <f>VLOOKUP(A103,Sheet1!$A:$D,3, FALSE)</f>
        <v>Eastern</v>
      </c>
      <c r="K103">
        <v>78</v>
      </c>
      <c r="L103" t="s">
        <v>65</v>
      </c>
      <c r="M103">
        <f t="shared" ref="M103:M134" si="202">$B102</f>
        <v>10</v>
      </c>
      <c r="N103" s="10">
        <f t="shared" si="197"/>
        <v>21.666666666666668</v>
      </c>
      <c r="O103" s="10">
        <f t="shared" si="198"/>
        <v>16.666666666666668</v>
      </c>
      <c r="P103" s="8">
        <v>3</v>
      </c>
      <c r="Q103" t="str">
        <f t="shared" si="193"/>
        <v>N</v>
      </c>
    </row>
    <row r="104" spans="1:17" x14ac:dyDescent="0.35">
      <c r="A104" t="s">
        <v>26</v>
      </c>
      <c r="B104">
        <v>38</v>
      </c>
      <c r="C104" t="s">
        <v>1</v>
      </c>
      <c r="D104" t="str">
        <f>IF($B105=$B104,"T",IF($B105&lt;$B104,"W","L"))</f>
        <v>W</v>
      </c>
      <c r="E104" s="5">
        <f t="shared" si="194"/>
        <v>41910</v>
      </c>
      <c r="F104" s="4">
        <f t="shared" si="191"/>
        <v>4</v>
      </c>
      <c r="G104" s="4">
        <f t="shared" si="187"/>
        <v>7</v>
      </c>
      <c r="H104" t="s">
        <v>34</v>
      </c>
      <c r="I104">
        <f t="shared" si="188"/>
        <v>1200</v>
      </c>
      <c r="J104" t="str">
        <f>J105</f>
        <v>Central</v>
      </c>
      <c r="K104">
        <f t="shared" ref="K104:L104" si="203">K105</f>
        <v>70</v>
      </c>
      <c r="L104" t="str">
        <f t="shared" si="203"/>
        <v>Partly Cloudy</v>
      </c>
      <c r="M104">
        <f t="shared" ref="M104:M135" si="204">$B105</f>
        <v>17</v>
      </c>
      <c r="N104" s="10">
        <f t="shared" si="197"/>
        <v>18</v>
      </c>
      <c r="O104" s="10">
        <f t="shared" si="198"/>
        <v>26.333333333333332</v>
      </c>
      <c r="P104" s="8">
        <f>(P105*-1)</f>
        <v>2</v>
      </c>
      <c r="Q104" t="str">
        <f t="shared" si="193"/>
        <v>N</v>
      </c>
    </row>
    <row r="105" spans="1:17" x14ac:dyDescent="0.35">
      <c r="A105" t="s">
        <v>17</v>
      </c>
      <c r="B105">
        <v>17</v>
      </c>
      <c r="C105" t="s">
        <v>1</v>
      </c>
      <c r="D105" t="str">
        <f>IF($B104=$B105,"T",IF($B104&lt;$B105,"W","L"))</f>
        <v>L</v>
      </c>
      <c r="E105" s="5">
        <v>41910</v>
      </c>
      <c r="F105" s="4">
        <f t="shared" si="191"/>
        <v>4</v>
      </c>
      <c r="G105" s="4">
        <f t="shared" si="187"/>
        <v>6</v>
      </c>
      <c r="H105" t="s">
        <v>35</v>
      </c>
      <c r="I105">
        <v>1200</v>
      </c>
      <c r="J105" t="str">
        <f>VLOOKUP(A105,Sheet1!$A:$D,3, FALSE)</f>
        <v>Central</v>
      </c>
      <c r="K105">
        <v>70</v>
      </c>
      <c r="L105" t="s">
        <v>62</v>
      </c>
      <c r="M105">
        <f t="shared" ref="M105:M136" si="205">$B104</f>
        <v>38</v>
      </c>
      <c r="N105" s="10">
        <f t="shared" si="197"/>
        <v>25</v>
      </c>
      <c r="O105" s="10">
        <f t="shared" si="198"/>
        <v>20.666666666666668</v>
      </c>
      <c r="P105" s="8">
        <v>-2</v>
      </c>
      <c r="Q105" t="str">
        <f t="shared" si="193"/>
        <v>N</v>
      </c>
    </row>
    <row r="106" spans="1:17" x14ac:dyDescent="0.35">
      <c r="A106" t="s">
        <v>16</v>
      </c>
      <c r="B106">
        <v>24</v>
      </c>
      <c r="C106" t="s">
        <v>1</v>
      </c>
      <c r="D106" t="str">
        <f>IF($B107=$B106,"T",IF($B107&lt;$B106,"W","L"))</f>
        <v>W</v>
      </c>
      <c r="E106" s="5">
        <f t="shared" si="194"/>
        <v>41910</v>
      </c>
      <c r="F106" s="4">
        <f t="shared" si="191"/>
        <v>4</v>
      </c>
      <c r="G106" s="4">
        <f t="shared" si="187"/>
        <v>7</v>
      </c>
      <c r="H106" t="s">
        <v>34</v>
      </c>
      <c r="I106">
        <f t="shared" si="188"/>
        <v>1300</v>
      </c>
      <c r="J106" t="str">
        <f>J107</f>
        <v>Eastern</v>
      </c>
      <c r="K106">
        <f t="shared" ref="K106:L106" si="206">K107</f>
        <v>80</v>
      </c>
      <c r="L106" t="str">
        <f t="shared" si="206"/>
        <v>Clear</v>
      </c>
      <c r="M106">
        <f t="shared" ref="M106:M137" si="207">$B107</f>
        <v>17</v>
      </c>
      <c r="N106" s="10">
        <f t="shared" si="197"/>
        <v>20.333333333333332</v>
      </c>
      <c r="O106" s="10">
        <f t="shared" si="198"/>
        <v>15</v>
      </c>
      <c r="P106" s="8">
        <f>(P107*-1)</f>
        <v>-1.5</v>
      </c>
      <c r="Q106" t="str">
        <f t="shared" si="193"/>
        <v>Y</v>
      </c>
    </row>
    <row r="107" spans="1:17" x14ac:dyDescent="0.35">
      <c r="A107" t="s">
        <v>31</v>
      </c>
      <c r="B107">
        <v>17</v>
      </c>
      <c r="C107" t="s">
        <v>1</v>
      </c>
      <c r="D107" t="str">
        <f>IF($B106=$B107,"T",IF($B106&lt;$B107,"W","L"))</f>
        <v>L</v>
      </c>
      <c r="E107" s="5">
        <v>41910</v>
      </c>
      <c r="F107" s="4">
        <f t="shared" si="191"/>
        <v>4</v>
      </c>
      <c r="G107" s="4">
        <f t="shared" si="187"/>
        <v>6</v>
      </c>
      <c r="H107" t="s">
        <v>35</v>
      </c>
      <c r="I107">
        <v>1300</v>
      </c>
      <c r="J107" t="str">
        <f>VLOOKUP(A107,Sheet1!$A:$D,3, FALSE)</f>
        <v>Eastern</v>
      </c>
      <c r="K107">
        <v>80</v>
      </c>
      <c r="L107" t="s">
        <v>69</v>
      </c>
      <c r="M107">
        <f t="shared" ref="M107:M138" si="208">$B106</f>
        <v>24</v>
      </c>
      <c r="N107" s="10">
        <f t="shared" si="197"/>
        <v>20.666666666666668</v>
      </c>
      <c r="O107" s="10">
        <f t="shared" si="198"/>
        <v>24</v>
      </c>
      <c r="P107" s="8">
        <v>1.5</v>
      </c>
      <c r="Q107" t="str">
        <f t="shared" si="193"/>
        <v>Y</v>
      </c>
    </row>
    <row r="108" spans="1:17" x14ac:dyDescent="0.35">
      <c r="A108" t="s">
        <v>13</v>
      </c>
      <c r="B108">
        <v>17</v>
      </c>
      <c r="C108" t="s">
        <v>1</v>
      </c>
      <c r="D108" t="str">
        <f>IF($B109=$B108,"T",IF($B109&lt;$B108,"W","L"))</f>
        <v>L</v>
      </c>
      <c r="E108" s="5">
        <f t="shared" si="194"/>
        <v>41910</v>
      </c>
      <c r="F108" s="4">
        <f t="shared" si="191"/>
        <v>4</v>
      </c>
      <c r="G108" s="4">
        <f t="shared" si="187"/>
        <v>7</v>
      </c>
      <c r="H108" t="s">
        <v>34</v>
      </c>
      <c r="I108">
        <f t="shared" si="188"/>
        <v>1300</v>
      </c>
      <c r="J108" t="str">
        <f>J109</f>
        <v>Eastern</v>
      </c>
      <c r="K108">
        <f t="shared" ref="K108:L108" si="209">K109</f>
        <v>78</v>
      </c>
      <c r="L108" t="str">
        <f t="shared" si="209"/>
        <v>Partly Sunny</v>
      </c>
      <c r="M108">
        <f t="shared" ref="M108:M139" si="210">$B109</f>
        <v>41</v>
      </c>
      <c r="N108" s="10">
        <f t="shared" si="197"/>
        <v>14.333333333333334</v>
      </c>
      <c r="O108" s="10">
        <f t="shared" si="198"/>
        <v>23</v>
      </c>
      <c r="P108" s="8">
        <f>(P109*-1)</f>
        <v>-7.5</v>
      </c>
      <c r="Q108" t="str">
        <f t="shared" si="193"/>
        <v>N</v>
      </c>
    </row>
    <row r="109" spans="1:17" x14ac:dyDescent="0.35">
      <c r="A109" t="s">
        <v>14</v>
      </c>
      <c r="B109">
        <v>41</v>
      </c>
      <c r="C109" t="s">
        <v>1</v>
      </c>
      <c r="D109" t="str">
        <f>IF($B108=$B109,"T",IF($B108&lt;$B109,"W","L"))</f>
        <v>W</v>
      </c>
      <c r="E109" s="5">
        <v>41910</v>
      </c>
      <c r="F109" s="4">
        <f t="shared" si="191"/>
        <v>4</v>
      </c>
      <c r="G109" s="4">
        <f t="shared" si="187"/>
        <v>7</v>
      </c>
      <c r="H109" t="s">
        <v>35</v>
      </c>
      <c r="I109">
        <v>1300</v>
      </c>
      <c r="J109" t="str">
        <f>VLOOKUP(A109,Sheet1!$A:$D,3, FALSE)</f>
        <v>Eastern</v>
      </c>
      <c r="K109">
        <v>78</v>
      </c>
      <c r="L109" t="s">
        <v>87</v>
      </c>
      <c r="M109">
        <f t="shared" ref="M109:M140" si="211">$B108</f>
        <v>17</v>
      </c>
      <c r="N109" s="10">
        <f t="shared" si="197"/>
        <v>31.666666666666668</v>
      </c>
      <c r="O109" s="10">
        <f t="shared" si="198"/>
        <v>26</v>
      </c>
      <c r="P109" s="8">
        <v>7.5</v>
      </c>
      <c r="Q109" t="str">
        <f t="shared" si="193"/>
        <v>N</v>
      </c>
    </row>
    <row r="110" spans="1:17" x14ac:dyDescent="0.35">
      <c r="A110" t="s">
        <v>9</v>
      </c>
      <c r="B110">
        <v>27</v>
      </c>
      <c r="C110" t="s">
        <v>1</v>
      </c>
      <c r="D110" t="str">
        <f>IF($B111=$B110,"T",IF($B111&lt;$B110,"W","L"))</f>
        <v>W</v>
      </c>
      <c r="E110" s="5">
        <f t="shared" si="194"/>
        <v>41910</v>
      </c>
      <c r="F110" s="4">
        <f t="shared" si="191"/>
        <v>4</v>
      </c>
      <c r="G110" s="4">
        <f t="shared" si="187"/>
        <v>10</v>
      </c>
      <c r="H110" t="s">
        <v>34</v>
      </c>
      <c r="I110">
        <f t="shared" si="188"/>
        <v>1300</v>
      </c>
      <c r="J110" t="str">
        <f>J111</f>
        <v>Eastern</v>
      </c>
      <c r="K110" s="1">
        <f t="shared" ref="K110:L110" si="212">K111</f>
        <v>74</v>
      </c>
      <c r="L110" s="1" t="str">
        <f t="shared" si="212"/>
        <v>Partly Cloudy</v>
      </c>
      <c r="M110">
        <f t="shared" ref="M110:M141" si="213">$B111</f>
        <v>24</v>
      </c>
      <c r="N110" s="10">
        <f t="shared" si="197"/>
        <v>15</v>
      </c>
      <c r="O110" s="10">
        <f t="shared" si="198"/>
        <v>31.666666666666668</v>
      </c>
      <c r="P110" s="8">
        <f>(P111*-1)</f>
        <v>-7.5</v>
      </c>
      <c r="Q110" t="str">
        <f t="shared" si="193"/>
        <v>Y</v>
      </c>
    </row>
    <row r="111" spans="1:17" x14ac:dyDescent="0.35">
      <c r="A111" t="s">
        <v>4</v>
      </c>
      <c r="B111">
        <v>24</v>
      </c>
      <c r="C111" t="s">
        <v>1</v>
      </c>
      <c r="D111" t="str">
        <f>IF($B110=$B111,"T",IF($B110&lt;$B111,"W","L"))</f>
        <v>L</v>
      </c>
      <c r="E111" s="5">
        <v>41910</v>
      </c>
      <c r="F111" s="4">
        <f t="shared" si="191"/>
        <v>4</v>
      </c>
      <c r="G111" s="4">
        <f t="shared" si="187"/>
        <v>7</v>
      </c>
      <c r="H111" t="s">
        <v>35</v>
      </c>
      <c r="I111">
        <v>1300</v>
      </c>
      <c r="J111" t="str">
        <f>VLOOKUP(A111,Sheet1!$A:$D,3, FALSE)</f>
        <v>Eastern</v>
      </c>
      <c r="K111" s="1">
        <v>74</v>
      </c>
      <c r="L111" s="1" t="s">
        <v>62</v>
      </c>
      <c r="M111">
        <f t="shared" ref="M111:M142" si="214">$B110</f>
        <v>27</v>
      </c>
      <c r="N111" s="10">
        <f t="shared" si="197"/>
        <v>24.333333333333332</v>
      </c>
      <c r="O111" s="10">
        <f t="shared" si="198"/>
        <v>24</v>
      </c>
      <c r="P111" s="8">
        <v>7.5</v>
      </c>
      <c r="Q111" t="str">
        <f t="shared" si="193"/>
        <v>Y</v>
      </c>
    </row>
    <row r="112" spans="1:17" x14ac:dyDescent="0.35">
      <c r="A112" t="s">
        <v>10</v>
      </c>
      <c r="B112">
        <v>38</v>
      </c>
      <c r="C112" t="s">
        <v>1</v>
      </c>
      <c r="D112" t="str">
        <f>IF($B113=$B112,"T",IF($B113&lt;$B112,"W","L"))</f>
        <v>W</v>
      </c>
      <c r="E112" s="5">
        <f t="shared" si="194"/>
        <v>41910</v>
      </c>
      <c r="F112" s="4">
        <f t="shared" si="191"/>
        <v>4</v>
      </c>
      <c r="G112" s="4">
        <f t="shared" si="187"/>
        <v>7</v>
      </c>
      <c r="H112" t="s">
        <v>37</v>
      </c>
      <c r="I112">
        <f t="shared" si="188"/>
        <v>1000</v>
      </c>
      <c r="J112" t="str">
        <f>J113</f>
        <v>Pacific</v>
      </c>
      <c r="K112">
        <f t="shared" ref="K112:L112" si="215">K113</f>
        <v>74</v>
      </c>
      <c r="L112" t="str">
        <f t="shared" si="215"/>
        <v>Overcast</v>
      </c>
      <c r="M112">
        <f t="shared" ref="M112:M143" si="216">$B113</f>
        <v>14</v>
      </c>
      <c r="N112" s="10">
        <f t="shared" si="197"/>
        <v>19.333333333333332</v>
      </c>
      <c r="O112" s="10">
        <f t="shared" si="198"/>
        <v>27.666666666666668</v>
      </c>
      <c r="P112" s="8">
        <f>(P113*-1)</f>
        <v>4</v>
      </c>
      <c r="Q112" t="str">
        <f t="shared" si="193"/>
        <v>N</v>
      </c>
    </row>
    <row r="113" spans="1:17" x14ac:dyDescent="0.35">
      <c r="A113" t="s">
        <v>12</v>
      </c>
      <c r="B113">
        <v>14</v>
      </c>
      <c r="C113" t="s">
        <v>1</v>
      </c>
      <c r="D113" t="str">
        <f>IF($B112=$B113,"T",IF($B112&lt;$B113,"W","L"))</f>
        <v>L</v>
      </c>
      <c r="E113" s="5">
        <v>41910</v>
      </c>
      <c r="F113" s="4">
        <f t="shared" si="191"/>
        <v>4</v>
      </c>
      <c r="G113" s="4">
        <f t="shared" si="187"/>
        <v>7</v>
      </c>
      <c r="H113" t="s">
        <v>36</v>
      </c>
      <c r="I113">
        <v>1000</v>
      </c>
      <c r="J113" t="str">
        <f>VLOOKUP(A113,Sheet1!$A:$D,3, FALSE)</f>
        <v>Pacific</v>
      </c>
      <c r="K113">
        <v>74</v>
      </c>
      <c r="L113" t="s">
        <v>75</v>
      </c>
      <c r="M113">
        <f t="shared" ref="M113:M144" si="217">$B112</f>
        <v>38</v>
      </c>
      <c r="N113" s="10">
        <f t="shared" si="197"/>
        <v>12.333333333333334</v>
      </c>
      <c r="O113" s="10">
        <f t="shared" si="198"/>
        <v>21.666666666666668</v>
      </c>
      <c r="P113" s="8">
        <v>-4</v>
      </c>
      <c r="Q113" t="str">
        <f t="shared" si="193"/>
        <v>N</v>
      </c>
    </row>
    <row r="114" spans="1:17" x14ac:dyDescent="0.35">
      <c r="A114" t="s">
        <v>19</v>
      </c>
      <c r="B114">
        <v>14</v>
      </c>
      <c r="C114" t="s">
        <v>1</v>
      </c>
      <c r="D114" t="str">
        <f>IF($B115=$B114,"T",IF($B115&lt;$B114,"W","L"))</f>
        <v>L</v>
      </c>
      <c r="E114" s="5">
        <f t="shared" si="194"/>
        <v>41910</v>
      </c>
      <c r="F114" s="4">
        <f t="shared" si="191"/>
        <v>4</v>
      </c>
      <c r="G114" s="4">
        <f t="shared" si="187"/>
        <v>7</v>
      </c>
      <c r="H114" t="s">
        <v>34</v>
      </c>
      <c r="I114">
        <f t="shared" si="188"/>
        <v>1305</v>
      </c>
      <c r="J114" t="str">
        <f>J115</f>
        <v>Pacific</v>
      </c>
      <c r="K114">
        <f t="shared" ref="K114:L114" si="218">K115</f>
        <v>73</v>
      </c>
      <c r="L114" t="str">
        <f t="shared" si="218"/>
        <v>Sunny</v>
      </c>
      <c r="M114">
        <f t="shared" ref="M114:M145" si="219">$B115</f>
        <v>33</v>
      </c>
      <c r="N114" s="10">
        <f t="shared" si="197"/>
        <v>14.666666666666666</v>
      </c>
      <c r="O114" s="10">
        <f t="shared" si="198"/>
        <v>39.666666666666664</v>
      </c>
      <c r="P114" s="8">
        <f>(P115*-1)</f>
        <v>-12</v>
      </c>
      <c r="Q114" t="str">
        <f t="shared" si="193"/>
        <v>N</v>
      </c>
    </row>
    <row r="115" spans="1:17" x14ac:dyDescent="0.35">
      <c r="A115" t="s">
        <v>32</v>
      </c>
      <c r="B115">
        <v>33</v>
      </c>
      <c r="C115" t="s">
        <v>1</v>
      </c>
      <c r="D115" t="str">
        <f>IF($B114=$B115,"T",IF($B114&lt;$B115,"W","L"))</f>
        <v>W</v>
      </c>
      <c r="E115" s="5">
        <v>41910</v>
      </c>
      <c r="F115" s="4">
        <f t="shared" si="191"/>
        <v>4</v>
      </c>
      <c r="G115" s="4">
        <f t="shared" si="187"/>
        <v>7</v>
      </c>
      <c r="H115" t="s">
        <v>35</v>
      </c>
      <c r="I115">
        <v>1305</v>
      </c>
      <c r="J115" t="str">
        <f>VLOOKUP(A115,Sheet1!$A:$D,3, FALSE)</f>
        <v>Pacific</v>
      </c>
      <c r="K115">
        <v>73</v>
      </c>
      <c r="L115" t="s">
        <v>65</v>
      </c>
      <c r="M115">
        <f t="shared" ref="M115:M146" si="220">$B114</f>
        <v>14</v>
      </c>
      <c r="N115" s="10">
        <f t="shared" si="197"/>
        <v>23</v>
      </c>
      <c r="O115" s="10">
        <f t="shared" si="198"/>
        <v>16.333333333333332</v>
      </c>
      <c r="P115" s="8">
        <v>12</v>
      </c>
      <c r="Q115" t="str">
        <f t="shared" si="193"/>
        <v>N</v>
      </c>
    </row>
    <row r="116" spans="1:17" x14ac:dyDescent="0.35">
      <c r="A116" t="s">
        <v>3</v>
      </c>
      <c r="B116">
        <v>28</v>
      </c>
      <c r="C116" t="s">
        <v>1</v>
      </c>
      <c r="D116" t="str">
        <f>IF($B117=$B116,"T",IF($B117&lt;$B116,"W","L"))</f>
        <v>L</v>
      </c>
      <c r="E116" s="5">
        <f t="shared" si="194"/>
        <v>41910</v>
      </c>
      <c r="F116" s="4">
        <f t="shared" si="191"/>
        <v>4</v>
      </c>
      <c r="G116" s="4">
        <f t="shared" si="187"/>
        <v>10</v>
      </c>
      <c r="H116" t="s">
        <v>34</v>
      </c>
      <c r="I116">
        <f t="shared" si="188"/>
        <v>1525</v>
      </c>
      <c r="J116" t="str">
        <f>J117</f>
        <v>Central</v>
      </c>
      <c r="K116">
        <f t="shared" ref="K116:L116" si="221">K117</f>
        <v>82</v>
      </c>
      <c r="L116" t="str">
        <f t="shared" si="221"/>
        <v>Partly Cloudy</v>
      </c>
      <c r="M116">
        <f t="shared" ref="M116:M147" si="222">$B117</f>
        <v>41</v>
      </c>
      <c r="N116" s="10">
        <f t="shared" si="197"/>
        <v>34.333333333333336</v>
      </c>
      <c r="O116" s="10">
        <f t="shared" si="198"/>
        <v>24</v>
      </c>
      <c r="P116" s="8">
        <f>(P117*-1)</f>
        <v>6</v>
      </c>
      <c r="Q116" t="str">
        <f t="shared" si="193"/>
        <v>Y</v>
      </c>
    </row>
    <row r="117" spans="1:17" x14ac:dyDescent="0.35">
      <c r="A117" t="s">
        <v>0</v>
      </c>
      <c r="B117">
        <v>41</v>
      </c>
      <c r="C117" t="s">
        <v>1</v>
      </c>
      <c r="D117" t="str">
        <f>IF($B116=$B117,"T",IF($B116&lt;$B117,"W","L"))</f>
        <v>W</v>
      </c>
      <c r="E117" s="5">
        <v>41910</v>
      </c>
      <c r="F117" s="4">
        <f t="shared" si="191"/>
        <v>4</v>
      </c>
      <c r="G117" s="4">
        <f t="shared" si="187"/>
        <v>7</v>
      </c>
      <c r="H117" t="s">
        <v>35</v>
      </c>
      <c r="I117">
        <v>1525</v>
      </c>
      <c r="J117" t="str">
        <f>VLOOKUP(A117,Sheet1!$A:$D,3, FALSE)</f>
        <v>Central</v>
      </c>
      <c r="K117">
        <v>82</v>
      </c>
      <c r="L117" t="s">
        <v>62</v>
      </c>
      <c r="M117">
        <f t="shared" ref="M117:M148" si="223">$B116</f>
        <v>28</v>
      </c>
      <c r="N117" s="10">
        <f t="shared" si="197"/>
        <v>16.666666666666668</v>
      </c>
      <c r="O117" s="10">
        <f t="shared" si="198"/>
        <v>18.666666666666668</v>
      </c>
      <c r="P117" s="8">
        <v>-6</v>
      </c>
      <c r="Q117" t="str">
        <f t="shared" si="193"/>
        <v>Y</v>
      </c>
    </row>
    <row r="118" spans="1:17" x14ac:dyDescent="0.35">
      <c r="A118" t="s">
        <v>27</v>
      </c>
      <c r="B118">
        <v>21</v>
      </c>
      <c r="C118" t="s">
        <v>1</v>
      </c>
      <c r="D118" t="str">
        <f>IF($B119=$B118,"T",IF($B119&lt;$B118,"W","L"))</f>
        <v>L</v>
      </c>
      <c r="E118" s="5">
        <f t="shared" si="194"/>
        <v>41910</v>
      </c>
      <c r="F118" s="4">
        <f t="shared" si="191"/>
        <v>4</v>
      </c>
      <c r="G118" s="4">
        <f t="shared" si="187"/>
        <v>7</v>
      </c>
      <c r="H118" t="s">
        <v>34</v>
      </c>
      <c r="I118">
        <f t="shared" si="188"/>
        <v>1325</v>
      </c>
      <c r="J118" t="str">
        <f>J119</f>
        <v>Pacific</v>
      </c>
      <c r="K118">
        <f t="shared" ref="K118:L118" si="224">K119</f>
        <v>72</v>
      </c>
      <c r="L118" t="str">
        <f t="shared" si="224"/>
        <v>Sunny</v>
      </c>
      <c r="M118">
        <f t="shared" ref="M118:M149" si="225">$B119</f>
        <v>26</v>
      </c>
      <c r="N118" s="10">
        <f t="shared" si="197"/>
        <v>33.666666666666664</v>
      </c>
      <c r="O118" s="10">
        <f t="shared" si="198"/>
        <v>26</v>
      </c>
      <c r="P118" s="8">
        <f>(P119*-1)</f>
        <v>-4</v>
      </c>
      <c r="Q118" t="str">
        <f t="shared" si="193"/>
        <v>N</v>
      </c>
    </row>
    <row r="119" spans="1:17" x14ac:dyDescent="0.35">
      <c r="A119" t="s">
        <v>24</v>
      </c>
      <c r="B119">
        <v>26</v>
      </c>
      <c r="C119" t="s">
        <v>1</v>
      </c>
      <c r="D119" t="str">
        <f>IF($B118=$B119,"T",IF($B118&lt;$B119,"W","L"))</f>
        <v>W</v>
      </c>
      <c r="E119" s="5">
        <v>41910</v>
      </c>
      <c r="F119" s="4">
        <f t="shared" si="191"/>
        <v>4</v>
      </c>
      <c r="G119" s="4">
        <f t="shared" si="187"/>
        <v>7</v>
      </c>
      <c r="H119" t="s">
        <v>35</v>
      </c>
      <c r="I119">
        <v>1325</v>
      </c>
      <c r="J119" t="str">
        <f>VLOOKUP(A119,Sheet1!$A:$D,3, FALSE)</f>
        <v>Pacific</v>
      </c>
      <c r="K119">
        <v>72</v>
      </c>
      <c r="L119" t="s">
        <v>65</v>
      </c>
      <c r="M119">
        <f t="shared" ref="M119:M150" si="226">$B118</f>
        <v>21</v>
      </c>
      <c r="N119" s="10">
        <f t="shared" si="197"/>
        <v>20.666666666666668</v>
      </c>
      <c r="O119" s="10">
        <f t="shared" si="198"/>
        <v>22.666666666666668</v>
      </c>
      <c r="P119" s="8">
        <v>4</v>
      </c>
      <c r="Q119" t="str">
        <f t="shared" si="193"/>
        <v>N</v>
      </c>
    </row>
    <row r="120" spans="1:17" x14ac:dyDescent="0.35">
      <c r="A120" t="s">
        <v>2</v>
      </c>
      <c r="B120">
        <v>17</v>
      </c>
      <c r="C120" t="s">
        <v>1</v>
      </c>
      <c r="D120" t="str">
        <f>IF($B121=$B120,"T",IF($B121&lt;$B120,"W","L"))</f>
        <v>L</v>
      </c>
      <c r="E120" s="5">
        <f t="shared" si="194"/>
        <v>41910</v>
      </c>
      <c r="F120" s="4">
        <f t="shared" si="191"/>
        <v>4</v>
      </c>
      <c r="G120" s="4">
        <f t="shared" si="187"/>
        <v>7</v>
      </c>
      <c r="H120" t="s">
        <v>34</v>
      </c>
      <c r="I120">
        <f t="shared" si="188"/>
        <v>1930</v>
      </c>
      <c r="J120" t="str">
        <f>J121</f>
        <v>Central</v>
      </c>
      <c r="K120" t="str">
        <f t="shared" ref="K120:L120" si="227">K121</f>
        <v>Dome</v>
      </c>
      <c r="L120">
        <f t="shared" si="227"/>
        <v>0</v>
      </c>
      <c r="M120">
        <f t="shared" ref="M120:M151" si="228">$B121</f>
        <v>38</v>
      </c>
      <c r="N120" s="10">
        <f t="shared" si="197"/>
        <v>26</v>
      </c>
      <c r="O120" s="10">
        <f t="shared" si="198"/>
        <v>24</v>
      </c>
      <c r="P120" s="8">
        <f>(P121*-1)</f>
        <v>3</v>
      </c>
      <c r="Q120" t="str">
        <f t="shared" si="193"/>
        <v>Y</v>
      </c>
    </row>
    <row r="121" spans="1:17" x14ac:dyDescent="0.35">
      <c r="A121" t="s">
        <v>28</v>
      </c>
      <c r="B121">
        <v>38</v>
      </c>
      <c r="C121" t="s">
        <v>1</v>
      </c>
      <c r="D121" t="str">
        <f>IF($B120=$B121,"T",IF($B120&lt;$B121,"W","L"))</f>
        <v>W</v>
      </c>
      <c r="E121" s="5">
        <v>41910</v>
      </c>
      <c r="F121" s="4">
        <f t="shared" si="191"/>
        <v>4</v>
      </c>
      <c r="G121" s="4">
        <f t="shared" si="187"/>
        <v>7</v>
      </c>
      <c r="H121" t="s">
        <v>35</v>
      </c>
      <c r="I121">
        <v>1930</v>
      </c>
      <c r="J121" t="str">
        <f>VLOOKUP(A121,Sheet1!$A:$D,3, FALSE)</f>
        <v>Central</v>
      </c>
      <c r="K121" t="s">
        <v>61</v>
      </c>
      <c r="M121">
        <f t="shared" ref="M121:M152" si="229">$B120</f>
        <v>17</v>
      </c>
      <c r="N121" s="10">
        <f t="shared" si="197"/>
        <v>25.666666666666668</v>
      </c>
      <c r="O121" s="10">
        <f t="shared" si="198"/>
        <v>23</v>
      </c>
      <c r="P121" s="8">
        <v>-3</v>
      </c>
      <c r="Q121" t="str">
        <f t="shared" si="193"/>
        <v>Y</v>
      </c>
    </row>
    <row r="122" spans="1:17" x14ac:dyDescent="0.35">
      <c r="A122" t="s">
        <v>7</v>
      </c>
      <c r="B122">
        <v>14</v>
      </c>
      <c r="C122" t="s">
        <v>1</v>
      </c>
      <c r="D122" t="str">
        <f>IF($B123=$B122,"T",IF($B123&lt;$B122,"W","L"))</f>
        <v>L</v>
      </c>
      <c r="E122" s="5">
        <f t="shared" ref="E122" si="230">$E123</f>
        <v>41911</v>
      </c>
      <c r="F122" s="4">
        <f t="shared" si="191"/>
        <v>4</v>
      </c>
      <c r="G122" s="4">
        <f t="shared" si="187"/>
        <v>8</v>
      </c>
      <c r="H122" t="s">
        <v>34</v>
      </c>
      <c r="I122">
        <f t="shared" si="188"/>
        <v>1930</v>
      </c>
      <c r="J122" t="str">
        <f>J123</f>
        <v>Central</v>
      </c>
      <c r="K122">
        <f t="shared" ref="K122:L122" si="231">K123</f>
        <v>82</v>
      </c>
      <c r="L122" t="str">
        <f t="shared" si="231"/>
        <v>Clear</v>
      </c>
      <c r="M122">
        <f t="shared" ref="M122:M153" si="232">$B123</f>
        <v>41</v>
      </c>
      <c r="N122" s="10">
        <f t="shared" si="197"/>
        <v>22</v>
      </c>
      <c r="O122" s="10">
        <f t="shared" si="198"/>
        <v>16.333333333333332</v>
      </c>
      <c r="P122" s="8">
        <f>(P123*-1)</f>
        <v>3</v>
      </c>
      <c r="Q122" t="str">
        <f t="shared" si="193"/>
        <v>Y</v>
      </c>
    </row>
    <row r="123" spans="1:17" x14ac:dyDescent="0.35">
      <c r="A123" t="s">
        <v>33</v>
      </c>
      <c r="B123">
        <v>41</v>
      </c>
      <c r="C123" t="s">
        <v>1</v>
      </c>
      <c r="D123" t="str">
        <f>IF($B122=$B123,"T",IF($B122&lt;$B123,"W","L"))</f>
        <v>W</v>
      </c>
      <c r="E123" s="5">
        <v>41911</v>
      </c>
      <c r="F123" s="4">
        <f t="shared" si="191"/>
        <v>4</v>
      </c>
      <c r="G123" s="4">
        <f t="shared" si="187"/>
        <v>8</v>
      </c>
      <c r="H123" t="s">
        <v>35</v>
      </c>
      <c r="I123">
        <v>1930</v>
      </c>
      <c r="J123" t="str">
        <f>VLOOKUP(A123,Sheet1!$A:$D,3, FALSE)</f>
        <v>Central</v>
      </c>
      <c r="K123">
        <v>82</v>
      </c>
      <c r="L123" t="s">
        <v>69</v>
      </c>
      <c r="M123">
        <f t="shared" ref="M123:M154" si="233">$B122</f>
        <v>14</v>
      </c>
      <c r="N123" s="10">
        <f t="shared" si="197"/>
        <v>20.333333333333332</v>
      </c>
      <c r="O123" s="10">
        <f t="shared" si="198"/>
        <v>21.666666666666668</v>
      </c>
      <c r="P123" s="8">
        <v>-3</v>
      </c>
      <c r="Q123" t="str">
        <f t="shared" si="193"/>
        <v>Y</v>
      </c>
    </row>
    <row r="124" spans="1:17" x14ac:dyDescent="0.35">
      <c r="A124" t="s">
        <v>0</v>
      </c>
      <c r="B124">
        <v>10</v>
      </c>
      <c r="C124" t="s">
        <v>1</v>
      </c>
      <c r="D124" t="str">
        <f>IF($B125=$B124,"T",IF($B125&lt;$B124,"W","L"))</f>
        <v>L</v>
      </c>
      <c r="E124" s="5">
        <f t="shared" ref="E124" si="234">$E125</f>
        <v>41914</v>
      </c>
      <c r="F124" s="4">
        <f>1+IF(ISNA(VLOOKUP($A124,$A$98:$F$123,6,FALSE)),VLOOKUP($A124,$A$66:$F$97,6,FALSE),VLOOKUP($A124,$A$98:$F$123,6,FALSE))</f>
        <v>5</v>
      </c>
      <c r="G124" s="4">
        <f t="shared" ref="G124:G153" si="235">VLOOKUP($A124,$A124:$E124,5,FALSE)-IF(ISNA(VLOOKUP($A124,$A$98:$E$123,5,FALSE)),VLOOKUP($A124,$A$66:$E$97,5,FALSE),VLOOKUP($A124,$A$98:$E$123,5,FALSE))</f>
        <v>4</v>
      </c>
      <c r="H124" t="s">
        <v>34</v>
      </c>
      <c r="I124">
        <f t="shared" ref="I124" si="236">I125</f>
        <v>1925</v>
      </c>
      <c r="J124" t="str">
        <f>J125</f>
        <v>Central</v>
      </c>
      <c r="K124" s="1">
        <f>K125</f>
        <v>62</v>
      </c>
      <c r="L124" s="1" t="str">
        <f t="shared" ref="L124:L126" si="237">L125</f>
        <v>Rain</v>
      </c>
      <c r="M124">
        <f t="shared" ref="M124:M155" si="238">$B125</f>
        <v>42</v>
      </c>
      <c r="N124" s="10">
        <f>IF(ISNA(VLOOKUP($A124,$A$98:$N$123,2,FALSE)),((VLOOKUP($A124,$A$66:$N$97,14,FALSE)*($F124-2))+VLOOKUP($A124,$A$66:$N$97,2,FALSE))/($F124-1),((VLOOKUP($A124,$A$98:$N$123,14,FALSE)*($F124-2))+VLOOKUP($A124,$A$98:$N$123,2,FALSE))/($F124-1))</f>
        <v>22.75</v>
      </c>
      <c r="O124" s="10">
        <f>IF(ISNA(VLOOKUP($A124,$A$98:$O$123,13,FALSE)),((VLOOKUP($A124,$A$66:$O$97,15,FALSE)*($F124-2))+VLOOKUP($A124,$A$66:$O$97,13,FALSE))/($F124-1),((VLOOKUP($A124,$A$98:$O$123,15,FALSE)*($F124-2))+VLOOKUP($A124,$A$98:$O$123,13,FALSE))/($F124-1))</f>
        <v>21</v>
      </c>
      <c r="P124" s="8">
        <f>(P125*-1)</f>
        <v>-9.5</v>
      </c>
      <c r="Q124" t="str">
        <f>IF(AND(($P124 &lt;  0), ($D124="L")), "N", IF(AND(($P124 &gt; 0), ($D124="W")),"N","Y"))</f>
        <v>N</v>
      </c>
    </row>
    <row r="125" spans="1:17" x14ac:dyDescent="0.35">
      <c r="A125" t="s">
        <v>26</v>
      </c>
      <c r="B125">
        <v>42</v>
      </c>
      <c r="C125" t="s">
        <v>1</v>
      </c>
      <c r="D125" t="str">
        <f>IF($B124=$B125,"T",IF($B124&lt;$B125,"W","L"))</f>
        <v>W</v>
      </c>
      <c r="E125" s="5">
        <v>41914</v>
      </c>
      <c r="F125" s="4">
        <f t="shared" ref="F125:F154" si="239">1+IF(ISNA(VLOOKUP($A125,$A$98:$F$123,6,FALSE)),VLOOKUP($A125,$A$66:$F$97,6,FALSE),VLOOKUP($A125,$A$98:$F$123,6,FALSE))</f>
        <v>5</v>
      </c>
      <c r="G125" s="4">
        <f t="shared" si="235"/>
        <v>4</v>
      </c>
      <c r="H125" t="s">
        <v>35</v>
      </c>
      <c r="I125">
        <v>1925</v>
      </c>
      <c r="J125" t="str">
        <f>VLOOKUP(A125,Sheet1!$A:$D,3, FALSE)</f>
        <v>Central</v>
      </c>
      <c r="K125" s="1">
        <v>62</v>
      </c>
      <c r="L125" s="1" t="s">
        <v>73</v>
      </c>
      <c r="M125">
        <f t="shared" ref="M125:M156" si="240">$B124</f>
        <v>10</v>
      </c>
      <c r="N125" s="10">
        <f t="shared" ref="N125:N154" si="241">IF(ISNA(VLOOKUP($A125,$A$98:$N$123,2,FALSE)),((VLOOKUP($A125,$A$66:$N$97,14,FALSE)*($F125-2))+VLOOKUP($A125,$A$66:$N$97,2,FALSE))/($F125-1),((VLOOKUP($A125,$A$98:$N$123,14,FALSE)*($F125-2))+VLOOKUP($A125,$A$98:$N$123,2,FALSE))/($F125-1))</f>
        <v>23</v>
      </c>
      <c r="O125" s="10">
        <f t="shared" ref="O125:O154" si="242">IF(ISNA(VLOOKUP($A125,$A$98:$O$123,13,FALSE)),((VLOOKUP($A125,$A$66:$O$97,15,FALSE)*($F125-2))+VLOOKUP($A125,$A$66:$O$97,13,FALSE))/($F125-1),((VLOOKUP($A125,$A$98:$O$123,15,FALSE)*($F125-2))+VLOOKUP($A125,$A$98:$O$123,13,FALSE))/($F125-1))</f>
        <v>24</v>
      </c>
      <c r="P125" s="8">
        <v>9.5</v>
      </c>
      <c r="Q125" t="str">
        <f t="shared" ref="Q125:Q153" si="243">IF(AND(($P125 &lt;  0), ($D125="L")), "N", IF(AND(($P125 &gt; 0), ($D125="W")),"N","Y"))</f>
        <v>N</v>
      </c>
    </row>
    <row r="126" spans="1:17" x14ac:dyDescent="0.35">
      <c r="A126" t="s">
        <v>8</v>
      </c>
      <c r="B126">
        <v>29</v>
      </c>
      <c r="C126" t="s">
        <v>1</v>
      </c>
      <c r="D126" t="str">
        <f>IF($B127=$B126,"T",IF($B127&lt;$B126,"W","L"))</f>
        <v>W</v>
      </c>
      <c r="E126" s="5">
        <f t="shared" ref="E126:E150" si="244">$E127</f>
        <v>41917</v>
      </c>
      <c r="F126" s="4">
        <f t="shared" si="239"/>
        <v>4</v>
      </c>
      <c r="G126" s="4">
        <f t="shared" si="235"/>
        <v>14</v>
      </c>
      <c r="H126" t="s">
        <v>34</v>
      </c>
      <c r="I126">
        <f t="shared" ref="I126:I128" si="245">I127</f>
        <v>1200</v>
      </c>
      <c r="J126" t="str">
        <f>J127</f>
        <v>Central</v>
      </c>
      <c r="K126" s="1">
        <f>K127</f>
        <v>67</v>
      </c>
      <c r="L126" s="1" t="str">
        <f t="shared" si="237"/>
        <v>Partly Sunny</v>
      </c>
      <c r="M126">
        <f t="shared" ref="M126:M157" si="246">$B127</f>
        <v>28</v>
      </c>
      <c r="N126" s="10">
        <f t="shared" si="241"/>
        <v>24.666666666666668</v>
      </c>
      <c r="O126" s="10">
        <f t="shared" si="242"/>
        <v>25.666666666666668</v>
      </c>
      <c r="P126" s="8">
        <f>(P127*-1)</f>
        <v>1</v>
      </c>
      <c r="Q126" t="str">
        <f t="shared" si="243"/>
        <v>N</v>
      </c>
    </row>
    <row r="127" spans="1:17" x14ac:dyDescent="0.35">
      <c r="A127" t="s">
        <v>13</v>
      </c>
      <c r="B127">
        <v>28</v>
      </c>
      <c r="C127" t="s">
        <v>1</v>
      </c>
      <c r="D127" t="str">
        <f>IF($B126=$B127,"T",IF($B126&lt;$B127,"W","L"))</f>
        <v>L</v>
      </c>
      <c r="E127" s="5">
        <v>41917</v>
      </c>
      <c r="F127" s="4">
        <f t="shared" si="239"/>
        <v>5</v>
      </c>
      <c r="G127" s="4">
        <f t="shared" si="235"/>
        <v>7</v>
      </c>
      <c r="H127" t="s">
        <v>35</v>
      </c>
      <c r="I127">
        <v>1200</v>
      </c>
      <c r="J127" t="str">
        <f>VLOOKUP(A127,Sheet1!$A:$D,3, FALSE)</f>
        <v>Central</v>
      </c>
      <c r="K127" s="1">
        <v>67</v>
      </c>
      <c r="L127" s="1" t="s">
        <v>87</v>
      </c>
      <c r="M127">
        <f t="shared" ref="M127:M158" si="247">$B126</f>
        <v>29</v>
      </c>
      <c r="N127" s="10">
        <f t="shared" si="241"/>
        <v>15</v>
      </c>
      <c r="O127" s="10">
        <f t="shared" si="242"/>
        <v>27.5</v>
      </c>
      <c r="P127" s="8">
        <v>-1</v>
      </c>
      <c r="Q127" t="str">
        <f t="shared" si="243"/>
        <v>N</v>
      </c>
    </row>
    <row r="128" spans="1:17" x14ac:dyDescent="0.35">
      <c r="A128" t="s">
        <v>23</v>
      </c>
      <c r="B128">
        <v>28</v>
      </c>
      <c r="C128" t="s">
        <v>1</v>
      </c>
      <c r="D128" t="str">
        <f>IF($B129=$B128,"T",IF($B129&lt;$B128,"W","L"))</f>
        <v>L</v>
      </c>
      <c r="E128" s="5">
        <f t="shared" si="244"/>
        <v>41917</v>
      </c>
      <c r="F128" s="4">
        <f t="shared" si="239"/>
        <v>4</v>
      </c>
      <c r="G128" s="4">
        <f t="shared" si="235"/>
        <v>14</v>
      </c>
      <c r="H128" t="s">
        <v>34</v>
      </c>
      <c r="I128">
        <f t="shared" si="245"/>
        <v>1300</v>
      </c>
      <c r="J128" t="str">
        <f>J129</f>
        <v>Eastern</v>
      </c>
      <c r="K128">
        <f t="shared" ref="K128:L128" si="248">K129</f>
        <v>59</v>
      </c>
      <c r="L128" t="str">
        <f t="shared" si="248"/>
        <v>Mostly Sunny</v>
      </c>
      <c r="M128">
        <f t="shared" ref="M128:M159" si="249">$B129</f>
        <v>34</v>
      </c>
      <c r="N128" s="10">
        <f t="shared" si="241"/>
        <v>18.666666666666668</v>
      </c>
      <c r="O128" s="10">
        <f t="shared" si="242"/>
        <v>28.333333333333332</v>
      </c>
      <c r="P128" s="8">
        <f>(P129*-1)</f>
        <v>-4</v>
      </c>
      <c r="Q128" t="str">
        <f t="shared" si="243"/>
        <v>N</v>
      </c>
    </row>
    <row r="129" spans="1:17" x14ac:dyDescent="0.35">
      <c r="A129" t="s">
        <v>27</v>
      </c>
      <c r="B129">
        <v>34</v>
      </c>
      <c r="C129" t="s">
        <v>1</v>
      </c>
      <c r="D129" t="str">
        <f>IF($B128=$B129,"T",IF($B128&lt;$B129,"W","L"))</f>
        <v>W</v>
      </c>
      <c r="E129" s="5">
        <v>41917</v>
      </c>
      <c r="F129" s="4">
        <f t="shared" si="239"/>
        <v>5</v>
      </c>
      <c r="G129" s="4">
        <f t="shared" si="235"/>
        <v>7</v>
      </c>
      <c r="H129" t="s">
        <v>35</v>
      </c>
      <c r="I129">
        <v>1300</v>
      </c>
      <c r="J129" t="str">
        <f>VLOOKUP(A129,Sheet1!$A:$D,3, FALSE)</f>
        <v>Eastern</v>
      </c>
      <c r="K129">
        <v>59</v>
      </c>
      <c r="L129" t="s">
        <v>107</v>
      </c>
      <c r="M129">
        <f t="shared" ref="M129:M160" si="250">$B128</f>
        <v>28</v>
      </c>
      <c r="N129" s="10">
        <f t="shared" si="241"/>
        <v>30.5</v>
      </c>
      <c r="O129" s="10">
        <f t="shared" si="242"/>
        <v>26</v>
      </c>
      <c r="P129" s="8">
        <v>4</v>
      </c>
      <c r="Q129" t="str">
        <f t="shared" si="243"/>
        <v>N</v>
      </c>
    </row>
    <row r="130" spans="1:17" x14ac:dyDescent="0.35">
      <c r="A130" t="s">
        <v>4</v>
      </c>
      <c r="B130">
        <v>17</v>
      </c>
      <c r="C130" t="s">
        <v>1</v>
      </c>
      <c r="D130" t="str">
        <f>IF($B131=$B130,"T",IF($B131&lt;$B130,"W","L"))</f>
        <v>W</v>
      </c>
      <c r="E130" s="5">
        <f t="shared" si="244"/>
        <v>41917</v>
      </c>
      <c r="F130" s="4">
        <f t="shared" si="239"/>
        <v>5</v>
      </c>
      <c r="G130" s="4">
        <f t="shared" si="235"/>
        <v>7</v>
      </c>
      <c r="H130" t="s">
        <v>34</v>
      </c>
      <c r="I130">
        <f t="shared" ref="I130:I152" si="251">I131</f>
        <v>1300</v>
      </c>
      <c r="J130" t="str">
        <f>J131</f>
        <v>Eastern</v>
      </c>
      <c r="K130">
        <f t="shared" ref="K130:L130" si="252">K131</f>
        <v>71</v>
      </c>
      <c r="L130" t="str">
        <f t="shared" si="252"/>
        <v>Mostly Sunny</v>
      </c>
      <c r="M130">
        <f t="shared" ref="M130:M161" si="253">$B131</f>
        <v>9</v>
      </c>
      <c r="N130" s="10">
        <f t="shared" si="241"/>
        <v>24.25</v>
      </c>
      <c r="O130" s="10">
        <f t="shared" si="242"/>
        <v>24.75</v>
      </c>
      <c r="P130" s="8">
        <f>(P131*-1)</f>
        <v>6</v>
      </c>
      <c r="Q130" t="str">
        <f t="shared" si="243"/>
        <v>N</v>
      </c>
    </row>
    <row r="131" spans="1:17" x14ac:dyDescent="0.35">
      <c r="A131" t="s">
        <v>19</v>
      </c>
      <c r="B131">
        <v>9</v>
      </c>
      <c r="C131" t="s">
        <v>1</v>
      </c>
      <c r="D131" t="str">
        <f>IF($B130=$B131,"T",IF($B130&lt;$B131,"W","L"))</f>
        <v>L</v>
      </c>
      <c r="E131" s="5">
        <v>41917</v>
      </c>
      <c r="F131" s="4">
        <f t="shared" si="239"/>
        <v>5</v>
      </c>
      <c r="G131" s="4">
        <f t="shared" si="235"/>
        <v>7</v>
      </c>
      <c r="H131" t="s">
        <v>35</v>
      </c>
      <c r="I131">
        <v>1300</v>
      </c>
      <c r="J131" t="str">
        <f>VLOOKUP(A131,Sheet1!$A:$D,3, FALSE)</f>
        <v>Eastern</v>
      </c>
      <c r="K131">
        <v>71</v>
      </c>
      <c r="L131" t="s">
        <v>107</v>
      </c>
      <c r="M131">
        <f t="shared" ref="M131:M162" si="254">$B130</f>
        <v>17</v>
      </c>
      <c r="N131" s="10">
        <f t="shared" si="241"/>
        <v>14.5</v>
      </c>
      <c r="O131" s="10">
        <f t="shared" si="242"/>
        <v>38</v>
      </c>
      <c r="P131" s="8">
        <v>-6</v>
      </c>
      <c r="Q131" t="str">
        <f t="shared" si="243"/>
        <v>N</v>
      </c>
    </row>
    <row r="132" spans="1:17" x14ac:dyDescent="0.35">
      <c r="A132" t="s">
        <v>15</v>
      </c>
      <c r="B132">
        <v>17</v>
      </c>
      <c r="C132" t="s">
        <v>5</v>
      </c>
      <c r="D132" t="str">
        <f>IF($B133=$B132,"T",IF($B133&lt;$B132,"W","L"))</f>
        <v>L</v>
      </c>
      <c r="E132" s="5">
        <f t="shared" si="244"/>
        <v>41917</v>
      </c>
      <c r="F132" s="4">
        <f t="shared" si="239"/>
        <v>5</v>
      </c>
      <c r="G132" s="4">
        <f t="shared" si="235"/>
        <v>7</v>
      </c>
      <c r="H132" t="s">
        <v>34</v>
      </c>
      <c r="I132">
        <f t="shared" si="251"/>
        <v>1200</v>
      </c>
      <c r="J132" t="str">
        <f>J133</f>
        <v>Central</v>
      </c>
      <c r="K132" t="str">
        <f t="shared" ref="K132:L132" si="255">K133</f>
        <v>Dome</v>
      </c>
      <c r="L132">
        <f t="shared" si="255"/>
        <v>0</v>
      </c>
      <c r="M132">
        <f t="shared" ref="M132:M163" si="256">$B133</f>
        <v>20</v>
      </c>
      <c r="N132" s="10">
        <f t="shared" si="241"/>
        <v>21.75</v>
      </c>
      <c r="O132" s="10">
        <f t="shared" si="242"/>
        <v>16.75</v>
      </c>
      <c r="P132" s="8">
        <f>(P133*-1)</f>
        <v>-5.5</v>
      </c>
      <c r="Q132" t="str">
        <f t="shared" si="243"/>
        <v>N</v>
      </c>
    </row>
    <row r="133" spans="1:17" x14ac:dyDescent="0.35">
      <c r="A133" t="s">
        <v>28</v>
      </c>
      <c r="B133">
        <v>20</v>
      </c>
      <c r="C133" t="s">
        <v>5</v>
      </c>
      <c r="D133" t="str">
        <f>IF($B132=$B133,"T",IF($B132&lt;$B133,"W","L"))</f>
        <v>W</v>
      </c>
      <c r="E133" s="5">
        <v>41917</v>
      </c>
      <c r="F133" s="4">
        <f t="shared" si="239"/>
        <v>5</v>
      </c>
      <c r="G133" s="4">
        <f t="shared" si="235"/>
        <v>7</v>
      </c>
      <c r="H133" t="s">
        <v>35</v>
      </c>
      <c r="I133">
        <v>1200</v>
      </c>
      <c r="J133" t="str">
        <f>VLOOKUP(A133,Sheet1!$A:$D,3, FALSE)</f>
        <v>Central</v>
      </c>
      <c r="K133" t="s">
        <v>61</v>
      </c>
      <c r="M133">
        <f t="shared" ref="M133:M164" si="257">$B132</f>
        <v>17</v>
      </c>
      <c r="N133" s="10">
        <f t="shared" si="241"/>
        <v>28.75</v>
      </c>
      <c r="O133" s="10">
        <f t="shared" si="242"/>
        <v>21.5</v>
      </c>
      <c r="P133" s="8">
        <v>5.5</v>
      </c>
      <c r="Q133" t="str">
        <f t="shared" si="243"/>
        <v>N</v>
      </c>
    </row>
    <row r="134" spans="1:17" x14ac:dyDescent="0.35">
      <c r="A134" t="s">
        <v>3</v>
      </c>
      <c r="B134">
        <v>20</v>
      </c>
      <c r="C134" t="s">
        <v>1</v>
      </c>
      <c r="D134" t="str">
        <f>IF($B135=$B134,"T",IF($B135&lt;$B134,"W","L"))</f>
        <v>L</v>
      </c>
      <c r="E134" s="5">
        <f t="shared" si="244"/>
        <v>41917</v>
      </c>
      <c r="F134" s="4">
        <f t="shared" si="239"/>
        <v>5</v>
      </c>
      <c r="G134" s="4">
        <f t="shared" si="235"/>
        <v>7</v>
      </c>
      <c r="H134" t="s">
        <v>34</v>
      </c>
      <c r="I134">
        <f t="shared" si="251"/>
        <v>1300</v>
      </c>
      <c r="J134" t="str">
        <f>J135</f>
        <v>Eastern</v>
      </c>
      <c r="K134">
        <f t="shared" ref="K134:L134" si="258">K135</f>
        <v>55</v>
      </c>
      <c r="L134" t="str">
        <f t="shared" si="258"/>
        <v>Sunny</v>
      </c>
      <c r="M134">
        <f t="shared" ref="M134:M165" si="259">$B135</f>
        <v>30</v>
      </c>
      <c r="N134" s="10">
        <f t="shared" si="241"/>
        <v>32.75</v>
      </c>
      <c r="O134" s="10">
        <f t="shared" si="242"/>
        <v>28.25</v>
      </c>
      <c r="P134" s="8">
        <f>(P135*-1)</f>
        <v>-4</v>
      </c>
      <c r="Q134" t="str">
        <f t="shared" si="243"/>
        <v>N</v>
      </c>
    </row>
    <row r="135" spans="1:17" x14ac:dyDescent="0.35">
      <c r="A135" t="s">
        <v>21</v>
      </c>
      <c r="B135">
        <v>30</v>
      </c>
      <c r="C135" t="s">
        <v>1</v>
      </c>
      <c r="D135" t="str">
        <f>IF($B134=$B135,"T",IF($B134&lt;$B135,"W","L"))</f>
        <v>W</v>
      </c>
      <c r="E135" s="5">
        <v>41917</v>
      </c>
      <c r="F135" s="4">
        <f t="shared" si="239"/>
        <v>5</v>
      </c>
      <c r="G135" s="4">
        <f t="shared" si="235"/>
        <v>10</v>
      </c>
      <c r="H135" t="s">
        <v>35</v>
      </c>
      <c r="I135">
        <v>1300</v>
      </c>
      <c r="J135" t="str">
        <f>VLOOKUP(A135,Sheet1!$A:$D,3, FALSE)</f>
        <v>Eastern</v>
      </c>
      <c r="K135">
        <v>55</v>
      </c>
      <c r="L135" t="s">
        <v>65</v>
      </c>
      <c r="M135">
        <f t="shared" ref="M135:M166" si="260">$B134</f>
        <v>20</v>
      </c>
      <c r="N135" s="10">
        <f t="shared" si="241"/>
        <v>25.75</v>
      </c>
      <c r="O135" s="10">
        <f t="shared" si="242"/>
        <v>22.75</v>
      </c>
      <c r="P135" s="8">
        <v>4</v>
      </c>
      <c r="Q135" t="str">
        <f t="shared" si="243"/>
        <v>N</v>
      </c>
    </row>
    <row r="136" spans="1:17" x14ac:dyDescent="0.35">
      <c r="A136" t="s">
        <v>11</v>
      </c>
      <c r="B136">
        <v>17</v>
      </c>
      <c r="C136" t="s">
        <v>1</v>
      </c>
      <c r="D136" t="str">
        <f>IF($B137=$B136,"T",IF($B137&lt;$B136,"W","L"))</f>
        <v>W</v>
      </c>
      <c r="E136" s="5">
        <f t="shared" si="244"/>
        <v>41917</v>
      </c>
      <c r="F136" s="4">
        <f t="shared" si="239"/>
        <v>5</v>
      </c>
      <c r="G136" s="4">
        <f t="shared" si="235"/>
        <v>7</v>
      </c>
      <c r="H136" t="s">
        <v>34</v>
      </c>
      <c r="I136">
        <f t="shared" si="251"/>
        <v>1300</v>
      </c>
      <c r="J136" t="str">
        <f>J137</f>
        <v>Eastern</v>
      </c>
      <c r="K136" t="str">
        <f t="shared" ref="K136:L136" si="261">K137</f>
        <v>Dome</v>
      </c>
      <c r="L136">
        <f t="shared" si="261"/>
        <v>0</v>
      </c>
      <c r="M136">
        <f t="shared" ref="M136:M167" si="262">$B137</f>
        <v>14</v>
      </c>
      <c r="N136" s="10">
        <f t="shared" si="241"/>
        <v>19.75</v>
      </c>
      <c r="O136" s="10">
        <f t="shared" si="242"/>
        <v>18.75</v>
      </c>
      <c r="P136" s="8">
        <f>(P137*-1)</f>
        <v>-5</v>
      </c>
      <c r="Q136" t="str">
        <f t="shared" si="243"/>
        <v>Y</v>
      </c>
    </row>
    <row r="137" spans="1:17" x14ac:dyDescent="0.35">
      <c r="A137" t="s">
        <v>16</v>
      </c>
      <c r="B137">
        <v>14</v>
      </c>
      <c r="C137" t="s">
        <v>1</v>
      </c>
      <c r="D137" t="str">
        <f>IF($B136=$B137,"T",IF($B136&lt;$B137,"W","L"))</f>
        <v>L</v>
      </c>
      <c r="E137" s="5">
        <v>41917</v>
      </c>
      <c r="F137" s="4">
        <f t="shared" si="239"/>
        <v>5</v>
      </c>
      <c r="G137" s="4">
        <f t="shared" si="235"/>
        <v>7</v>
      </c>
      <c r="H137" t="s">
        <v>35</v>
      </c>
      <c r="I137">
        <v>1300</v>
      </c>
      <c r="J137" t="str">
        <f>VLOOKUP(A137,Sheet1!$A:$D,3, FALSE)</f>
        <v>Eastern</v>
      </c>
      <c r="K137" t="s">
        <v>61</v>
      </c>
      <c r="M137">
        <f t="shared" ref="M137:M168" si="263">$B136</f>
        <v>17</v>
      </c>
      <c r="N137" s="10">
        <f t="shared" si="241"/>
        <v>21.25</v>
      </c>
      <c r="O137" s="10">
        <f t="shared" si="242"/>
        <v>15.5</v>
      </c>
      <c r="P137" s="8">
        <v>5</v>
      </c>
      <c r="Q137" t="str">
        <f t="shared" si="243"/>
        <v>Y</v>
      </c>
    </row>
    <row r="138" spans="1:17" x14ac:dyDescent="0.35">
      <c r="A138" t="s">
        <v>17</v>
      </c>
      <c r="B138">
        <v>24</v>
      </c>
      <c r="C138" t="s">
        <v>1</v>
      </c>
      <c r="D138" t="str">
        <f>IF($B139=$B138,"T",IF($B139&lt;$B138,"W","L"))</f>
        <v>L</v>
      </c>
      <c r="E138" s="5">
        <f t="shared" si="244"/>
        <v>41917</v>
      </c>
      <c r="F138" s="4">
        <f t="shared" si="239"/>
        <v>5</v>
      </c>
      <c r="G138" s="4">
        <f t="shared" si="235"/>
        <v>7</v>
      </c>
      <c r="H138" t="s">
        <v>34</v>
      </c>
      <c r="I138">
        <f t="shared" si="251"/>
        <v>1300</v>
      </c>
      <c r="J138" t="str">
        <f>J139</f>
        <v>Eastern</v>
      </c>
      <c r="K138">
        <f t="shared" ref="K138:L138" si="264">K139</f>
        <v>60</v>
      </c>
      <c r="L138" t="str">
        <f t="shared" si="264"/>
        <v>Sunny</v>
      </c>
      <c r="M138">
        <f t="shared" ref="M138:M169" si="265">$B139</f>
        <v>31</v>
      </c>
      <c r="N138" s="10">
        <f t="shared" si="241"/>
        <v>23</v>
      </c>
      <c r="O138" s="10">
        <f t="shared" si="242"/>
        <v>25</v>
      </c>
      <c r="P138" s="8">
        <f>(P139*-1)</f>
        <v>-1.5</v>
      </c>
      <c r="Q138" t="str">
        <f t="shared" si="243"/>
        <v>N</v>
      </c>
    </row>
    <row r="139" spans="1:17" x14ac:dyDescent="0.35">
      <c r="A139" t="s">
        <v>20</v>
      </c>
      <c r="B139">
        <v>31</v>
      </c>
      <c r="C139" t="s">
        <v>1</v>
      </c>
      <c r="D139" t="str">
        <f>IF($B138=$B139,"T",IF($B138&lt;$B139,"W","L"))</f>
        <v>W</v>
      </c>
      <c r="E139" s="5">
        <v>41917</v>
      </c>
      <c r="F139" s="4">
        <f t="shared" si="239"/>
        <v>5</v>
      </c>
      <c r="G139" s="4">
        <f t="shared" si="235"/>
        <v>7</v>
      </c>
      <c r="H139" t="s">
        <v>35</v>
      </c>
      <c r="I139">
        <v>1300</v>
      </c>
      <c r="J139" t="str">
        <f>VLOOKUP(A139,Sheet1!$A:$D,3, FALSE)</f>
        <v>Eastern</v>
      </c>
      <c r="K139">
        <v>60</v>
      </c>
      <c r="L139" t="s">
        <v>65</v>
      </c>
      <c r="M139">
        <f t="shared" ref="M139:M170" si="266">$B138</f>
        <v>24</v>
      </c>
      <c r="N139" s="10">
        <f t="shared" si="241"/>
        <v>18.25</v>
      </c>
      <c r="O139" s="10">
        <f t="shared" si="242"/>
        <v>24</v>
      </c>
      <c r="P139" s="8">
        <v>1.5</v>
      </c>
      <c r="Q139" t="str">
        <f t="shared" si="243"/>
        <v>N</v>
      </c>
    </row>
    <row r="140" spans="1:17" x14ac:dyDescent="0.35">
      <c r="A140" t="s">
        <v>30</v>
      </c>
      <c r="B140">
        <v>13</v>
      </c>
      <c r="C140" t="s">
        <v>1</v>
      </c>
      <c r="D140" t="str">
        <f>IF($B141=$B140,"T",IF($B141&lt;$B140,"W","L"))</f>
        <v>L</v>
      </c>
      <c r="E140" s="5">
        <f t="shared" si="244"/>
        <v>41917</v>
      </c>
      <c r="F140" s="4">
        <f t="shared" si="239"/>
        <v>5</v>
      </c>
      <c r="G140" s="4">
        <f t="shared" si="235"/>
        <v>7</v>
      </c>
      <c r="H140" t="s">
        <v>34</v>
      </c>
      <c r="I140">
        <f t="shared" si="251"/>
        <v>1300</v>
      </c>
      <c r="J140" t="str">
        <f>J141</f>
        <v>Eastern</v>
      </c>
      <c r="K140" s="1">
        <f t="shared" ref="K140:L140" si="267">K141</f>
        <v>53</v>
      </c>
      <c r="L140" s="1" t="str">
        <f t="shared" si="267"/>
        <v>Cloudy</v>
      </c>
      <c r="M140">
        <f t="shared" ref="M140:M171" si="268">$B141</f>
        <v>20</v>
      </c>
      <c r="N140" s="10">
        <f t="shared" si="241"/>
        <v>25.75</v>
      </c>
      <c r="O140" s="10">
        <f t="shared" si="242"/>
        <v>15</v>
      </c>
      <c r="P140" s="8">
        <f>(P141*-1)</f>
        <v>-3</v>
      </c>
      <c r="Q140" t="str">
        <f t="shared" si="243"/>
        <v>N</v>
      </c>
    </row>
    <row r="141" spans="1:17" x14ac:dyDescent="0.35">
      <c r="A141" t="s">
        <v>14</v>
      </c>
      <c r="B141">
        <v>20</v>
      </c>
      <c r="C141" t="s">
        <v>1</v>
      </c>
      <c r="D141" t="str">
        <f>IF($B140=$B141,"T",IF($B140&lt;$B141,"W","L"))</f>
        <v>W</v>
      </c>
      <c r="E141" s="5">
        <v>41917</v>
      </c>
      <c r="F141" s="4">
        <f t="shared" si="239"/>
        <v>5</v>
      </c>
      <c r="G141" s="4">
        <f t="shared" si="235"/>
        <v>7</v>
      </c>
      <c r="H141" t="s">
        <v>35</v>
      </c>
      <c r="I141">
        <v>1300</v>
      </c>
      <c r="J141" t="str">
        <f>VLOOKUP(A141,Sheet1!$A:$D,3, FALSE)</f>
        <v>Eastern</v>
      </c>
      <c r="K141" s="1">
        <v>53</v>
      </c>
      <c r="L141" s="1" t="s">
        <v>64</v>
      </c>
      <c r="M141">
        <f t="shared" ref="M141:M172" si="269">$B140</f>
        <v>13</v>
      </c>
      <c r="N141" s="10">
        <f t="shared" si="241"/>
        <v>34</v>
      </c>
      <c r="O141" s="10">
        <f t="shared" si="242"/>
        <v>23.75</v>
      </c>
      <c r="P141" s="8">
        <v>3</v>
      </c>
      <c r="Q141" t="str">
        <f t="shared" si="243"/>
        <v>N</v>
      </c>
    </row>
    <row r="142" spans="1:17" x14ac:dyDescent="0.35">
      <c r="A142" t="s">
        <v>9</v>
      </c>
      <c r="B142">
        <v>31</v>
      </c>
      <c r="C142" t="s">
        <v>5</v>
      </c>
      <c r="D142" t="str">
        <f>IF($B143=$B142,"T",IF($B143&lt;$B142,"W","L"))</f>
        <v>L</v>
      </c>
      <c r="E142" s="5">
        <f t="shared" si="244"/>
        <v>41917</v>
      </c>
      <c r="F142" s="4">
        <f t="shared" si="239"/>
        <v>5</v>
      </c>
      <c r="G142" s="4">
        <f t="shared" si="235"/>
        <v>7</v>
      </c>
      <c r="H142" t="s">
        <v>34</v>
      </c>
      <c r="I142">
        <f t="shared" si="251"/>
        <v>1200</v>
      </c>
      <c r="J142" t="str">
        <f>J143</f>
        <v>Central</v>
      </c>
      <c r="K142" t="str">
        <f t="shared" ref="K142:L144" si="270">K143</f>
        <v>Dome</v>
      </c>
      <c r="L142">
        <f t="shared" si="270"/>
        <v>0</v>
      </c>
      <c r="M142">
        <f t="shared" ref="M142:M173" si="271">$B143</f>
        <v>37</v>
      </c>
      <c r="N142" s="10">
        <f t="shared" si="241"/>
        <v>18</v>
      </c>
      <c r="O142" s="10">
        <f t="shared" si="242"/>
        <v>29.75</v>
      </c>
      <c r="P142" s="8">
        <f>(P143*-1)</f>
        <v>-11</v>
      </c>
      <c r="Q142" t="str">
        <f t="shared" si="243"/>
        <v>N</v>
      </c>
    </row>
    <row r="143" spans="1:17" x14ac:dyDescent="0.35">
      <c r="A143" t="s">
        <v>2</v>
      </c>
      <c r="B143">
        <v>37</v>
      </c>
      <c r="C143" t="s">
        <v>5</v>
      </c>
      <c r="D143" t="str">
        <f>IF($B142=$B143,"T",IF($B142&lt;$B143,"W","L"))</f>
        <v>W</v>
      </c>
      <c r="E143" s="5">
        <v>41917</v>
      </c>
      <c r="F143" s="4">
        <f t="shared" si="239"/>
        <v>5</v>
      </c>
      <c r="G143" s="4">
        <f t="shared" si="235"/>
        <v>7</v>
      </c>
      <c r="H143" t="s">
        <v>35</v>
      </c>
      <c r="I143">
        <v>1200</v>
      </c>
      <c r="J143" t="str">
        <f>VLOOKUP(A143,Sheet1!$A:$D,3, FALSE)</f>
        <v>Central</v>
      </c>
      <c r="K143" t="s">
        <v>61</v>
      </c>
      <c r="M143">
        <f t="shared" ref="M143:M174" si="272">$B142</f>
        <v>31</v>
      </c>
      <c r="N143" s="10">
        <f t="shared" si="241"/>
        <v>23.75</v>
      </c>
      <c r="O143" s="10">
        <f t="shared" si="242"/>
        <v>27.5</v>
      </c>
      <c r="P143" s="8">
        <v>11</v>
      </c>
      <c r="Q143" t="str">
        <f t="shared" si="243"/>
        <v>N</v>
      </c>
    </row>
    <row r="144" spans="1:17" x14ac:dyDescent="0.35">
      <c r="A144" t="s">
        <v>22</v>
      </c>
      <c r="B144">
        <v>20</v>
      </c>
      <c r="C144" t="s">
        <v>1</v>
      </c>
      <c r="D144" t="str">
        <f>IF($B145=$B144,"T",IF($B145&lt;$B144,"W","L"))</f>
        <v>L</v>
      </c>
      <c r="E144" s="5">
        <f t="shared" si="244"/>
        <v>41917</v>
      </c>
      <c r="F144" s="4">
        <f t="shared" si="239"/>
        <v>4</v>
      </c>
      <c r="G144" s="4">
        <f t="shared" si="235"/>
        <v>14</v>
      </c>
      <c r="H144" t="s">
        <v>34</v>
      </c>
      <c r="I144">
        <f t="shared" ref="I144" si="273">I145</f>
        <v>1405</v>
      </c>
      <c r="J144" t="str">
        <f>J145</f>
        <v>Mountain</v>
      </c>
      <c r="K144">
        <f t="shared" si="270"/>
        <v>71</v>
      </c>
      <c r="L144" t="str">
        <f t="shared" si="270"/>
        <v>Sunny</v>
      </c>
      <c r="M144">
        <f t="shared" ref="M144:M175" si="274">$B145</f>
        <v>41</v>
      </c>
      <c r="N144" s="10">
        <f t="shared" si="241"/>
        <v>22</v>
      </c>
      <c r="O144" s="10">
        <f t="shared" si="242"/>
        <v>15</v>
      </c>
      <c r="P144" s="8">
        <f>(P145*-1)</f>
        <v>-8.5</v>
      </c>
      <c r="Q144" t="str">
        <f t="shared" si="243"/>
        <v>N</v>
      </c>
    </row>
    <row r="145" spans="1:17" x14ac:dyDescent="0.35">
      <c r="A145" t="s">
        <v>18</v>
      </c>
      <c r="B145">
        <v>41</v>
      </c>
      <c r="C145" t="s">
        <v>1</v>
      </c>
      <c r="D145" t="str">
        <f>IF($B144=$B145,"T",IF($B144&lt;$B145,"W","L"))</f>
        <v>W</v>
      </c>
      <c r="E145" s="5">
        <v>41917</v>
      </c>
      <c r="F145" s="4">
        <f t="shared" si="239"/>
        <v>4</v>
      </c>
      <c r="G145" s="4">
        <f t="shared" si="235"/>
        <v>14</v>
      </c>
      <c r="H145" t="s">
        <v>35</v>
      </c>
      <c r="I145">
        <v>1405</v>
      </c>
      <c r="J145" t="str">
        <f>VLOOKUP(A145,Sheet1!$A:$D,3, FALSE)</f>
        <v>Mountain</v>
      </c>
      <c r="K145">
        <v>71</v>
      </c>
      <c r="L145" t="s">
        <v>65</v>
      </c>
      <c r="M145">
        <f t="shared" ref="M145:M176" si="275">$B144</f>
        <v>20</v>
      </c>
      <c r="N145" s="10">
        <f t="shared" si="241"/>
        <v>25</v>
      </c>
      <c r="O145" s="10">
        <f t="shared" si="242"/>
        <v>22.333333333333332</v>
      </c>
      <c r="P145" s="8">
        <v>8.5</v>
      </c>
      <c r="Q145" t="str">
        <f t="shared" si="243"/>
        <v>N</v>
      </c>
    </row>
    <row r="146" spans="1:17" x14ac:dyDescent="0.35">
      <c r="A146" t="s">
        <v>33</v>
      </c>
      <c r="B146">
        <v>17</v>
      </c>
      <c r="C146" t="s">
        <v>1</v>
      </c>
      <c r="D146" t="str">
        <f>IF($B147=$B146,"T",IF($B147&lt;$B146,"W","L"))</f>
        <v>L</v>
      </c>
      <c r="E146" s="5">
        <f t="shared" si="244"/>
        <v>41917</v>
      </c>
      <c r="F146" s="4">
        <f t="shared" si="239"/>
        <v>5</v>
      </c>
      <c r="G146" s="4">
        <f t="shared" si="235"/>
        <v>6</v>
      </c>
      <c r="H146" t="s">
        <v>34</v>
      </c>
      <c r="I146">
        <f t="shared" si="251"/>
        <v>1325</v>
      </c>
      <c r="J146" t="str">
        <f>J147</f>
        <v>Pacific</v>
      </c>
      <c r="K146">
        <f t="shared" ref="K146:L146" si="276">K147</f>
        <v>85</v>
      </c>
      <c r="L146" t="str">
        <f t="shared" si="276"/>
        <v>Sunny</v>
      </c>
      <c r="M146">
        <f t="shared" ref="M146:M177" si="277">$B147</f>
        <v>22</v>
      </c>
      <c r="N146" s="10">
        <f t="shared" si="241"/>
        <v>25.5</v>
      </c>
      <c r="O146" s="10">
        <f t="shared" si="242"/>
        <v>19.75</v>
      </c>
      <c r="P146" s="8">
        <f>(P147*-1)</f>
        <v>-5</v>
      </c>
      <c r="Q146" t="str">
        <f t="shared" si="243"/>
        <v>N</v>
      </c>
    </row>
    <row r="147" spans="1:17" x14ac:dyDescent="0.35">
      <c r="A147" t="s">
        <v>24</v>
      </c>
      <c r="B147">
        <v>22</v>
      </c>
      <c r="C147" t="s">
        <v>1</v>
      </c>
      <c r="D147" t="str">
        <f>IF($B146=$B147,"T",IF($B146&lt;$B147,"W","L"))</f>
        <v>W</v>
      </c>
      <c r="E147" s="5">
        <v>41917</v>
      </c>
      <c r="F147" s="4">
        <f t="shared" si="239"/>
        <v>5</v>
      </c>
      <c r="G147" s="4">
        <f t="shared" si="235"/>
        <v>7</v>
      </c>
      <c r="H147" t="s">
        <v>35</v>
      </c>
      <c r="I147">
        <v>1325</v>
      </c>
      <c r="J147" t="str">
        <f>VLOOKUP(A147,Sheet1!$A:$D,3, FALSE)</f>
        <v>Pacific</v>
      </c>
      <c r="K147">
        <v>85</v>
      </c>
      <c r="L147" t="s">
        <v>65</v>
      </c>
      <c r="M147">
        <f t="shared" ref="M147:M178" si="278">$B146</f>
        <v>17</v>
      </c>
      <c r="N147" s="10">
        <f t="shared" si="241"/>
        <v>22</v>
      </c>
      <c r="O147" s="10">
        <f t="shared" si="242"/>
        <v>22.25</v>
      </c>
      <c r="P147" s="8">
        <v>5</v>
      </c>
      <c r="Q147" t="str">
        <f t="shared" si="243"/>
        <v>N</v>
      </c>
    </row>
    <row r="148" spans="1:17" x14ac:dyDescent="0.35">
      <c r="A148" t="s">
        <v>31</v>
      </c>
      <c r="B148">
        <v>0</v>
      </c>
      <c r="C148" t="s">
        <v>1</v>
      </c>
      <c r="D148" t="str">
        <f>IF($B149=$B148,"T",IF($B149&lt;$B148,"W","L"))</f>
        <v>L</v>
      </c>
      <c r="E148" s="5">
        <f t="shared" si="244"/>
        <v>41917</v>
      </c>
      <c r="F148" s="4">
        <f t="shared" si="239"/>
        <v>5</v>
      </c>
      <c r="G148" s="4">
        <f t="shared" si="235"/>
        <v>7</v>
      </c>
      <c r="H148" t="s">
        <v>34</v>
      </c>
      <c r="I148">
        <f t="shared" si="251"/>
        <v>1325</v>
      </c>
      <c r="J148" t="str">
        <f>J149</f>
        <v>Pacific</v>
      </c>
      <c r="K148">
        <f t="shared" ref="K148:L148" si="279">K149</f>
        <v>91</v>
      </c>
      <c r="L148" t="str">
        <f t="shared" si="279"/>
        <v>Sunny</v>
      </c>
      <c r="M148">
        <f t="shared" ref="M148:M179" si="280">$B149</f>
        <v>31</v>
      </c>
      <c r="N148" s="10">
        <f t="shared" si="241"/>
        <v>19.75</v>
      </c>
      <c r="O148" s="10">
        <f t="shared" si="242"/>
        <v>24</v>
      </c>
      <c r="P148" s="8">
        <f>(P149*-1)</f>
        <v>-7</v>
      </c>
      <c r="Q148" t="str">
        <f t="shared" si="243"/>
        <v>N</v>
      </c>
    </row>
    <row r="149" spans="1:17" x14ac:dyDescent="0.35">
      <c r="A149" t="s">
        <v>32</v>
      </c>
      <c r="B149">
        <v>31</v>
      </c>
      <c r="C149" t="s">
        <v>1</v>
      </c>
      <c r="D149" t="str">
        <f>IF($B148=$B149,"T",IF($B148&lt;$B149,"W","L"))</f>
        <v>W</v>
      </c>
      <c r="E149" s="5">
        <v>41917</v>
      </c>
      <c r="F149" s="4">
        <f t="shared" si="239"/>
        <v>5</v>
      </c>
      <c r="G149" s="4">
        <f t="shared" si="235"/>
        <v>7</v>
      </c>
      <c r="H149" t="s">
        <v>35</v>
      </c>
      <c r="I149">
        <v>1325</v>
      </c>
      <c r="J149" t="str">
        <f>VLOOKUP(A149,Sheet1!$A:$D,3, FALSE)</f>
        <v>Pacific</v>
      </c>
      <c r="K149">
        <v>91</v>
      </c>
      <c r="L149" t="s">
        <v>65</v>
      </c>
      <c r="M149">
        <f t="shared" ref="M149:M180" si="281">$B148</f>
        <v>0</v>
      </c>
      <c r="N149" s="10">
        <f t="shared" si="241"/>
        <v>25.5</v>
      </c>
      <c r="O149" s="10">
        <f t="shared" si="242"/>
        <v>15.75</v>
      </c>
      <c r="P149" s="8">
        <v>7</v>
      </c>
      <c r="Q149" t="str">
        <f t="shared" si="243"/>
        <v>N</v>
      </c>
    </row>
    <row r="150" spans="1:17" x14ac:dyDescent="0.35">
      <c r="A150" t="s">
        <v>6</v>
      </c>
      <c r="B150">
        <v>17</v>
      </c>
      <c r="C150" t="s">
        <v>1</v>
      </c>
      <c r="D150" t="str">
        <f>IF($B151=$B150,"T",IF($B151&lt;$B150,"W","L"))</f>
        <v>L</v>
      </c>
      <c r="E150" s="5">
        <f t="shared" si="244"/>
        <v>41917</v>
      </c>
      <c r="F150" s="4">
        <f t="shared" si="239"/>
        <v>4</v>
      </c>
      <c r="G150" s="4">
        <f t="shared" si="235"/>
        <v>14</v>
      </c>
      <c r="H150" t="s">
        <v>34</v>
      </c>
      <c r="I150">
        <f t="shared" ref="I150" si="282">I151</f>
        <v>2030</v>
      </c>
      <c r="J150" t="str">
        <f>J151</f>
        <v>Eastern</v>
      </c>
      <c r="K150">
        <f t="shared" ref="K150:L150" si="283">K151</f>
        <v>47</v>
      </c>
      <c r="L150" t="str">
        <f t="shared" si="283"/>
        <v>Clear, Cool</v>
      </c>
      <c r="M150">
        <f t="shared" ref="M150:M181" si="284">$B151</f>
        <v>43</v>
      </c>
      <c r="N150" s="10">
        <f t="shared" si="241"/>
        <v>26.666666666666668</v>
      </c>
      <c r="O150" s="10">
        <f t="shared" si="242"/>
        <v>11</v>
      </c>
      <c r="P150" s="8">
        <f>(P151*-1)</f>
        <v>2.5</v>
      </c>
      <c r="Q150" t="str">
        <f t="shared" si="243"/>
        <v>Y</v>
      </c>
    </row>
    <row r="151" spans="1:17" x14ac:dyDescent="0.35">
      <c r="A151" t="s">
        <v>7</v>
      </c>
      <c r="B151">
        <v>43</v>
      </c>
      <c r="C151" t="s">
        <v>1</v>
      </c>
      <c r="D151" t="str">
        <f>IF($B150=$B151,"T",IF($B150&lt;$B151,"W","L"))</f>
        <v>W</v>
      </c>
      <c r="E151" s="5">
        <v>41917</v>
      </c>
      <c r="F151" s="4">
        <f t="shared" si="239"/>
        <v>5</v>
      </c>
      <c r="G151" s="4">
        <f t="shared" si="235"/>
        <v>6</v>
      </c>
      <c r="H151" t="s">
        <v>35</v>
      </c>
      <c r="I151">
        <v>2030</v>
      </c>
      <c r="J151" t="str">
        <f>VLOOKUP(A151,Sheet1!$A:$D,3, FALSE)</f>
        <v>Eastern</v>
      </c>
      <c r="K151">
        <v>47</v>
      </c>
      <c r="L151" t="s">
        <v>138</v>
      </c>
      <c r="M151">
        <f t="shared" ref="M151:M182" si="285">$B150</f>
        <v>17</v>
      </c>
      <c r="N151" s="10">
        <f t="shared" si="241"/>
        <v>20</v>
      </c>
      <c r="O151" s="10">
        <f t="shared" si="242"/>
        <v>22.5</v>
      </c>
      <c r="P151" s="8">
        <v>-2.5</v>
      </c>
      <c r="Q151" t="str">
        <f t="shared" si="243"/>
        <v>Y</v>
      </c>
    </row>
    <row r="152" spans="1:17" x14ac:dyDescent="0.35">
      <c r="A152" t="s">
        <v>25</v>
      </c>
      <c r="B152">
        <v>27</v>
      </c>
      <c r="C152" t="s">
        <v>1</v>
      </c>
      <c r="D152" t="str">
        <f>IF($B153=$B152,"T",IF($B153&lt;$B152,"W","L"))</f>
        <v>W</v>
      </c>
      <c r="E152" s="5">
        <f t="shared" ref="E152" si="286">$E153</f>
        <v>41918</v>
      </c>
      <c r="F152" s="4">
        <f t="shared" si="239"/>
        <v>4</v>
      </c>
      <c r="G152" s="4">
        <f t="shared" si="235"/>
        <v>15</v>
      </c>
      <c r="H152" t="s">
        <v>34</v>
      </c>
      <c r="I152">
        <f t="shared" si="251"/>
        <v>2030</v>
      </c>
      <c r="J152" t="str">
        <f>J153</f>
        <v>Eastern</v>
      </c>
      <c r="K152">
        <f t="shared" ref="K152:L152" si="287">K153</f>
        <v>67</v>
      </c>
      <c r="L152" t="str">
        <f t="shared" si="287"/>
        <v>Clear</v>
      </c>
      <c r="M152">
        <f t="shared" ref="M152:M183" si="288">$B153</f>
        <v>17</v>
      </c>
      <c r="N152" s="10">
        <f t="shared" si="241"/>
        <v>27.666666666666668</v>
      </c>
      <c r="O152" s="10">
        <f t="shared" si="242"/>
        <v>22</v>
      </c>
      <c r="P152" s="8">
        <f>(P153*-1)</f>
        <v>7</v>
      </c>
      <c r="Q152" t="str">
        <f t="shared" si="243"/>
        <v>N</v>
      </c>
    </row>
    <row r="153" spans="1:17" x14ac:dyDescent="0.35">
      <c r="A153" t="s">
        <v>29</v>
      </c>
      <c r="B153">
        <v>17</v>
      </c>
      <c r="C153" t="s">
        <v>1</v>
      </c>
      <c r="D153" t="str">
        <f>IF($B152=$B153,"T",IF($B152&lt;$B153,"W","L"))</f>
        <v>L</v>
      </c>
      <c r="E153" s="5">
        <v>41918</v>
      </c>
      <c r="F153" s="4">
        <f t="shared" si="239"/>
        <v>5</v>
      </c>
      <c r="G153" s="4">
        <f t="shared" si="235"/>
        <v>11</v>
      </c>
      <c r="H153" t="s">
        <v>35</v>
      </c>
      <c r="I153">
        <v>2030</v>
      </c>
      <c r="J153" t="str">
        <f>VLOOKUP(A153,Sheet1!$A:$D,3, FALSE)</f>
        <v>Eastern</v>
      </c>
      <c r="K153">
        <v>67</v>
      </c>
      <c r="L153" t="s">
        <v>69</v>
      </c>
      <c r="M153">
        <f t="shared" ref="M153:M184" si="289">$B152</f>
        <v>27</v>
      </c>
      <c r="N153" s="10">
        <f t="shared" si="241"/>
        <v>23.75</v>
      </c>
      <c r="O153" s="10">
        <f t="shared" si="242"/>
        <v>27.25</v>
      </c>
      <c r="P153" s="8">
        <v>-7</v>
      </c>
      <c r="Q153" t="str">
        <f t="shared" si="243"/>
        <v>N</v>
      </c>
    </row>
    <row r="154" spans="1:17" x14ac:dyDescent="0.35">
      <c r="A154" t="s">
        <v>14</v>
      </c>
      <c r="B154">
        <v>33</v>
      </c>
      <c r="C154" t="s">
        <v>1</v>
      </c>
      <c r="D154" t="str">
        <f>IF($B155=$B154,"T",IF($B155&lt;$B154,"W","L"))</f>
        <v>W</v>
      </c>
      <c r="E154" s="5">
        <f t="shared" ref="E154" si="290">$E155</f>
        <v>41921</v>
      </c>
      <c r="F154" s="4">
        <f>1+IF(ISNA(VLOOKUP($A154,$A$124:$F$153,6,FALSE)),VLOOKUP($A154,$A$98:$F$123,6,FALSE),VLOOKUP($A154,$A$124:$F$153,6,FALSE))</f>
        <v>6</v>
      </c>
      <c r="G154" s="4">
        <f t="shared" ref="G154:G183" si="291">VLOOKUP($A154,$A154:$E154,5,FALSE)-IF(ISNA(VLOOKUP($A154,$A$124:$E$153,5,FALSE)),VLOOKUP($A154,$A$98:$E$123,5,FALSE),VLOOKUP($A154,$A$124:$E$153,5,FALSE))</f>
        <v>4</v>
      </c>
      <c r="H154" t="s">
        <v>34</v>
      </c>
      <c r="I154">
        <f t="shared" ref="I154" si="292">I155</f>
        <v>1930</v>
      </c>
      <c r="J154" t="str">
        <f>J155</f>
        <v>Central</v>
      </c>
      <c r="K154" t="str">
        <f t="shared" ref="K154:L154" si="293">K155</f>
        <v>Dome</v>
      </c>
      <c r="L154">
        <f t="shared" si="293"/>
        <v>0</v>
      </c>
      <c r="M154">
        <f t="shared" ref="M154:M185" si="294">$B155</f>
        <v>28</v>
      </c>
      <c r="N154" s="10">
        <f>IF(ISNA(VLOOKUP($A154,$A$124:$N$153,2,FALSE)),((VLOOKUP($A154,$A$98:$N$123,14,FALSE)*($F154-2))+VLOOKUP($A154,$A$98:$N$123,2,FALSE))/($F154-1),((VLOOKUP($A154,$A$124:$N$153,14,FALSE)*($F154-2))+VLOOKUP($A154,$A$124:$N$153,2,FALSE))/($F154-1))</f>
        <v>31.2</v>
      </c>
      <c r="O154" s="10">
        <f>IF(ISNA(VLOOKUP($A154,$A$124:$O$153,13,FALSE)),((VLOOKUP($A154,$A$98:$O$123,15,FALSE)*($F154-2))+VLOOKUP($A154,$A$98:$O$123,13,FALSE))/($F154-1),((VLOOKUP($A154,$A$124:$O$153,15,FALSE)*($F154-2))+VLOOKUP($A154,$A$124:$O$153,13,FALSE))/($F154-1))</f>
        <v>21.6</v>
      </c>
      <c r="P154" s="8">
        <f>(P155*-1)</f>
        <v>2.5</v>
      </c>
      <c r="Q154" t="str">
        <f>IF(AND(($P154 &lt;  0), ($D154="L")), "N", IF(AND(($P154 &gt; 0), ($D154="W")),"N","Y"))</f>
        <v>N</v>
      </c>
    </row>
    <row r="155" spans="1:17" x14ac:dyDescent="0.35">
      <c r="A155" t="s">
        <v>15</v>
      </c>
      <c r="B155">
        <v>28</v>
      </c>
      <c r="C155" t="s">
        <v>1</v>
      </c>
      <c r="D155" t="str">
        <f>IF($B154=$B155,"T",IF($B154&lt;$B155,"W","L"))</f>
        <v>L</v>
      </c>
      <c r="E155" s="5">
        <v>41921</v>
      </c>
      <c r="F155" s="4">
        <f t="shared" ref="F155:F184" si="295">1+IF(ISNA(VLOOKUP($A155,$A$124:$F$153,6,FALSE)),VLOOKUP($A155,$A$98:$F$123,6,FALSE),VLOOKUP($A155,$A$124:$F$153,6,FALSE))</f>
        <v>6</v>
      </c>
      <c r="G155" s="4">
        <f t="shared" si="291"/>
        <v>4</v>
      </c>
      <c r="H155" t="s">
        <v>35</v>
      </c>
      <c r="I155">
        <v>1930</v>
      </c>
      <c r="J155" t="str">
        <f>VLOOKUP(A155,Sheet1!$A:$D,3, FALSE)</f>
        <v>Central</v>
      </c>
      <c r="K155" t="s">
        <v>61</v>
      </c>
      <c r="M155">
        <f t="shared" ref="M155:M186" si="296">$B154</f>
        <v>33</v>
      </c>
      <c r="N155" s="10">
        <f t="shared" ref="N155:N184" si="297">IF(ISNA(VLOOKUP($A155,$A$124:$N$153,2,FALSE)),((VLOOKUP($A155,$A$98:$N$123,14,FALSE)*($F155-2))+VLOOKUP($A155,$A$98:$N$123,2,FALSE))/($F155-1),((VLOOKUP($A155,$A$124:$N$153,14,FALSE)*($F155-2))+VLOOKUP($A155,$A$124:$N$153,2,FALSE))/($F155-1))</f>
        <v>20.8</v>
      </c>
      <c r="O155" s="10">
        <f t="shared" ref="O155:O184" si="298">IF(ISNA(VLOOKUP($A155,$A$124:$O$153,13,FALSE)),((VLOOKUP($A155,$A$98:$O$123,15,FALSE)*($F155-2))+VLOOKUP($A155,$A$98:$O$123,13,FALSE))/($F155-1),((VLOOKUP($A155,$A$124:$O$153,15,FALSE)*($F155-2))+VLOOKUP($A155,$A$124:$O$153,13,FALSE))/($F155-1))</f>
        <v>17.399999999999999</v>
      </c>
      <c r="P155" s="8">
        <v>-2.5</v>
      </c>
      <c r="Q155" t="str">
        <f t="shared" ref="Q155:Q183" si="299">IF(AND(($P155 &lt;  0), ($D155="L")), "N", IF(AND(($P155 &gt; 0), ($D155="W")),"N","Y"))</f>
        <v>N</v>
      </c>
    </row>
    <row r="156" spans="1:17" x14ac:dyDescent="0.35">
      <c r="A156" t="s">
        <v>18</v>
      </c>
      <c r="B156">
        <v>31</v>
      </c>
      <c r="C156" t="s">
        <v>1</v>
      </c>
      <c r="D156" t="str">
        <f>IF($B157=$B156,"T",IF($B157&lt;$B156,"W","L"))</f>
        <v>W</v>
      </c>
      <c r="E156" s="5">
        <f t="shared" ref="E156:E180" si="300">$E157</f>
        <v>41924</v>
      </c>
      <c r="F156" s="4">
        <f t="shared" si="295"/>
        <v>5</v>
      </c>
      <c r="G156" s="4">
        <f t="shared" si="291"/>
        <v>7</v>
      </c>
      <c r="H156" t="s">
        <v>34</v>
      </c>
      <c r="I156">
        <f t="shared" ref="I156" si="301">I157</f>
        <v>1300</v>
      </c>
      <c r="J156" t="str">
        <f>J157</f>
        <v>Eastern</v>
      </c>
      <c r="K156">
        <f t="shared" ref="K156:L158" si="302">K157</f>
        <v>61</v>
      </c>
      <c r="L156" t="str">
        <f t="shared" si="302"/>
        <v>Clear</v>
      </c>
      <c r="M156">
        <f t="shared" ref="M156:M187" si="303">$B157</f>
        <v>17</v>
      </c>
      <c r="N156" s="10">
        <f t="shared" si="297"/>
        <v>29</v>
      </c>
      <c r="O156" s="10">
        <f t="shared" si="298"/>
        <v>21.75</v>
      </c>
      <c r="P156" s="8">
        <f>(P157*-1)</f>
        <v>10</v>
      </c>
      <c r="Q156" t="str">
        <f t="shared" si="299"/>
        <v>N</v>
      </c>
    </row>
    <row r="157" spans="1:17" x14ac:dyDescent="0.35">
      <c r="A157" t="s">
        <v>31</v>
      </c>
      <c r="B157">
        <v>17</v>
      </c>
      <c r="C157" t="s">
        <v>1</v>
      </c>
      <c r="D157" t="str">
        <f>IF($B156=$B157,"T",IF($B156&lt;$B157,"W","L"))</f>
        <v>L</v>
      </c>
      <c r="E157" s="5">
        <v>41924</v>
      </c>
      <c r="F157" s="4">
        <f t="shared" si="295"/>
        <v>6</v>
      </c>
      <c r="G157" s="4">
        <f t="shared" si="291"/>
        <v>7</v>
      </c>
      <c r="H157" t="s">
        <v>35</v>
      </c>
      <c r="I157">
        <v>1300</v>
      </c>
      <c r="J157" t="str">
        <f>VLOOKUP(A157,Sheet1!$A:$D,3, FALSE)</f>
        <v>Eastern</v>
      </c>
      <c r="K157">
        <v>61</v>
      </c>
      <c r="L157" t="s">
        <v>69</v>
      </c>
      <c r="M157">
        <f t="shared" ref="M157:M188" si="304">$B156</f>
        <v>31</v>
      </c>
      <c r="N157" s="10">
        <f t="shared" si="297"/>
        <v>15.8</v>
      </c>
      <c r="O157" s="10">
        <f t="shared" si="298"/>
        <v>25.4</v>
      </c>
      <c r="P157" s="8">
        <v>-10</v>
      </c>
      <c r="Q157" t="str">
        <f t="shared" si="299"/>
        <v>N</v>
      </c>
    </row>
    <row r="158" spans="1:17" x14ac:dyDescent="0.35">
      <c r="A158" t="s">
        <v>4</v>
      </c>
      <c r="B158">
        <v>10</v>
      </c>
      <c r="C158" t="s">
        <v>1</v>
      </c>
      <c r="D158" t="str">
        <f>IF($B159=$B158,"T",IF($B159&lt;$B158,"W","L"))</f>
        <v>L</v>
      </c>
      <c r="E158" s="5">
        <f>$E159</f>
        <v>41924</v>
      </c>
      <c r="F158" s="4">
        <f t="shared" si="295"/>
        <v>6</v>
      </c>
      <c r="G158" s="4">
        <f t="shared" si="291"/>
        <v>7</v>
      </c>
      <c r="H158" t="s">
        <v>34</v>
      </c>
      <c r="I158">
        <f t="shared" ref="I158:I182" si="305">I159</f>
        <v>1300</v>
      </c>
      <c r="J158" t="str">
        <f>J159</f>
        <v>Eastern</v>
      </c>
      <c r="K158" s="1">
        <f t="shared" ref="K158" si="306">K159</f>
        <v>58</v>
      </c>
      <c r="L158" s="1" t="str">
        <f t="shared" si="302"/>
        <v>Sunny</v>
      </c>
      <c r="M158">
        <f t="shared" ref="M158:M189" si="307">$B159</f>
        <v>31</v>
      </c>
      <c r="N158" s="10">
        <f t="shared" si="297"/>
        <v>22.8</v>
      </c>
      <c r="O158" s="10">
        <f t="shared" si="298"/>
        <v>21.6</v>
      </c>
      <c r="P158" s="8">
        <f>(P159*-1)</f>
        <v>-2</v>
      </c>
      <c r="Q158" t="str">
        <f t="shared" si="299"/>
        <v>N</v>
      </c>
    </row>
    <row r="159" spans="1:17" x14ac:dyDescent="0.35">
      <c r="A159" t="s">
        <v>8</v>
      </c>
      <c r="B159">
        <v>31</v>
      </c>
      <c r="C159" t="s">
        <v>1</v>
      </c>
      <c r="D159" t="str">
        <f>IF($B158=$B159,"T",IF($B158&lt;$B159,"W","L"))</f>
        <v>W</v>
      </c>
      <c r="E159" s="5">
        <v>41924</v>
      </c>
      <c r="F159" s="4">
        <f t="shared" si="295"/>
        <v>5</v>
      </c>
      <c r="G159" s="4">
        <f t="shared" si="291"/>
        <v>7</v>
      </c>
      <c r="H159" t="s">
        <v>35</v>
      </c>
      <c r="I159">
        <v>1300</v>
      </c>
      <c r="J159" t="str">
        <f>VLOOKUP(A159,Sheet1!$A:$D,3, FALSE)</f>
        <v>Eastern</v>
      </c>
      <c r="K159" s="1">
        <v>58</v>
      </c>
      <c r="L159" s="1" t="s">
        <v>65</v>
      </c>
      <c r="M159">
        <f t="shared" ref="M159:M190" si="308">$B158</f>
        <v>10</v>
      </c>
      <c r="N159" s="10">
        <f t="shared" si="297"/>
        <v>25.75</v>
      </c>
      <c r="O159" s="10">
        <f t="shared" si="298"/>
        <v>26.25</v>
      </c>
      <c r="P159" s="8">
        <v>2</v>
      </c>
      <c r="Q159" t="str">
        <f t="shared" si="299"/>
        <v>N</v>
      </c>
    </row>
    <row r="160" spans="1:17" x14ac:dyDescent="0.35">
      <c r="A160" t="s">
        <v>30</v>
      </c>
      <c r="B160">
        <v>48</v>
      </c>
      <c r="C160" t="s">
        <v>1</v>
      </c>
      <c r="D160" t="str">
        <f>IF($B161=$B160,"T",IF($B161&lt;$B160,"W","L"))</f>
        <v>W</v>
      </c>
      <c r="E160" s="5">
        <f t="shared" si="300"/>
        <v>41924</v>
      </c>
      <c r="F160" s="4">
        <f t="shared" si="295"/>
        <v>6</v>
      </c>
      <c r="G160" s="4">
        <f t="shared" si="291"/>
        <v>7</v>
      </c>
      <c r="H160" t="s">
        <v>34</v>
      </c>
      <c r="I160">
        <f t="shared" si="305"/>
        <v>1300</v>
      </c>
      <c r="J160" t="str">
        <f>J161</f>
        <v>Eastern</v>
      </c>
      <c r="K160">
        <f t="shared" ref="K160:L160" si="309">K161</f>
        <v>84</v>
      </c>
      <c r="L160" t="str">
        <f t="shared" si="309"/>
        <v>Cloudy</v>
      </c>
      <c r="M160">
        <f t="shared" ref="M160:M191" si="310">$B161</f>
        <v>17</v>
      </c>
      <c r="N160" s="10">
        <f t="shared" si="297"/>
        <v>23.2</v>
      </c>
      <c r="O160" s="10">
        <f t="shared" si="298"/>
        <v>16</v>
      </c>
      <c r="P160" s="8">
        <f>(P161*-1)</f>
        <v>3.5</v>
      </c>
      <c r="Q160" t="str">
        <f t="shared" si="299"/>
        <v>N</v>
      </c>
    </row>
    <row r="161" spans="1:17" x14ac:dyDescent="0.35">
      <c r="A161" t="s">
        <v>9</v>
      </c>
      <c r="B161">
        <v>17</v>
      </c>
      <c r="C161" t="s">
        <v>1</v>
      </c>
      <c r="D161" t="str">
        <f>IF($B160=$B161,"T",IF($B160&lt;$B161,"W","L"))</f>
        <v>L</v>
      </c>
      <c r="E161" s="5">
        <v>41924</v>
      </c>
      <c r="F161" s="4">
        <f t="shared" si="295"/>
        <v>6</v>
      </c>
      <c r="G161" s="4">
        <f t="shared" si="291"/>
        <v>7</v>
      </c>
      <c r="H161" t="s">
        <v>35</v>
      </c>
      <c r="I161">
        <v>1300</v>
      </c>
      <c r="J161" t="str">
        <f>VLOOKUP(A161,Sheet1!$A:$D,3, FALSE)</f>
        <v>Eastern</v>
      </c>
      <c r="K161">
        <v>84</v>
      </c>
      <c r="L161" t="s">
        <v>64</v>
      </c>
      <c r="M161">
        <f t="shared" ref="M161:M192" si="311">$B160</f>
        <v>48</v>
      </c>
      <c r="N161" s="10">
        <f t="shared" si="297"/>
        <v>20.6</v>
      </c>
      <c r="O161" s="10">
        <f t="shared" si="298"/>
        <v>31.2</v>
      </c>
      <c r="P161" s="8">
        <v>-3.5</v>
      </c>
      <c r="Q161" t="str">
        <f t="shared" si="299"/>
        <v>N</v>
      </c>
    </row>
    <row r="162" spans="1:17" x14ac:dyDescent="0.35">
      <c r="A162" t="s">
        <v>19</v>
      </c>
      <c r="B162">
        <v>14</v>
      </c>
      <c r="C162" t="s">
        <v>1</v>
      </c>
      <c r="D162" t="str">
        <f>IF($B163=$B162,"T",IF($B163&lt;$B162,"W","L"))</f>
        <v>L</v>
      </c>
      <c r="E162" s="5">
        <f t="shared" si="300"/>
        <v>41924</v>
      </c>
      <c r="F162" s="4">
        <f t="shared" si="295"/>
        <v>6</v>
      </c>
      <c r="G162" s="4">
        <f t="shared" si="291"/>
        <v>7</v>
      </c>
      <c r="H162" t="s">
        <v>34</v>
      </c>
      <c r="I162">
        <f t="shared" si="305"/>
        <v>1200</v>
      </c>
      <c r="J162" t="str">
        <f>J163</f>
        <v>Central</v>
      </c>
      <c r="K162" s="1">
        <f>K163</f>
        <v>67</v>
      </c>
      <c r="L162" s="1" t="str">
        <f t="shared" ref="L162" si="312">L163</f>
        <v>Sunny</v>
      </c>
      <c r="M162">
        <f t="shared" ref="M162:M193" si="313">$B163</f>
        <v>16</v>
      </c>
      <c r="N162" s="10">
        <f t="shared" si="297"/>
        <v>13.4</v>
      </c>
      <c r="O162" s="10">
        <f t="shared" si="298"/>
        <v>33.799999999999997</v>
      </c>
      <c r="P162" s="8">
        <f>(P163*-1)</f>
        <v>-4</v>
      </c>
      <c r="Q162" t="str">
        <f t="shared" si="299"/>
        <v>N</v>
      </c>
    </row>
    <row r="163" spans="1:17" x14ac:dyDescent="0.35">
      <c r="A163" t="s">
        <v>13</v>
      </c>
      <c r="B163">
        <v>16</v>
      </c>
      <c r="C163" t="s">
        <v>1</v>
      </c>
      <c r="D163" t="str">
        <f>IF($B162=$B163,"T",IF($B162&lt;$B163,"W","L"))</f>
        <v>W</v>
      </c>
      <c r="E163" s="5">
        <v>41924</v>
      </c>
      <c r="F163" s="4">
        <f t="shared" si="295"/>
        <v>6</v>
      </c>
      <c r="G163" s="4">
        <f t="shared" si="291"/>
        <v>7</v>
      </c>
      <c r="H163" t="s">
        <v>35</v>
      </c>
      <c r="I163">
        <v>1200</v>
      </c>
      <c r="J163" t="str">
        <f>VLOOKUP(A163,Sheet1!$A:$D,3, FALSE)</f>
        <v>Central</v>
      </c>
      <c r="K163" s="1">
        <v>67</v>
      </c>
      <c r="L163" s="1" t="str">
        <f t="shared" ref="L163" si="314">L164</f>
        <v>Sunny</v>
      </c>
      <c r="M163">
        <f t="shared" ref="M163:M194" si="315">$B162</f>
        <v>14</v>
      </c>
      <c r="N163" s="10">
        <f t="shared" si="297"/>
        <v>17.600000000000001</v>
      </c>
      <c r="O163" s="10">
        <f t="shared" si="298"/>
        <v>27.8</v>
      </c>
      <c r="P163" s="8">
        <v>4</v>
      </c>
      <c r="Q163" t="str">
        <f t="shared" si="299"/>
        <v>N</v>
      </c>
    </row>
    <row r="164" spans="1:17" x14ac:dyDescent="0.35">
      <c r="A164" t="s">
        <v>26</v>
      </c>
      <c r="B164">
        <v>27</v>
      </c>
      <c r="C164" t="s">
        <v>1</v>
      </c>
      <c r="D164" t="str">
        <f>IF($B165=$B164,"T",IF($B165&lt;$B164,"W","L"))</f>
        <v>W</v>
      </c>
      <c r="E164" s="5">
        <f t="shared" si="300"/>
        <v>41924</v>
      </c>
      <c r="F164" s="4">
        <f t="shared" si="295"/>
        <v>6</v>
      </c>
      <c r="G164" s="4">
        <f t="shared" si="291"/>
        <v>10</v>
      </c>
      <c r="H164" t="s">
        <v>34</v>
      </c>
      <c r="I164">
        <f t="shared" si="305"/>
        <v>1300</v>
      </c>
      <c r="J164" t="str">
        <f>J165</f>
        <v>Eastern</v>
      </c>
      <c r="K164">
        <f t="shared" ref="K164:L164" si="316">K165</f>
        <v>86</v>
      </c>
      <c r="L164" t="str">
        <f t="shared" si="316"/>
        <v>Sunny</v>
      </c>
      <c r="M164">
        <f t="shared" ref="M164:M195" si="317">$B165</f>
        <v>24</v>
      </c>
      <c r="N164" s="10">
        <f t="shared" si="297"/>
        <v>26.8</v>
      </c>
      <c r="O164" s="10">
        <f t="shared" si="298"/>
        <v>21.2</v>
      </c>
      <c r="P164" s="8">
        <f>(P165*-1)</f>
        <v>2</v>
      </c>
      <c r="Q164" t="str">
        <f t="shared" si="299"/>
        <v>N</v>
      </c>
    </row>
    <row r="165" spans="1:17" x14ac:dyDescent="0.35">
      <c r="A165" t="s">
        <v>10</v>
      </c>
      <c r="B165">
        <v>24</v>
      </c>
      <c r="C165" t="s">
        <v>1</v>
      </c>
      <c r="D165" t="str">
        <f>IF($B164=$B165,"T",IF($B164&lt;$B165,"W","L"))</f>
        <v>L</v>
      </c>
      <c r="E165" s="5">
        <v>41924</v>
      </c>
      <c r="F165" s="4">
        <f t="shared" si="295"/>
        <v>5</v>
      </c>
      <c r="G165" s="4">
        <f t="shared" si="291"/>
        <v>14</v>
      </c>
      <c r="H165" t="s">
        <v>35</v>
      </c>
      <c r="I165">
        <v>1300</v>
      </c>
      <c r="J165" t="str">
        <f>VLOOKUP(A165,Sheet1!$A:$D,3, FALSE)</f>
        <v>Eastern</v>
      </c>
      <c r="K165">
        <v>86</v>
      </c>
      <c r="L165" t="s">
        <v>65</v>
      </c>
      <c r="M165">
        <f t="shared" ref="M165:M196" si="318">$B164</f>
        <v>27</v>
      </c>
      <c r="N165" s="10">
        <f t="shared" si="297"/>
        <v>24</v>
      </c>
      <c r="O165" s="10">
        <f t="shared" si="298"/>
        <v>24.25</v>
      </c>
      <c r="P165" s="8">
        <v>-2</v>
      </c>
      <c r="Q165" t="str">
        <f t="shared" si="299"/>
        <v>N</v>
      </c>
    </row>
    <row r="166" spans="1:17" x14ac:dyDescent="0.35">
      <c r="A166" t="s">
        <v>7</v>
      </c>
      <c r="B166">
        <v>37</v>
      </c>
      <c r="C166" t="s">
        <v>1</v>
      </c>
      <c r="D166" t="str">
        <f>IF($B167=$B166,"T",IF($B167&lt;$B166,"W","L"))</f>
        <v>W</v>
      </c>
      <c r="E166" s="5">
        <f t="shared" si="300"/>
        <v>41924</v>
      </c>
      <c r="F166" s="4">
        <f t="shared" si="295"/>
        <v>6</v>
      </c>
      <c r="G166" s="4">
        <f t="shared" si="291"/>
        <v>7</v>
      </c>
      <c r="H166" t="s">
        <v>34</v>
      </c>
      <c r="I166">
        <f t="shared" si="305"/>
        <v>1300</v>
      </c>
      <c r="J166" t="str">
        <f>J167</f>
        <v>Eastern</v>
      </c>
      <c r="K166">
        <f t="shared" ref="K166:L166" si="319">K167</f>
        <v>55</v>
      </c>
      <c r="L166" t="str">
        <f t="shared" si="319"/>
        <v>Sunny, Clear</v>
      </c>
      <c r="M166">
        <f t="shared" ref="M166:M197" si="320">$B167</f>
        <v>22</v>
      </c>
      <c r="N166" s="10">
        <f t="shared" si="297"/>
        <v>24.6</v>
      </c>
      <c r="O166" s="10">
        <f t="shared" si="298"/>
        <v>21.4</v>
      </c>
      <c r="P166" s="8">
        <f>(P167*-1)</f>
        <v>0</v>
      </c>
      <c r="Q166" t="str">
        <f t="shared" si="299"/>
        <v>Y</v>
      </c>
    </row>
    <row r="167" spans="1:17" x14ac:dyDescent="0.35">
      <c r="A167" t="s">
        <v>11</v>
      </c>
      <c r="B167">
        <v>22</v>
      </c>
      <c r="C167" t="s">
        <v>1</v>
      </c>
      <c r="D167" t="str">
        <f>IF($B166=$B167,"T",IF($B166&lt;$B167,"W","L"))</f>
        <v>L</v>
      </c>
      <c r="E167" s="5">
        <v>41924</v>
      </c>
      <c r="F167" s="4">
        <f t="shared" si="295"/>
        <v>6</v>
      </c>
      <c r="G167" s="4">
        <f t="shared" si="291"/>
        <v>7</v>
      </c>
      <c r="H167" t="s">
        <v>35</v>
      </c>
      <c r="I167">
        <v>1300</v>
      </c>
      <c r="J167" t="str">
        <f>VLOOKUP(A167,Sheet1!$A:$D,3, FALSE)</f>
        <v>Eastern</v>
      </c>
      <c r="K167">
        <v>55</v>
      </c>
      <c r="L167" t="s">
        <v>162</v>
      </c>
      <c r="M167">
        <f t="shared" ref="M167:M198" si="321">$B166</f>
        <v>37</v>
      </c>
      <c r="N167" s="10">
        <f t="shared" si="297"/>
        <v>19.2</v>
      </c>
      <c r="O167" s="10">
        <f t="shared" si="298"/>
        <v>17.8</v>
      </c>
      <c r="P167" s="8">
        <v>0</v>
      </c>
      <c r="Q167" t="str">
        <f t="shared" si="299"/>
        <v>Y</v>
      </c>
    </row>
    <row r="168" spans="1:17" x14ac:dyDescent="0.35">
      <c r="A168" t="s">
        <v>16</v>
      </c>
      <c r="B168">
        <v>17</v>
      </c>
      <c r="C168" t="s">
        <v>1</v>
      </c>
      <c r="D168" t="str">
        <f>IF($B169=$B168,"T",IF($B169&lt;$B168,"W","L"))</f>
        <v>W</v>
      </c>
      <c r="E168" s="5">
        <f t="shared" si="300"/>
        <v>41924</v>
      </c>
      <c r="F168" s="4">
        <f t="shared" si="295"/>
        <v>6</v>
      </c>
      <c r="G168" s="4">
        <f t="shared" si="291"/>
        <v>7</v>
      </c>
      <c r="H168" t="s">
        <v>34</v>
      </c>
      <c r="I168">
        <f t="shared" si="305"/>
        <v>1200</v>
      </c>
      <c r="J168" t="str">
        <f>J169</f>
        <v>Central</v>
      </c>
      <c r="K168">
        <f t="shared" ref="K168:L168" si="322">K169</f>
        <v>53</v>
      </c>
      <c r="L168" t="str">
        <f t="shared" si="322"/>
        <v>Sunny</v>
      </c>
      <c r="M168">
        <f t="shared" ref="M168:M199" si="323">$B169</f>
        <v>3</v>
      </c>
      <c r="N168" s="10">
        <f t="shared" si="297"/>
        <v>19.8</v>
      </c>
      <c r="O168" s="10">
        <f t="shared" si="298"/>
        <v>15.8</v>
      </c>
      <c r="P168" s="8">
        <f>(P169*-1)</f>
        <v>-1.5</v>
      </c>
      <c r="Q168" t="str">
        <f t="shared" si="299"/>
        <v>Y</v>
      </c>
    </row>
    <row r="169" spans="1:17" x14ac:dyDescent="0.35">
      <c r="A169" t="s">
        <v>0</v>
      </c>
      <c r="B169">
        <v>3</v>
      </c>
      <c r="C169" t="s">
        <v>1</v>
      </c>
      <c r="D169" t="str">
        <f>IF($B168=$B169,"T",IF($B168&lt;$B169,"W","L"))</f>
        <v>L</v>
      </c>
      <c r="E169" s="5">
        <v>41924</v>
      </c>
      <c r="F169" s="4">
        <f t="shared" si="295"/>
        <v>6</v>
      </c>
      <c r="G169" s="4">
        <f t="shared" si="291"/>
        <v>10</v>
      </c>
      <c r="H169" t="s">
        <v>35</v>
      </c>
      <c r="I169">
        <v>1200</v>
      </c>
      <c r="J169" t="str">
        <f>VLOOKUP(A169,Sheet1!$A:$D,3, FALSE)</f>
        <v>Central</v>
      </c>
      <c r="K169">
        <v>53</v>
      </c>
      <c r="L169" t="s">
        <v>65</v>
      </c>
      <c r="M169">
        <f t="shared" ref="M169:M200" si="324">$B168</f>
        <v>17</v>
      </c>
      <c r="N169" s="10">
        <f t="shared" si="297"/>
        <v>20.2</v>
      </c>
      <c r="O169" s="10">
        <f t="shared" si="298"/>
        <v>25.2</v>
      </c>
      <c r="P169" s="8">
        <v>1.5</v>
      </c>
      <c r="Q169" t="str">
        <f t="shared" si="299"/>
        <v>Y</v>
      </c>
    </row>
    <row r="170" spans="1:17" x14ac:dyDescent="0.35">
      <c r="A170" t="s">
        <v>20</v>
      </c>
      <c r="B170">
        <v>37</v>
      </c>
      <c r="C170" t="s">
        <v>5</v>
      </c>
      <c r="D170" t="str">
        <f>IF($B171=$B170,"T",IF($B171&lt;$B170,"W","L"))</f>
        <v>T</v>
      </c>
      <c r="E170" s="5">
        <f t="shared" si="300"/>
        <v>41924</v>
      </c>
      <c r="F170" s="4">
        <f t="shared" si="295"/>
        <v>6</v>
      </c>
      <c r="G170" s="4">
        <f t="shared" si="291"/>
        <v>7</v>
      </c>
      <c r="H170" t="s">
        <v>34</v>
      </c>
      <c r="I170">
        <f t="shared" si="305"/>
        <v>1300</v>
      </c>
      <c r="J170" t="str">
        <f>J171</f>
        <v>Eastern</v>
      </c>
      <c r="K170">
        <f t="shared" ref="K170:L170" si="325">K171</f>
        <v>60</v>
      </c>
      <c r="L170" t="str">
        <f t="shared" si="325"/>
        <v>Cloudy</v>
      </c>
      <c r="M170">
        <f t="shared" ref="M170:M201" si="326">$B171</f>
        <v>37</v>
      </c>
      <c r="N170" s="10">
        <f t="shared" si="297"/>
        <v>20.8</v>
      </c>
      <c r="O170" s="10">
        <f t="shared" si="298"/>
        <v>24</v>
      </c>
      <c r="P170" s="8">
        <f>(P171*-1)</f>
        <v>-7</v>
      </c>
      <c r="Q170" t="str">
        <f t="shared" si="299"/>
        <v>Y</v>
      </c>
    </row>
    <row r="171" spans="1:17" x14ac:dyDescent="0.35">
      <c r="A171" t="s">
        <v>6</v>
      </c>
      <c r="B171">
        <v>37</v>
      </c>
      <c r="C171" t="s">
        <v>5</v>
      </c>
      <c r="D171" t="str">
        <f>IF($B170=$B171,"T",IF($B170&lt;$B171,"W","L"))</f>
        <v>T</v>
      </c>
      <c r="E171" s="5">
        <v>41924</v>
      </c>
      <c r="F171" s="4">
        <f t="shared" si="295"/>
        <v>5</v>
      </c>
      <c r="G171" s="4">
        <f t="shared" si="291"/>
        <v>7</v>
      </c>
      <c r="H171" t="s">
        <v>35</v>
      </c>
      <c r="I171">
        <v>1300</v>
      </c>
      <c r="J171" t="str">
        <f>VLOOKUP(A171,Sheet1!$A:$D,3, FALSE)</f>
        <v>Eastern</v>
      </c>
      <c r="K171">
        <v>60</v>
      </c>
      <c r="L171" t="s">
        <v>64</v>
      </c>
      <c r="M171">
        <f t="shared" ref="M171:M202" si="327">$B170</f>
        <v>37</v>
      </c>
      <c r="N171" s="10">
        <f t="shared" si="297"/>
        <v>24.25</v>
      </c>
      <c r="O171" s="10">
        <f t="shared" si="298"/>
        <v>19</v>
      </c>
      <c r="P171" s="8">
        <v>7</v>
      </c>
      <c r="Q171" t="str">
        <f t="shared" si="299"/>
        <v>Y</v>
      </c>
    </row>
    <row r="172" spans="1:17" x14ac:dyDescent="0.35">
      <c r="A172" t="s">
        <v>29</v>
      </c>
      <c r="B172">
        <v>20</v>
      </c>
      <c r="C172" t="s">
        <v>1</v>
      </c>
      <c r="D172" t="str">
        <f>IF($B173=$B172,"T",IF($B173&lt;$B172,"W","L"))</f>
        <v>L</v>
      </c>
      <c r="E172" s="5">
        <f t="shared" si="300"/>
        <v>41924</v>
      </c>
      <c r="F172" s="4">
        <f t="shared" si="295"/>
        <v>6</v>
      </c>
      <c r="G172" s="4">
        <f t="shared" si="291"/>
        <v>6</v>
      </c>
      <c r="H172" t="s">
        <v>34</v>
      </c>
      <c r="I172">
        <f t="shared" si="305"/>
        <v>1325</v>
      </c>
      <c r="J172" t="str">
        <f>J173</f>
        <v>Pacific</v>
      </c>
      <c r="K172" t="str">
        <f t="shared" ref="K172:L172" si="328">K173</f>
        <v>Dome</v>
      </c>
      <c r="L172">
        <f t="shared" si="328"/>
        <v>0</v>
      </c>
      <c r="M172">
        <f t="shared" ref="M172:M203" si="329">$B173</f>
        <v>30</v>
      </c>
      <c r="N172" s="10">
        <f t="shared" si="297"/>
        <v>22.4</v>
      </c>
      <c r="O172" s="10">
        <f t="shared" si="298"/>
        <v>27.2</v>
      </c>
      <c r="P172" s="8">
        <f>(P173*-1)</f>
        <v>-5.5</v>
      </c>
      <c r="Q172" t="str">
        <f t="shared" si="299"/>
        <v>N</v>
      </c>
    </row>
    <row r="173" spans="1:17" x14ac:dyDescent="0.35">
      <c r="A173" t="s">
        <v>22</v>
      </c>
      <c r="B173">
        <v>30</v>
      </c>
      <c r="C173" t="s">
        <v>1</v>
      </c>
      <c r="D173" t="str">
        <f>IF($B172=$B173,"T",IF($B172&lt;$B173,"W","L"))</f>
        <v>W</v>
      </c>
      <c r="E173" s="5">
        <v>41924</v>
      </c>
      <c r="F173" s="4">
        <f t="shared" si="295"/>
        <v>5</v>
      </c>
      <c r="G173" s="4">
        <f t="shared" si="291"/>
        <v>7</v>
      </c>
      <c r="H173" t="s">
        <v>35</v>
      </c>
      <c r="I173">
        <v>1325</v>
      </c>
      <c r="J173" t="s">
        <v>67</v>
      </c>
      <c r="K173" t="s">
        <v>61</v>
      </c>
      <c r="M173">
        <f t="shared" ref="M173:M204" si="330">$B172</f>
        <v>20</v>
      </c>
      <c r="N173" s="10">
        <f t="shared" si="297"/>
        <v>21.5</v>
      </c>
      <c r="O173" s="10">
        <f t="shared" si="298"/>
        <v>21.5</v>
      </c>
      <c r="P173" s="8">
        <v>5.5</v>
      </c>
      <c r="Q173" t="str">
        <f t="shared" si="299"/>
        <v>N</v>
      </c>
    </row>
    <row r="174" spans="1:17" x14ac:dyDescent="0.35">
      <c r="A174" t="s">
        <v>32</v>
      </c>
      <c r="B174">
        <v>31</v>
      </c>
      <c r="C174" t="s">
        <v>1</v>
      </c>
      <c r="D174" t="str">
        <f>IF($B175=$B174,"T",IF($B175&lt;$B174,"W","L"))</f>
        <v>W</v>
      </c>
      <c r="E174" s="5">
        <f t="shared" si="300"/>
        <v>41924</v>
      </c>
      <c r="F174" s="4">
        <f t="shared" si="295"/>
        <v>6</v>
      </c>
      <c r="G174" s="4">
        <f t="shared" si="291"/>
        <v>7</v>
      </c>
      <c r="H174" t="s">
        <v>34</v>
      </c>
      <c r="I174">
        <f t="shared" si="305"/>
        <v>1305</v>
      </c>
      <c r="J174" t="str">
        <f>J175</f>
        <v>Pacific</v>
      </c>
      <c r="K174">
        <f t="shared" ref="K174:L174" si="331">K175</f>
        <v>77</v>
      </c>
      <c r="L174" t="str">
        <f t="shared" si="331"/>
        <v>Sunny</v>
      </c>
      <c r="M174">
        <f t="shared" ref="M174:M205" si="332">$B175</f>
        <v>28</v>
      </c>
      <c r="N174" s="10">
        <f t="shared" si="297"/>
        <v>26.6</v>
      </c>
      <c r="O174" s="10">
        <f t="shared" si="298"/>
        <v>12.6</v>
      </c>
      <c r="P174" s="8">
        <f>(P175*-1)</f>
        <v>7.5</v>
      </c>
      <c r="Q174" t="str">
        <f t="shared" si="299"/>
        <v>N</v>
      </c>
    </row>
    <row r="175" spans="1:17" x14ac:dyDescent="0.35">
      <c r="A175" t="s">
        <v>12</v>
      </c>
      <c r="B175">
        <v>28</v>
      </c>
      <c r="C175" t="s">
        <v>1</v>
      </c>
      <c r="D175" t="str">
        <f>IF($B174=$B175,"T",IF($B174&lt;$B175,"W","L"))</f>
        <v>L</v>
      </c>
      <c r="E175" s="5">
        <v>41924</v>
      </c>
      <c r="F175" s="4">
        <f t="shared" si="295"/>
        <v>5</v>
      </c>
      <c r="G175" s="4">
        <f t="shared" si="291"/>
        <v>14</v>
      </c>
      <c r="H175" t="s">
        <v>35</v>
      </c>
      <c r="I175">
        <v>1305</v>
      </c>
      <c r="J175" t="str">
        <f>VLOOKUP(A175,Sheet1!$A:$D,3, FALSE)</f>
        <v>Pacific</v>
      </c>
      <c r="K175">
        <v>77</v>
      </c>
      <c r="L175" t="s">
        <v>65</v>
      </c>
      <c r="M175">
        <f t="shared" ref="M175:M206" si="333">$B174</f>
        <v>31</v>
      </c>
      <c r="N175" s="10">
        <f t="shared" si="297"/>
        <v>12.75</v>
      </c>
      <c r="O175" s="10">
        <f t="shared" si="298"/>
        <v>25.75</v>
      </c>
      <c r="P175" s="8">
        <v>-7.5</v>
      </c>
      <c r="Q175" t="str">
        <f t="shared" si="299"/>
        <v>N</v>
      </c>
    </row>
    <row r="176" spans="1:17" x14ac:dyDescent="0.35">
      <c r="A176" t="s">
        <v>17</v>
      </c>
      <c r="B176">
        <v>27</v>
      </c>
      <c r="C176" t="s">
        <v>1</v>
      </c>
      <c r="D176" t="str">
        <f>IF($B177=$B176,"T",IF($B177&lt;$B176,"W","L"))</f>
        <v>W</v>
      </c>
      <c r="E176" s="5">
        <f t="shared" si="300"/>
        <v>41924</v>
      </c>
      <c r="F176" s="4">
        <f t="shared" si="295"/>
        <v>6</v>
      </c>
      <c r="G176" s="4">
        <f t="shared" si="291"/>
        <v>7</v>
      </c>
      <c r="H176" t="s">
        <v>34</v>
      </c>
      <c r="I176">
        <f t="shared" si="305"/>
        <v>1625</v>
      </c>
      <c r="J176" t="str">
        <f>J177</f>
        <v>Eastern</v>
      </c>
      <c r="K176" t="str">
        <f t="shared" ref="K176:L176" si="334">K177</f>
        <v>Dome</v>
      </c>
      <c r="L176">
        <f t="shared" si="334"/>
        <v>0</v>
      </c>
      <c r="M176">
        <f t="shared" ref="M176:M207" si="335">$B177</f>
        <v>13</v>
      </c>
      <c r="N176" s="10">
        <f t="shared" si="297"/>
        <v>23.2</v>
      </c>
      <c r="O176" s="10">
        <f t="shared" si="298"/>
        <v>26.2</v>
      </c>
      <c r="P176" s="8">
        <f>(P177*-1)</f>
        <v>-3.5</v>
      </c>
      <c r="Q176" t="str">
        <f t="shared" si="299"/>
        <v>Y</v>
      </c>
    </row>
    <row r="177" spans="1:17" x14ac:dyDescent="0.35">
      <c r="A177" t="s">
        <v>3</v>
      </c>
      <c r="B177">
        <v>13</v>
      </c>
      <c r="C177" t="s">
        <v>1</v>
      </c>
      <c r="D177" t="str">
        <f>IF($B176=$B177,"T",IF($B176&lt;$B177,"W","L"))</f>
        <v>L</v>
      </c>
      <c r="E177" s="5">
        <v>41924</v>
      </c>
      <c r="F177" s="4">
        <f t="shared" si="295"/>
        <v>6</v>
      </c>
      <c r="G177" s="4">
        <f t="shared" si="291"/>
        <v>7</v>
      </c>
      <c r="H177" t="s">
        <v>35</v>
      </c>
      <c r="I177">
        <v>1625</v>
      </c>
      <c r="J177" t="str">
        <f>VLOOKUP(A177,Sheet1!$A:$D,3, FALSE)</f>
        <v>Eastern</v>
      </c>
      <c r="K177" t="s">
        <v>61</v>
      </c>
      <c r="M177">
        <f t="shared" ref="M177:M208" si="336">$B176</f>
        <v>27</v>
      </c>
      <c r="N177" s="10">
        <f t="shared" si="297"/>
        <v>30.2</v>
      </c>
      <c r="O177" s="10">
        <f t="shared" si="298"/>
        <v>28.6</v>
      </c>
      <c r="P177" s="8">
        <v>3.5</v>
      </c>
      <c r="Q177" t="str">
        <f t="shared" si="299"/>
        <v>Y</v>
      </c>
    </row>
    <row r="178" spans="1:17" x14ac:dyDescent="0.35">
      <c r="A178" t="s">
        <v>28</v>
      </c>
      <c r="B178">
        <v>30</v>
      </c>
      <c r="C178" t="s">
        <v>1</v>
      </c>
      <c r="D178" t="str">
        <f>IF($B179=$B178,"T",IF($B179&lt;$B178,"W","L"))</f>
        <v>W</v>
      </c>
      <c r="E178" s="5">
        <f t="shared" si="300"/>
        <v>41924</v>
      </c>
      <c r="F178" s="4">
        <f t="shared" si="295"/>
        <v>6</v>
      </c>
      <c r="G178" s="4">
        <f t="shared" si="291"/>
        <v>7</v>
      </c>
      <c r="H178" t="s">
        <v>34</v>
      </c>
      <c r="I178">
        <f t="shared" si="305"/>
        <v>1325</v>
      </c>
      <c r="J178" t="str">
        <f>J179</f>
        <v>Pacific</v>
      </c>
      <c r="K178">
        <f t="shared" ref="K178:L178" si="337">K179</f>
        <v>60</v>
      </c>
      <c r="L178" t="str">
        <f t="shared" si="337"/>
        <v>Partly Cloudy</v>
      </c>
      <c r="M178">
        <f t="shared" ref="M178:M209" si="338">$B179</f>
        <v>23</v>
      </c>
      <c r="N178" s="10">
        <f t="shared" si="297"/>
        <v>27</v>
      </c>
      <c r="O178" s="10">
        <f t="shared" si="298"/>
        <v>20.6</v>
      </c>
      <c r="P178" s="8">
        <f>(P179*-1)</f>
        <v>-9.5</v>
      </c>
      <c r="Q178" t="str">
        <f t="shared" si="299"/>
        <v>Y</v>
      </c>
    </row>
    <row r="179" spans="1:17" x14ac:dyDescent="0.35">
      <c r="A179" t="s">
        <v>25</v>
      </c>
      <c r="B179">
        <v>23</v>
      </c>
      <c r="C179" t="s">
        <v>1</v>
      </c>
      <c r="D179" t="str">
        <f>IF($B178=$B179,"T",IF($B178&lt;$B179,"W","L"))</f>
        <v>L</v>
      </c>
      <c r="E179" s="5">
        <v>41924</v>
      </c>
      <c r="F179" s="4">
        <f t="shared" si="295"/>
        <v>5</v>
      </c>
      <c r="G179" s="4">
        <f t="shared" si="291"/>
        <v>6</v>
      </c>
      <c r="H179" t="s">
        <v>35</v>
      </c>
      <c r="I179">
        <v>1325</v>
      </c>
      <c r="J179" t="str">
        <f>VLOOKUP(A179,Sheet1!$A:$D,3, FALSE)</f>
        <v>Pacific</v>
      </c>
      <c r="K179">
        <v>60</v>
      </c>
      <c r="L179" t="s">
        <v>62</v>
      </c>
      <c r="M179">
        <f t="shared" ref="M179:M210" si="339">$B178</f>
        <v>30</v>
      </c>
      <c r="N179" s="10">
        <f t="shared" si="297"/>
        <v>27.5</v>
      </c>
      <c r="O179" s="10">
        <f t="shared" si="298"/>
        <v>20.75</v>
      </c>
      <c r="P179" s="8">
        <v>9.5</v>
      </c>
      <c r="Q179" t="str">
        <f t="shared" si="299"/>
        <v>Y</v>
      </c>
    </row>
    <row r="180" spans="1:17" x14ac:dyDescent="0.35">
      <c r="A180" t="s">
        <v>21</v>
      </c>
      <c r="B180">
        <v>0</v>
      </c>
      <c r="C180" t="s">
        <v>1</v>
      </c>
      <c r="D180" t="str">
        <f>IF($B181=$B180,"T",IF($B181&lt;$B180,"W","L"))</f>
        <v>L</v>
      </c>
      <c r="E180" s="5">
        <f t="shared" si="300"/>
        <v>41924</v>
      </c>
      <c r="F180" s="4">
        <f t="shared" si="295"/>
        <v>6</v>
      </c>
      <c r="G180" s="4">
        <f t="shared" si="291"/>
        <v>7</v>
      </c>
      <c r="H180" t="s">
        <v>34</v>
      </c>
      <c r="I180">
        <f t="shared" si="305"/>
        <v>2030</v>
      </c>
      <c r="J180" t="str">
        <f>J181</f>
        <v>Eastern</v>
      </c>
      <c r="K180" s="1">
        <f>K181</f>
        <v>57</v>
      </c>
      <c r="L180" s="1" t="str">
        <f>L181</f>
        <v>Partly Cloudy</v>
      </c>
      <c r="M180">
        <f t="shared" ref="M180:M211" si="340">$B181</f>
        <v>27</v>
      </c>
      <c r="N180" s="10">
        <f t="shared" si="297"/>
        <v>26.6</v>
      </c>
      <c r="O180" s="10">
        <f t="shared" si="298"/>
        <v>22.2</v>
      </c>
      <c r="P180" s="8">
        <f>(P181*-1)</f>
        <v>-1.5</v>
      </c>
      <c r="Q180" t="str">
        <f t="shared" si="299"/>
        <v>N</v>
      </c>
    </row>
    <row r="181" spans="1:17" x14ac:dyDescent="0.35">
      <c r="A181" t="s">
        <v>27</v>
      </c>
      <c r="B181">
        <v>27</v>
      </c>
      <c r="C181" t="s">
        <v>1</v>
      </c>
      <c r="D181" t="str">
        <f>IF($B180=$B181,"T",IF($B180&lt;$B181,"W","L"))</f>
        <v>W</v>
      </c>
      <c r="E181" s="5">
        <v>41924</v>
      </c>
      <c r="F181" s="4">
        <f t="shared" si="295"/>
        <v>6</v>
      </c>
      <c r="G181" s="4">
        <f t="shared" si="291"/>
        <v>7</v>
      </c>
      <c r="H181" t="s">
        <v>35</v>
      </c>
      <c r="I181">
        <v>2030</v>
      </c>
      <c r="J181" t="str">
        <f>VLOOKUP(A181,Sheet1!$A:$D,3, FALSE)</f>
        <v>Eastern</v>
      </c>
      <c r="K181" s="1">
        <v>57</v>
      </c>
      <c r="L181" s="1" t="s">
        <v>62</v>
      </c>
      <c r="M181">
        <f t="shared" ref="M181:M212" si="341">$B180</f>
        <v>0</v>
      </c>
      <c r="N181" s="10">
        <f t="shared" si="297"/>
        <v>31.2</v>
      </c>
      <c r="O181" s="10">
        <f t="shared" si="298"/>
        <v>26.4</v>
      </c>
      <c r="P181" s="8">
        <v>1.5</v>
      </c>
      <c r="Q181" t="str">
        <f t="shared" si="299"/>
        <v>N</v>
      </c>
    </row>
    <row r="182" spans="1:17" x14ac:dyDescent="0.35">
      <c r="A182" t="s">
        <v>24</v>
      </c>
      <c r="B182">
        <v>31</v>
      </c>
      <c r="C182" t="s">
        <v>1</v>
      </c>
      <c r="D182" t="str">
        <f>IF($B183=$B182,"T",IF($B183&lt;$B182,"W","L"))</f>
        <v>W</v>
      </c>
      <c r="E182" s="5">
        <f t="shared" ref="E182" si="342">$E183</f>
        <v>41925</v>
      </c>
      <c r="F182" s="4">
        <f t="shared" si="295"/>
        <v>6</v>
      </c>
      <c r="G182" s="4">
        <f t="shared" si="291"/>
        <v>8</v>
      </c>
      <c r="H182" t="s">
        <v>34</v>
      </c>
      <c r="I182">
        <f t="shared" si="305"/>
        <v>1930</v>
      </c>
      <c r="J182" t="str">
        <f>J183</f>
        <v>Central</v>
      </c>
      <c r="K182" t="str">
        <f t="shared" ref="K182:L182" si="343">K183</f>
        <v>Dome</v>
      </c>
      <c r="L182">
        <f t="shared" si="343"/>
        <v>0</v>
      </c>
      <c r="M182">
        <f t="shared" ref="M182:M213" si="344">$B183</f>
        <v>17</v>
      </c>
      <c r="N182" s="10">
        <f t="shared" si="297"/>
        <v>22</v>
      </c>
      <c r="O182" s="10">
        <f t="shared" si="298"/>
        <v>21.2</v>
      </c>
      <c r="P182" s="8">
        <f>(P183*-1)</f>
        <v>3.5</v>
      </c>
      <c r="Q182" t="str">
        <f t="shared" si="299"/>
        <v>N</v>
      </c>
    </row>
    <row r="183" spans="1:17" x14ac:dyDescent="0.35">
      <c r="A183" t="s">
        <v>23</v>
      </c>
      <c r="B183">
        <v>17</v>
      </c>
      <c r="C183" t="s">
        <v>1</v>
      </c>
      <c r="D183" t="str">
        <f>IF($B182=$B183,"T",IF($B182&lt;$B183,"W","L"))</f>
        <v>L</v>
      </c>
      <c r="E183" s="5">
        <v>41925</v>
      </c>
      <c r="F183" s="4">
        <f t="shared" si="295"/>
        <v>5</v>
      </c>
      <c r="G183" s="4">
        <f t="shared" si="291"/>
        <v>8</v>
      </c>
      <c r="H183" t="s">
        <v>35</v>
      </c>
      <c r="I183">
        <v>1930</v>
      </c>
      <c r="J183" t="str">
        <f>VLOOKUP(A183,Sheet1!$A:$D,3, FALSE)</f>
        <v>Central</v>
      </c>
      <c r="K183" t="s">
        <v>61</v>
      </c>
      <c r="M183">
        <f t="shared" ref="M183:M214" si="345">$B182</f>
        <v>31</v>
      </c>
      <c r="N183" s="10">
        <f t="shared" si="297"/>
        <v>21</v>
      </c>
      <c r="O183" s="10">
        <f t="shared" si="298"/>
        <v>29.75</v>
      </c>
      <c r="P183" s="8">
        <v>-3.5</v>
      </c>
      <c r="Q183" t="str">
        <f t="shared" si="299"/>
        <v>N</v>
      </c>
    </row>
    <row r="184" spans="1:17" x14ac:dyDescent="0.35">
      <c r="A184" t="s">
        <v>31</v>
      </c>
      <c r="B184">
        <v>25</v>
      </c>
      <c r="C184" t="s">
        <v>1</v>
      </c>
      <c r="D184" t="str">
        <f>IF($B185=$B184,"T",IF($B185&lt;$B184,"W","L"))</f>
        <v>L</v>
      </c>
      <c r="E184" s="5">
        <f t="shared" ref="E184" si="346">$E185</f>
        <v>41928</v>
      </c>
      <c r="F184" s="4">
        <f>1+IF(ISNA(VLOOKUP($A184,$A$154:$F$183,6,FALSE)),VLOOKUP($A184,$A$124:$F$153,6,FALSE),VLOOKUP($A184,$A$154:$F$183,6,FALSE))</f>
        <v>7</v>
      </c>
      <c r="G184" s="4">
        <f t="shared" ref="G184:G213" si="347">VLOOKUP($A184,$A184:$E184,5,FALSE)-IF(ISNA(VLOOKUP($A184,$A$154:$E$183,5,FALSE)),VLOOKUP($A184,$A$124:$E$153,5,FALSE),VLOOKUP($A184,$A$154:$E$183,5,FALSE))</f>
        <v>4</v>
      </c>
      <c r="H184" t="s">
        <v>34</v>
      </c>
      <c r="I184">
        <f t="shared" ref="I184" si="348">I185</f>
        <v>2030</v>
      </c>
      <c r="J184" t="str">
        <f>J185</f>
        <v>Eastern</v>
      </c>
      <c r="K184">
        <f t="shared" ref="K184" si="349">K185</f>
        <v>64</v>
      </c>
      <c r="L184" t="str">
        <f t="shared" ref="L184" si="350">L185</f>
        <v>Cloudy</v>
      </c>
      <c r="M184">
        <f t="shared" ref="M184:M215" si="351">$B185</f>
        <v>27</v>
      </c>
      <c r="N184" s="10">
        <f>IF(ISNA(VLOOKUP($A184,$A$154:$N$183,2,FALSE)),((VLOOKUP($A184,$A$124:$N$153,14,FALSE)*($F184-2))+VLOOKUP($A184,$A$124:$N$153,2,FALSE))/($F184-1),((VLOOKUP($A184,$A$154:$N$183,14,FALSE)*($F184-2))+VLOOKUP($A184,$A$154:$N$183,2,FALSE))/($F184-1))</f>
        <v>16</v>
      </c>
      <c r="O184" s="10">
        <f>IF(ISNA(VLOOKUP($A184,$A$154:$O$183,13,FALSE)),((VLOOKUP($A184,$A$124:$O$153,15,FALSE)*($F184-2))+VLOOKUP($A184,$A$124:$O$153,13,FALSE))/($F184-1),((VLOOKUP($A184,$A$154:$O$183,15,FALSE)*($F184-2))+VLOOKUP($A184,$A$154:$O$183,13,FALSE))/($F184-1))</f>
        <v>26.333333333333332</v>
      </c>
      <c r="P184" s="8">
        <f>(P185*-1)</f>
        <v>-9.5</v>
      </c>
      <c r="Q184" t="str">
        <f>IF(AND(($P184 &lt;  0), ($D184="L")), "N", IF(AND(($P184 &gt; 0), ($D184="W")),"N","Y"))</f>
        <v>N</v>
      </c>
    </row>
    <row r="185" spans="1:17" x14ac:dyDescent="0.35">
      <c r="A185" t="s">
        <v>7</v>
      </c>
      <c r="B185">
        <v>27</v>
      </c>
      <c r="C185" t="s">
        <v>1</v>
      </c>
      <c r="D185" t="str">
        <f>IF($B184=$B185,"T",IF($B184&lt;$B185,"W","L"))</f>
        <v>W</v>
      </c>
      <c r="E185" s="5">
        <v>41928</v>
      </c>
      <c r="F185" s="4">
        <f t="shared" ref="F185:F214" si="352">1+IF(ISNA(VLOOKUP($A185,$A$154:$F$183,6,FALSE)),VLOOKUP($A185,$A$124:$F$153,6,FALSE),VLOOKUP($A185,$A$154:$F$183,6,FALSE))</f>
        <v>7</v>
      </c>
      <c r="G185" s="4">
        <f t="shared" si="347"/>
        <v>4</v>
      </c>
      <c r="H185" t="s">
        <v>35</v>
      </c>
      <c r="I185">
        <v>2030</v>
      </c>
      <c r="J185" t="str">
        <f>VLOOKUP(A185,Sheet1!$A:$D,3, FALSE)</f>
        <v>Eastern</v>
      </c>
      <c r="K185">
        <v>64</v>
      </c>
      <c r="L185" t="s">
        <v>64</v>
      </c>
      <c r="M185">
        <f t="shared" ref="M185:M216" si="353">$B184</f>
        <v>25</v>
      </c>
      <c r="N185" s="10">
        <f t="shared" ref="N185:N214" si="354">IF(ISNA(VLOOKUP($A185,$A$154:$N$183,2,FALSE)),((VLOOKUP($A185,$A$124:$N$153,14,FALSE)*($F185-2))+VLOOKUP($A185,$A$124:$N$153,2,FALSE))/($F185-1),((VLOOKUP($A185,$A$154:$N$183,14,FALSE)*($F185-2))+VLOOKUP($A185,$A$154:$N$183,2,FALSE))/($F185-1))</f>
        <v>26.666666666666668</v>
      </c>
      <c r="O185" s="10">
        <f t="shared" ref="O185:O214" si="355">IF(ISNA(VLOOKUP($A185,$A$154:$O$183,13,FALSE)),((VLOOKUP($A185,$A$124:$O$153,15,FALSE)*($F185-2))+VLOOKUP($A185,$A$124:$O$153,13,FALSE))/($F185-1),((VLOOKUP($A185,$A$154:$O$183,15,FALSE)*($F185-2))+VLOOKUP($A185,$A$154:$O$183,13,FALSE))/($F185-1))</f>
        <v>21.5</v>
      </c>
      <c r="P185" s="8">
        <v>9.5</v>
      </c>
      <c r="Q185" t="str">
        <f t="shared" ref="Q185:Q213" si="356">IF(AND(($P185 &lt;  0), ($D185="L")), "N", IF(AND(($P185 &gt; 0), ($D185="W")),"N","Y"))</f>
        <v>N</v>
      </c>
    </row>
    <row r="186" spans="1:17" x14ac:dyDescent="0.35">
      <c r="A186" t="s">
        <v>25</v>
      </c>
      <c r="B186">
        <v>26</v>
      </c>
      <c r="C186" t="s">
        <v>1</v>
      </c>
      <c r="D186" t="str">
        <f>IF($B187=$B186,"T",IF($B187&lt;$B186,"W","L"))</f>
        <v>L</v>
      </c>
      <c r="E186" s="5">
        <f t="shared" ref="E186:E210" si="357">$E187</f>
        <v>41931</v>
      </c>
      <c r="F186" s="4">
        <f t="shared" si="352"/>
        <v>6</v>
      </c>
      <c r="G186" s="4">
        <f t="shared" si="347"/>
        <v>7</v>
      </c>
      <c r="H186" t="s">
        <v>34</v>
      </c>
      <c r="I186">
        <f t="shared" ref="I186" si="358">I187</f>
        <v>1200</v>
      </c>
      <c r="J186" t="str">
        <f>J187</f>
        <v>Central</v>
      </c>
      <c r="K186" t="str">
        <f t="shared" ref="K186:L188" si="359">K187</f>
        <v>Dome</v>
      </c>
      <c r="L186">
        <f t="shared" si="359"/>
        <v>0</v>
      </c>
      <c r="M186">
        <f t="shared" ref="M186:M217" si="360">$B187</f>
        <v>28</v>
      </c>
      <c r="N186" s="10">
        <f t="shared" si="354"/>
        <v>26.6</v>
      </c>
      <c r="O186" s="10">
        <f t="shared" si="355"/>
        <v>22.6</v>
      </c>
      <c r="P186" s="8">
        <f>(P187*-1)</f>
        <v>6.5</v>
      </c>
      <c r="Q186" t="str">
        <f t="shared" si="356"/>
        <v>Y</v>
      </c>
    </row>
    <row r="187" spans="1:17" x14ac:dyDescent="0.35">
      <c r="A187" t="s">
        <v>23</v>
      </c>
      <c r="B187">
        <v>28</v>
      </c>
      <c r="C187" t="s">
        <v>1</v>
      </c>
      <c r="D187" t="str">
        <f>IF($B186=$B187,"T",IF($B186&lt;$B187,"W","L"))</f>
        <v>W</v>
      </c>
      <c r="E187" s="5">
        <v>41931</v>
      </c>
      <c r="F187" s="4">
        <f t="shared" si="352"/>
        <v>6</v>
      </c>
      <c r="G187" s="4">
        <f t="shared" si="347"/>
        <v>6</v>
      </c>
      <c r="H187" t="s">
        <v>35</v>
      </c>
      <c r="I187">
        <v>1200</v>
      </c>
      <c r="J187" t="str">
        <f>VLOOKUP(A187,Sheet1!$A:$D,3, FALSE)</f>
        <v>Central</v>
      </c>
      <c r="K187" t="s">
        <v>61</v>
      </c>
      <c r="M187">
        <f t="shared" ref="M187:M218" si="361">$B186</f>
        <v>26</v>
      </c>
      <c r="N187" s="10">
        <f t="shared" si="354"/>
        <v>20.2</v>
      </c>
      <c r="O187" s="10">
        <f t="shared" si="355"/>
        <v>30</v>
      </c>
      <c r="P187" s="8">
        <v>-6.5</v>
      </c>
      <c r="Q187" t="str">
        <f t="shared" si="356"/>
        <v>Y</v>
      </c>
    </row>
    <row r="188" spans="1:17" x14ac:dyDescent="0.35">
      <c r="A188" t="s">
        <v>10</v>
      </c>
      <c r="B188">
        <v>27</v>
      </c>
      <c r="C188" t="s">
        <v>1</v>
      </c>
      <c r="D188" t="str">
        <f>IF($B189=$B188,"T",IF($B189&lt;$B188,"W","L"))</f>
        <v>W</v>
      </c>
      <c r="E188" s="5">
        <f t="shared" si="357"/>
        <v>41931</v>
      </c>
      <c r="F188" s="4">
        <f t="shared" si="352"/>
        <v>6</v>
      </c>
      <c r="G188" s="4">
        <f t="shared" si="347"/>
        <v>7</v>
      </c>
      <c r="H188" t="s">
        <v>34</v>
      </c>
      <c r="I188">
        <f t="shared" ref="I188:I212" si="362">I189</f>
        <v>1200</v>
      </c>
      <c r="J188" t="str">
        <f>J189</f>
        <v>Central</v>
      </c>
      <c r="K188">
        <f t="shared" si="359"/>
        <v>50</v>
      </c>
      <c r="L188" t="str">
        <f t="shared" si="359"/>
        <v>Partly Cloudy</v>
      </c>
      <c r="M188">
        <f t="shared" ref="M188:M219" si="363">$B189</f>
        <v>14</v>
      </c>
      <c r="N188" s="10">
        <f t="shared" si="354"/>
        <v>24</v>
      </c>
      <c r="O188" s="10">
        <f t="shared" si="355"/>
        <v>24.8</v>
      </c>
      <c r="P188" s="8">
        <f>(P189*-1)</f>
        <v>-3</v>
      </c>
      <c r="Q188" t="str">
        <f t="shared" si="356"/>
        <v>Y</v>
      </c>
    </row>
    <row r="189" spans="1:17" x14ac:dyDescent="0.35">
      <c r="A189" t="s">
        <v>17</v>
      </c>
      <c r="B189">
        <v>14</v>
      </c>
      <c r="C189" t="s">
        <v>1</v>
      </c>
      <c r="D189" t="str">
        <f>IF($B188=$B189,"T",IF($B188&lt;$B189,"W","L"))</f>
        <v>L</v>
      </c>
      <c r="E189" s="5">
        <v>41931</v>
      </c>
      <c r="F189" s="4">
        <f t="shared" si="352"/>
        <v>7</v>
      </c>
      <c r="G189" s="4">
        <f t="shared" si="347"/>
        <v>7</v>
      </c>
      <c r="H189" t="s">
        <v>35</v>
      </c>
      <c r="I189">
        <v>1200</v>
      </c>
      <c r="J189" t="str">
        <f>VLOOKUP(A189,Sheet1!$A:$D,3, FALSE)</f>
        <v>Central</v>
      </c>
      <c r="K189">
        <v>50</v>
      </c>
      <c r="L189" t="s">
        <v>62</v>
      </c>
      <c r="M189">
        <f t="shared" ref="M189:M220" si="364">$B188</f>
        <v>27</v>
      </c>
      <c r="N189" s="10">
        <f t="shared" si="354"/>
        <v>23.833333333333332</v>
      </c>
      <c r="O189" s="10">
        <f t="shared" si="355"/>
        <v>24</v>
      </c>
      <c r="P189" s="8">
        <v>3</v>
      </c>
      <c r="Q189" t="str">
        <f t="shared" si="356"/>
        <v>Y</v>
      </c>
    </row>
    <row r="190" spans="1:17" x14ac:dyDescent="0.35">
      <c r="A190" t="s">
        <v>6</v>
      </c>
      <c r="B190">
        <v>0</v>
      </c>
      <c r="C190" t="s">
        <v>1</v>
      </c>
      <c r="D190" t="str">
        <f>IF($B191=$B190,"T",IF($B191&lt;$B190,"W","L"))</f>
        <v>L</v>
      </c>
      <c r="E190" s="5">
        <f t="shared" si="357"/>
        <v>41931</v>
      </c>
      <c r="F190" s="4">
        <f t="shared" si="352"/>
        <v>6</v>
      </c>
      <c r="G190" s="4">
        <f t="shared" si="347"/>
        <v>7</v>
      </c>
      <c r="H190" t="s">
        <v>34</v>
      </c>
      <c r="I190">
        <f t="shared" si="362"/>
        <v>1300</v>
      </c>
      <c r="J190" t="str">
        <f>J191</f>
        <v>Eastern</v>
      </c>
      <c r="K190">
        <f t="shared" ref="K190:L190" si="365">K191</f>
        <v>49</v>
      </c>
      <c r="L190" t="str">
        <f t="shared" si="365"/>
        <v>Partly Sunny</v>
      </c>
      <c r="M190">
        <f t="shared" ref="M190:M221" si="366">$B191</f>
        <v>27</v>
      </c>
      <c r="N190" s="10">
        <f t="shared" si="354"/>
        <v>26.8</v>
      </c>
      <c r="O190" s="10">
        <f t="shared" si="355"/>
        <v>22.6</v>
      </c>
      <c r="P190" s="8">
        <f>(P191*-1)</f>
        <v>-3.5</v>
      </c>
      <c r="Q190" t="str">
        <f t="shared" si="356"/>
        <v>N</v>
      </c>
    </row>
    <row r="191" spans="1:17" x14ac:dyDescent="0.35">
      <c r="A191" t="s">
        <v>14</v>
      </c>
      <c r="B191">
        <v>27</v>
      </c>
      <c r="C191" t="s">
        <v>1</v>
      </c>
      <c r="D191" t="str">
        <f>IF($B190=$B191,"T",IF($B190&lt;$B191,"W","L"))</f>
        <v>W</v>
      </c>
      <c r="E191" s="5">
        <v>41931</v>
      </c>
      <c r="F191" s="4">
        <f t="shared" si="352"/>
        <v>7</v>
      </c>
      <c r="G191" s="4">
        <f t="shared" si="347"/>
        <v>10</v>
      </c>
      <c r="H191" t="s">
        <v>35</v>
      </c>
      <c r="I191">
        <v>1300</v>
      </c>
      <c r="J191" t="str">
        <f>VLOOKUP(A191,Sheet1!$A:$D,3, FALSE)</f>
        <v>Eastern</v>
      </c>
      <c r="K191">
        <v>49</v>
      </c>
      <c r="L191" t="s">
        <v>87</v>
      </c>
      <c r="M191">
        <f t="shared" ref="M191:M222" si="367">$B190</f>
        <v>0</v>
      </c>
      <c r="N191" s="10">
        <f t="shared" si="354"/>
        <v>31.5</v>
      </c>
      <c r="O191" s="10">
        <f t="shared" si="355"/>
        <v>22.666666666666668</v>
      </c>
      <c r="P191" s="8">
        <v>3.5</v>
      </c>
      <c r="Q191" t="str">
        <f t="shared" si="356"/>
        <v>N</v>
      </c>
    </row>
    <row r="192" spans="1:17" x14ac:dyDescent="0.35">
      <c r="A192" t="s">
        <v>13</v>
      </c>
      <c r="B192">
        <v>17</v>
      </c>
      <c r="C192" t="s">
        <v>1</v>
      </c>
      <c r="D192" t="str">
        <f>IF($B193=$B192,"T",IF($B193&lt;$B192,"W","L"))</f>
        <v>L</v>
      </c>
      <c r="E192" s="5">
        <f t="shared" si="357"/>
        <v>41931</v>
      </c>
      <c r="F192" s="4">
        <f t="shared" si="352"/>
        <v>7</v>
      </c>
      <c r="G192" s="4">
        <f t="shared" si="347"/>
        <v>7</v>
      </c>
      <c r="H192" t="s">
        <v>34</v>
      </c>
      <c r="I192">
        <f t="shared" si="362"/>
        <v>1300</v>
      </c>
      <c r="J192" t="str">
        <f>J193</f>
        <v>Eastern</v>
      </c>
      <c r="K192">
        <f t="shared" ref="K192:L192" si="368">K193</f>
        <v>55</v>
      </c>
      <c r="L192" t="str">
        <f t="shared" si="368"/>
        <v>Sunny</v>
      </c>
      <c r="M192">
        <f t="shared" ref="M192:M223" si="369">$B193</f>
        <v>19</v>
      </c>
      <c r="N192" s="10">
        <f t="shared" si="354"/>
        <v>17.333333333333332</v>
      </c>
      <c r="O192" s="10">
        <f t="shared" si="355"/>
        <v>25.5</v>
      </c>
      <c r="P192" s="8">
        <f>(P193*-1)</f>
        <v>-6</v>
      </c>
      <c r="Q192" t="str">
        <f t="shared" si="356"/>
        <v>N</v>
      </c>
    </row>
    <row r="193" spans="1:17" x14ac:dyDescent="0.35">
      <c r="A193" t="s">
        <v>29</v>
      </c>
      <c r="B193">
        <v>19</v>
      </c>
      <c r="C193" t="s">
        <v>1</v>
      </c>
      <c r="D193" t="str">
        <f>IF($B192=$B193,"T",IF($B192&lt;$B193,"W","L"))</f>
        <v>W</v>
      </c>
      <c r="E193" s="5">
        <v>41931</v>
      </c>
      <c r="F193" s="4">
        <f t="shared" si="352"/>
        <v>7</v>
      </c>
      <c r="G193" s="4">
        <f t="shared" si="347"/>
        <v>7</v>
      </c>
      <c r="H193" t="s">
        <v>35</v>
      </c>
      <c r="I193">
        <v>1300</v>
      </c>
      <c r="J193" t="str">
        <f>VLOOKUP(A193,Sheet1!$A:$D,3, FALSE)</f>
        <v>Eastern</v>
      </c>
      <c r="K193">
        <v>55</v>
      </c>
      <c r="L193" t="s">
        <v>65</v>
      </c>
      <c r="M193">
        <f t="shared" ref="M193:M224" si="370">$B192</f>
        <v>17</v>
      </c>
      <c r="N193" s="10">
        <f t="shared" si="354"/>
        <v>22</v>
      </c>
      <c r="O193" s="10">
        <f t="shared" si="355"/>
        <v>27.666666666666668</v>
      </c>
      <c r="P193" s="8">
        <v>6</v>
      </c>
      <c r="Q193" t="str">
        <f t="shared" si="356"/>
        <v>N</v>
      </c>
    </row>
    <row r="194" spans="1:17" x14ac:dyDescent="0.35">
      <c r="A194" t="s">
        <v>2</v>
      </c>
      <c r="B194">
        <v>23</v>
      </c>
      <c r="C194" t="s">
        <v>1</v>
      </c>
      <c r="D194" t="str">
        <f>IF($B195=$B194,"T",IF($B195&lt;$B194,"W","L"))</f>
        <v>L</v>
      </c>
      <c r="E194" s="5">
        <f t="shared" si="357"/>
        <v>41931</v>
      </c>
      <c r="F194" s="4">
        <f t="shared" si="352"/>
        <v>6</v>
      </c>
      <c r="G194" s="4">
        <f t="shared" si="347"/>
        <v>14</v>
      </c>
      <c r="H194" t="s">
        <v>34</v>
      </c>
      <c r="I194">
        <f t="shared" si="362"/>
        <v>1300</v>
      </c>
      <c r="J194" t="str">
        <f>J195</f>
        <v>Eastern</v>
      </c>
      <c r="K194" t="str">
        <f t="shared" ref="K194:L194" si="371">K195</f>
        <v>Dome</v>
      </c>
      <c r="L194">
        <f t="shared" si="371"/>
        <v>0</v>
      </c>
      <c r="M194">
        <f t="shared" ref="M194:M241" si="372">$B195</f>
        <v>24</v>
      </c>
      <c r="N194" s="10">
        <f t="shared" si="354"/>
        <v>26.4</v>
      </c>
      <c r="O194" s="10">
        <f t="shared" si="355"/>
        <v>28.2</v>
      </c>
      <c r="P194" s="8">
        <f>(P195*-1)</f>
        <v>-1.5</v>
      </c>
      <c r="Q194" t="str">
        <f t="shared" si="356"/>
        <v>N</v>
      </c>
    </row>
    <row r="195" spans="1:17" x14ac:dyDescent="0.35">
      <c r="A195" t="s">
        <v>16</v>
      </c>
      <c r="B195">
        <v>24</v>
      </c>
      <c r="C195" t="s">
        <v>1</v>
      </c>
      <c r="D195" t="str">
        <f>IF($B194=$B195,"T",IF($B194&lt;$B195,"W","L"))</f>
        <v>W</v>
      </c>
      <c r="E195" s="5">
        <v>41931</v>
      </c>
      <c r="F195" s="4">
        <f t="shared" si="352"/>
        <v>7</v>
      </c>
      <c r="G195" s="4">
        <f t="shared" si="347"/>
        <v>7</v>
      </c>
      <c r="H195" t="s">
        <v>35</v>
      </c>
      <c r="I195">
        <v>1300</v>
      </c>
      <c r="J195" t="str">
        <f>VLOOKUP(A195,Sheet1!$A:$D,3, FALSE)</f>
        <v>Eastern</v>
      </c>
      <c r="K195" t="s">
        <v>61</v>
      </c>
      <c r="M195">
        <f t="shared" ref="M195:M241" si="373">$B194</f>
        <v>23</v>
      </c>
      <c r="N195" s="10">
        <f t="shared" si="354"/>
        <v>19.333333333333332</v>
      </c>
      <c r="O195" s="10">
        <f t="shared" si="355"/>
        <v>13.666666666666666</v>
      </c>
      <c r="P195" s="8">
        <v>1.5</v>
      </c>
      <c r="Q195" t="str">
        <f t="shared" si="356"/>
        <v>N</v>
      </c>
    </row>
    <row r="196" spans="1:17" x14ac:dyDescent="0.35">
      <c r="A196" t="s">
        <v>0</v>
      </c>
      <c r="B196">
        <v>16</v>
      </c>
      <c r="C196" t="s">
        <v>1</v>
      </c>
      <c r="D196" t="str">
        <f>IF($B197=$B196,"T",IF($B197&lt;$B196,"W","L"))</f>
        <v>L</v>
      </c>
      <c r="E196" s="5">
        <f t="shared" si="357"/>
        <v>41931</v>
      </c>
      <c r="F196" s="4">
        <f t="shared" si="352"/>
        <v>7</v>
      </c>
      <c r="G196" s="4">
        <f t="shared" si="347"/>
        <v>7</v>
      </c>
      <c r="H196" t="s">
        <v>34</v>
      </c>
      <c r="I196">
        <f t="shared" si="362"/>
        <v>1300</v>
      </c>
      <c r="J196" t="str">
        <f>J197</f>
        <v>Eastern</v>
      </c>
      <c r="K196">
        <f t="shared" ref="K196:L196" si="374">K197</f>
        <v>41</v>
      </c>
      <c r="L196" t="str">
        <f t="shared" si="374"/>
        <v>Cloudy</v>
      </c>
      <c r="M196">
        <f t="shared" ref="M196:M241" si="375">$B197</f>
        <v>17</v>
      </c>
      <c r="N196" s="10">
        <f t="shared" si="354"/>
        <v>17.333333333333332</v>
      </c>
      <c r="O196" s="10">
        <f t="shared" si="355"/>
        <v>23.833333333333332</v>
      </c>
      <c r="P196" s="8">
        <f>(P197*-1)</f>
        <v>-6.5</v>
      </c>
      <c r="Q196" t="str">
        <f t="shared" si="356"/>
        <v>N</v>
      </c>
    </row>
    <row r="197" spans="1:17" x14ac:dyDescent="0.35">
      <c r="A197" t="s">
        <v>11</v>
      </c>
      <c r="B197">
        <v>17</v>
      </c>
      <c r="C197" t="s">
        <v>1</v>
      </c>
      <c r="D197" t="str">
        <f>IF($B196=$B197,"T",IF($B196&lt;$B197,"W","L"))</f>
        <v>W</v>
      </c>
      <c r="E197" s="5">
        <v>41931</v>
      </c>
      <c r="F197" s="4">
        <f t="shared" si="352"/>
        <v>7</v>
      </c>
      <c r="G197" s="4">
        <f t="shared" si="347"/>
        <v>7</v>
      </c>
      <c r="H197" t="s">
        <v>35</v>
      </c>
      <c r="I197">
        <v>1300</v>
      </c>
      <c r="J197" t="str">
        <f>VLOOKUP(A197,Sheet1!$A:$D,3, FALSE)</f>
        <v>Eastern</v>
      </c>
      <c r="K197">
        <v>41</v>
      </c>
      <c r="L197" t="s">
        <v>64</v>
      </c>
      <c r="M197">
        <f t="shared" ref="M197:M241" si="376">$B196</f>
        <v>16</v>
      </c>
      <c r="N197" s="10">
        <f t="shared" si="354"/>
        <v>19.666666666666668</v>
      </c>
      <c r="O197" s="10">
        <f t="shared" si="355"/>
        <v>21</v>
      </c>
      <c r="P197" s="8">
        <v>6.5</v>
      </c>
      <c r="Q197" t="str">
        <f t="shared" si="356"/>
        <v>N</v>
      </c>
    </row>
    <row r="198" spans="1:17" x14ac:dyDescent="0.35">
      <c r="A198" t="s">
        <v>20</v>
      </c>
      <c r="B198">
        <v>17</v>
      </c>
      <c r="C198" t="s">
        <v>1</v>
      </c>
      <c r="D198" t="str">
        <f>IF($B199=$B198,"T",IF($B199&lt;$B198,"W","L"))</f>
        <v>L</v>
      </c>
      <c r="E198" s="5">
        <f t="shared" si="357"/>
        <v>41931</v>
      </c>
      <c r="F198" s="4">
        <f t="shared" si="352"/>
        <v>7</v>
      </c>
      <c r="G198" s="4">
        <f t="shared" si="347"/>
        <v>7</v>
      </c>
      <c r="H198" t="s">
        <v>34</v>
      </c>
      <c r="I198">
        <f t="shared" si="362"/>
        <v>1200</v>
      </c>
      <c r="J198" t="str">
        <f>J199</f>
        <v>Central</v>
      </c>
      <c r="K198" s="1">
        <f>K199</f>
        <v>48</v>
      </c>
      <c r="L198" t="str">
        <f t="shared" ref="L198" si="377">L199</f>
        <v>Cloudy</v>
      </c>
      <c r="M198">
        <f t="shared" ref="M198:M241" si="378">$B199</f>
        <v>38</v>
      </c>
      <c r="N198" s="10">
        <f t="shared" si="354"/>
        <v>23.5</v>
      </c>
      <c r="O198" s="10">
        <f t="shared" si="355"/>
        <v>26.166666666666668</v>
      </c>
      <c r="P198" s="8">
        <f>(P199*-1)</f>
        <v>-6.5</v>
      </c>
      <c r="Q198" t="str">
        <f t="shared" si="356"/>
        <v>N</v>
      </c>
    </row>
    <row r="199" spans="1:17" x14ac:dyDescent="0.35">
      <c r="A199" t="s">
        <v>26</v>
      </c>
      <c r="B199">
        <v>38</v>
      </c>
      <c r="C199" t="s">
        <v>1</v>
      </c>
      <c r="D199" t="str">
        <f>IF($B198=$B199,"T",IF($B198&lt;$B199,"W","L"))</f>
        <v>W</v>
      </c>
      <c r="E199" s="5">
        <v>41931</v>
      </c>
      <c r="F199" s="4">
        <f t="shared" si="352"/>
        <v>7</v>
      </c>
      <c r="G199" s="4">
        <f t="shared" si="347"/>
        <v>7</v>
      </c>
      <c r="H199" t="s">
        <v>35</v>
      </c>
      <c r="I199">
        <v>1200</v>
      </c>
      <c r="J199" t="str">
        <f>VLOOKUP(A199,Sheet1!$A:$D,3, FALSE)</f>
        <v>Central</v>
      </c>
      <c r="K199" s="1">
        <v>48</v>
      </c>
      <c r="L199" s="1" t="s">
        <v>64</v>
      </c>
      <c r="M199">
        <f t="shared" ref="M199:M241" si="379">$B198</f>
        <v>17</v>
      </c>
      <c r="N199" s="10">
        <f t="shared" si="354"/>
        <v>26.833333333333332</v>
      </c>
      <c r="O199" s="10">
        <f t="shared" si="355"/>
        <v>21.666666666666668</v>
      </c>
      <c r="P199" s="8">
        <v>6.5</v>
      </c>
      <c r="Q199" t="str">
        <f t="shared" si="356"/>
        <v>N</v>
      </c>
    </row>
    <row r="200" spans="1:17" x14ac:dyDescent="0.35">
      <c r="A200" t="s">
        <v>3</v>
      </c>
      <c r="B200">
        <v>7</v>
      </c>
      <c r="C200" t="s">
        <v>1</v>
      </c>
      <c r="D200" t="str">
        <f>IF($B201=$B200,"T",IF($B201&lt;$B200,"W","L"))</f>
        <v>L</v>
      </c>
      <c r="E200" s="5">
        <f t="shared" si="357"/>
        <v>41931</v>
      </c>
      <c r="F200" s="4">
        <f t="shared" si="352"/>
        <v>7</v>
      </c>
      <c r="G200" s="4">
        <f t="shared" si="347"/>
        <v>7</v>
      </c>
      <c r="H200" t="s">
        <v>34</v>
      </c>
      <c r="I200">
        <f t="shared" si="362"/>
        <v>1300</v>
      </c>
      <c r="J200" t="str">
        <f>J201</f>
        <v>Eastern</v>
      </c>
      <c r="K200">
        <f t="shared" ref="K200:L200" si="380">K201</f>
        <v>54</v>
      </c>
      <c r="L200" t="str">
        <f t="shared" si="380"/>
        <v>Sunny</v>
      </c>
      <c r="M200">
        <f t="shared" ref="M200:M241" si="381">$B201</f>
        <v>29</v>
      </c>
      <c r="N200" s="10">
        <f t="shared" si="354"/>
        <v>27.333333333333332</v>
      </c>
      <c r="O200" s="10">
        <f t="shared" si="355"/>
        <v>28.333333333333332</v>
      </c>
      <c r="P200" s="8">
        <f>(P201*-1)</f>
        <v>-7</v>
      </c>
      <c r="Q200" t="str">
        <f t="shared" si="356"/>
        <v>N</v>
      </c>
    </row>
    <row r="201" spans="1:17" x14ac:dyDescent="0.35">
      <c r="A201" t="s">
        <v>30</v>
      </c>
      <c r="B201">
        <v>29</v>
      </c>
      <c r="C201" t="s">
        <v>1</v>
      </c>
      <c r="D201" t="str">
        <f>IF($B200=$B201,"T",IF($B200&lt;$B201,"W","L"))</f>
        <v>W</v>
      </c>
      <c r="E201" s="5">
        <v>41931</v>
      </c>
      <c r="F201" s="4">
        <f t="shared" si="352"/>
        <v>7</v>
      </c>
      <c r="G201" s="4">
        <f t="shared" si="347"/>
        <v>7</v>
      </c>
      <c r="H201" t="s">
        <v>35</v>
      </c>
      <c r="I201">
        <v>1300</v>
      </c>
      <c r="J201" t="str">
        <f>VLOOKUP(A201,Sheet1!$A:$D,3, FALSE)</f>
        <v>Eastern</v>
      </c>
      <c r="K201">
        <v>54</v>
      </c>
      <c r="L201" t="s">
        <v>65</v>
      </c>
      <c r="M201">
        <f t="shared" ref="M201:M241" si="382">$B200</f>
        <v>7</v>
      </c>
      <c r="N201" s="10">
        <f t="shared" si="354"/>
        <v>27.333333333333332</v>
      </c>
      <c r="O201" s="10">
        <f t="shared" si="355"/>
        <v>16.166666666666668</v>
      </c>
      <c r="P201" s="8">
        <v>7</v>
      </c>
      <c r="Q201" t="str">
        <f t="shared" si="356"/>
        <v>N</v>
      </c>
    </row>
    <row r="202" spans="1:17" x14ac:dyDescent="0.35">
      <c r="A202" t="s">
        <v>8</v>
      </c>
      <c r="B202">
        <v>6</v>
      </c>
      <c r="C202" t="s">
        <v>1</v>
      </c>
      <c r="D202" t="str">
        <f>IF($B203=$B202,"T",IF($B203&lt;$B202,"W","L"))</f>
        <v>L</v>
      </c>
      <c r="E202" s="5">
        <f t="shared" si="357"/>
        <v>41931</v>
      </c>
      <c r="F202" s="4">
        <f t="shared" si="352"/>
        <v>6</v>
      </c>
      <c r="G202" s="4">
        <f t="shared" si="347"/>
        <v>7</v>
      </c>
      <c r="H202" t="s">
        <v>34</v>
      </c>
      <c r="I202">
        <f t="shared" si="362"/>
        <v>1300</v>
      </c>
      <c r="J202" t="str">
        <f>J203</f>
        <v>Eastern</v>
      </c>
      <c r="K202">
        <f t="shared" ref="K202:L202" si="383">K203</f>
        <v>76</v>
      </c>
      <c r="L202" t="str">
        <f t="shared" si="383"/>
        <v>Sunny</v>
      </c>
      <c r="M202">
        <f t="shared" ref="M202:M241" si="384">$B203</f>
        <v>24</v>
      </c>
      <c r="N202" s="10">
        <f t="shared" si="354"/>
        <v>26.8</v>
      </c>
      <c r="O202" s="10">
        <f t="shared" si="355"/>
        <v>23</v>
      </c>
      <c r="P202" s="8">
        <f>(P203*-1)</f>
        <v>4.5</v>
      </c>
      <c r="Q202" t="str">
        <f t="shared" si="356"/>
        <v>Y</v>
      </c>
    </row>
    <row r="203" spans="1:17" x14ac:dyDescent="0.35">
      <c r="A203" t="s">
        <v>19</v>
      </c>
      <c r="B203">
        <v>24</v>
      </c>
      <c r="C203" t="s">
        <v>1</v>
      </c>
      <c r="D203" t="str">
        <f>IF($B202=$B203,"T",IF($B202&lt;$B203,"W","L"))</f>
        <v>W</v>
      </c>
      <c r="E203" s="5">
        <v>41931</v>
      </c>
      <c r="F203" s="4">
        <f t="shared" si="352"/>
        <v>7</v>
      </c>
      <c r="G203" s="4">
        <f t="shared" si="347"/>
        <v>7</v>
      </c>
      <c r="H203" t="s">
        <v>35</v>
      </c>
      <c r="I203">
        <v>1300</v>
      </c>
      <c r="J203" t="str">
        <f>VLOOKUP(A203,Sheet1!$A:$D,3, FALSE)</f>
        <v>Eastern</v>
      </c>
      <c r="K203">
        <v>76</v>
      </c>
      <c r="L203" t="s">
        <v>65</v>
      </c>
      <c r="M203">
        <f t="shared" ref="M203:M241" si="385">$B202</f>
        <v>6</v>
      </c>
      <c r="N203" s="10">
        <f t="shared" si="354"/>
        <v>13.5</v>
      </c>
      <c r="O203" s="10">
        <f t="shared" si="355"/>
        <v>30.833333333333332</v>
      </c>
      <c r="P203" s="8">
        <v>-4.5</v>
      </c>
      <c r="Q203" t="str">
        <f t="shared" si="356"/>
        <v>Y</v>
      </c>
    </row>
    <row r="204" spans="1:17" x14ac:dyDescent="0.35">
      <c r="A204" t="s">
        <v>33</v>
      </c>
      <c r="B204">
        <v>23</v>
      </c>
      <c r="C204" t="s">
        <v>1</v>
      </c>
      <c r="D204" t="str">
        <f>IF($B205=$B204,"T",IF($B205&lt;$B204,"W","L"))</f>
        <v>W</v>
      </c>
      <c r="E204" s="5">
        <f t="shared" si="357"/>
        <v>41931</v>
      </c>
      <c r="F204" s="4">
        <f t="shared" si="352"/>
        <v>6</v>
      </c>
      <c r="G204" s="4">
        <f t="shared" si="347"/>
        <v>14</v>
      </c>
      <c r="H204" t="s">
        <v>34</v>
      </c>
      <c r="I204">
        <f t="shared" si="362"/>
        <v>1305</v>
      </c>
      <c r="J204" t="str">
        <f>J205</f>
        <v>Pacific</v>
      </c>
      <c r="K204">
        <f t="shared" ref="K204:L204" si="386">K205</f>
        <v>75</v>
      </c>
      <c r="L204" t="str">
        <f t="shared" si="386"/>
        <v>Sunny</v>
      </c>
      <c r="M204">
        <f t="shared" ref="M204:M241" si="387">$B205</f>
        <v>20</v>
      </c>
      <c r="N204" s="10">
        <f t="shared" si="354"/>
        <v>23.8</v>
      </c>
      <c r="O204" s="10">
        <f t="shared" si="355"/>
        <v>20.2</v>
      </c>
      <c r="P204" s="8">
        <f>(P205*-1)</f>
        <v>-3</v>
      </c>
      <c r="Q204" t="str">
        <f t="shared" si="356"/>
        <v>Y</v>
      </c>
    </row>
    <row r="205" spans="1:17" x14ac:dyDescent="0.35">
      <c r="A205" t="s">
        <v>32</v>
      </c>
      <c r="B205">
        <v>20</v>
      </c>
      <c r="C205" t="s">
        <v>1</v>
      </c>
      <c r="D205" t="str">
        <f>IF($B204=$B205,"T",IF($B204&lt;$B205,"W","L"))</f>
        <v>L</v>
      </c>
      <c r="E205" s="5">
        <v>41931</v>
      </c>
      <c r="F205" s="4">
        <f t="shared" si="352"/>
        <v>7</v>
      </c>
      <c r="G205" s="4">
        <f t="shared" si="347"/>
        <v>7</v>
      </c>
      <c r="H205" t="s">
        <v>35</v>
      </c>
      <c r="I205">
        <v>1305</v>
      </c>
      <c r="J205" t="str">
        <f>VLOOKUP(A205,Sheet1!$A:$D,3, FALSE)</f>
        <v>Pacific</v>
      </c>
      <c r="K205">
        <v>75</v>
      </c>
      <c r="L205" t="s">
        <v>65</v>
      </c>
      <c r="M205">
        <f t="shared" ref="M205:M241" si="388">$B204</f>
        <v>23</v>
      </c>
      <c r="N205" s="10">
        <f t="shared" si="354"/>
        <v>27.333333333333332</v>
      </c>
      <c r="O205" s="10">
        <f t="shared" si="355"/>
        <v>15.166666666666666</v>
      </c>
      <c r="P205" s="8">
        <v>3</v>
      </c>
      <c r="Q205" t="str">
        <f t="shared" si="356"/>
        <v>Y</v>
      </c>
    </row>
    <row r="206" spans="1:17" x14ac:dyDescent="0.35">
      <c r="A206" t="s">
        <v>21</v>
      </c>
      <c r="B206">
        <v>21</v>
      </c>
      <c r="C206" t="s">
        <v>1</v>
      </c>
      <c r="D206" t="str">
        <f>IF($B207=$B206,"T",IF($B207&lt;$B206,"W","L"))</f>
        <v>L</v>
      </c>
      <c r="E206" s="5">
        <f t="shared" si="357"/>
        <v>41931</v>
      </c>
      <c r="F206" s="4">
        <f t="shared" si="352"/>
        <v>7</v>
      </c>
      <c r="G206" s="4">
        <f t="shared" si="347"/>
        <v>7</v>
      </c>
      <c r="H206" t="s">
        <v>34</v>
      </c>
      <c r="I206">
        <f t="shared" si="362"/>
        <v>1525</v>
      </c>
      <c r="J206" t="str">
        <f>J207</f>
        <v>Central</v>
      </c>
      <c r="K206" t="str">
        <f t="shared" ref="K206:L206" si="389">K207</f>
        <v>Dome</v>
      </c>
      <c r="L206">
        <f t="shared" si="389"/>
        <v>0</v>
      </c>
      <c r="M206">
        <f t="shared" ref="M206:M241" si="390">$B207</f>
        <v>31</v>
      </c>
      <c r="N206" s="10">
        <f t="shared" si="354"/>
        <v>22.166666666666668</v>
      </c>
      <c r="O206" s="10">
        <f t="shared" si="355"/>
        <v>23</v>
      </c>
      <c r="P206" s="8">
        <f>(P207*-1)</f>
        <v>-5.5</v>
      </c>
      <c r="Q206" t="str">
        <f t="shared" si="356"/>
        <v>N</v>
      </c>
    </row>
    <row r="207" spans="1:17" x14ac:dyDescent="0.35">
      <c r="A207" t="s">
        <v>28</v>
      </c>
      <c r="B207">
        <v>31</v>
      </c>
      <c r="C207" t="s">
        <v>1</v>
      </c>
      <c r="D207" t="str">
        <f>IF($B206=$B207,"T",IF($B206&lt;$B207,"W","L"))</f>
        <v>W</v>
      </c>
      <c r="E207" s="5">
        <v>41931</v>
      </c>
      <c r="F207" s="4">
        <f t="shared" si="352"/>
        <v>7</v>
      </c>
      <c r="G207" s="4">
        <f t="shared" si="347"/>
        <v>7</v>
      </c>
      <c r="H207" t="s">
        <v>35</v>
      </c>
      <c r="I207">
        <v>1525</v>
      </c>
      <c r="J207" t="str">
        <f>VLOOKUP(A207,Sheet1!$A:$D,3, FALSE)</f>
        <v>Central</v>
      </c>
      <c r="K207" t="s">
        <v>61</v>
      </c>
      <c r="M207">
        <f t="shared" ref="M207:M241" si="391">$B206</f>
        <v>21</v>
      </c>
      <c r="N207" s="10">
        <f t="shared" si="354"/>
        <v>27.5</v>
      </c>
      <c r="O207" s="10">
        <f t="shared" si="355"/>
        <v>21</v>
      </c>
      <c r="P207" s="8">
        <v>5.5</v>
      </c>
      <c r="Q207" t="str">
        <f t="shared" si="356"/>
        <v>N</v>
      </c>
    </row>
    <row r="208" spans="1:17" x14ac:dyDescent="0.35">
      <c r="A208" t="s">
        <v>22</v>
      </c>
      <c r="B208">
        <v>24</v>
      </c>
      <c r="C208" t="s">
        <v>1</v>
      </c>
      <c r="D208" t="str">
        <f>IF($B209=$B208,"T",IF($B209&lt;$B208,"W","L"))</f>
        <v>W</v>
      </c>
      <c r="E208" s="5">
        <f t="shared" si="357"/>
        <v>41931</v>
      </c>
      <c r="F208" s="4">
        <f t="shared" si="352"/>
        <v>6</v>
      </c>
      <c r="G208" s="4">
        <f t="shared" si="347"/>
        <v>7</v>
      </c>
      <c r="H208" t="s">
        <v>34</v>
      </c>
      <c r="I208">
        <f t="shared" si="362"/>
        <v>1325</v>
      </c>
      <c r="J208" t="str">
        <f>J209</f>
        <v>Pacific</v>
      </c>
      <c r="K208">
        <f t="shared" ref="K208:L208" si="392">K209</f>
        <v>69</v>
      </c>
      <c r="L208" t="str">
        <f t="shared" si="392"/>
        <v>Sunny</v>
      </c>
      <c r="M208">
        <f t="shared" ref="M208:M241" si="393">$B209</f>
        <v>13</v>
      </c>
      <c r="N208" s="10">
        <f t="shared" si="354"/>
        <v>23.2</v>
      </c>
      <c r="O208" s="10">
        <f t="shared" si="355"/>
        <v>21.2</v>
      </c>
      <c r="P208" s="8">
        <f>(P209*-1)</f>
        <v>3.5</v>
      </c>
      <c r="Q208" t="str">
        <f t="shared" si="356"/>
        <v>N</v>
      </c>
    </row>
    <row r="209" spans="1:17" x14ac:dyDescent="0.35">
      <c r="A209" t="s">
        <v>12</v>
      </c>
      <c r="B209">
        <v>13</v>
      </c>
      <c r="C209" t="s">
        <v>1</v>
      </c>
      <c r="D209" t="str">
        <f>IF($B208=$B209,"T",IF($B208&lt;$B209,"W","L"))</f>
        <v>L</v>
      </c>
      <c r="E209" s="5">
        <v>41931</v>
      </c>
      <c r="F209" s="4">
        <f t="shared" si="352"/>
        <v>6</v>
      </c>
      <c r="G209" s="4">
        <f t="shared" si="347"/>
        <v>7</v>
      </c>
      <c r="H209" t="s">
        <v>35</v>
      </c>
      <c r="I209">
        <v>1325</v>
      </c>
      <c r="J209" t="str">
        <f>VLOOKUP(A209,Sheet1!$A:$D,3, FALSE)</f>
        <v>Pacific</v>
      </c>
      <c r="K209">
        <v>69</v>
      </c>
      <c r="L209" t="s">
        <v>65</v>
      </c>
      <c r="M209">
        <f t="shared" ref="M209:M241" si="394">$B208</f>
        <v>24</v>
      </c>
      <c r="N209" s="10">
        <f t="shared" si="354"/>
        <v>15.8</v>
      </c>
      <c r="O209" s="10">
        <f t="shared" si="355"/>
        <v>26.8</v>
      </c>
      <c r="P209" s="8">
        <v>-3.5</v>
      </c>
      <c r="Q209" t="str">
        <f t="shared" si="356"/>
        <v>N</v>
      </c>
    </row>
    <row r="210" spans="1:17" x14ac:dyDescent="0.35">
      <c r="A210" t="s">
        <v>24</v>
      </c>
      <c r="B210">
        <v>17</v>
      </c>
      <c r="C210" t="s">
        <v>1</v>
      </c>
      <c r="D210" t="str">
        <f>IF($B211=$B210,"T",IF($B211&lt;$B210,"W","L"))</f>
        <v>L</v>
      </c>
      <c r="E210" s="5">
        <f t="shared" si="357"/>
        <v>41931</v>
      </c>
      <c r="F210" s="4">
        <f t="shared" si="352"/>
        <v>7</v>
      </c>
      <c r="G210" s="4">
        <f t="shared" si="347"/>
        <v>6</v>
      </c>
      <c r="H210" t="s">
        <v>34</v>
      </c>
      <c r="I210">
        <f t="shared" si="362"/>
        <v>1830</v>
      </c>
      <c r="J210" t="str">
        <f>J211</f>
        <v>Mountain</v>
      </c>
      <c r="K210">
        <f t="shared" ref="K210:L210" si="395">K211</f>
        <v>67</v>
      </c>
      <c r="L210" t="str">
        <f t="shared" si="395"/>
        <v>Mostly Clear</v>
      </c>
      <c r="M210">
        <f t="shared" ref="M210:M241" si="396">$B211</f>
        <v>42</v>
      </c>
      <c r="N210" s="10">
        <f t="shared" si="354"/>
        <v>23.5</v>
      </c>
      <c r="O210" s="10">
        <f t="shared" si="355"/>
        <v>20.5</v>
      </c>
      <c r="P210" s="8">
        <f>(P211*-1)</f>
        <v>-6.5</v>
      </c>
      <c r="Q210" t="str">
        <f t="shared" si="356"/>
        <v>N</v>
      </c>
    </row>
    <row r="211" spans="1:17" x14ac:dyDescent="0.35">
      <c r="A211" t="s">
        <v>18</v>
      </c>
      <c r="B211">
        <v>42</v>
      </c>
      <c r="C211" t="s">
        <v>1</v>
      </c>
      <c r="D211" t="str">
        <f>IF($B210=$B211,"T",IF($B210&lt;$B211,"W","L"))</f>
        <v>W</v>
      </c>
      <c r="E211" s="5">
        <v>41931</v>
      </c>
      <c r="F211" s="4">
        <f t="shared" si="352"/>
        <v>6</v>
      </c>
      <c r="G211" s="4">
        <f t="shared" si="347"/>
        <v>7</v>
      </c>
      <c r="H211" t="s">
        <v>35</v>
      </c>
      <c r="I211">
        <v>1830</v>
      </c>
      <c r="J211" t="str">
        <f>VLOOKUP(A211,Sheet1!$A:$D,3, FALSE)</f>
        <v>Mountain</v>
      </c>
      <c r="K211">
        <v>67</v>
      </c>
      <c r="L211" t="s">
        <v>117</v>
      </c>
      <c r="M211">
        <f t="shared" ref="M211:M241" si="397">$B210</f>
        <v>17</v>
      </c>
      <c r="N211" s="10">
        <f t="shared" si="354"/>
        <v>29.4</v>
      </c>
      <c r="O211" s="10">
        <f t="shared" si="355"/>
        <v>20.8</v>
      </c>
      <c r="P211" s="8">
        <v>6.5</v>
      </c>
      <c r="Q211" t="str">
        <f t="shared" si="356"/>
        <v>N</v>
      </c>
    </row>
    <row r="212" spans="1:17" x14ac:dyDescent="0.35">
      <c r="A212" t="s">
        <v>15</v>
      </c>
      <c r="B212">
        <v>23</v>
      </c>
      <c r="C212" t="s">
        <v>1</v>
      </c>
      <c r="D212" t="str">
        <f>IF($B213=$B212,"T",IF($B213&lt;$B212,"W","L"))</f>
        <v>L</v>
      </c>
      <c r="E212" s="5">
        <f t="shared" ref="E212" si="398">$E213</f>
        <v>41932</v>
      </c>
      <c r="F212" s="4">
        <f t="shared" si="352"/>
        <v>7</v>
      </c>
      <c r="G212" s="4">
        <f t="shared" si="347"/>
        <v>11</v>
      </c>
      <c r="H212" t="s">
        <v>34</v>
      </c>
      <c r="I212">
        <f t="shared" si="362"/>
        <v>2030</v>
      </c>
      <c r="J212" t="str">
        <f>J213</f>
        <v>Eastern</v>
      </c>
      <c r="K212" s="1">
        <f t="shared" ref="K212" si="399">K213</f>
        <v>57</v>
      </c>
      <c r="L212" s="1" t="str">
        <f t="shared" ref="L212" si="400">L213</f>
        <v>Cloudy</v>
      </c>
      <c r="M212">
        <f t="shared" ref="M212:M241" si="401">$B213</f>
        <v>30</v>
      </c>
      <c r="N212" s="10">
        <f t="shared" si="354"/>
        <v>22</v>
      </c>
      <c r="O212" s="10">
        <f t="shared" si="355"/>
        <v>20</v>
      </c>
      <c r="P212" s="8">
        <f>(P213*-1)</f>
        <v>-3</v>
      </c>
      <c r="Q212" t="str">
        <f t="shared" si="356"/>
        <v>N</v>
      </c>
    </row>
    <row r="213" spans="1:17" x14ac:dyDescent="0.35">
      <c r="A213" t="s">
        <v>4</v>
      </c>
      <c r="B213">
        <v>30</v>
      </c>
      <c r="C213" t="s">
        <v>1</v>
      </c>
      <c r="D213" t="str">
        <f>IF($B212=$B213,"T",IF($B212&lt;$B213,"W","L"))</f>
        <v>W</v>
      </c>
      <c r="E213" s="5">
        <v>41932</v>
      </c>
      <c r="F213" s="4">
        <f t="shared" si="352"/>
        <v>7</v>
      </c>
      <c r="G213" s="4">
        <f t="shared" si="347"/>
        <v>8</v>
      </c>
      <c r="H213" t="s">
        <v>35</v>
      </c>
      <c r="I213">
        <v>2030</v>
      </c>
      <c r="J213" t="str">
        <f>VLOOKUP(A213,Sheet1!$A:$D,3, FALSE)</f>
        <v>Eastern</v>
      </c>
      <c r="K213" s="1">
        <v>57</v>
      </c>
      <c r="L213" s="1" t="s">
        <v>64</v>
      </c>
      <c r="M213">
        <f t="shared" ref="M213:M241" si="402">$B212</f>
        <v>23</v>
      </c>
      <c r="N213" s="10">
        <f t="shared" si="354"/>
        <v>20.666666666666668</v>
      </c>
      <c r="O213" s="10">
        <f t="shared" si="355"/>
        <v>23.166666666666668</v>
      </c>
      <c r="P213" s="8">
        <v>3</v>
      </c>
      <c r="Q213" t="str">
        <f t="shared" si="356"/>
        <v>N</v>
      </c>
    </row>
    <row r="214" spans="1:17" x14ac:dyDescent="0.35">
      <c r="A214" t="s">
        <v>32</v>
      </c>
      <c r="B214">
        <v>21</v>
      </c>
      <c r="C214" t="s">
        <v>1</v>
      </c>
      <c r="D214" t="str">
        <f>IF($B215=$B214,"T",IF($B215&lt;$B214,"W","L"))</f>
        <v>L</v>
      </c>
      <c r="E214" s="5">
        <f t="shared" ref="E214" si="403">$E215</f>
        <v>41935</v>
      </c>
      <c r="F214" s="4">
        <f>1+IF(ISNA(VLOOKUP($A214,$A$184:$F$213,6,FALSE)),VLOOKUP($A214,$A$154:$F$183,6,FALSE),VLOOKUP($A214,$A$184:$F$213,6,FALSE))</f>
        <v>8</v>
      </c>
      <c r="G214" s="4">
        <f t="shared" ref="G214:G243" si="404">VLOOKUP($A214,$A214:$E214,5,FALSE)-IF(ISNA(VLOOKUP($A214,$A$184:$E$213,5,FALSE)),VLOOKUP($A214,$A$154:$E$183,5,FALSE),VLOOKUP($A214,$A$184:$E$213,5,FALSE))</f>
        <v>4</v>
      </c>
      <c r="H214" t="s">
        <v>34</v>
      </c>
      <c r="I214">
        <f t="shared" ref="I214" si="405">I215</f>
        <v>1825</v>
      </c>
      <c r="J214" t="str">
        <f>J215</f>
        <v>Mountain</v>
      </c>
      <c r="K214">
        <f t="shared" ref="K214" si="406">K215</f>
        <v>68</v>
      </c>
      <c r="L214" t="str">
        <f t="shared" ref="L214" si="407">L215</f>
        <v>Partly Cloudy</v>
      </c>
      <c r="M214">
        <f t="shared" ref="M214:M241" si="408">$B215</f>
        <v>35</v>
      </c>
      <c r="N214" s="10">
        <f>IF(ISNA(VLOOKUP($A214,$A$184:$N$213,2,FALSE)),((VLOOKUP($A214,$A$154:$N$183,14,FALSE)*($F214-2))+VLOOKUP($A214,$A$154:$N$183,2,FALSE))/($F214-1),((VLOOKUP($A214,$A$184:$N$213,14,FALSE)*($F214-2))+VLOOKUP($A214,$A$184:$N$213,2,FALSE))/($F214-1))</f>
        <v>26.285714285714285</v>
      </c>
      <c r="O214" s="10">
        <f>IF(ISNA(VLOOKUP($A214,$A$184:$O$213,13,FALSE)),((VLOOKUP($A214,$A$154:$O$183,15,FALSE)*($F214-2))+VLOOKUP($A214,$A$154:$O$183,13,FALSE))/($F214-1),((VLOOKUP($A214,$A$184:$O$213,15,FALSE)*($F214-2))+VLOOKUP($A214,$A$184:$O$213,13,FALSE))/($F214-1))</f>
        <v>16.285714285714285</v>
      </c>
      <c r="P214" s="8">
        <f>(P215*-1)</f>
        <v>-9</v>
      </c>
      <c r="Q214" t="str">
        <f>IF(AND(($P214 &lt;  0), ($D214="L")), "N", IF(AND(($P214 &gt; 0), ($D214="W")),"N","Y"))</f>
        <v>N</v>
      </c>
    </row>
    <row r="215" spans="1:17" x14ac:dyDescent="0.35">
      <c r="A215" t="s">
        <v>18</v>
      </c>
      <c r="B215">
        <v>35</v>
      </c>
      <c r="C215" t="s">
        <v>1</v>
      </c>
      <c r="D215" t="str">
        <f>IF($B214=$B215,"T",IF($B214&lt;$B215,"W","L"))</f>
        <v>W</v>
      </c>
      <c r="E215" s="5">
        <v>41935</v>
      </c>
      <c r="F215" s="4">
        <f t="shared" ref="F215:F243" si="409">1+IF(ISNA(VLOOKUP($A215,$A$184:$F$213,6,FALSE)),VLOOKUP($A215,$A$154:$F$183,6,FALSE),VLOOKUP($A215,$A$184:$F$213,6,FALSE))</f>
        <v>7</v>
      </c>
      <c r="G215" s="4">
        <f t="shared" si="404"/>
        <v>4</v>
      </c>
      <c r="H215" t="s">
        <v>35</v>
      </c>
      <c r="I215">
        <v>1825</v>
      </c>
      <c r="J215" t="str">
        <f>VLOOKUP(A215,Sheet1!$A:$D,3, FALSE)</f>
        <v>Mountain</v>
      </c>
      <c r="K215">
        <v>68</v>
      </c>
      <c r="L215" t="s">
        <v>62</v>
      </c>
      <c r="M215">
        <f t="shared" ref="M215:M241" si="410">$B214</f>
        <v>21</v>
      </c>
      <c r="N215" s="10">
        <f t="shared" ref="N215:N243" si="411">IF(ISNA(VLOOKUP($A215,$A$184:$N$213,2,FALSE)),((VLOOKUP($A215,$A$154:$N$183,14,FALSE)*($F215-2))+VLOOKUP($A215,$A$154:$N$183,2,FALSE))/($F215-1),((VLOOKUP($A215,$A$184:$N$213,14,FALSE)*($F215-2))+VLOOKUP($A215,$A$184:$N$213,2,FALSE))/($F215-1))</f>
        <v>31.5</v>
      </c>
      <c r="O215" s="10">
        <f t="shared" ref="O215:O243" si="412">IF(ISNA(VLOOKUP($A215,$A$184:$O$213,13,FALSE)),((VLOOKUP($A215,$A$154:$O$183,15,FALSE)*($F215-2))+VLOOKUP($A215,$A$154:$O$183,13,FALSE))/($F215-1),((VLOOKUP($A215,$A$184:$O$213,15,FALSE)*($F215-2))+VLOOKUP($A215,$A$184:$O$213,13,FALSE))/($F215-1))</f>
        <v>20.166666666666668</v>
      </c>
      <c r="P215" s="8">
        <v>9</v>
      </c>
      <c r="Q215" t="str">
        <f t="shared" ref="Q215:Q243" si="413">IF(AND(($P215 &lt;  0), ($D215="L")), "N", IF(AND(($P215 &gt; 0), ($D215="W")),"N","Y"))</f>
        <v>N</v>
      </c>
    </row>
    <row r="216" spans="1:17" x14ac:dyDescent="0.35">
      <c r="A216" t="s">
        <v>16</v>
      </c>
      <c r="B216">
        <v>22</v>
      </c>
      <c r="C216" t="s">
        <v>1</v>
      </c>
      <c r="D216" t="str">
        <f>IF($B217=$B216,"T",IF($B217&lt;$B216,"W","L"))</f>
        <v>W</v>
      </c>
      <c r="E216" s="5">
        <f t="shared" ref="E216:E240" si="414">$E217</f>
        <v>41938</v>
      </c>
      <c r="F216" s="4">
        <f t="shared" si="409"/>
        <v>8</v>
      </c>
      <c r="G216" s="4">
        <f t="shared" si="404"/>
        <v>7</v>
      </c>
      <c r="H216" t="s">
        <v>37</v>
      </c>
      <c r="I216">
        <f t="shared" ref="I216" si="415">I217</f>
        <v>930</v>
      </c>
      <c r="J216" t="str">
        <f>J217</f>
        <v>Eastern</v>
      </c>
      <c r="K216">
        <f t="shared" ref="K216:L218" si="416">K217</f>
        <v>59</v>
      </c>
      <c r="L216" t="str">
        <f t="shared" si="416"/>
        <v>Overcast</v>
      </c>
      <c r="M216">
        <f t="shared" ref="M216:M241" si="417">$B217</f>
        <v>21</v>
      </c>
      <c r="N216" s="10">
        <f t="shared" si="411"/>
        <v>20</v>
      </c>
      <c r="O216" s="10">
        <f t="shared" si="412"/>
        <v>15</v>
      </c>
      <c r="P216" s="8">
        <f>(P217*-1)</f>
        <v>3.5</v>
      </c>
      <c r="Q216" t="str">
        <f t="shared" si="413"/>
        <v>N</v>
      </c>
    </row>
    <row r="217" spans="1:17" x14ac:dyDescent="0.35">
      <c r="A217" t="s">
        <v>3</v>
      </c>
      <c r="B217">
        <v>21</v>
      </c>
      <c r="C217" t="s">
        <v>1</v>
      </c>
      <c r="D217" t="str">
        <f>IF($B216=$B217,"T",IF($B216&lt;$B217,"W","L"))</f>
        <v>L</v>
      </c>
      <c r="E217" s="5">
        <v>41938</v>
      </c>
      <c r="F217" s="4">
        <f t="shared" si="409"/>
        <v>8</v>
      </c>
      <c r="G217" s="4">
        <f t="shared" si="404"/>
        <v>7</v>
      </c>
      <c r="H217" t="s">
        <v>36</v>
      </c>
      <c r="I217">
        <v>930</v>
      </c>
      <c r="J217" t="str">
        <f>VLOOKUP(A217,Sheet1!$A:$D,3, FALSE)</f>
        <v>Eastern</v>
      </c>
      <c r="K217">
        <v>59</v>
      </c>
      <c r="L217" t="s">
        <v>75</v>
      </c>
      <c r="M217">
        <f t="shared" ref="M217:M241" si="418">$B216</f>
        <v>22</v>
      </c>
      <c r="N217" s="10">
        <f t="shared" si="411"/>
        <v>24.428571428571427</v>
      </c>
      <c r="O217" s="10">
        <f t="shared" si="412"/>
        <v>28.428571428571427</v>
      </c>
      <c r="P217" s="8">
        <v>-3.5</v>
      </c>
      <c r="Q217" t="str">
        <f t="shared" si="413"/>
        <v>N</v>
      </c>
    </row>
    <row r="218" spans="1:17" x14ac:dyDescent="0.35">
      <c r="A218" t="s">
        <v>30</v>
      </c>
      <c r="B218">
        <v>24</v>
      </c>
      <c r="C218" t="s">
        <v>1</v>
      </c>
      <c r="D218" t="str">
        <f>IF($B219=$B218,"T",IF($B219&lt;$B218,"W","L"))</f>
        <v>L</v>
      </c>
      <c r="E218" s="5">
        <f t="shared" si="414"/>
        <v>41938</v>
      </c>
      <c r="F218" s="4">
        <f t="shared" si="409"/>
        <v>8</v>
      </c>
      <c r="G218" s="4">
        <f t="shared" si="404"/>
        <v>7</v>
      </c>
      <c r="H218" t="s">
        <v>34</v>
      </c>
      <c r="I218">
        <f t="shared" ref="I218:I240" si="419">I219</f>
        <v>1300</v>
      </c>
      <c r="J218" t="str">
        <f>J219</f>
        <v>Eastern</v>
      </c>
      <c r="K218">
        <f t="shared" si="416"/>
        <v>62</v>
      </c>
      <c r="L218" t="str">
        <f t="shared" si="416"/>
        <v>Sunny</v>
      </c>
      <c r="M218">
        <f t="shared" ref="M218:M241" si="420">$B219</f>
        <v>27</v>
      </c>
      <c r="N218" s="10">
        <f t="shared" si="411"/>
        <v>27.571428571428573</v>
      </c>
      <c r="O218" s="10">
        <f t="shared" si="412"/>
        <v>14.857142857142858</v>
      </c>
      <c r="P218" s="8">
        <f>(P219*-1)</f>
        <v>3</v>
      </c>
      <c r="Q218" t="str">
        <f t="shared" si="413"/>
        <v>Y</v>
      </c>
    </row>
    <row r="219" spans="1:17" x14ac:dyDescent="0.35">
      <c r="A219" t="s">
        <v>6</v>
      </c>
      <c r="B219">
        <v>27</v>
      </c>
      <c r="C219" t="s">
        <v>1</v>
      </c>
      <c r="D219" t="str">
        <f>IF($B218=$B219,"T",IF($B218&lt;$B219,"W","L"))</f>
        <v>W</v>
      </c>
      <c r="E219" s="5">
        <v>41938</v>
      </c>
      <c r="F219" s="4">
        <f t="shared" si="409"/>
        <v>7</v>
      </c>
      <c r="G219" s="4">
        <f t="shared" si="404"/>
        <v>7</v>
      </c>
      <c r="H219" t="s">
        <v>35</v>
      </c>
      <c r="I219">
        <v>1300</v>
      </c>
      <c r="J219" t="str">
        <f>VLOOKUP(A219,Sheet1!$A:$D,3, FALSE)</f>
        <v>Eastern</v>
      </c>
      <c r="K219">
        <v>62</v>
      </c>
      <c r="L219" t="s">
        <v>65</v>
      </c>
      <c r="M219">
        <f t="shared" ref="M219:M241" si="421">$B218</f>
        <v>24</v>
      </c>
      <c r="N219" s="10">
        <f t="shared" si="411"/>
        <v>22.333333333333332</v>
      </c>
      <c r="O219" s="10">
        <f t="shared" si="412"/>
        <v>23.333333333333332</v>
      </c>
      <c r="P219" s="8">
        <v>-3</v>
      </c>
      <c r="Q219" t="str">
        <f t="shared" si="413"/>
        <v>Y</v>
      </c>
    </row>
    <row r="220" spans="1:17" x14ac:dyDescent="0.35">
      <c r="A220" t="s">
        <v>17</v>
      </c>
      <c r="B220">
        <v>23</v>
      </c>
      <c r="C220" t="s">
        <v>1</v>
      </c>
      <c r="D220" t="str">
        <f>IF($B221=$B220,"T",IF($B221&lt;$B220,"W","L"))</f>
        <v>L</v>
      </c>
      <c r="E220" s="5">
        <f t="shared" si="414"/>
        <v>41938</v>
      </c>
      <c r="F220" s="4">
        <f t="shared" si="409"/>
        <v>8</v>
      </c>
      <c r="G220" s="4">
        <f t="shared" si="404"/>
        <v>7</v>
      </c>
      <c r="H220" t="s">
        <v>34</v>
      </c>
      <c r="I220">
        <f t="shared" si="419"/>
        <v>1300</v>
      </c>
      <c r="J220" t="str">
        <f>J221</f>
        <v>Eastern</v>
      </c>
      <c r="K220">
        <f t="shared" ref="K220:L220" si="422">K221</f>
        <v>54</v>
      </c>
      <c r="L220" t="str">
        <f t="shared" si="422"/>
        <v>Cloudy</v>
      </c>
      <c r="M220">
        <f t="shared" ref="M220:M241" si="423">$B221</f>
        <v>51</v>
      </c>
      <c r="N220" s="10">
        <f t="shared" si="411"/>
        <v>22.428571428571427</v>
      </c>
      <c r="O220" s="10">
        <f t="shared" si="412"/>
        <v>24.428571428571427</v>
      </c>
      <c r="P220" s="8">
        <f>(P221*-1)</f>
        <v>-6</v>
      </c>
      <c r="Q220" t="str">
        <f t="shared" si="413"/>
        <v>N</v>
      </c>
    </row>
    <row r="221" spans="1:17" x14ac:dyDescent="0.35">
      <c r="A221" t="s">
        <v>7</v>
      </c>
      <c r="B221">
        <v>51</v>
      </c>
      <c r="C221" t="s">
        <v>1</v>
      </c>
      <c r="D221" t="str">
        <f>IF($B220=$B221,"T",IF($B220&lt;$B221,"W","L"))</f>
        <v>W</v>
      </c>
      <c r="E221" s="5">
        <v>41938</v>
      </c>
      <c r="F221" s="4">
        <f t="shared" si="409"/>
        <v>8</v>
      </c>
      <c r="G221" s="4">
        <f t="shared" si="404"/>
        <v>10</v>
      </c>
      <c r="H221" t="s">
        <v>35</v>
      </c>
      <c r="I221">
        <v>1300</v>
      </c>
      <c r="J221" t="str">
        <f>VLOOKUP(A221,Sheet1!$A:$D,3, FALSE)</f>
        <v>Eastern</v>
      </c>
      <c r="K221">
        <v>54</v>
      </c>
      <c r="L221" t="s">
        <v>64</v>
      </c>
      <c r="M221">
        <f t="shared" ref="M221:M241" si="424">$B220</f>
        <v>23</v>
      </c>
      <c r="N221" s="10">
        <f t="shared" si="411"/>
        <v>26.714285714285715</v>
      </c>
      <c r="O221" s="10">
        <f t="shared" si="412"/>
        <v>22</v>
      </c>
      <c r="P221" s="8">
        <v>6</v>
      </c>
      <c r="Q221" t="str">
        <f t="shared" si="413"/>
        <v>N</v>
      </c>
    </row>
    <row r="222" spans="1:17" x14ac:dyDescent="0.35">
      <c r="A222" t="s">
        <v>11</v>
      </c>
      <c r="B222">
        <v>43</v>
      </c>
      <c r="C222" t="s">
        <v>1</v>
      </c>
      <c r="D222" t="str">
        <f>IF($B223=$B222,"T",IF($B223&lt;$B222,"W","L"))</f>
        <v>W</v>
      </c>
      <c r="E222" s="5">
        <f t="shared" si="414"/>
        <v>41938</v>
      </c>
      <c r="F222" s="4">
        <f t="shared" si="409"/>
        <v>8</v>
      </c>
      <c r="G222" s="4">
        <f t="shared" si="404"/>
        <v>7</v>
      </c>
      <c r="H222" t="s">
        <v>34</v>
      </c>
      <c r="I222">
        <f t="shared" si="419"/>
        <v>1300</v>
      </c>
      <c r="J222" t="str">
        <f>J223</f>
        <v>Eastern</v>
      </c>
      <c r="K222">
        <f t="shared" ref="K222:L222" si="425">K223</f>
        <v>59</v>
      </c>
      <c r="L222" t="str">
        <f t="shared" si="425"/>
        <v>Mostly Cloudy</v>
      </c>
      <c r="M222">
        <f t="shared" ref="M222:M241" si="426">$B223</f>
        <v>23</v>
      </c>
      <c r="N222" s="10">
        <f t="shared" si="411"/>
        <v>19.285714285714285</v>
      </c>
      <c r="O222" s="10">
        <f t="shared" si="412"/>
        <v>20.285714285714285</v>
      </c>
      <c r="P222" s="8">
        <f>(P223*-1)</f>
        <v>-3</v>
      </c>
      <c r="Q222" t="str">
        <f t="shared" si="413"/>
        <v>Y</v>
      </c>
    </row>
    <row r="223" spans="1:17" x14ac:dyDescent="0.35">
      <c r="A223" t="s">
        <v>31</v>
      </c>
      <c r="B223">
        <v>23</v>
      </c>
      <c r="C223" t="s">
        <v>1</v>
      </c>
      <c r="D223" t="str">
        <f>IF($B222=$B223,"T",IF($B222&lt;$B223,"W","L"))</f>
        <v>L</v>
      </c>
      <c r="E223" s="5">
        <v>41938</v>
      </c>
      <c r="F223" s="4">
        <f t="shared" si="409"/>
        <v>8</v>
      </c>
      <c r="G223" s="4">
        <f t="shared" si="404"/>
        <v>10</v>
      </c>
      <c r="H223" t="s">
        <v>35</v>
      </c>
      <c r="I223">
        <v>1300</v>
      </c>
      <c r="J223" t="str">
        <f>VLOOKUP(A223,Sheet1!$A:$D,3, FALSE)</f>
        <v>Eastern</v>
      </c>
      <c r="K223">
        <v>59</v>
      </c>
      <c r="L223" t="s">
        <v>74</v>
      </c>
      <c r="M223">
        <f t="shared" ref="M223:M241" si="427">$B222</f>
        <v>43</v>
      </c>
      <c r="N223" s="10">
        <f t="shared" si="411"/>
        <v>17.285714285714285</v>
      </c>
      <c r="O223" s="10">
        <f t="shared" si="412"/>
        <v>26.428571428571427</v>
      </c>
      <c r="P223" s="8">
        <v>3</v>
      </c>
      <c r="Q223" t="str">
        <f t="shared" si="413"/>
        <v>Y</v>
      </c>
    </row>
    <row r="224" spans="1:17" x14ac:dyDescent="0.35">
      <c r="A224" t="s">
        <v>10</v>
      </c>
      <c r="B224">
        <v>27</v>
      </c>
      <c r="C224" t="s">
        <v>1</v>
      </c>
      <c r="D224" t="str">
        <f>IF($B225=$B224,"T",IF($B225&lt;$B224,"W","L"))</f>
        <v>W</v>
      </c>
      <c r="E224" s="5">
        <f t="shared" si="414"/>
        <v>41938</v>
      </c>
      <c r="F224" s="4">
        <f t="shared" si="409"/>
        <v>7</v>
      </c>
      <c r="G224" s="4">
        <f t="shared" si="404"/>
        <v>7</v>
      </c>
      <c r="H224" t="s">
        <v>34</v>
      </c>
      <c r="I224">
        <f t="shared" si="419"/>
        <v>1300</v>
      </c>
      <c r="J224" t="str">
        <f>J225</f>
        <v>Eastern</v>
      </c>
      <c r="K224">
        <f t="shared" ref="K224:L224" si="428">K225</f>
        <v>76</v>
      </c>
      <c r="L224" t="str">
        <f t="shared" si="428"/>
        <v>Clear</v>
      </c>
      <c r="M224">
        <f t="shared" ref="M224:M241" si="429">$B225</f>
        <v>13</v>
      </c>
      <c r="N224" s="10">
        <f t="shared" si="411"/>
        <v>24.5</v>
      </c>
      <c r="O224" s="10">
        <f t="shared" si="412"/>
        <v>23</v>
      </c>
      <c r="P224" s="8">
        <f>(P225*-1)</f>
        <v>6.5</v>
      </c>
      <c r="Q224" t="str">
        <f t="shared" si="413"/>
        <v>N</v>
      </c>
    </row>
    <row r="225" spans="1:17" x14ac:dyDescent="0.35">
      <c r="A225" t="s">
        <v>19</v>
      </c>
      <c r="B225">
        <v>13</v>
      </c>
      <c r="C225" t="s">
        <v>1</v>
      </c>
      <c r="D225" t="str">
        <f>IF($B224=$B225,"T",IF($B224&lt;$B225,"W","L"))</f>
        <v>L</v>
      </c>
      <c r="E225" s="5">
        <v>41938</v>
      </c>
      <c r="F225" s="4">
        <f t="shared" si="409"/>
        <v>8</v>
      </c>
      <c r="G225" s="4">
        <f t="shared" si="404"/>
        <v>7</v>
      </c>
      <c r="H225" t="s">
        <v>35</v>
      </c>
      <c r="I225">
        <v>1300</v>
      </c>
      <c r="J225" t="str">
        <f>VLOOKUP(A225,Sheet1!$A:$D,3, FALSE)</f>
        <v>Eastern</v>
      </c>
      <c r="K225">
        <v>76</v>
      </c>
      <c r="L225" t="s">
        <v>69</v>
      </c>
      <c r="M225">
        <f t="shared" ref="M225:M241" si="430">$B224</f>
        <v>27</v>
      </c>
      <c r="N225" s="10">
        <f t="shared" si="411"/>
        <v>15</v>
      </c>
      <c r="O225" s="10">
        <f t="shared" si="412"/>
        <v>27.285714285714285</v>
      </c>
      <c r="P225" s="8">
        <v>-6.5</v>
      </c>
      <c r="Q225" t="str">
        <f t="shared" si="413"/>
        <v>N</v>
      </c>
    </row>
    <row r="226" spans="1:17" x14ac:dyDescent="0.35">
      <c r="A226" t="s">
        <v>0</v>
      </c>
      <c r="B226">
        <v>19</v>
      </c>
      <c r="C226" t="s">
        <v>5</v>
      </c>
      <c r="D226" t="str">
        <f>IF($B227=$B226,"T",IF($B227&lt;$B226,"W","L"))</f>
        <v>W</v>
      </c>
      <c r="E226" s="5">
        <f t="shared" si="414"/>
        <v>41938</v>
      </c>
      <c r="F226" s="4">
        <f t="shared" si="409"/>
        <v>8</v>
      </c>
      <c r="G226" s="4">
        <f t="shared" si="404"/>
        <v>7</v>
      </c>
      <c r="H226" t="s">
        <v>34</v>
      </c>
      <c r="I226">
        <f t="shared" si="419"/>
        <v>1300</v>
      </c>
      <c r="J226" t="str">
        <f>J227</f>
        <v>Eastern</v>
      </c>
      <c r="K226">
        <f t="shared" ref="K226:L226" si="431">K227</f>
        <v>77</v>
      </c>
      <c r="L226" t="str">
        <f t="shared" si="431"/>
        <v>Sunny</v>
      </c>
      <c r="M226">
        <f t="shared" ref="M226:M241" si="432">$B227</f>
        <v>13</v>
      </c>
      <c r="N226" s="10">
        <f t="shared" si="411"/>
        <v>17.142857142857142</v>
      </c>
      <c r="O226" s="10">
        <f t="shared" si="412"/>
        <v>22.857142857142858</v>
      </c>
      <c r="P226" s="8">
        <f>(P227*-1)</f>
        <v>-1.5</v>
      </c>
      <c r="Q226" t="str">
        <f t="shared" si="413"/>
        <v>Y</v>
      </c>
    </row>
    <row r="227" spans="1:17" x14ac:dyDescent="0.35">
      <c r="A227" t="s">
        <v>9</v>
      </c>
      <c r="B227">
        <v>13</v>
      </c>
      <c r="C227" t="s">
        <v>5</v>
      </c>
      <c r="D227" t="str">
        <f>IF($B226=$B227,"T",IF($B226&lt;$B227,"W","L"))</f>
        <v>L</v>
      </c>
      <c r="E227" s="5">
        <v>41938</v>
      </c>
      <c r="F227" s="4">
        <f t="shared" si="409"/>
        <v>7</v>
      </c>
      <c r="G227" s="4">
        <f t="shared" si="404"/>
        <v>14</v>
      </c>
      <c r="H227" t="s">
        <v>35</v>
      </c>
      <c r="I227">
        <v>1300</v>
      </c>
      <c r="J227" t="str">
        <f>VLOOKUP(A227,Sheet1!$A:$D,3, FALSE)</f>
        <v>Eastern</v>
      </c>
      <c r="K227">
        <v>77</v>
      </c>
      <c r="L227" t="s">
        <v>65</v>
      </c>
      <c r="M227">
        <f t="shared" ref="M227:M241" si="433">$B226</f>
        <v>19</v>
      </c>
      <c r="N227" s="10">
        <f t="shared" si="411"/>
        <v>20</v>
      </c>
      <c r="O227" s="10">
        <f t="shared" si="412"/>
        <v>34</v>
      </c>
      <c r="P227" s="8">
        <v>1.5</v>
      </c>
      <c r="Q227" t="str">
        <f t="shared" si="413"/>
        <v>Y</v>
      </c>
    </row>
    <row r="228" spans="1:17" x14ac:dyDescent="0.35">
      <c r="A228" t="s">
        <v>15</v>
      </c>
      <c r="B228">
        <v>30</v>
      </c>
      <c r="C228" t="s">
        <v>1</v>
      </c>
      <c r="D228" t="str">
        <f>IF($B229=$B228,"T",IF($B229&lt;$B228,"W","L"))</f>
        <v>W</v>
      </c>
      <c r="E228" s="5">
        <f t="shared" si="414"/>
        <v>41938</v>
      </c>
      <c r="F228" s="4">
        <f t="shared" si="409"/>
        <v>8</v>
      </c>
      <c r="G228" s="4">
        <f t="shared" si="404"/>
        <v>6</v>
      </c>
      <c r="H228" t="s">
        <v>34</v>
      </c>
      <c r="I228">
        <f t="shared" si="419"/>
        <v>1200</v>
      </c>
      <c r="J228" t="str">
        <f>J229</f>
        <v>Central</v>
      </c>
      <c r="K228" s="1">
        <f>K229</f>
        <v>73</v>
      </c>
      <c r="L228" s="1" t="str">
        <f t="shared" ref="L228" si="434">L229</f>
        <v>Sunny</v>
      </c>
      <c r="M228">
        <f t="shared" ref="M228:M241" si="435">$B229</f>
        <v>16</v>
      </c>
      <c r="N228" s="10">
        <f t="shared" si="411"/>
        <v>22.142857142857142</v>
      </c>
      <c r="O228" s="10">
        <f t="shared" si="412"/>
        <v>21.428571428571427</v>
      </c>
      <c r="P228" s="8">
        <f>(P229*-1)</f>
        <v>3.5</v>
      </c>
      <c r="Q228" t="str">
        <f t="shared" si="413"/>
        <v>N</v>
      </c>
    </row>
    <row r="229" spans="1:17" x14ac:dyDescent="0.35">
      <c r="A229" t="s">
        <v>13</v>
      </c>
      <c r="B229">
        <v>16</v>
      </c>
      <c r="C229" t="s">
        <v>1</v>
      </c>
      <c r="D229" t="str">
        <f>IF($B228=$B229,"T",IF($B228&lt;$B229,"W","L"))</f>
        <v>L</v>
      </c>
      <c r="E229" s="5">
        <v>41938</v>
      </c>
      <c r="F229" s="4">
        <f t="shared" si="409"/>
        <v>8</v>
      </c>
      <c r="G229" s="4">
        <f t="shared" si="404"/>
        <v>7</v>
      </c>
      <c r="H229" t="s">
        <v>35</v>
      </c>
      <c r="I229">
        <v>1200</v>
      </c>
      <c r="J229" t="str">
        <f>VLOOKUP(A229,Sheet1!$A:$D,3, FALSE)</f>
        <v>Central</v>
      </c>
      <c r="K229" s="1">
        <v>73</v>
      </c>
      <c r="L229" s="1" t="s">
        <v>65</v>
      </c>
      <c r="M229">
        <f t="shared" ref="M229:M241" si="436">$B228</f>
        <v>30</v>
      </c>
      <c r="N229" s="10">
        <f t="shared" si="411"/>
        <v>17.285714285714285</v>
      </c>
      <c r="O229" s="10">
        <f t="shared" si="412"/>
        <v>24.571428571428573</v>
      </c>
      <c r="P229" s="8">
        <v>-3.5</v>
      </c>
      <c r="Q229" t="str">
        <f t="shared" si="413"/>
        <v>N</v>
      </c>
    </row>
    <row r="230" spans="1:17" x14ac:dyDescent="0.35">
      <c r="A230" t="s">
        <v>23</v>
      </c>
      <c r="B230">
        <v>7</v>
      </c>
      <c r="C230" t="s">
        <v>1</v>
      </c>
      <c r="D230" t="str">
        <f>IF($B231=$B230,"T",IF($B231&lt;$B230,"W","L"))</f>
        <v>L</v>
      </c>
      <c r="E230" s="5">
        <f t="shared" si="414"/>
        <v>41938</v>
      </c>
      <c r="F230" s="4">
        <f t="shared" si="409"/>
        <v>7</v>
      </c>
      <c r="G230" s="4">
        <f t="shared" si="404"/>
        <v>7</v>
      </c>
      <c r="H230" t="s">
        <v>34</v>
      </c>
      <c r="I230">
        <f t="shared" si="419"/>
        <v>1200</v>
      </c>
      <c r="J230" t="str">
        <f>J231</f>
        <v>Central</v>
      </c>
      <c r="K230">
        <f t="shared" ref="K230:L230" si="437">K231</f>
        <v>70</v>
      </c>
      <c r="L230" t="str">
        <f t="shared" si="437"/>
        <v>Sunny</v>
      </c>
      <c r="M230">
        <f t="shared" ref="M230:M241" si="438">$B231</f>
        <v>34</v>
      </c>
      <c r="N230" s="10">
        <f t="shared" si="411"/>
        <v>21.5</v>
      </c>
      <c r="O230" s="10">
        <f t="shared" si="412"/>
        <v>29.333333333333332</v>
      </c>
      <c r="P230" s="8">
        <f>(P231*-1)</f>
        <v>-7</v>
      </c>
      <c r="Q230" t="str">
        <f t="shared" si="413"/>
        <v>N</v>
      </c>
    </row>
    <row r="231" spans="1:17" x14ac:dyDescent="0.35">
      <c r="A231" t="s">
        <v>33</v>
      </c>
      <c r="B231">
        <v>34</v>
      </c>
      <c r="C231" t="s">
        <v>1</v>
      </c>
      <c r="D231" t="str">
        <f>IF($B230=$B231,"T",IF($B230&lt;$B231,"W","L"))</f>
        <v>W</v>
      </c>
      <c r="E231" s="5">
        <v>41938</v>
      </c>
      <c r="F231" s="4">
        <f t="shared" si="409"/>
        <v>7</v>
      </c>
      <c r="G231" s="4">
        <f t="shared" si="404"/>
        <v>7</v>
      </c>
      <c r="H231" t="s">
        <v>35</v>
      </c>
      <c r="I231">
        <v>1200</v>
      </c>
      <c r="J231" t="str">
        <f>VLOOKUP(A231,Sheet1!$A:$D,3, FALSE)</f>
        <v>Central</v>
      </c>
      <c r="K231">
        <v>70</v>
      </c>
      <c r="L231" t="s">
        <v>65</v>
      </c>
      <c r="M231">
        <f t="shared" ref="M231:M241" si="439">$B230</f>
        <v>7</v>
      </c>
      <c r="N231" s="10">
        <f t="shared" si="411"/>
        <v>23.666666666666668</v>
      </c>
      <c r="O231" s="10">
        <f t="shared" si="412"/>
        <v>20.166666666666668</v>
      </c>
      <c r="P231" s="8">
        <v>7</v>
      </c>
      <c r="Q231" t="str">
        <f t="shared" si="413"/>
        <v>N</v>
      </c>
    </row>
    <row r="232" spans="1:17" x14ac:dyDescent="0.35">
      <c r="A232" t="s">
        <v>25</v>
      </c>
      <c r="B232">
        <v>13</v>
      </c>
      <c r="C232" t="s">
        <v>1</v>
      </c>
      <c r="D232" t="str">
        <f>IF($B233=$B232,"T",IF($B233&lt;$B232,"W","L"))</f>
        <v>W</v>
      </c>
      <c r="E232" s="5">
        <f t="shared" si="414"/>
        <v>41938</v>
      </c>
      <c r="F232" s="4">
        <f t="shared" si="409"/>
        <v>7</v>
      </c>
      <c r="G232" s="4">
        <f t="shared" si="404"/>
        <v>7</v>
      </c>
      <c r="H232" t="s">
        <v>34</v>
      </c>
      <c r="I232">
        <f t="shared" si="419"/>
        <v>1300</v>
      </c>
      <c r="J232" t="str">
        <f>J233</f>
        <v>Eastern</v>
      </c>
      <c r="K232" s="1">
        <f t="shared" ref="K232:L232" si="440">K233</f>
        <v>77</v>
      </c>
      <c r="L232" s="1" t="str">
        <f t="shared" si="440"/>
        <v>Sunny</v>
      </c>
      <c r="M232">
        <f t="shared" ref="M232:M241" si="441">$B233</f>
        <v>9</v>
      </c>
      <c r="N232" s="10">
        <f t="shared" si="411"/>
        <v>26.5</v>
      </c>
      <c r="O232" s="10">
        <f t="shared" si="412"/>
        <v>23.5</v>
      </c>
      <c r="P232" s="8">
        <f>(P233*-1)</f>
        <v>6</v>
      </c>
      <c r="Q232" t="str">
        <f t="shared" si="413"/>
        <v>N</v>
      </c>
    </row>
    <row r="233" spans="1:17" x14ac:dyDescent="0.35">
      <c r="A233" t="s">
        <v>20</v>
      </c>
      <c r="B233">
        <v>9</v>
      </c>
      <c r="C233" t="s">
        <v>1</v>
      </c>
      <c r="D233" t="str">
        <f>IF($B232=$B233,"T",IF($B232&lt;$B233,"W","L"))</f>
        <v>L</v>
      </c>
      <c r="E233" s="5">
        <v>41938</v>
      </c>
      <c r="F233" s="4">
        <f t="shared" si="409"/>
        <v>8</v>
      </c>
      <c r="G233" s="4">
        <f t="shared" si="404"/>
        <v>7</v>
      </c>
      <c r="H233" t="s">
        <v>35</v>
      </c>
      <c r="I233">
        <v>1300</v>
      </c>
      <c r="J233" t="str">
        <f>VLOOKUP(A233,Sheet1!$A:$D,3, FALSE)</f>
        <v>Eastern</v>
      </c>
      <c r="K233" s="1">
        <v>77</v>
      </c>
      <c r="L233" s="1" t="s">
        <v>65</v>
      </c>
      <c r="M233">
        <f t="shared" ref="M233:M241" si="442">$B232</f>
        <v>13</v>
      </c>
      <c r="N233" s="10">
        <f t="shared" si="411"/>
        <v>22.571428571428573</v>
      </c>
      <c r="O233" s="10">
        <f t="shared" si="412"/>
        <v>27.857142857142858</v>
      </c>
      <c r="P233" s="8">
        <v>-6</v>
      </c>
      <c r="Q233" t="str">
        <f t="shared" si="413"/>
        <v>N</v>
      </c>
    </row>
    <row r="234" spans="1:17" x14ac:dyDescent="0.35">
      <c r="A234" t="s">
        <v>27</v>
      </c>
      <c r="B234">
        <v>20</v>
      </c>
      <c r="C234" t="s">
        <v>1</v>
      </c>
      <c r="D234" t="str">
        <f>IF($B235=$B234,"T",IF($B235&lt;$B234,"W","L"))</f>
        <v>L</v>
      </c>
      <c r="E234" s="5">
        <f t="shared" si="414"/>
        <v>41938</v>
      </c>
      <c r="F234" s="4">
        <f t="shared" si="409"/>
        <v>7</v>
      </c>
      <c r="G234" s="4">
        <f t="shared" si="404"/>
        <v>14</v>
      </c>
      <c r="H234" t="s">
        <v>34</v>
      </c>
      <c r="I234">
        <f t="shared" si="419"/>
        <v>1305</v>
      </c>
      <c r="J234" t="str">
        <f>J235</f>
        <v>Pacific</v>
      </c>
      <c r="K234" t="str">
        <f t="shared" ref="K234:L234" si="443">K235</f>
        <v>Dome</v>
      </c>
      <c r="L234">
        <f t="shared" si="443"/>
        <v>0</v>
      </c>
      <c r="M234">
        <f t="shared" ref="M234:M241" si="444">$B235</f>
        <v>24</v>
      </c>
      <c r="N234" s="10">
        <f t="shared" si="411"/>
        <v>30.5</v>
      </c>
      <c r="O234" s="10">
        <f t="shared" si="412"/>
        <v>22</v>
      </c>
      <c r="P234" s="8">
        <f>(P235*-1)</f>
        <v>1</v>
      </c>
      <c r="Q234" t="str">
        <f t="shared" si="413"/>
        <v>Y</v>
      </c>
    </row>
    <row r="235" spans="1:17" x14ac:dyDescent="0.35">
      <c r="A235" t="s">
        <v>22</v>
      </c>
      <c r="B235">
        <v>24</v>
      </c>
      <c r="C235" t="s">
        <v>1</v>
      </c>
      <c r="D235" t="str">
        <f>IF($B234=$B235,"T",IF($B234&lt;$B235,"W","L"))</f>
        <v>W</v>
      </c>
      <c r="E235" s="5">
        <v>41938</v>
      </c>
      <c r="F235" s="4">
        <f t="shared" si="409"/>
        <v>7</v>
      </c>
      <c r="G235" s="4">
        <f t="shared" si="404"/>
        <v>7</v>
      </c>
      <c r="H235" t="s">
        <v>35</v>
      </c>
      <c r="I235">
        <v>1305</v>
      </c>
      <c r="J235" t="s">
        <v>67</v>
      </c>
      <c r="K235" t="s">
        <v>61</v>
      </c>
      <c r="M235">
        <f t="shared" ref="M235:M241" si="445">$B234</f>
        <v>20</v>
      </c>
      <c r="N235" s="10">
        <f t="shared" si="411"/>
        <v>23.333333333333332</v>
      </c>
      <c r="O235" s="10">
        <f t="shared" si="412"/>
        <v>19.833333333333332</v>
      </c>
      <c r="P235" s="8">
        <v>-1</v>
      </c>
      <c r="Q235" t="str">
        <f t="shared" si="413"/>
        <v>Y</v>
      </c>
    </row>
    <row r="236" spans="1:17" x14ac:dyDescent="0.35">
      <c r="A236" t="s">
        <v>14</v>
      </c>
      <c r="B236">
        <v>34</v>
      </c>
      <c r="C236" t="s">
        <v>1</v>
      </c>
      <c r="D236" t="str">
        <f>IF($B237=$B236,"T",IF($B237&lt;$B236,"W","L"))</f>
        <v>L</v>
      </c>
      <c r="E236" s="5">
        <f t="shared" si="414"/>
        <v>41938</v>
      </c>
      <c r="F236" s="4">
        <f t="shared" si="409"/>
        <v>8</v>
      </c>
      <c r="G236" s="4">
        <f t="shared" si="404"/>
        <v>7</v>
      </c>
      <c r="H236" t="s">
        <v>34</v>
      </c>
      <c r="I236">
        <f t="shared" si="419"/>
        <v>1625</v>
      </c>
      <c r="J236" t="str">
        <f>J237</f>
        <v>Eastern</v>
      </c>
      <c r="K236" s="1">
        <f t="shared" ref="K236" si="446">K237</f>
        <v>62</v>
      </c>
      <c r="L236" s="1" t="str">
        <f t="shared" ref="L236" si="447">L237</f>
        <v>Sunny</v>
      </c>
      <c r="M236">
        <f t="shared" ref="M236:M241" si="448">$B237</f>
        <v>51</v>
      </c>
      <c r="N236" s="10">
        <f t="shared" si="411"/>
        <v>30.857142857142858</v>
      </c>
      <c r="O236" s="10">
        <f t="shared" si="412"/>
        <v>19.428571428571427</v>
      </c>
      <c r="P236" s="8">
        <f>(P237*-1)</f>
        <v>4.5</v>
      </c>
      <c r="Q236" t="str">
        <f t="shared" si="413"/>
        <v>Y</v>
      </c>
    </row>
    <row r="237" spans="1:17" x14ac:dyDescent="0.35">
      <c r="A237" t="s">
        <v>4</v>
      </c>
      <c r="B237">
        <v>51</v>
      </c>
      <c r="C237" t="s">
        <v>1</v>
      </c>
      <c r="D237" t="str">
        <f>IF($B236=$B237,"T",IF($B236&lt;$B237,"W","L"))</f>
        <v>W</v>
      </c>
      <c r="E237" s="5">
        <v>41938</v>
      </c>
      <c r="F237" s="4">
        <f t="shared" si="409"/>
        <v>8</v>
      </c>
      <c r="G237" s="4">
        <f t="shared" si="404"/>
        <v>6</v>
      </c>
      <c r="H237" t="s">
        <v>35</v>
      </c>
      <c r="I237">
        <v>1625</v>
      </c>
      <c r="J237" t="str">
        <f>VLOOKUP(A237,Sheet1!$A:$D,3, FALSE)</f>
        <v>Eastern</v>
      </c>
      <c r="K237" s="1">
        <v>62</v>
      </c>
      <c r="L237" s="1" t="s">
        <v>65</v>
      </c>
      <c r="M237">
        <f t="shared" ref="M237:M241" si="449">$B236</f>
        <v>34</v>
      </c>
      <c r="N237" s="10">
        <f t="shared" si="411"/>
        <v>22</v>
      </c>
      <c r="O237" s="10">
        <f t="shared" si="412"/>
        <v>23.142857142857142</v>
      </c>
      <c r="P237" s="8">
        <v>-4.5</v>
      </c>
      <c r="Q237" t="str">
        <f t="shared" si="413"/>
        <v>Y</v>
      </c>
    </row>
    <row r="238" spans="1:17" x14ac:dyDescent="0.35">
      <c r="A238" t="s">
        <v>12</v>
      </c>
      <c r="B238">
        <v>13</v>
      </c>
      <c r="C238" t="s">
        <v>1</v>
      </c>
      <c r="D238" t="str">
        <f>IF($B239=$B238,"T",IF($B239&lt;$B238,"W","L"))</f>
        <v>L</v>
      </c>
      <c r="E238" s="5">
        <f t="shared" si="414"/>
        <v>41938</v>
      </c>
      <c r="F238" s="4">
        <f t="shared" si="409"/>
        <v>7</v>
      </c>
      <c r="G238" s="4">
        <f t="shared" si="404"/>
        <v>7</v>
      </c>
      <c r="H238" t="s">
        <v>34</v>
      </c>
      <c r="I238">
        <f t="shared" si="419"/>
        <v>1625</v>
      </c>
      <c r="J238" t="str">
        <f>J239</f>
        <v>Eastern</v>
      </c>
      <c r="K238">
        <f t="shared" ref="K238:L238" si="450">K239</f>
        <v>55</v>
      </c>
      <c r="L238" t="str">
        <f t="shared" si="450"/>
        <v>Sunny</v>
      </c>
      <c r="M238">
        <f t="shared" ref="M238:M241" si="451">$B239</f>
        <v>23</v>
      </c>
      <c r="N238" s="10">
        <f t="shared" si="411"/>
        <v>15.333333333333334</v>
      </c>
      <c r="O238" s="10">
        <f t="shared" si="412"/>
        <v>26.333333333333332</v>
      </c>
      <c r="P238" s="8">
        <f>(P239*-1)</f>
        <v>-6.5</v>
      </c>
      <c r="Q238" t="str">
        <f t="shared" si="413"/>
        <v>N</v>
      </c>
    </row>
    <row r="239" spans="1:17" x14ac:dyDescent="0.35">
      <c r="A239" t="s">
        <v>8</v>
      </c>
      <c r="B239">
        <v>23</v>
      </c>
      <c r="C239" t="s">
        <v>1</v>
      </c>
      <c r="D239" t="str">
        <f>IF($B238=$B239,"T",IF($B238&lt;$B239,"W","L"))</f>
        <v>W</v>
      </c>
      <c r="E239" s="5">
        <v>41938</v>
      </c>
      <c r="F239" s="4">
        <f t="shared" si="409"/>
        <v>7</v>
      </c>
      <c r="G239" s="4">
        <f t="shared" si="404"/>
        <v>7</v>
      </c>
      <c r="H239" t="s">
        <v>35</v>
      </c>
      <c r="I239">
        <v>1625</v>
      </c>
      <c r="J239" t="str">
        <f>VLOOKUP(A239,Sheet1!$A:$D,3, FALSE)</f>
        <v>Eastern</v>
      </c>
      <c r="K239">
        <v>55</v>
      </c>
      <c r="L239" t="s">
        <v>65</v>
      </c>
      <c r="M239">
        <f t="shared" ref="M239:M241" si="452">$B238</f>
        <v>13</v>
      </c>
      <c r="N239" s="10">
        <f t="shared" si="411"/>
        <v>23.333333333333332</v>
      </c>
      <c r="O239" s="10">
        <f t="shared" si="412"/>
        <v>23.166666666666668</v>
      </c>
      <c r="P239" s="8">
        <v>6.5</v>
      </c>
      <c r="Q239" t="str">
        <f t="shared" si="413"/>
        <v>N</v>
      </c>
    </row>
    <row r="240" spans="1:17" x14ac:dyDescent="0.35">
      <c r="A240" t="s">
        <v>26</v>
      </c>
      <c r="B240">
        <v>23</v>
      </c>
      <c r="C240" t="s">
        <v>1</v>
      </c>
      <c r="D240" t="str">
        <f>IF($B241=$B240,"T",IF($B241&lt;$B240,"W","L"))</f>
        <v>L</v>
      </c>
      <c r="E240" s="5">
        <f t="shared" si="414"/>
        <v>41938</v>
      </c>
      <c r="F240" s="4">
        <f t="shared" si="409"/>
        <v>8</v>
      </c>
      <c r="G240" s="4">
        <f t="shared" si="404"/>
        <v>7</v>
      </c>
      <c r="H240" t="s">
        <v>34</v>
      </c>
      <c r="I240">
        <f t="shared" si="419"/>
        <v>1930</v>
      </c>
      <c r="J240" t="str">
        <f>J241</f>
        <v>Central</v>
      </c>
      <c r="K240" t="str">
        <f t="shared" ref="K240:L242" si="453">K241</f>
        <v>Dome</v>
      </c>
      <c r="L240">
        <f t="shared" si="453"/>
        <v>0</v>
      </c>
      <c r="M240">
        <f t="shared" ref="M240:M302" si="454">$B241</f>
        <v>44</v>
      </c>
      <c r="N240" s="10">
        <f t="shared" si="411"/>
        <v>28.428571428571427</v>
      </c>
      <c r="O240" s="10">
        <f t="shared" si="412"/>
        <v>21</v>
      </c>
      <c r="P240" s="8">
        <f>(P241*-1)</f>
        <v>-2</v>
      </c>
      <c r="Q240" t="str">
        <f t="shared" si="413"/>
        <v>N</v>
      </c>
    </row>
    <row r="241" spans="1:17" x14ac:dyDescent="0.35">
      <c r="A241" t="s">
        <v>2</v>
      </c>
      <c r="B241">
        <v>44</v>
      </c>
      <c r="C241" t="s">
        <v>1</v>
      </c>
      <c r="D241" t="str">
        <f>IF($B240=$B241,"T",IF($B240&lt;$B241,"W","L"))</f>
        <v>W</v>
      </c>
      <c r="E241" s="5">
        <v>41938</v>
      </c>
      <c r="F241" s="4">
        <f t="shared" si="409"/>
        <v>7</v>
      </c>
      <c r="G241" s="4">
        <f t="shared" si="404"/>
        <v>7</v>
      </c>
      <c r="H241" t="s">
        <v>35</v>
      </c>
      <c r="I241">
        <v>1930</v>
      </c>
      <c r="J241" t="str">
        <f>VLOOKUP(A241,Sheet1!$A:$D,3, FALSE)</f>
        <v>Central</v>
      </c>
      <c r="K241" t="s">
        <v>61</v>
      </c>
      <c r="M241">
        <f t="shared" ref="M241:M303" si="455">$B240</f>
        <v>23</v>
      </c>
      <c r="N241" s="10">
        <f t="shared" si="411"/>
        <v>25.833333333333332</v>
      </c>
      <c r="O241" s="10">
        <f t="shared" si="412"/>
        <v>27.5</v>
      </c>
      <c r="P241" s="8">
        <v>2</v>
      </c>
      <c r="Q241" t="str">
        <f t="shared" si="413"/>
        <v>N</v>
      </c>
    </row>
    <row r="242" spans="1:17" x14ac:dyDescent="0.35">
      <c r="A242" t="s">
        <v>29</v>
      </c>
      <c r="B242">
        <v>20</v>
      </c>
      <c r="C242" t="s">
        <v>5</v>
      </c>
      <c r="D242" t="str">
        <f>IF($B243=$B242,"T",IF($B243&lt;$B242,"W","L"))</f>
        <v>W</v>
      </c>
      <c r="E242" s="5">
        <f t="shared" ref="E242" si="456">$E243</f>
        <v>41939</v>
      </c>
      <c r="F242" s="4">
        <f t="shared" si="409"/>
        <v>8</v>
      </c>
      <c r="G242" s="4">
        <f t="shared" si="404"/>
        <v>8</v>
      </c>
      <c r="H242" t="s">
        <v>34</v>
      </c>
      <c r="I242">
        <f t="shared" ref="I242" si="457">I243</f>
        <v>1930</v>
      </c>
      <c r="J242" t="str">
        <f>J243</f>
        <v>Central</v>
      </c>
      <c r="K242" t="str">
        <f t="shared" si="453"/>
        <v>Dome</v>
      </c>
      <c r="L242">
        <f t="shared" si="453"/>
        <v>0</v>
      </c>
      <c r="M242">
        <f t="shared" si="454"/>
        <v>17</v>
      </c>
      <c r="N242" s="10">
        <f t="shared" si="411"/>
        <v>21.571428571428573</v>
      </c>
      <c r="O242" s="10">
        <f t="shared" si="412"/>
        <v>26.142857142857142</v>
      </c>
      <c r="P242" s="8">
        <f>(P243*-1)</f>
        <v>-9.5</v>
      </c>
      <c r="Q242" t="str">
        <f t="shared" si="413"/>
        <v>Y</v>
      </c>
    </row>
    <row r="243" spans="1:17" x14ac:dyDescent="0.35">
      <c r="A243" t="s">
        <v>28</v>
      </c>
      <c r="B243">
        <v>17</v>
      </c>
      <c r="C243" t="s">
        <v>5</v>
      </c>
      <c r="D243" t="str">
        <f>IF($B242=$B243,"T",IF($B242&lt;$B243,"W","L"))</f>
        <v>L</v>
      </c>
      <c r="E243" s="5">
        <v>41939</v>
      </c>
      <c r="F243" s="4">
        <f t="shared" si="409"/>
        <v>8</v>
      </c>
      <c r="G243" s="4">
        <f t="shared" si="404"/>
        <v>8</v>
      </c>
      <c r="H243" t="s">
        <v>35</v>
      </c>
      <c r="I243">
        <v>1930</v>
      </c>
      <c r="J243" t="str">
        <f>VLOOKUP(A243,Sheet1!$A:$D,3, FALSE)</f>
        <v>Central</v>
      </c>
      <c r="K243" t="s">
        <v>61</v>
      </c>
      <c r="M243">
        <f t="shared" si="455"/>
        <v>20</v>
      </c>
      <c r="N243" s="10">
        <f t="shared" si="411"/>
        <v>28</v>
      </c>
      <c r="O243" s="10">
        <f t="shared" si="412"/>
        <v>21</v>
      </c>
      <c r="P243" s="8">
        <v>9.5</v>
      </c>
      <c r="Q243" t="str">
        <f t="shared" si="413"/>
        <v>Y</v>
      </c>
    </row>
    <row r="244" spans="1:17" x14ac:dyDescent="0.35">
      <c r="A244" t="s">
        <v>2</v>
      </c>
      <c r="B244">
        <v>28</v>
      </c>
      <c r="C244" t="s">
        <v>1</v>
      </c>
      <c r="D244" t="str">
        <f>IF($B245=$B244,"T",IF($B245&lt;$B244,"W","L"))</f>
        <v>W</v>
      </c>
      <c r="E244" s="5">
        <f t="shared" ref="E244" si="458">$E245</f>
        <v>41942</v>
      </c>
      <c r="F244" s="4">
        <f>1+IF(ISNA(VLOOKUP($A244,$A$214:$F$243,6,FALSE)),VLOOKUP($A244,$A$184:$F$213,6,FALSE),VLOOKUP($A244,$A$214:$F$243,6,FALSE))</f>
        <v>8</v>
      </c>
      <c r="G244" s="4">
        <f t="shared" ref="G244:G269" si="459">VLOOKUP($A244,$A244:$E244,5,FALSE)-IF(ISNA(VLOOKUP($A244,$A$214:$E$243,5,FALSE)),VLOOKUP($A244,$A$184:$E$213,5,FALSE),VLOOKUP($A244,$A$214:$E$243,5,FALSE))</f>
        <v>4</v>
      </c>
      <c r="H244" t="s">
        <v>34</v>
      </c>
      <c r="I244">
        <f t="shared" ref="I244" si="460">I245</f>
        <v>2030</v>
      </c>
      <c r="J244" t="str">
        <f>J245</f>
        <v>Eastern</v>
      </c>
      <c r="K244">
        <f t="shared" ref="K244:L244" si="461">K245</f>
        <v>58</v>
      </c>
      <c r="L244" t="str">
        <f t="shared" si="461"/>
        <v>Clear</v>
      </c>
      <c r="M244">
        <f t="shared" si="454"/>
        <v>10</v>
      </c>
      <c r="N244" s="10">
        <f>IF(ISNA(VLOOKUP($A244,$A$214:$N$243,2,FALSE)),((VLOOKUP($A244,$A$184:$N$213,14,FALSE)*($F244-2))+VLOOKUP($A244,$A$184:$N$213,2,FALSE))/($F244-1),((VLOOKUP($A244,$A$214:$N$243,14,FALSE)*($F244-2))+VLOOKUP($A244,$A$214:$N$243,2,FALSE))/($F244-1))</f>
        <v>28.428571428571427</v>
      </c>
      <c r="O244" s="10">
        <f>IF(ISNA(VLOOKUP($A244,$A$214:$O$243,13,FALSE)),((VLOOKUP($A244,$A$184:$O$213,15,FALSE)*($F244-2))+VLOOKUP($A244,$A$184:$O$213,13,FALSE))/($F244-1),((VLOOKUP($A244,$A$214:$O$243,15,FALSE)*($F244-2))+VLOOKUP($A244,$A$214:$O$243,13,FALSE))/($F244-1))</f>
        <v>26.857142857142858</v>
      </c>
      <c r="P244" s="8">
        <f>(P245*-1)</f>
        <v>3</v>
      </c>
      <c r="Q244" t="str">
        <f>IF(AND(($P244 &lt;  0), ($D244="L")), "N", IF(AND(($P244 &gt; 0), ($D244="W")),"N","Y"))</f>
        <v>N</v>
      </c>
    </row>
    <row r="245" spans="1:17" x14ac:dyDescent="0.35">
      <c r="A245" t="s">
        <v>20</v>
      </c>
      <c r="B245">
        <v>10</v>
      </c>
      <c r="C245" t="s">
        <v>1</v>
      </c>
      <c r="D245" t="str">
        <f>IF($B244=$B245,"T",IF($B244&lt;$B245,"W","L"))</f>
        <v>L</v>
      </c>
      <c r="E245" s="5">
        <v>41942</v>
      </c>
      <c r="F245" s="4">
        <f t="shared" ref="F245:F270" si="462">1+IF(ISNA(VLOOKUP($A245,$A$214:$F$243,6,FALSE)),VLOOKUP($A245,$A$184:$F$213,6,FALSE),VLOOKUP($A245,$A$214:$F$243,6,FALSE))</f>
        <v>9</v>
      </c>
      <c r="G245" s="4">
        <f t="shared" si="459"/>
        <v>4</v>
      </c>
      <c r="H245" t="s">
        <v>35</v>
      </c>
      <c r="I245">
        <v>2030</v>
      </c>
      <c r="J245" t="str">
        <f>VLOOKUP(A245,Sheet1!$A:$D,3, FALSE)</f>
        <v>Eastern</v>
      </c>
      <c r="K245">
        <v>58</v>
      </c>
      <c r="L245" t="s">
        <v>69</v>
      </c>
      <c r="M245">
        <f t="shared" si="455"/>
        <v>28</v>
      </c>
      <c r="N245" s="10">
        <f t="shared" ref="N245:N270" si="463">IF(ISNA(VLOOKUP($A245,$A$214:$N$243,2,FALSE)),((VLOOKUP($A245,$A$184:$N$213,14,FALSE)*($F245-2))+VLOOKUP($A245,$A$184:$N$213,2,FALSE))/($F245-1),((VLOOKUP($A245,$A$214:$N$243,14,FALSE)*($F245-2))+VLOOKUP($A245,$A$214:$N$243,2,FALSE))/($F245-1))</f>
        <v>20.875</v>
      </c>
      <c r="O245" s="10">
        <f t="shared" ref="O245:O270" si="464">IF(ISNA(VLOOKUP($A245,$A$214:$O$243,13,FALSE)),((VLOOKUP($A245,$A$184:$O$213,15,FALSE)*($F245-2))+VLOOKUP($A245,$A$184:$O$213,13,FALSE))/($F245-1),((VLOOKUP($A245,$A$214:$O$243,15,FALSE)*($F245-2))+VLOOKUP($A245,$A$214:$O$243,13,FALSE))/($F245-1))</f>
        <v>26</v>
      </c>
      <c r="P245" s="8">
        <v>-3</v>
      </c>
      <c r="Q245" t="str">
        <f t="shared" ref="Q245:Q269" si="465">IF(AND(($P245 &lt;  0), ($D245="L")), "N", IF(AND(($P245 &gt; 0), ($D245="W")),"N","Y"))</f>
        <v>N</v>
      </c>
    </row>
    <row r="246" spans="1:17" x14ac:dyDescent="0.35">
      <c r="A246" t="s">
        <v>9</v>
      </c>
      <c r="B246">
        <v>17</v>
      </c>
      <c r="C246" t="s">
        <v>1</v>
      </c>
      <c r="D246" t="str">
        <f>IF($B247=$B246,"T",IF($B247&lt;$B246,"W","L"))</f>
        <v>L</v>
      </c>
      <c r="E246" s="5">
        <f t="shared" ref="E246:E266" si="466">$E247</f>
        <v>41945</v>
      </c>
      <c r="F246" s="4">
        <f t="shared" si="462"/>
        <v>8</v>
      </c>
      <c r="G246" s="4">
        <f t="shared" si="459"/>
        <v>7</v>
      </c>
      <c r="H246" t="s">
        <v>34</v>
      </c>
      <c r="I246">
        <f t="shared" ref="I246:I266" si="467">I247</f>
        <v>1300</v>
      </c>
      <c r="J246" t="str">
        <f>J247</f>
        <v>Eastern</v>
      </c>
      <c r="K246">
        <f t="shared" ref="K246:L246" si="468">K247</f>
        <v>42</v>
      </c>
      <c r="L246" t="str">
        <f t="shared" si="468"/>
        <v>Cloudy</v>
      </c>
      <c r="M246">
        <f t="shared" si="454"/>
        <v>22</v>
      </c>
      <c r="N246" s="10">
        <f t="shared" si="463"/>
        <v>19</v>
      </c>
      <c r="O246" s="10">
        <f t="shared" si="464"/>
        <v>31.857142857142858</v>
      </c>
      <c r="P246" s="8">
        <f>(P247*-1)</f>
        <v>-7</v>
      </c>
      <c r="Q246" t="str">
        <f t="shared" si="465"/>
        <v>N</v>
      </c>
    </row>
    <row r="247" spans="1:17" x14ac:dyDescent="0.35">
      <c r="A247" t="s">
        <v>8</v>
      </c>
      <c r="B247">
        <v>22</v>
      </c>
      <c r="C247" t="s">
        <v>1</v>
      </c>
      <c r="D247" t="str">
        <f>IF($B246=$B247,"T",IF($B246&lt;$B247,"W","L"))</f>
        <v>W</v>
      </c>
      <c r="E247" s="5">
        <v>41945</v>
      </c>
      <c r="F247" s="4">
        <f t="shared" si="462"/>
        <v>8</v>
      </c>
      <c r="G247" s="4">
        <f t="shared" si="459"/>
        <v>7</v>
      </c>
      <c r="H247" t="s">
        <v>35</v>
      </c>
      <c r="I247">
        <v>1300</v>
      </c>
      <c r="J247" t="str">
        <f>VLOOKUP(A247,Sheet1!$A:$D,3, FALSE)</f>
        <v>Eastern</v>
      </c>
      <c r="K247">
        <v>42</v>
      </c>
      <c r="L247" t="s">
        <v>64</v>
      </c>
      <c r="M247">
        <f t="shared" si="455"/>
        <v>17</v>
      </c>
      <c r="N247" s="10">
        <f t="shared" si="463"/>
        <v>23.285714285714285</v>
      </c>
      <c r="O247" s="10">
        <f t="shared" si="464"/>
        <v>21.714285714285715</v>
      </c>
      <c r="P247" s="8">
        <v>7</v>
      </c>
      <c r="Q247" t="str">
        <f t="shared" si="465"/>
        <v>N</v>
      </c>
    </row>
    <row r="248" spans="1:17" x14ac:dyDescent="0.35">
      <c r="A248" t="s">
        <v>32</v>
      </c>
      <c r="B248">
        <v>0</v>
      </c>
      <c r="C248" t="s">
        <v>1</v>
      </c>
      <c r="D248" t="str">
        <f>IF($B249=$B248,"T",IF($B249&lt;$B248,"W","L"))</f>
        <v>L</v>
      </c>
      <c r="E248" s="5">
        <f t="shared" si="466"/>
        <v>41945</v>
      </c>
      <c r="F248" s="4">
        <f t="shared" si="462"/>
        <v>9</v>
      </c>
      <c r="G248" s="4">
        <f t="shared" si="459"/>
        <v>10</v>
      </c>
      <c r="H248" t="s">
        <v>34</v>
      </c>
      <c r="I248">
        <f t="shared" si="467"/>
        <v>1300</v>
      </c>
      <c r="J248" t="str">
        <f>J249</f>
        <v>Eastern</v>
      </c>
      <c r="K248">
        <f t="shared" ref="K248:L248" si="469">K249</f>
        <v>70</v>
      </c>
      <c r="L248" t="str">
        <f t="shared" si="469"/>
        <v>Sunny</v>
      </c>
      <c r="M248">
        <f t="shared" si="454"/>
        <v>37</v>
      </c>
      <c r="N248" s="10">
        <f t="shared" si="463"/>
        <v>25.625</v>
      </c>
      <c r="O248" s="10">
        <f t="shared" si="464"/>
        <v>18.625</v>
      </c>
      <c r="P248" s="8">
        <f>(P249*-1)</f>
        <v>-2.5</v>
      </c>
      <c r="Q248" t="str">
        <f t="shared" si="465"/>
        <v>N</v>
      </c>
    </row>
    <row r="249" spans="1:17" x14ac:dyDescent="0.35">
      <c r="A249" t="s">
        <v>10</v>
      </c>
      <c r="B249">
        <v>37</v>
      </c>
      <c r="C249" t="s">
        <v>1</v>
      </c>
      <c r="D249" t="str">
        <f>IF($B248=$B249,"T",IF($B248&lt;$B249,"W","L"))</f>
        <v>W</v>
      </c>
      <c r="E249" s="5">
        <v>41945</v>
      </c>
      <c r="F249" s="4">
        <f t="shared" si="462"/>
        <v>8</v>
      </c>
      <c r="G249" s="4">
        <f t="shared" si="459"/>
        <v>7</v>
      </c>
      <c r="H249" t="s">
        <v>35</v>
      </c>
      <c r="I249">
        <v>1300</v>
      </c>
      <c r="J249" t="str">
        <f>VLOOKUP(A249,Sheet1!$A:$D,3, FALSE)</f>
        <v>Eastern</v>
      </c>
      <c r="K249">
        <v>70</v>
      </c>
      <c r="L249" t="s">
        <v>65</v>
      </c>
      <c r="M249">
        <f t="shared" si="455"/>
        <v>0</v>
      </c>
      <c r="N249" s="10">
        <f t="shared" si="463"/>
        <v>24.857142857142858</v>
      </c>
      <c r="O249" s="10">
        <f t="shared" si="464"/>
        <v>21.571428571428573</v>
      </c>
      <c r="P249" s="8">
        <v>2.5</v>
      </c>
      <c r="Q249" t="str">
        <f t="shared" si="465"/>
        <v>N</v>
      </c>
    </row>
    <row r="250" spans="1:17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5">
        <f t="shared" si="466"/>
        <v>41945</v>
      </c>
      <c r="F250" s="4">
        <f t="shared" si="462"/>
        <v>9</v>
      </c>
      <c r="G250" s="4">
        <f t="shared" si="459"/>
        <v>7</v>
      </c>
      <c r="H250" t="s">
        <v>34</v>
      </c>
      <c r="I250">
        <f t="shared" si="467"/>
        <v>1300</v>
      </c>
      <c r="J250" t="str">
        <f>J251</f>
        <v>Eastern</v>
      </c>
      <c r="K250">
        <f t="shared" ref="K250:L250" si="470">K251</f>
        <v>42</v>
      </c>
      <c r="L250" t="str">
        <f t="shared" si="470"/>
        <v>Sunny</v>
      </c>
      <c r="M250">
        <f t="shared" si="454"/>
        <v>33</v>
      </c>
      <c r="N250" s="10">
        <f t="shared" si="463"/>
        <v>14.75</v>
      </c>
      <c r="O250" s="10">
        <f t="shared" si="464"/>
        <v>27.25</v>
      </c>
      <c r="P250" s="8">
        <f>(P251*-1)</f>
        <v>-10</v>
      </c>
      <c r="Q250" t="str">
        <f t="shared" si="465"/>
        <v>N</v>
      </c>
    </row>
    <row r="251" spans="1:17" x14ac:dyDescent="0.35">
      <c r="A251" t="s">
        <v>6</v>
      </c>
      <c r="B251">
        <v>33</v>
      </c>
      <c r="C251" t="s">
        <v>1</v>
      </c>
      <c r="D251" t="str">
        <f>IF($B250=$B251,"T",IF($B250&lt;$B251,"W","L"))</f>
        <v>W</v>
      </c>
      <c r="E251" s="5">
        <v>41945</v>
      </c>
      <c r="F251" s="4">
        <f t="shared" si="462"/>
        <v>8</v>
      </c>
      <c r="G251" s="4">
        <f t="shared" si="459"/>
        <v>7</v>
      </c>
      <c r="H251" t="s">
        <v>35</v>
      </c>
      <c r="I251">
        <v>1300</v>
      </c>
      <c r="J251" t="str">
        <f>VLOOKUP(A251,Sheet1!$A:$D,3, FALSE)</f>
        <v>Eastern</v>
      </c>
      <c r="K251">
        <v>42</v>
      </c>
      <c r="L251" t="s">
        <v>65</v>
      </c>
      <c r="M251">
        <f t="shared" si="455"/>
        <v>23</v>
      </c>
      <c r="N251" s="10">
        <f t="shared" si="463"/>
        <v>23</v>
      </c>
      <c r="O251" s="10">
        <f t="shared" si="464"/>
        <v>23.428571428571427</v>
      </c>
      <c r="P251" s="8">
        <v>10</v>
      </c>
      <c r="Q251" t="str">
        <f t="shared" si="465"/>
        <v>N</v>
      </c>
    </row>
    <row r="252" spans="1:17" x14ac:dyDescent="0.35">
      <c r="A252" t="s">
        <v>27</v>
      </c>
      <c r="B252">
        <v>31</v>
      </c>
      <c r="C252" t="s">
        <v>1</v>
      </c>
      <c r="D252" t="str">
        <f>IF($B253=$B252,"T",IF($B253&lt;$B252,"W","L"))</f>
        <v>W</v>
      </c>
      <c r="E252" s="5">
        <f t="shared" si="466"/>
        <v>41945</v>
      </c>
      <c r="F252" s="4">
        <f t="shared" si="462"/>
        <v>8</v>
      </c>
      <c r="G252" s="4">
        <f t="shared" si="459"/>
        <v>7</v>
      </c>
      <c r="H252" t="s">
        <v>34</v>
      </c>
      <c r="I252">
        <f t="shared" si="467"/>
        <v>1200</v>
      </c>
      <c r="J252" t="str">
        <f>J253</f>
        <v>Central</v>
      </c>
      <c r="K252" t="str">
        <f t="shared" ref="K252:L252" si="471">K253</f>
        <v>Dome</v>
      </c>
      <c r="L252">
        <f t="shared" si="471"/>
        <v>0</v>
      </c>
      <c r="M252">
        <f t="shared" si="454"/>
        <v>21</v>
      </c>
      <c r="N252" s="10">
        <f t="shared" si="463"/>
        <v>29</v>
      </c>
      <c r="O252" s="10">
        <f t="shared" si="464"/>
        <v>22.285714285714285</v>
      </c>
      <c r="P252" s="8">
        <f>(P253*-1)</f>
        <v>2</v>
      </c>
      <c r="Q252" t="str">
        <f t="shared" si="465"/>
        <v>N</v>
      </c>
    </row>
    <row r="253" spans="1:17" x14ac:dyDescent="0.35">
      <c r="A253" t="s">
        <v>15</v>
      </c>
      <c r="B253">
        <v>21</v>
      </c>
      <c r="C253" t="s">
        <v>1</v>
      </c>
      <c r="D253" t="str">
        <f>IF($B252=$B253,"T",IF($B252&lt;$B253,"W","L"))</f>
        <v>L</v>
      </c>
      <c r="E253" s="5">
        <v>41945</v>
      </c>
      <c r="F253" s="4">
        <f t="shared" si="462"/>
        <v>9</v>
      </c>
      <c r="G253" s="4">
        <f t="shared" si="459"/>
        <v>7</v>
      </c>
      <c r="H253" t="s">
        <v>35</v>
      </c>
      <c r="I253">
        <v>1200</v>
      </c>
      <c r="J253" t="str">
        <f>VLOOKUP(A253,Sheet1!$A:$D,3, FALSE)</f>
        <v>Central</v>
      </c>
      <c r="K253" t="s">
        <v>61</v>
      </c>
      <c r="M253">
        <f t="shared" si="455"/>
        <v>31</v>
      </c>
      <c r="N253" s="10">
        <f t="shared" si="463"/>
        <v>23.125</v>
      </c>
      <c r="O253" s="10">
        <f t="shared" si="464"/>
        <v>20.75</v>
      </c>
      <c r="P253" s="8">
        <v>-2</v>
      </c>
      <c r="Q253" t="str">
        <f t="shared" si="465"/>
        <v>N</v>
      </c>
    </row>
    <row r="254" spans="1:17" x14ac:dyDescent="0.35">
      <c r="A254" t="s">
        <v>31</v>
      </c>
      <c r="B254">
        <v>10</v>
      </c>
      <c r="C254" t="s">
        <v>1</v>
      </c>
      <c r="D254" t="str">
        <f>IF($B255=$B254,"T",IF($B255&lt;$B254,"W","L"))</f>
        <v>L</v>
      </c>
      <c r="E254" s="5">
        <f t="shared" si="466"/>
        <v>41945</v>
      </c>
      <c r="F254" s="4">
        <f t="shared" si="462"/>
        <v>9</v>
      </c>
      <c r="G254" s="4">
        <f t="shared" si="459"/>
        <v>7</v>
      </c>
      <c r="H254" t="s">
        <v>34</v>
      </c>
      <c r="I254">
        <f t="shared" si="467"/>
        <v>1300</v>
      </c>
      <c r="J254" t="str">
        <f>J255</f>
        <v>Central</v>
      </c>
      <c r="K254">
        <f t="shared" ref="K254:L254" si="472">K255</f>
        <v>57</v>
      </c>
      <c r="L254" t="str">
        <f t="shared" si="472"/>
        <v>Sunny</v>
      </c>
      <c r="M254">
        <f t="shared" si="454"/>
        <v>24</v>
      </c>
      <c r="N254" s="10">
        <f t="shared" si="463"/>
        <v>18</v>
      </c>
      <c r="O254" s="10">
        <f t="shared" si="464"/>
        <v>28.5</v>
      </c>
      <c r="P254" s="8">
        <f>(P255*-1)</f>
        <v>-8.5</v>
      </c>
      <c r="Q254" t="str">
        <f t="shared" si="465"/>
        <v>N</v>
      </c>
    </row>
    <row r="255" spans="1:17" x14ac:dyDescent="0.35">
      <c r="A255" t="s">
        <v>33</v>
      </c>
      <c r="B255">
        <v>24</v>
      </c>
      <c r="C255" t="s">
        <v>1</v>
      </c>
      <c r="D255" t="str">
        <f>IF($B254=$B255,"T",IF($B254&lt;$B255,"W","L"))</f>
        <v>W</v>
      </c>
      <c r="E255" s="5">
        <v>41945</v>
      </c>
      <c r="F255" s="4">
        <f t="shared" si="462"/>
        <v>8</v>
      </c>
      <c r="G255" s="4">
        <f t="shared" si="459"/>
        <v>7</v>
      </c>
      <c r="H255" t="s">
        <v>35</v>
      </c>
      <c r="I255">
        <v>1300</v>
      </c>
      <c r="J255" t="str">
        <f>VLOOKUP(A255,Sheet1!$A:$D,3, FALSE)</f>
        <v>Central</v>
      </c>
      <c r="K255">
        <v>57</v>
      </c>
      <c r="L255" t="s">
        <v>65</v>
      </c>
      <c r="M255">
        <f t="shared" si="455"/>
        <v>10</v>
      </c>
      <c r="N255" s="10">
        <f t="shared" si="463"/>
        <v>25.142857142857142</v>
      </c>
      <c r="O255" s="10">
        <f t="shared" si="464"/>
        <v>18.285714285714285</v>
      </c>
      <c r="P255" s="8">
        <v>8.5</v>
      </c>
      <c r="Q255" t="str">
        <f t="shared" si="465"/>
        <v>N</v>
      </c>
    </row>
    <row r="256" spans="1:17" x14ac:dyDescent="0.35">
      <c r="A256" t="s">
        <v>29</v>
      </c>
      <c r="B256">
        <v>26</v>
      </c>
      <c r="C256" t="s">
        <v>1</v>
      </c>
      <c r="D256" t="str">
        <f>IF($B257=$B256,"T",IF($B257&lt;$B256,"W","L"))</f>
        <v>L</v>
      </c>
      <c r="E256" s="5">
        <f t="shared" si="466"/>
        <v>41945</v>
      </c>
      <c r="F256" s="4">
        <f t="shared" si="462"/>
        <v>9</v>
      </c>
      <c r="G256" s="4">
        <f t="shared" si="459"/>
        <v>6</v>
      </c>
      <c r="H256" t="s">
        <v>34</v>
      </c>
      <c r="I256">
        <f t="shared" si="467"/>
        <v>1200</v>
      </c>
      <c r="J256" t="str">
        <f>J257</f>
        <v>Central</v>
      </c>
      <c r="K256">
        <f t="shared" ref="K256:L256" si="473">K257</f>
        <v>50</v>
      </c>
      <c r="L256" t="str">
        <f t="shared" si="473"/>
        <v>Sunny</v>
      </c>
      <c r="M256">
        <f t="shared" si="454"/>
        <v>29</v>
      </c>
      <c r="N256" s="10">
        <f t="shared" si="463"/>
        <v>21.375</v>
      </c>
      <c r="O256" s="10">
        <f t="shared" si="464"/>
        <v>25</v>
      </c>
      <c r="P256" s="8">
        <f>(P257*-1)</f>
        <v>0</v>
      </c>
      <c r="Q256" t="str">
        <f t="shared" si="465"/>
        <v>Y</v>
      </c>
    </row>
    <row r="257" spans="1:17" x14ac:dyDescent="0.35">
      <c r="A257" t="s">
        <v>0</v>
      </c>
      <c r="B257">
        <v>29</v>
      </c>
      <c r="C257" t="s">
        <v>1</v>
      </c>
      <c r="D257" t="str">
        <f>IF($B256=$B257,"T",IF($B256&lt;$B257,"W","L"))</f>
        <v>W</v>
      </c>
      <c r="E257" s="5">
        <v>41945</v>
      </c>
      <c r="F257" s="4">
        <f t="shared" si="462"/>
        <v>9</v>
      </c>
      <c r="G257" s="4">
        <f t="shared" si="459"/>
        <v>7</v>
      </c>
      <c r="H257" t="s">
        <v>35</v>
      </c>
      <c r="I257">
        <v>1200</v>
      </c>
      <c r="J257" t="str">
        <f>VLOOKUP(A257,Sheet1!$A:$D,3, FALSE)</f>
        <v>Central</v>
      </c>
      <c r="K257">
        <v>50</v>
      </c>
      <c r="L257" t="s">
        <v>65</v>
      </c>
      <c r="M257">
        <f t="shared" si="455"/>
        <v>26</v>
      </c>
      <c r="N257" s="10">
        <f t="shared" si="463"/>
        <v>17.375</v>
      </c>
      <c r="O257" s="10">
        <f t="shared" si="464"/>
        <v>21.625</v>
      </c>
      <c r="P257" s="8">
        <v>0</v>
      </c>
      <c r="Q257" t="str">
        <f t="shared" si="465"/>
        <v>Y</v>
      </c>
    </row>
    <row r="258" spans="1:17" x14ac:dyDescent="0.35">
      <c r="A258" t="s">
        <v>22</v>
      </c>
      <c r="B258">
        <v>28</v>
      </c>
      <c r="C258" t="s">
        <v>1</v>
      </c>
      <c r="D258" t="str">
        <f>IF($B259=$B258,"T",IF($B259&lt;$B258,"W","L"))</f>
        <v>W</v>
      </c>
      <c r="E258" s="5">
        <f t="shared" si="466"/>
        <v>41945</v>
      </c>
      <c r="F258" s="4">
        <f t="shared" si="462"/>
        <v>8</v>
      </c>
      <c r="G258" s="4">
        <f t="shared" si="459"/>
        <v>7</v>
      </c>
      <c r="H258" t="s">
        <v>34</v>
      </c>
      <c r="I258">
        <f t="shared" si="467"/>
        <v>1200</v>
      </c>
      <c r="J258" t="str">
        <f>J259</f>
        <v>Central</v>
      </c>
      <c r="K258">
        <f t="shared" ref="K258:L258" si="474">K259</f>
        <v>57</v>
      </c>
      <c r="L258" t="str">
        <f t="shared" si="474"/>
        <v>Cloudy</v>
      </c>
      <c r="M258">
        <f t="shared" si="454"/>
        <v>17</v>
      </c>
      <c r="N258" s="10">
        <f t="shared" si="463"/>
        <v>23.428571428571427</v>
      </c>
      <c r="O258" s="10">
        <f t="shared" si="464"/>
        <v>19.857142857142858</v>
      </c>
      <c r="P258" s="8">
        <f>(P259*-1)</f>
        <v>-1.5</v>
      </c>
      <c r="Q258" t="str">
        <f t="shared" si="465"/>
        <v>Y</v>
      </c>
    </row>
    <row r="259" spans="1:17" x14ac:dyDescent="0.35">
      <c r="A259" t="s">
        <v>28</v>
      </c>
      <c r="B259">
        <v>17</v>
      </c>
      <c r="C259" t="s">
        <v>1</v>
      </c>
      <c r="D259" t="str">
        <f>IF($B258=$B259,"T",IF($B258&lt;$B259,"W","L"))</f>
        <v>L</v>
      </c>
      <c r="E259" s="5">
        <v>41945</v>
      </c>
      <c r="F259" s="4">
        <f t="shared" si="462"/>
        <v>9</v>
      </c>
      <c r="G259" s="4">
        <f t="shared" si="459"/>
        <v>6</v>
      </c>
      <c r="H259" t="s">
        <v>35</v>
      </c>
      <c r="I259">
        <v>1200</v>
      </c>
      <c r="J259" t="str">
        <f>VLOOKUP(A259,Sheet1!$A:$D,3, FALSE)</f>
        <v>Central</v>
      </c>
      <c r="K259">
        <v>57</v>
      </c>
      <c r="L259" t="s">
        <v>64</v>
      </c>
      <c r="M259">
        <f t="shared" si="455"/>
        <v>28</v>
      </c>
      <c r="N259" s="10">
        <f t="shared" si="463"/>
        <v>26.625</v>
      </c>
      <c r="O259" s="10">
        <f t="shared" si="464"/>
        <v>20.875</v>
      </c>
      <c r="P259" s="8">
        <v>1.5</v>
      </c>
      <c r="Q259" t="str">
        <f t="shared" si="465"/>
        <v>Y</v>
      </c>
    </row>
    <row r="260" spans="1:17" x14ac:dyDescent="0.35">
      <c r="A260" t="s">
        <v>23</v>
      </c>
      <c r="B260">
        <v>13</v>
      </c>
      <c r="C260" t="s">
        <v>1</v>
      </c>
      <c r="D260" t="str">
        <f>IF($B261=$B260,"T",IF($B261&lt;$B260,"W","L"))</f>
        <v>W</v>
      </c>
      <c r="E260" s="5">
        <f t="shared" si="466"/>
        <v>41945</v>
      </c>
      <c r="F260" s="4">
        <f t="shared" si="462"/>
        <v>8</v>
      </c>
      <c r="G260" s="4">
        <f t="shared" si="459"/>
        <v>7</v>
      </c>
      <c r="H260" t="s">
        <v>34</v>
      </c>
      <c r="I260">
        <f t="shared" si="467"/>
        <v>1305</v>
      </c>
      <c r="J260" t="str">
        <f>J261</f>
        <v>Pacific</v>
      </c>
      <c r="K260">
        <f t="shared" ref="K260:L260" si="475">K261</f>
        <v>61</v>
      </c>
      <c r="L260" t="str">
        <f t="shared" si="475"/>
        <v>Sunny</v>
      </c>
      <c r="M260">
        <f t="shared" si="454"/>
        <v>10</v>
      </c>
      <c r="N260" s="10">
        <f t="shared" si="463"/>
        <v>19.428571428571427</v>
      </c>
      <c r="O260" s="10">
        <f t="shared" si="464"/>
        <v>30</v>
      </c>
      <c r="P260" s="8">
        <f>(P261*-1)</f>
        <v>-10.5</v>
      </c>
      <c r="Q260" t="str">
        <f t="shared" si="465"/>
        <v>Y</v>
      </c>
    </row>
    <row r="261" spans="1:17" x14ac:dyDescent="0.35">
      <c r="A261" t="s">
        <v>24</v>
      </c>
      <c r="B261">
        <v>10</v>
      </c>
      <c r="C261" t="s">
        <v>1</v>
      </c>
      <c r="D261" t="str">
        <f>IF($B260=$B261,"T",IF($B260&lt;$B261,"W","L"))</f>
        <v>L</v>
      </c>
      <c r="E261" s="5">
        <v>41945</v>
      </c>
      <c r="F261" s="4">
        <f t="shared" si="462"/>
        <v>8</v>
      </c>
      <c r="G261" s="4">
        <f t="shared" si="459"/>
        <v>14</v>
      </c>
      <c r="H261" t="s">
        <v>35</v>
      </c>
      <c r="I261">
        <v>1305</v>
      </c>
      <c r="J261" t="str">
        <f>VLOOKUP(A261,Sheet1!$A:$D,3, FALSE)</f>
        <v>Pacific</v>
      </c>
      <c r="K261">
        <v>61</v>
      </c>
      <c r="L261" t="s">
        <v>65</v>
      </c>
      <c r="M261">
        <f t="shared" si="455"/>
        <v>13</v>
      </c>
      <c r="N261" s="10">
        <f t="shared" si="463"/>
        <v>22.571428571428573</v>
      </c>
      <c r="O261" s="10">
        <f t="shared" si="464"/>
        <v>23.571428571428573</v>
      </c>
      <c r="P261" s="8">
        <v>10.5</v>
      </c>
      <c r="Q261" t="str">
        <f t="shared" si="465"/>
        <v>Y</v>
      </c>
    </row>
    <row r="262" spans="1:17" x14ac:dyDescent="0.35">
      <c r="A262" t="s">
        <v>18</v>
      </c>
      <c r="B262">
        <v>21</v>
      </c>
      <c r="C262" t="s">
        <v>1</v>
      </c>
      <c r="D262" t="str">
        <f>IF($B263=$B262,"T",IF($B263&lt;$B262,"W","L"))</f>
        <v>L</v>
      </c>
      <c r="E262" s="5">
        <f t="shared" si="466"/>
        <v>41945</v>
      </c>
      <c r="F262" s="4">
        <f t="shared" si="462"/>
        <v>8</v>
      </c>
      <c r="G262" s="4">
        <f t="shared" si="459"/>
        <v>10</v>
      </c>
      <c r="H262" t="s">
        <v>34</v>
      </c>
      <c r="I262">
        <f t="shared" si="467"/>
        <v>1625</v>
      </c>
      <c r="J262" t="str">
        <f>J263</f>
        <v>Eastern</v>
      </c>
      <c r="K262">
        <f t="shared" ref="K262:L262" si="476">K263</f>
        <v>35</v>
      </c>
      <c r="L262" t="str">
        <f t="shared" si="476"/>
        <v>Cloudy</v>
      </c>
      <c r="M262">
        <f t="shared" si="454"/>
        <v>43</v>
      </c>
      <c r="N262" s="10">
        <f t="shared" si="463"/>
        <v>32</v>
      </c>
      <c r="O262" s="10">
        <f t="shared" si="464"/>
        <v>20.285714285714285</v>
      </c>
      <c r="P262" s="8">
        <f>(P263*-1)</f>
        <v>3</v>
      </c>
      <c r="Q262" t="str">
        <f t="shared" si="465"/>
        <v>Y</v>
      </c>
    </row>
    <row r="263" spans="1:17" x14ac:dyDescent="0.35">
      <c r="A263" t="s">
        <v>7</v>
      </c>
      <c r="B263">
        <v>43</v>
      </c>
      <c r="C263" t="s">
        <v>1</v>
      </c>
      <c r="D263" t="str">
        <f>IF($B262=$B263,"T",IF($B262&lt;$B263,"W","L"))</f>
        <v>W</v>
      </c>
      <c r="E263" s="5">
        <v>41945</v>
      </c>
      <c r="F263" s="4">
        <f t="shared" si="462"/>
        <v>9</v>
      </c>
      <c r="G263" s="4">
        <f t="shared" si="459"/>
        <v>7</v>
      </c>
      <c r="H263" t="s">
        <v>35</v>
      </c>
      <c r="I263">
        <v>1625</v>
      </c>
      <c r="J263" t="str">
        <f>VLOOKUP(A263,Sheet1!$A:$D,3, FALSE)</f>
        <v>Eastern</v>
      </c>
      <c r="K263">
        <v>35</v>
      </c>
      <c r="L263" t="s">
        <v>64</v>
      </c>
      <c r="M263">
        <f t="shared" si="455"/>
        <v>21</v>
      </c>
      <c r="N263" s="10">
        <f t="shared" si="463"/>
        <v>29.75</v>
      </c>
      <c r="O263" s="10">
        <f t="shared" si="464"/>
        <v>22.125</v>
      </c>
      <c r="P263" s="8">
        <v>-3</v>
      </c>
      <c r="Q263" t="str">
        <f t="shared" si="465"/>
        <v>Y</v>
      </c>
    </row>
    <row r="264" spans="1:17" x14ac:dyDescent="0.35">
      <c r="A264" t="s">
        <v>12</v>
      </c>
      <c r="B264">
        <v>24</v>
      </c>
      <c r="C264" t="s">
        <v>1</v>
      </c>
      <c r="D264" t="str">
        <f>IF($B265=$B264,"T",IF($B265&lt;$B264,"W","L"))</f>
        <v>L</v>
      </c>
      <c r="E264" s="5">
        <f t="shared" si="466"/>
        <v>41945</v>
      </c>
      <c r="F264" s="4">
        <f t="shared" si="462"/>
        <v>8</v>
      </c>
      <c r="G264" s="4">
        <f t="shared" si="459"/>
        <v>7</v>
      </c>
      <c r="H264" t="s">
        <v>34</v>
      </c>
      <c r="I264">
        <f t="shared" si="467"/>
        <v>1325</v>
      </c>
      <c r="J264" t="str">
        <f>J265</f>
        <v>Pacific</v>
      </c>
      <c r="K264">
        <f t="shared" ref="K264:L264" si="477">K265</f>
        <v>54</v>
      </c>
      <c r="L264" t="str">
        <f t="shared" si="477"/>
        <v>Rain</v>
      </c>
      <c r="M264">
        <f t="shared" si="454"/>
        <v>30</v>
      </c>
      <c r="N264" s="10">
        <f t="shared" si="463"/>
        <v>15</v>
      </c>
      <c r="O264" s="10">
        <f t="shared" si="464"/>
        <v>25.857142857142858</v>
      </c>
      <c r="P264" s="8">
        <f>(P265*-1)</f>
        <v>-13.5</v>
      </c>
      <c r="Q264" t="str">
        <f t="shared" si="465"/>
        <v>N</v>
      </c>
    </row>
    <row r="265" spans="1:17" x14ac:dyDescent="0.35">
      <c r="A265" t="s">
        <v>25</v>
      </c>
      <c r="B265">
        <v>30</v>
      </c>
      <c r="C265" t="s">
        <v>1</v>
      </c>
      <c r="D265" t="str">
        <f>IF($B264=$B265,"T",IF($B264&lt;$B265,"W","L"))</f>
        <v>W</v>
      </c>
      <c r="E265" s="5">
        <v>41945</v>
      </c>
      <c r="F265" s="4">
        <f t="shared" si="462"/>
        <v>8</v>
      </c>
      <c r="G265" s="4">
        <f t="shared" si="459"/>
        <v>7</v>
      </c>
      <c r="H265" t="s">
        <v>35</v>
      </c>
      <c r="I265">
        <v>1325</v>
      </c>
      <c r="J265" t="str">
        <f>VLOOKUP(A265,Sheet1!$A:$D,3, FALSE)</f>
        <v>Pacific</v>
      </c>
      <c r="K265">
        <v>54</v>
      </c>
      <c r="L265" t="s">
        <v>73</v>
      </c>
      <c r="M265">
        <f t="shared" si="455"/>
        <v>24</v>
      </c>
      <c r="N265" s="10">
        <f t="shared" si="463"/>
        <v>24.571428571428573</v>
      </c>
      <c r="O265" s="10">
        <f t="shared" si="464"/>
        <v>21.428571428571427</v>
      </c>
      <c r="P265" s="8">
        <v>13.5</v>
      </c>
      <c r="Q265" t="str">
        <f t="shared" si="465"/>
        <v>N</v>
      </c>
    </row>
    <row r="266" spans="1:17" x14ac:dyDescent="0.35">
      <c r="A266" t="s">
        <v>30</v>
      </c>
      <c r="B266">
        <v>23</v>
      </c>
      <c r="C266" t="s">
        <v>1</v>
      </c>
      <c r="D266" t="str">
        <f>IF($B267=$B266,"T",IF($B267&lt;$B266,"W","L"))</f>
        <v>L</v>
      </c>
      <c r="E266" s="5">
        <f t="shared" si="466"/>
        <v>41945</v>
      </c>
      <c r="F266" s="4">
        <f t="shared" si="462"/>
        <v>9</v>
      </c>
      <c r="G266" s="4">
        <f t="shared" si="459"/>
        <v>7</v>
      </c>
      <c r="H266" t="s">
        <v>34</v>
      </c>
      <c r="I266">
        <f t="shared" si="467"/>
        <v>2030</v>
      </c>
      <c r="J266" t="str">
        <f>J267</f>
        <v>Eastern</v>
      </c>
      <c r="K266" s="1">
        <f>K267</f>
        <v>38</v>
      </c>
      <c r="L266" s="1" t="str">
        <f t="shared" ref="K266:L268" si="478">L267</f>
        <v>Clear</v>
      </c>
      <c r="M266">
        <f t="shared" si="454"/>
        <v>43</v>
      </c>
      <c r="N266" s="10">
        <f t="shared" si="463"/>
        <v>27.125</v>
      </c>
      <c r="O266" s="10">
        <f t="shared" si="464"/>
        <v>16.375</v>
      </c>
      <c r="P266" s="8">
        <f>(P267*-1)</f>
        <v>-2</v>
      </c>
      <c r="Q266" t="str">
        <f t="shared" si="465"/>
        <v>N</v>
      </c>
    </row>
    <row r="267" spans="1:17" x14ac:dyDescent="0.35">
      <c r="A267" t="s">
        <v>4</v>
      </c>
      <c r="B267">
        <v>43</v>
      </c>
      <c r="C267" t="s">
        <v>1</v>
      </c>
      <c r="D267" t="str">
        <f>IF($B266=$B267,"T",IF($B266&lt;$B267,"W","L"))</f>
        <v>W</v>
      </c>
      <c r="E267" s="5">
        <v>41945</v>
      </c>
      <c r="F267" s="4">
        <f t="shared" si="462"/>
        <v>9</v>
      </c>
      <c r="G267" s="4">
        <f t="shared" si="459"/>
        <v>7</v>
      </c>
      <c r="H267" t="s">
        <v>35</v>
      </c>
      <c r="I267">
        <v>2030</v>
      </c>
      <c r="J267" t="str">
        <f>VLOOKUP(A267,Sheet1!$A:$D,3, FALSE)</f>
        <v>Eastern</v>
      </c>
      <c r="K267" s="1">
        <v>38</v>
      </c>
      <c r="L267" s="1" t="s">
        <v>69</v>
      </c>
      <c r="M267">
        <f t="shared" si="455"/>
        <v>23</v>
      </c>
      <c r="N267" s="10">
        <f t="shared" si="463"/>
        <v>25.625</v>
      </c>
      <c r="O267" s="10">
        <f t="shared" si="464"/>
        <v>24.5</v>
      </c>
      <c r="P267" s="8">
        <v>2</v>
      </c>
      <c r="Q267" t="str">
        <f t="shared" si="465"/>
        <v>N</v>
      </c>
    </row>
    <row r="268" spans="1:17" x14ac:dyDescent="0.35">
      <c r="A268" t="s">
        <v>14</v>
      </c>
      <c r="B268">
        <v>40</v>
      </c>
      <c r="C268" t="s">
        <v>1</v>
      </c>
      <c r="D268" t="str">
        <f>IF($B269=$B268,"T",IF($B269&lt;$B268,"W","L"))</f>
        <v>W</v>
      </c>
      <c r="E268" s="5">
        <f t="shared" ref="E268" si="479">$E269</f>
        <v>41946</v>
      </c>
      <c r="F268" s="4">
        <f t="shared" si="462"/>
        <v>9</v>
      </c>
      <c r="G268" s="4">
        <f t="shared" si="459"/>
        <v>8</v>
      </c>
      <c r="H268" t="s">
        <v>34</v>
      </c>
      <c r="I268">
        <f t="shared" ref="I268" si="480">I269</f>
        <v>2030</v>
      </c>
      <c r="J268" t="str">
        <f>J269</f>
        <v>Eastern</v>
      </c>
      <c r="K268">
        <f t="shared" si="478"/>
        <v>55</v>
      </c>
      <c r="L268" t="str">
        <f t="shared" si="478"/>
        <v>Mostly Clear</v>
      </c>
      <c r="M268">
        <f t="shared" si="454"/>
        <v>24</v>
      </c>
      <c r="N268" s="10">
        <f t="shared" si="463"/>
        <v>31.25</v>
      </c>
      <c r="O268" s="10">
        <f t="shared" si="464"/>
        <v>23.375</v>
      </c>
      <c r="P268" s="8">
        <f>(P269*-1)</f>
        <v>3</v>
      </c>
      <c r="Q268" t="str">
        <f t="shared" si="465"/>
        <v>N</v>
      </c>
    </row>
    <row r="269" spans="1:17" x14ac:dyDescent="0.35">
      <c r="A269" t="s">
        <v>21</v>
      </c>
      <c r="B269">
        <v>24</v>
      </c>
      <c r="C269" t="s">
        <v>1</v>
      </c>
      <c r="D269" t="str">
        <f>IF($B268=$B269,"T",IF($B268&lt;$B269,"W","L"))</f>
        <v>L</v>
      </c>
      <c r="E269" s="5">
        <v>41946</v>
      </c>
      <c r="F269" s="4">
        <f t="shared" si="462"/>
        <v>8</v>
      </c>
      <c r="G269" s="4">
        <f t="shared" si="459"/>
        <v>15</v>
      </c>
      <c r="H269" t="s">
        <v>35</v>
      </c>
      <c r="I269">
        <v>2030</v>
      </c>
      <c r="J269" t="str">
        <f>VLOOKUP(A269,Sheet1!$A:$D,3, FALSE)</f>
        <v>Eastern</v>
      </c>
      <c r="K269">
        <v>55</v>
      </c>
      <c r="L269" t="s">
        <v>117</v>
      </c>
      <c r="M269">
        <f t="shared" si="455"/>
        <v>40</v>
      </c>
      <c r="N269" s="10">
        <f t="shared" si="463"/>
        <v>22</v>
      </c>
      <c r="O269" s="10">
        <f t="shared" si="464"/>
        <v>24.142857142857142</v>
      </c>
      <c r="P269" s="8">
        <v>-3</v>
      </c>
      <c r="Q269" t="str">
        <f t="shared" si="465"/>
        <v>N</v>
      </c>
    </row>
    <row r="270" spans="1:17" x14ac:dyDescent="0.35">
      <c r="A270" t="s">
        <v>8</v>
      </c>
      <c r="B270">
        <v>24</v>
      </c>
      <c r="C270" t="s">
        <v>1</v>
      </c>
      <c r="D270" t="str">
        <f>IF($B271=$B270,"T",IF($B271&lt;$B270,"W","L"))</f>
        <v>W</v>
      </c>
      <c r="E270" s="5">
        <f t="shared" ref="E270" si="481">$E271</f>
        <v>41949</v>
      </c>
      <c r="F270" s="4">
        <f>1+IF(ISNA(VLOOKUP($A270,$A$244:$F$269,6,FALSE)),VLOOKUP($A270,$A$214:$F$243,6,FALSE),VLOOKUP($A270,$A$244:$F$269,6,FALSE))</f>
        <v>9</v>
      </c>
      <c r="G270" s="4">
        <f t="shared" ref="G270:G295" si="482">VLOOKUP($A270,$A270:$E270,5,FALSE)-IF(ISNA(VLOOKUP($A270,$A$244:$E$269,5,FALSE)),VLOOKUP($A270,$A$214:$E$243,5,FALSE),VLOOKUP($A270,$A$244:$E$269,5,FALSE))</f>
        <v>4</v>
      </c>
      <c r="H270" t="s">
        <v>34</v>
      </c>
      <c r="I270">
        <f t="shared" ref="I270" si="483">I271</f>
        <v>2025</v>
      </c>
      <c r="J270" t="str">
        <f>J271</f>
        <v>Eastern</v>
      </c>
      <c r="K270">
        <f t="shared" ref="K270:L270" si="484">K271</f>
        <v>42</v>
      </c>
      <c r="L270" t="str">
        <f t="shared" si="484"/>
        <v>Cloudy</v>
      </c>
      <c r="M270">
        <f t="shared" si="454"/>
        <v>3</v>
      </c>
      <c r="N270" s="10">
        <f>IF(ISNA(VLOOKUP($A270,$A$244:$N$269,2,FALSE)),((VLOOKUP($A270,$A$214:$N$243,14,FALSE)*($F270-2))+VLOOKUP($A270,$A$214:$N$243,2,FALSE))/($F270-1),((VLOOKUP($A270,$A$244:$N$269,14,FALSE)*($F270-2))+VLOOKUP($A270,$A$244:$N$269,2,FALSE))/($F270-1))</f>
        <v>23.125</v>
      </c>
      <c r="O270" s="10">
        <f>IF(ISNA(VLOOKUP($A270,$A$244:$O$269,13,FALSE)),((VLOOKUP($A270,$A$214:$O$243,15,FALSE)*($F270-2))+VLOOKUP($A270,$A$214:$O$243,13,FALSE))/($F270-1),((VLOOKUP($A270,$A$244:$O$269,15,FALSE)*($F270-2))+VLOOKUP($A270,$A$244:$O$269,13,FALSE))/($F270-1))</f>
        <v>21.125</v>
      </c>
      <c r="P270" s="8">
        <f>(P271*-1)</f>
        <v>-6.5</v>
      </c>
      <c r="Q270" t="str">
        <f>IF(AND(($P270 &lt;  0), ($D270="L")), "N", IF(AND(($P270 &gt; 0), ($D270="W")),"N","Y"))</f>
        <v>Y</v>
      </c>
    </row>
    <row r="271" spans="1:17" x14ac:dyDescent="0.35">
      <c r="A271" t="s">
        <v>6</v>
      </c>
      <c r="B271">
        <v>3</v>
      </c>
      <c r="C271" t="s">
        <v>1</v>
      </c>
      <c r="D271" t="str">
        <f>IF($B270=$B271,"T",IF($B270&lt;$B271,"W","L"))</f>
        <v>L</v>
      </c>
      <c r="E271" s="5">
        <v>41949</v>
      </c>
      <c r="F271" s="4">
        <f t="shared" ref="F271:F296" si="485">1+IF(ISNA(VLOOKUP($A271,$A$244:$F$269,6,FALSE)),VLOOKUP($A271,$A$214:$F$243,6,FALSE),VLOOKUP($A271,$A$244:$F$269,6,FALSE))</f>
        <v>9</v>
      </c>
      <c r="G271" s="4">
        <f t="shared" si="482"/>
        <v>4</v>
      </c>
      <c r="H271" t="s">
        <v>35</v>
      </c>
      <c r="I271">
        <v>2025</v>
      </c>
      <c r="J271" t="str">
        <f>VLOOKUP(A271,Sheet1!$A:$D,3, FALSE)</f>
        <v>Eastern</v>
      </c>
      <c r="K271">
        <v>42</v>
      </c>
      <c r="L271" t="s">
        <v>64</v>
      </c>
      <c r="M271">
        <f t="shared" si="455"/>
        <v>24</v>
      </c>
      <c r="N271" s="10">
        <f t="shared" ref="N271:N298" si="486">IF(ISNA(VLOOKUP($A271,$A$244:$N$269,2,FALSE)),((VLOOKUP($A271,$A$214:$N$243,14,FALSE)*($F271-2))+VLOOKUP($A271,$A$214:$N$243,2,FALSE))/($F271-1),((VLOOKUP($A271,$A$244:$N$269,14,FALSE)*($F271-2))+VLOOKUP($A271,$A$244:$N$269,2,FALSE))/($F271-1))</f>
        <v>24.25</v>
      </c>
      <c r="O271" s="10">
        <f t="shared" ref="O271:O298" si="487">IF(ISNA(VLOOKUP($A271,$A$244:$O$269,13,FALSE)),((VLOOKUP($A271,$A$214:$O$243,15,FALSE)*($F271-2))+VLOOKUP($A271,$A$214:$O$243,13,FALSE))/($F271-1),((VLOOKUP($A271,$A$244:$O$269,15,FALSE)*($F271-2))+VLOOKUP($A271,$A$244:$O$269,13,FALSE))/($F271-1))</f>
        <v>23.375</v>
      </c>
      <c r="P271" s="8">
        <v>6.5</v>
      </c>
      <c r="Q271" t="str">
        <f t="shared" ref="Q271:Q295" si="488">IF(AND(($P271 &lt;  0), ($D271="L")), "N", IF(AND(($P271 &gt; 0), ($D271="W")),"N","Y"))</f>
        <v>Y</v>
      </c>
    </row>
    <row r="272" spans="1:17" x14ac:dyDescent="0.35">
      <c r="A272" t="s">
        <v>10</v>
      </c>
      <c r="B272">
        <v>16</v>
      </c>
      <c r="C272" t="s">
        <v>1</v>
      </c>
      <c r="D272" t="str">
        <f>IF($B273=$B272,"T",IF($B273&lt;$B272,"W","L"))</f>
        <v>L</v>
      </c>
      <c r="E272" s="5">
        <f t="shared" ref="E272:E292" si="489">$E273</f>
        <v>41952</v>
      </c>
      <c r="F272" s="4">
        <f t="shared" si="485"/>
        <v>9</v>
      </c>
      <c r="G272" s="4">
        <f t="shared" si="482"/>
        <v>7</v>
      </c>
      <c r="H272" t="s">
        <v>34</v>
      </c>
      <c r="I272">
        <f t="shared" ref="I272:I294" si="490">I273</f>
        <v>1300</v>
      </c>
      <c r="J272" t="str">
        <f>J273</f>
        <v>Eastern</v>
      </c>
      <c r="K272" t="str">
        <f t="shared" ref="K272:L272" si="491">K273</f>
        <v>Dome</v>
      </c>
      <c r="L272">
        <f t="shared" si="491"/>
        <v>0</v>
      </c>
      <c r="M272">
        <f t="shared" si="454"/>
        <v>20</v>
      </c>
      <c r="N272" s="10">
        <f t="shared" si="486"/>
        <v>26.375</v>
      </c>
      <c r="O272" s="10">
        <f t="shared" si="487"/>
        <v>18.875</v>
      </c>
      <c r="P272" s="8">
        <f>(P273*-1)</f>
        <v>-3</v>
      </c>
      <c r="Q272" t="str">
        <f t="shared" si="488"/>
        <v>N</v>
      </c>
    </row>
    <row r="273" spans="1:17" x14ac:dyDescent="0.35">
      <c r="A273" t="s">
        <v>16</v>
      </c>
      <c r="B273">
        <v>20</v>
      </c>
      <c r="C273" t="s">
        <v>1</v>
      </c>
      <c r="D273" t="str">
        <f>IF($B272=$B273,"T",IF($B272&lt;$B273,"W","L"))</f>
        <v>W</v>
      </c>
      <c r="E273" s="5">
        <v>41952</v>
      </c>
      <c r="F273" s="4">
        <f t="shared" si="485"/>
        <v>9</v>
      </c>
      <c r="G273" s="4">
        <f t="shared" si="482"/>
        <v>14</v>
      </c>
      <c r="H273" t="s">
        <v>35</v>
      </c>
      <c r="I273">
        <v>1300</v>
      </c>
      <c r="J273" t="str">
        <f>VLOOKUP(A273,Sheet1!$A:$D,3, FALSE)</f>
        <v>Eastern</v>
      </c>
      <c r="K273" t="s">
        <v>61</v>
      </c>
      <c r="M273">
        <f t="shared" si="455"/>
        <v>16</v>
      </c>
      <c r="N273" s="10">
        <f t="shared" si="486"/>
        <v>20.25</v>
      </c>
      <c r="O273" s="10">
        <f t="shared" si="487"/>
        <v>15.75</v>
      </c>
      <c r="P273" s="8">
        <v>3</v>
      </c>
      <c r="Q273" t="str">
        <f t="shared" si="488"/>
        <v>N</v>
      </c>
    </row>
    <row r="274" spans="1:17" x14ac:dyDescent="0.35">
      <c r="A274" t="s">
        <v>33</v>
      </c>
      <c r="B274">
        <v>17</v>
      </c>
      <c r="C274" t="s">
        <v>1</v>
      </c>
      <c r="D274" t="str">
        <f>IF($B275=$B274,"T",IF($B275&lt;$B274,"W","L"))</f>
        <v>W</v>
      </c>
      <c r="E274" s="5">
        <f t="shared" si="489"/>
        <v>41952</v>
      </c>
      <c r="F274" s="4">
        <f t="shared" si="485"/>
        <v>9</v>
      </c>
      <c r="G274" s="4">
        <f t="shared" si="482"/>
        <v>7</v>
      </c>
      <c r="H274" t="s">
        <v>34</v>
      </c>
      <c r="I274">
        <f t="shared" si="490"/>
        <v>1300</v>
      </c>
      <c r="J274" t="str">
        <f>J275</f>
        <v>Eastern</v>
      </c>
      <c r="K274">
        <f t="shared" ref="K274:L274" si="492">K275</f>
        <v>42</v>
      </c>
      <c r="L274" t="str">
        <f t="shared" si="492"/>
        <v>Cloudy</v>
      </c>
      <c r="M274">
        <f t="shared" si="454"/>
        <v>13</v>
      </c>
      <c r="N274" s="10">
        <f t="shared" si="486"/>
        <v>25</v>
      </c>
      <c r="O274" s="10">
        <f t="shared" si="487"/>
        <v>17.25</v>
      </c>
      <c r="P274" s="8">
        <f>(P275*-1)</f>
        <v>-1.5</v>
      </c>
      <c r="Q274" t="str">
        <f t="shared" si="488"/>
        <v>Y</v>
      </c>
    </row>
    <row r="275" spans="1:17" x14ac:dyDescent="0.35">
      <c r="A275" t="s">
        <v>11</v>
      </c>
      <c r="B275">
        <v>13</v>
      </c>
      <c r="C275" t="s">
        <v>1</v>
      </c>
      <c r="D275" t="str">
        <f>IF($B274=$B275,"T",IF($B274&lt;$B275,"W","L"))</f>
        <v>L</v>
      </c>
      <c r="E275" s="5">
        <v>41952</v>
      </c>
      <c r="F275" s="4">
        <f t="shared" si="485"/>
        <v>9</v>
      </c>
      <c r="G275" s="4">
        <f t="shared" si="482"/>
        <v>14</v>
      </c>
      <c r="H275" t="s">
        <v>35</v>
      </c>
      <c r="I275">
        <v>1300</v>
      </c>
      <c r="J275" t="str">
        <f>VLOOKUP(A275,Sheet1!$A:$D,3, FALSE)</f>
        <v>Eastern</v>
      </c>
      <c r="K275">
        <v>42</v>
      </c>
      <c r="L275" t="s">
        <v>64</v>
      </c>
      <c r="M275">
        <f t="shared" si="455"/>
        <v>17</v>
      </c>
      <c r="N275" s="10">
        <f t="shared" si="486"/>
        <v>22.25</v>
      </c>
      <c r="O275" s="10">
        <f t="shared" si="487"/>
        <v>20.625</v>
      </c>
      <c r="P275" s="8">
        <v>1.5</v>
      </c>
      <c r="Q275" t="str">
        <f t="shared" si="488"/>
        <v>Y</v>
      </c>
    </row>
    <row r="276" spans="1:17" x14ac:dyDescent="0.35">
      <c r="A276" t="s">
        <v>4</v>
      </c>
      <c r="B276">
        <v>13</v>
      </c>
      <c r="C276" t="s">
        <v>1</v>
      </c>
      <c r="D276" t="str">
        <f>IF($B277=$B276,"T",IF($B277&lt;$B276,"W","L"))</f>
        <v>L</v>
      </c>
      <c r="E276" s="5">
        <f t="shared" si="489"/>
        <v>41952</v>
      </c>
      <c r="F276" s="4">
        <f t="shared" si="485"/>
        <v>10</v>
      </c>
      <c r="G276" s="4">
        <f t="shared" si="482"/>
        <v>7</v>
      </c>
      <c r="H276" t="s">
        <v>34</v>
      </c>
      <c r="I276">
        <f t="shared" si="490"/>
        <v>1300</v>
      </c>
      <c r="J276" t="str">
        <f>J277</f>
        <v>Eastern</v>
      </c>
      <c r="K276">
        <f t="shared" ref="K276:L276" si="493">K277</f>
        <v>58</v>
      </c>
      <c r="L276" t="str">
        <f t="shared" si="493"/>
        <v>Sunny</v>
      </c>
      <c r="M276">
        <f t="shared" si="454"/>
        <v>20</v>
      </c>
      <c r="N276" s="10">
        <f t="shared" si="486"/>
        <v>27.555555555555557</v>
      </c>
      <c r="O276" s="10">
        <f t="shared" si="487"/>
        <v>24.333333333333332</v>
      </c>
      <c r="P276" s="8">
        <f>(P277*-1)</f>
        <v>4.5</v>
      </c>
      <c r="Q276" t="str">
        <f t="shared" si="488"/>
        <v>Y</v>
      </c>
    </row>
    <row r="277" spans="1:17" x14ac:dyDescent="0.35">
      <c r="A277" t="s">
        <v>31</v>
      </c>
      <c r="B277">
        <v>20</v>
      </c>
      <c r="C277" t="s">
        <v>1</v>
      </c>
      <c r="D277" t="str">
        <f>IF($B276=$B277,"T",IF($B276&lt;$B277,"W","L"))</f>
        <v>W</v>
      </c>
      <c r="E277" s="5">
        <v>41952</v>
      </c>
      <c r="F277" s="4">
        <f t="shared" si="485"/>
        <v>10</v>
      </c>
      <c r="G277" s="4">
        <f t="shared" si="482"/>
        <v>7</v>
      </c>
      <c r="H277" t="s">
        <v>35</v>
      </c>
      <c r="I277">
        <v>1300</v>
      </c>
      <c r="J277" t="str">
        <f>VLOOKUP(A277,Sheet1!$A:$D,3, FALSE)</f>
        <v>Eastern</v>
      </c>
      <c r="K277">
        <v>58</v>
      </c>
      <c r="L277" t="s">
        <v>65</v>
      </c>
      <c r="M277">
        <f t="shared" si="455"/>
        <v>13</v>
      </c>
      <c r="N277" s="10">
        <f t="shared" si="486"/>
        <v>17.111111111111111</v>
      </c>
      <c r="O277" s="10">
        <f t="shared" si="487"/>
        <v>28</v>
      </c>
      <c r="P277" s="8">
        <v>-4.5</v>
      </c>
      <c r="Q277" t="str">
        <f t="shared" si="488"/>
        <v>Y</v>
      </c>
    </row>
    <row r="278" spans="1:17" x14ac:dyDescent="0.35">
      <c r="A278" t="s">
        <v>13</v>
      </c>
      <c r="B278">
        <v>7</v>
      </c>
      <c r="C278" t="s">
        <v>1</v>
      </c>
      <c r="D278" t="str">
        <f>IF($B279=$B278,"T",IF($B279&lt;$B278,"W","L"))</f>
        <v>L</v>
      </c>
      <c r="E278" s="5">
        <f t="shared" si="489"/>
        <v>41952</v>
      </c>
      <c r="F278" s="4">
        <f t="shared" si="485"/>
        <v>9</v>
      </c>
      <c r="G278" s="4">
        <f t="shared" si="482"/>
        <v>14</v>
      </c>
      <c r="H278" t="s">
        <v>34</v>
      </c>
      <c r="I278">
        <f t="shared" si="490"/>
        <v>1300</v>
      </c>
      <c r="J278" t="str">
        <f>J279</f>
        <v>Eastern</v>
      </c>
      <c r="K278">
        <f t="shared" ref="K278:L278" si="494">K279</f>
        <v>57</v>
      </c>
      <c r="L278" t="str">
        <f t="shared" si="494"/>
        <v>Partly Cloudy</v>
      </c>
      <c r="M278">
        <f t="shared" si="454"/>
        <v>21</v>
      </c>
      <c r="N278" s="10">
        <f t="shared" si="486"/>
        <v>17.125</v>
      </c>
      <c r="O278" s="10">
        <f t="shared" si="487"/>
        <v>25.25</v>
      </c>
      <c r="P278" s="8">
        <f>(P279*-1)</f>
        <v>-10.5</v>
      </c>
      <c r="Q278" t="str">
        <f t="shared" si="488"/>
        <v>N</v>
      </c>
    </row>
    <row r="279" spans="1:17" x14ac:dyDescent="0.35">
      <c r="A279" t="s">
        <v>30</v>
      </c>
      <c r="B279">
        <v>21</v>
      </c>
      <c r="C279" t="s">
        <v>1</v>
      </c>
      <c r="D279" t="str">
        <f>IF($B278=$B279,"T",IF($B278&lt;$B279,"W","L"))</f>
        <v>W</v>
      </c>
      <c r="E279" s="5">
        <v>41952</v>
      </c>
      <c r="F279" s="4">
        <f t="shared" si="485"/>
        <v>10</v>
      </c>
      <c r="G279" s="4">
        <f t="shared" si="482"/>
        <v>7</v>
      </c>
      <c r="H279" t="s">
        <v>35</v>
      </c>
      <c r="I279">
        <v>1300</v>
      </c>
      <c r="J279" t="str">
        <f>VLOOKUP(A279,Sheet1!$A:$D,3, FALSE)</f>
        <v>Eastern</v>
      </c>
      <c r="K279">
        <v>57</v>
      </c>
      <c r="L279" t="s">
        <v>62</v>
      </c>
      <c r="M279">
        <f t="shared" si="455"/>
        <v>7</v>
      </c>
      <c r="N279" s="10">
        <f t="shared" si="486"/>
        <v>26.666666666666668</v>
      </c>
      <c r="O279" s="10">
        <f t="shared" si="487"/>
        <v>19.333333333333332</v>
      </c>
      <c r="P279" s="8">
        <v>10.5</v>
      </c>
      <c r="Q279" t="str">
        <f t="shared" si="488"/>
        <v>N</v>
      </c>
    </row>
    <row r="280" spans="1:17" x14ac:dyDescent="0.35">
      <c r="A280" t="s">
        <v>24</v>
      </c>
      <c r="B280">
        <v>27</v>
      </c>
      <c r="C280" t="s">
        <v>5</v>
      </c>
      <c r="D280" t="str">
        <f>IF($B281=$B280,"T",IF($B281&lt;$B280,"W","L"))</f>
        <v>W</v>
      </c>
      <c r="E280" s="5">
        <f t="shared" si="489"/>
        <v>41952</v>
      </c>
      <c r="F280" s="4">
        <f t="shared" si="485"/>
        <v>9</v>
      </c>
      <c r="G280" s="4">
        <f t="shared" si="482"/>
        <v>7</v>
      </c>
      <c r="H280" t="s">
        <v>34</v>
      </c>
      <c r="I280">
        <f t="shared" si="490"/>
        <v>1200</v>
      </c>
      <c r="J280" t="str">
        <f>J281</f>
        <v>Central</v>
      </c>
      <c r="K280" t="str">
        <f t="shared" ref="K280:L280" si="495">K281</f>
        <v>Dome</v>
      </c>
      <c r="L280">
        <f t="shared" si="495"/>
        <v>0</v>
      </c>
      <c r="M280">
        <f t="shared" si="454"/>
        <v>24</v>
      </c>
      <c r="N280" s="10">
        <f t="shared" si="486"/>
        <v>21</v>
      </c>
      <c r="O280" s="10">
        <f t="shared" si="487"/>
        <v>22.25</v>
      </c>
      <c r="P280" s="8">
        <f>(P281*-1)</f>
        <v>-5.5</v>
      </c>
      <c r="Q280" t="str">
        <f t="shared" si="488"/>
        <v>Y</v>
      </c>
    </row>
    <row r="281" spans="1:17" x14ac:dyDescent="0.35">
      <c r="A281" t="s">
        <v>2</v>
      </c>
      <c r="B281">
        <v>24</v>
      </c>
      <c r="C281" t="s">
        <v>5</v>
      </c>
      <c r="D281" t="str">
        <f>IF($B280=$B281,"T",IF($B280&lt;$B281,"W","L"))</f>
        <v>L</v>
      </c>
      <c r="E281" s="5">
        <v>41952</v>
      </c>
      <c r="F281" s="4">
        <f t="shared" si="485"/>
        <v>9</v>
      </c>
      <c r="G281" s="4">
        <f t="shared" si="482"/>
        <v>10</v>
      </c>
      <c r="H281" t="s">
        <v>35</v>
      </c>
      <c r="I281">
        <v>1200</v>
      </c>
      <c r="J281" t="str">
        <f>VLOOKUP(A281,Sheet1!$A:$D,3, FALSE)</f>
        <v>Central</v>
      </c>
      <c r="K281" t="s">
        <v>61</v>
      </c>
      <c r="M281">
        <f t="shared" si="455"/>
        <v>27</v>
      </c>
      <c r="N281" s="10">
        <f t="shared" si="486"/>
        <v>28.375</v>
      </c>
      <c r="O281" s="10">
        <f t="shared" si="487"/>
        <v>24.75</v>
      </c>
      <c r="P281" s="8">
        <v>5.5</v>
      </c>
      <c r="Q281" t="str">
        <f t="shared" si="488"/>
        <v>Y</v>
      </c>
    </row>
    <row r="282" spans="1:17" x14ac:dyDescent="0.35">
      <c r="A282" t="s">
        <v>3</v>
      </c>
      <c r="B282">
        <v>27</v>
      </c>
      <c r="C282" t="s">
        <v>1</v>
      </c>
      <c r="D282" t="str">
        <f>IF($B283=$B282,"T",IF($B283&lt;$B282,"W","L"))</f>
        <v>W</v>
      </c>
      <c r="E282" s="5">
        <f t="shared" si="489"/>
        <v>41952</v>
      </c>
      <c r="F282" s="4">
        <f t="shared" si="485"/>
        <v>9</v>
      </c>
      <c r="G282" s="4">
        <f t="shared" si="482"/>
        <v>14</v>
      </c>
      <c r="H282" t="s">
        <v>34</v>
      </c>
      <c r="I282">
        <f t="shared" si="490"/>
        <v>1300</v>
      </c>
      <c r="J282" t="str">
        <f>J283</f>
        <v>Eastern</v>
      </c>
      <c r="K282">
        <f t="shared" ref="K282:L282" si="496">K283</f>
        <v>64</v>
      </c>
      <c r="L282" t="str">
        <f t="shared" si="496"/>
        <v>Cloudy</v>
      </c>
      <c r="M282">
        <f t="shared" si="454"/>
        <v>17</v>
      </c>
      <c r="N282" s="10">
        <f t="shared" si="486"/>
        <v>24</v>
      </c>
      <c r="O282" s="10">
        <f t="shared" si="487"/>
        <v>27.625</v>
      </c>
      <c r="P282" s="8">
        <f>(P283*-1)</f>
        <v>3</v>
      </c>
      <c r="Q282" t="str">
        <f t="shared" si="488"/>
        <v>N</v>
      </c>
    </row>
    <row r="283" spans="1:17" x14ac:dyDescent="0.35">
      <c r="A283" t="s">
        <v>9</v>
      </c>
      <c r="B283">
        <v>17</v>
      </c>
      <c r="C283" t="s">
        <v>1</v>
      </c>
      <c r="D283" t="str">
        <f>IF($B282=$B283,"T",IF($B282&lt;$B283,"W","L"))</f>
        <v>L</v>
      </c>
      <c r="E283" s="5">
        <v>41952</v>
      </c>
      <c r="F283" s="4">
        <f t="shared" si="485"/>
        <v>9</v>
      </c>
      <c r="G283" s="4">
        <f t="shared" si="482"/>
        <v>7</v>
      </c>
      <c r="H283" t="s">
        <v>35</v>
      </c>
      <c r="I283">
        <v>1300</v>
      </c>
      <c r="J283" t="str">
        <f>VLOOKUP(A283,Sheet1!$A:$D,3, FALSE)</f>
        <v>Eastern</v>
      </c>
      <c r="K283">
        <v>64</v>
      </c>
      <c r="L283" t="s">
        <v>64</v>
      </c>
      <c r="M283">
        <f t="shared" si="455"/>
        <v>27</v>
      </c>
      <c r="N283" s="10">
        <f t="shared" si="486"/>
        <v>18.75</v>
      </c>
      <c r="O283" s="10">
        <f t="shared" si="487"/>
        <v>30.625</v>
      </c>
      <c r="P283" s="8">
        <v>-3</v>
      </c>
      <c r="Q283" t="str">
        <f t="shared" si="488"/>
        <v>N</v>
      </c>
    </row>
    <row r="284" spans="1:17" x14ac:dyDescent="0.35">
      <c r="A284" t="s">
        <v>28</v>
      </c>
      <c r="B284">
        <v>31</v>
      </c>
      <c r="C284" t="s">
        <v>1</v>
      </c>
      <c r="D284" t="str">
        <f>IF($B285=$B284,"T",IF($B285&lt;$B284,"W","L"))</f>
        <v>W</v>
      </c>
      <c r="E284" s="5">
        <f t="shared" si="489"/>
        <v>41952</v>
      </c>
      <c r="F284" s="4">
        <f t="shared" si="485"/>
        <v>10</v>
      </c>
      <c r="G284" s="4">
        <f t="shared" si="482"/>
        <v>7</v>
      </c>
      <c r="H284" t="s">
        <v>37</v>
      </c>
      <c r="I284">
        <f t="shared" si="490"/>
        <v>1300</v>
      </c>
      <c r="J284" t="str">
        <f>J285</f>
        <v>Eastern</v>
      </c>
      <c r="K284">
        <f t="shared" ref="K284:L284" si="497">K285</f>
        <v>50</v>
      </c>
      <c r="L284" t="str">
        <f t="shared" si="497"/>
        <v>Clear</v>
      </c>
      <c r="M284">
        <f t="shared" si="454"/>
        <v>17</v>
      </c>
      <c r="N284" s="10">
        <f t="shared" si="486"/>
        <v>25.555555555555557</v>
      </c>
      <c r="O284" s="10">
        <f t="shared" si="487"/>
        <v>21.666666666666668</v>
      </c>
      <c r="P284" s="8">
        <f>(P285*-1)</f>
        <v>7.5</v>
      </c>
      <c r="Q284" t="str">
        <f t="shared" si="488"/>
        <v>N</v>
      </c>
    </row>
    <row r="285" spans="1:17" x14ac:dyDescent="0.35">
      <c r="A285" t="s">
        <v>19</v>
      </c>
      <c r="B285">
        <v>17</v>
      </c>
      <c r="C285" t="s">
        <v>1</v>
      </c>
      <c r="D285" t="str">
        <f>IF($B284=$B285,"T",IF($B284&lt;$B285,"W","L"))</f>
        <v>L</v>
      </c>
      <c r="E285" s="5">
        <v>41952</v>
      </c>
      <c r="F285" s="4">
        <f t="shared" si="485"/>
        <v>10</v>
      </c>
      <c r="G285" s="4">
        <f t="shared" si="482"/>
        <v>7</v>
      </c>
      <c r="H285" t="s">
        <v>36</v>
      </c>
      <c r="I285">
        <v>1300</v>
      </c>
      <c r="J285" t="str">
        <f>VLOOKUP(A285,Sheet1!$A:$D,3, FALSE)</f>
        <v>Eastern</v>
      </c>
      <c r="K285">
        <v>50</v>
      </c>
      <c r="L285" t="s">
        <v>69</v>
      </c>
      <c r="M285">
        <f t="shared" si="455"/>
        <v>31</v>
      </c>
      <c r="N285" s="10">
        <f t="shared" si="486"/>
        <v>15.666666666666666</v>
      </c>
      <c r="O285" s="10">
        <f t="shared" si="487"/>
        <v>27.888888888888889</v>
      </c>
      <c r="P285" s="8">
        <v>-7.5</v>
      </c>
      <c r="Q285" t="str">
        <f t="shared" si="488"/>
        <v>N</v>
      </c>
    </row>
    <row r="286" spans="1:17" x14ac:dyDescent="0.35">
      <c r="A286" t="s">
        <v>18</v>
      </c>
      <c r="B286">
        <v>41</v>
      </c>
      <c r="C286" t="s">
        <v>1</v>
      </c>
      <c r="D286" t="str">
        <f>IF($B287=$B286,"T",IF($B287&lt;$B286,"W","L"))</f>
        <v>W</v>
      </c>
      <c r="E286" s="5">
        <f t="shared" si="489"/>
        <v>41952</v>
      </c>
      <c r="F286" s="4">
        <f t="shared" si="485"/>
        <v>9</v>
      </c>
      <c r="G286" s="4">
        <f t="shared" si="482"/>
        <v>7</v>
      </c>
      <c r="H286" t="s">
        <v>34</v>
      </c>
      <c r="I286">
        <f t="shared" si="490"/>
        <v>1305</v>
      </c>
      <c r="J286" t="str">
        <f>J287</f>
        <v>Pacific</v>
      </c>
      <c r="K286">
        <f t="shared" ref="K286:L286" si="498">K287</f>
        <v>68</v>
      </c>
      <c r="L286" t="str">
        <f t="shared" si="498"/>
        <v>Clear</v>
      </c>
      <c r="M286">
        <f t="shared" si="454"/>
        <v>17</v>
      </c>
      <c r="N286" s="10">
        <f t="shared" si="486"/>
        <v>30.625</v>
      </c>
      <c r="O286" s="10">
        <f t="shared" si="487"/>
        <v>23.125</v>
      </c>
      <c r="P286" s="8">
        <f>(P287*-1)</f>
        <v>12.5</v>
      </c>
      <c r="Q286" t="str">
        <f t="shared" si="488"/>
        <v>N</v>
      </c>
    </row>
    <row r="287" spans="1:17" x14ac:dyDescent="0.35">
      <c r="A287" t="s">
        <v>12</v>
      </c>
      <c r="B287">
        <v>17</v>
      </c>
      <c r="C287" t="s">
        <v>1</v>
      </c>
      <c r="D287" t="str">
        <f>IF($B286=$B287,"T",IF($B286&lt;$B287,"W","L"))</f>
        <v>L</v>
      </c>
      <c r="E287" s="5">
        <v>41952</v>
      </c>
      <c r="F287" s="4">
        <f t="shared" si="485"/>
        <v>9</v>
      </c>
      <c r="G287" s="4">
        <f t="shared" si="482"/>
        <v>7</v>
      </c>
      <c r="H287" t="s">
        <v>35</v>
      </c>
      <c r="I287">
        <v>1305</v>
      </c>
      <c r="J287" t="str">
        <f>VLOOKUP(A287,Sheet1!$A:$D,3, FALSE)</f>
        <v>Pacific</v>
      </c>
      <c r="K287">
        <v>68</v>
      </c>
      <c r="L287" t="s">
        <v>69</v>
      </c>
      <c r="M287">
        <f t="shared" si="455"/>
        <v>41</v>
      </c>
      <c r="N287" s="10">
        <f t="shared" si="486"/>
        <v>16.125</v>
      </c>
      <c r="O287" s="10">
        <f t="shared" si="487"/>
        <v>26.375</v>
      </c>
      <c r="P287" s="8">
        <v>-12.5</v>
      </c>
      <c r="Q287" t="str">
        <f t="shared" si="488"/>
        <v>N</v>
      </c>
    </row>
    <row r="288" spans="1:17" x14ac:dyDescent="0.35">
      <c r="A288" t="s">
        <v>23</v>
      </c>
      <c r="B288">
        <v>14</v>
      </c>
      <c r="C288" t="s">
        <v>1</v>
      </c>
      <c r="D288" t="str">
        <f>IF($B289=$B288,"T",IF($B289&lt;$B288,"W","L"))</f>
        <v>L</v>
      </c>
      <c r="E288" s="5">
        <f t="shared" si="489"/>
        <v>41952</v>
      </c>
      <c r="F288" s="4">
        <f t="shared" si="485"/>
        <v>9</v>
      </c>
      <c r="G288" s="4">
        <f t="shared" si="482"/>
        <v>7</v>
      </c>
      <c r="H288" t="s">
        <v>34</v>
      </c>
      <c r="I288">
        <f t="shared" si="490"/>
        <v>1425</v>
      </c>
      <c r="J288" t="str">
        <f>J289</f>
        <v>Mountain</v>
      </c>
      <c r="K288" t="str">
        <f t="shared" ref="K288:L288" si="499">K289</f>
        <v>Dome</v>
      </c>
      <c r="L288">
        <f t="shared" si="499"/>
        <v>0</v>
      </c>
      <c r="M288">
        <f t="shared" si="454"/>
        <v>31</v>
      </c>
      <c r="N288" s="10">
        <f t="shared" si="486"/>
        <v>18.625</v>
      </c>
      <c r="O288" s="10">
        <f t="shared" si="487"/>
        <v>27.5</v>
      </c>
      <c r="P288" s="8">
        <f>(P289*-1)</f>
        <v>-7</v>
      </c>
      <c r="Q288" t="str">
        <f t="shared" si="488"/>
        <v>N</v>
      </c>
    </row>
    <row r="289" spans="1:17" x14ac:dyDescent="0.35">
      <c r="A289" t="s">
        <v>22</v>
      </c>
      <c r="B289">
        <v>31</v>
      </c>
      <c r="C289" t="s">
        <v>1</v>
      </c>
      <c r="D289" t="str">
        <f>IF($B288=$B289,"T",IF($B288&lt;$B289,"W","L"))</f>
        <v>W</v>
      </c>
      <c r="E289" s="5">
        <v>41952</v>
      </c>
      <c r="F289" s="4">
        <f t="shared" si="485"/>
        <v>9</v>
      </c>
      <c r="G289" s="4">
        <f t="shared" si="482"/>
        <v>7</v>
      </c>
      <c r="H289" t="s">
        <v>35</v>
      </c>
      <c r="I289">
        <v>1425</v>
      </c>
      <c r="J289" t="str">
        <f>VLOOKUP(A289,Sheet1!$A:$D,3, FALSE)</f>
        <v>Mountain</v>
      </c>
      <c r="K289" t="s">
        <v>61</v>
      </c>
      <c r="M289">
        <f t="shared" si="455"/>
        <v>14</v>
      </c>
      <c r="N289" s="10">
        <f t="shared" si="486"/>
        <v>24</v>
      </c>
      <c r="O289" s="10">
        <f t="shared" si="487"/>
        <v>19.5</v>
      </c>
      <c r="P289" s="8">
        <v>7</v>
      </c>
      <c r="Q289" t="str">
        <f t="shared" si="488"/>
        <v>N</v>
      </c>
    </row>
    <row r="290" spans="1:17" x14ac:dyDescent="0.35">
      <c r="A290" t="s">
        <v>21</v>
      </c>
      <c r="B290">
        <v>17</v>
      </c>
      <c r="C290" t="s">
        <v>1</v>
      </c>
      <c r="D290" t="str">
        <f>IF($B291=$B290,"T",IF($B291&lt;$B290,"W","L"))</f>
        <v>L</v>
      </c>
      <c r="E290" s="5">
        <f t="shared" si="489"/>
        <v>41952</v>
      </c>
      <c r="F290" s="4">
        <f t="shared" si="485"/>
        <v>9</v>
      </c>
      <c r="G290" s="4">
        <f t="shared" si="482"/>
        <v>6</v>
      </c>
      <c r="H290" t="s">
        <v>34</v>
      </c>
      <c r="I290">
        <f t="shared" si="490"/>
        <v>1325</v>
      </c>
      <c r="J290" t="str">
        <f>J291</f>
        <v>Pacific</v>
      </c>
      <c r="K290">
        <f t="shared" ref="K290:L290" si="500">K291</f>
        <v>50</v>
      </c>
      <c r="L290" t="str">
        <f t="shared" si="500"/>
        <v>Cloudy</v>
      </c>
      <c r="M290">
        <f t="shared" si="454"/>
        <v>38</v>
      </c>
      <c r="N290" s="10">
        <f t="shared" si="486"/>
        <v>22.25</v>
      </c>
      <c r="O290" s="10">
        <f t="shared" si="487"/>
        <v>26.125</v>
      </c>
      <c r="P290" s="8">
        <f>(P291*-1)</f>
        <v>-9.5</v>
      </c>
      <c r="Q290" t="str">
        <f t="shared" si="488"/>
        <v>N</v>
      </c>
    </row>
    <row r="291" spans="1:17" x14ac:dyDescent="0.35">
      <c r="A291" t="s">
        <v>25</v>
      </c>
      <c r="B291">
        <v>38</v>
      </c>
      <c r="C291" t="s">
        <v>1</v>
      </c>
      <c r="D291" t="str">
        <f>IF($B290=$B291,"T",IF($B290&lt;$B291,"W","L"))</f>
        <v>W</v>
      </c>
      <c r="E291" s="5">
        <v>41952</v>
      </c>
      <c r="F291" s="4">
        <f t="shared" si="485"/>
        <v>9</v>
      </c>
      <c r="G291" s="4">
        <f t="shared" si="482"/>
        <v>7</v>
      </c>
      <c r="H291" t="s">
        <v>35</v>
      </c>
      <c r="I291">
        <v>1325</v>
      </c>
      <c r="J291" t="str">
        <f>VLOOKUP(A291,Sheet1!$A:$D,3, FALSE)</f>
        <v>Pacific</v>
      </c>
      <c r="K291">
        <v>50</v>
      </c>
      <c r="L291" t="s">
        <v>64</v>
      </c>
      <c r="M291">
        <f t="shared" si="455"/>
        <v>17</v>
      </c>
      <c r="N291" s="10">
        <f t="shared" si="486"/>
        <v>25.25</v>
      </c>
      <c r="O291" s="10">
        <f t="shared" si="487"/>
        <v>21.75</v>
      </c>
      <c r="P291" s="8">
        <v>9.5</v>
      </c>
      <c r="Q291" t="str">
        <f t="shared" si="488"/>
        <v>N</v>
      </c>
    </row>
    <row r="292" spans="1:17" x14ac:dyDescent="0.35">
      <c r="A292" t="s">
        <v>17</v>
      </c>
      <c r="B292">
        <v>14</v>
      </c>
      <c r="C292" t="s">
        <v>1</v>
      </c>
      <c r="D292" t="str">
        <f>IF($B293=$B292,"T",IF($B293&lt;$B292,"W","L"))</f>
        <v>L</v>
      </c>
      <c r="E292" s="5">
        <f t="shared" si="489"/>
        <v>41952</v>
      </c>
      <c r="F292" s="4">
        <f t="shared" si="485"/>
        <v>9</v>
      </c>
      <c r="G292" s="4">
        <f t="shared" si="482"/>
        <v>14</v>
      </c>
      <c r="H292" t="s">
        <v>34</v>
      </c>
      <c r="I292">
        <f t="shared" si="490"/>
        <v>1930</v>
      </c>
      <c r="J292" t="str">
        <f>J293</f>
        <v>Central</v>
      </c>
      <c r="K292" s="1">
        <f t="shared" ref="K292" si="501">K293</f>
        <v>34</v>
      </c>
      <c r="L292" s="1" t="str">
        <f t="shared" ref="L292" si="502">L293</f>
        <v>Mostly Cloudy</v>
      </c>
      <c r="M292">
        <f t="shared" si="454"/>
        <v>55</v>
      </c>
      <c r="N292" s="10">
        <f t="shared" si="486"/>
        <v>22.5</v>
      </c>
      <c r="O292" s="10">
        <f t="shared" si="487"/>
        <v>27.75</v>
      </c>
      <c r="P292" s="8">
        <f>(P293*-1)</f>
        <v>-9.5</v>
      </c>
      <c r="Q292" t="str">
        <f t="shared" si="488"/>
        <v>N</v>
      </c>
    </row>
    <row r="293" spans="1:17" x14ac:dyDescent="0.35">
      <c r="A293" t="s">
        <v>26</v>
      </c>
      <c r="B293">
        <v>55</v>
      </c>
      <c r="C293" t="s">
        <v>1</v>
      </c>
      <c r="D293" t="str">
        <f>IF($B292=$B293,"T",IF($B292&lt;$B293,"W","L"))</f>
        <v>W</v>
      </c>
      <c r="E293" s="5">
        <v>41952</v>
      </c>
      <c r="F293" s="4">
        <f t="shared" si="485"/>
        <v>9</v>
      </c>
      <c r="G293" s="4">
        <f t="shared" si="482"/>
        <v>14</v>
      </c>
      <c r="H293" t="s">
        <v>35</v>
      </c>
      <c r="I293">
        <v>1930</v>
      </c>
      <c r="J293" t="str">
        <f>VLOOKUP(A293,Sheet1!$A:$D,3, FALSE)</f>
        <v>Central</v>
      </c>
      <c r="K293" s="1">
        <v>34</v>
      </c>
      <c r="L293" s="1" t="s">
        <v>74</v>
      </c>
      <c r="M293">
        <f t="shared" si="455"/>
        <v>14</v>
      </c>
      <c r="N293" s="10">
        <f t="shared" si="486"/>
        <v>27.75</v>
      </c>
      <c r="O293" s="10">
        <f t="shared" si="487"/>
        <v>23.875</v>
      </c>
      <c r="P293" s="8">
        <v>9.5</v>
      </c>
      <c r="Q293" t="str">
        <f t="shared" si="488"/>
        <v>N</v>
      </c>
    </row>
    <row r="294" spans="1:17" x14ac:dyDescent="0.35">
      <c r="A294" t="s">
        <v>20</v>
      </c>
      <c r="B294">
        <v>21</v>
      </c>
      <c r="C294" t="s">
        <v>1</v>
      </c>
      <c r="D294" t="str">
        <f>IF($B295=$B294,"T",IF($B295&lt;$B294,"W","L"))</f>
        <v>L</v>
      </c>
      <c r="E294" s="5">
        <f t="shared" ref="E294" si="503">$E295</f>
        <v>41953</v>
      </c>
      <c r="F294" s="4">
        <f t="shared" si="485"/>
        <v>10</v>
      </c>
      <c r="G294" s="4">
        <f t="shared" si="482"/>
        <v>11</v>
      </c>
      <c r="H294" t="s">
        <v>34</v>
      </c>
      <c r="I294">
        <f t="shared" si="490"/>
        <v>2030</v>
      </c>
      <c r="J294" t="str">
        <f>J295</f>
        <v>Eastern</v>
      </c>
      <c r="K294" s="1">
        <f t="shared" ref="K294" si="504">K295</f>
        <v>52</v>
      </c>
      <c r="L294" s="1" t="str">
        <f t="shared" ref="L294" si="505">L295</f>
        <v>Mostly Clear</v>
      </c>
      <c r="M294">
        <f t="shared" si="454"/>
        <v>45</v>
      </c>
      <c r="N294" s="10">
        <f t="shared" si="486"/>
        <v>19.666666666666668</v>
      </c>
      <c r="O294" s="10">
        <f t="shared" si="487"/>
        <v>26.222222222222221</v>
      </c>
      <c r="P294" s="8">
        <f>(P295*-1)</f>
        <v>-7</v>
      </c>
      <c r="Q294" t="str">
        <f t="shared" si="488"/>
        <v>N</v>
      </c>
    </row>
    <row r="295" spans="1:17" x14ac:dyDescent="0.35">
      <c r="A295" t="s">
        <v>27</v>
      </c>
      <c r="B295">
        <v>45</v>
      </c>
      <c r="C295" t="s">
        <v>1</v>
      </c>
      <c r="D295" t="str">
        <f>IF($B294=$B295,"T",IF($B294&lt;$B295,"W","L"))</f>
        <v>W</v>
      </c>
      <c r="E295" s="5">
        <v>41953</v>
      </c>
      <c r="F295" s="4">
        <f t="shared" si="485"/>
        <v>9</v>
      </c>
      <c r="G295" s="4">
        <f t="shared" si="482"/>
        <v>8</v>
      </c>
      <c r="H295" t="s">
        <v>35</v>
      </c>
      <c r="I295">
        <v>2030</v>
      </c>
      <c r="J295" t="str">
        <f>VLOOKUP(A295,Sheet1!$A:$D,3, FALSE)</f>
        <v>Eastern</v>
      </c>
      <c r="K295" s="1">
        <v>52</v>
      </c>
      <c r="L295" s="1" t="s">
        <v>117</v>
      </c>
      <c r="M295">
        <f t="shared" si="455"/>
        <v>21</v>
      </c>
      <c r="N295" s="10">
        <f t="shared" si="486"/>
        <v>29.25</v>
      </c>
      <c r="O295" s="10">
        <f t="shared" si="487"/>
        <v>22.125</v>
      </c>
      <c r="P295" s="8">
        <v>7</v>
      </c>
      <c r="Q295" t="str">
        <f t="shared" si="488"/>
        <v>N</v>
      </c>
    </row>
    <row r="296" spans="1:17" x14ac:dyDescent="0.35">
      <c r="A296" t="s">
        <v>11</v>
      </c>
      <c r="B296">
        <v>9</v>
      </c>
      <c r="C296" t="s">
        <v>1</v>
      </c>
      <c r="D296" t="str">
        <f>IF($B297=$B296,"T",IF($B297&lt;$B296,"W","L"))</f>
        <v>L</v>
      </c>
      <c r="E296" s="5">
        <f t="shared" ref="E296" si="506">$E297</f>
        <v>41956</v>
      </c>
      <c r="F296" s="4">
        <f>1+IF(ISNA(VLOOKUP($A296,$A$270:$F$295,6,FALSE)),VLOOKUP($A296,$A$244:$F$269,6,FALSE),VLOOKUP($A296,$A$270:$F$295,6,FALSE))</f>
        <v>10</v>
      </c>
      <c r="G296" s="4">
        <f t="shared" ref="G296:G323" si="507">VLOOKUP($A296,$A296:$E296,5,FALSE)-IF(ISNA(VLOOKUP($A296,$A$270:$E$295,5,FALSE)),VLOOKUP($A296,$A$244:$E$269,5,FALSE),VLOOKUP($A296,$A$270:$E$295,5,FALSE))</f>
        <v>4</v>
      </c>
      <c r="H296" t="s">
        <v>34</v>
      </c>
      <c r="I296">
        <f t="shared" ref="I296:I322" si="508">I297</f>
        <v>2025</v>
      </c>
      <c r="J296" t="str">
        <f>J297</f>
        <v>Eastern</v>
      </c>
      <c r="K296">
        <f t="shared" ref="K296:L296" si="509">K297</f>
        <v>74</v>
      </c>
      <c r="L296" t="str">
        <f t="shared" si="509"/>
        <v>Clear</v>
      </c>
      <c r="M296">
        <f t="shared" si="454"/>
        <v>22</v>
      </c>
      <c r="N296" s="10">
        <f>IF(ISNA(VLOOKUP($A296,$A$270:$N$295,2,FALSE)),((VLOOKUP($A296,$A$244:$N$269,14,FALSE)*($F296-2))+VLOOKUP($A296,$A$244:$N$269,2,FALSE))/($F296-1),((VLOOKUP($A296,$A$270:$N$295,14,FALSE)*($F296-2))+VLOOKUP($A296,$A$270:$N$295,2,FALSE))/($F296-1))</f>
        <v>21.222222222222221</v>
      </c>
      <c r="O296" s="10">
        <f>IF(ISNA(VLOOKUP($A296,$A$270:$O$295,13,FALSE)),((VLOOKUP($A296,$A$244:$O$269,15,FALSE)*($F296-2))+VLOOKUP($A296,$A$244:$O$269,13,FALSE))/($F296-1),((VLOOKUP($A296,$A$270:$O$295,15,FALSE)*($F296-2))+VLOOKUP($A296,$A$270:$O$295,13,FALSE))/($F296-1))</f>
        <v>20.222222222222221</v>
      </c>
      <c r="P296" s="8">
        <f>(P297*-1)</f>
        <v>-4</v>
      </c>
      <c r="Q296" t="str">
        <f>IF(AND(($P296 &lt;  0), ($D296="L")), "N", IF(AND(($P296 &gt; 0), ($D296="W")),"N","Y"))</f>
        <v>N</v>
      </c>
    </row>
    <row r="297" spans="1:17" x14ac:dyDescent="0.35">
      <c r="A297" t="s">
        <v>10</v>
      </c>
      <c r="B297">
        <v>22</v>
      </c>
      <c r="C297" t="s">
        <v>1</v>
      </c>
      <c r="D297" t="str">
        <f>IF($B296=$B297,"T",IF($B296&lt;$B297,"W","L"))</f>
        <v>W</v>
      </c>
      <c r="E297" s="5">
        <v>41956</v>
      </c>
      <c r="F297" s="4">
        <f t="shared" ref="F297:F324" si="510">1+IF(ISNA(VLOOKUP($A297,$A$270:$F$295,6,FALSE)),VLOOKUP($A297,$A$244:$F$269,6,FALSE),VLOOKUP($A297,$A$270:$F$295,6,FALSE))</f>
        <v>10</v>
      </c>
      <c r="G297" s="4">
        <f t="shared" si="507"/>
        <v>4</v>
      </c>
      <c r="H297" t="s">
        <v>35</v>
      </c>
      <c r="I297">
        <v>2025</v>
      </c>
      <c r="J297" t="str">
        <f>VLOOKUP(A297,Sheet1!$A:$D,3, FALSE)</f>
        <v>Eastern</v>
      </c>
      <c r="K297">
        <v>74</v>
      </c>
      <c r="L297" t="s">
        <v>69</v>
      </c>
      <c r="M297">
        <f t="shared" si="455"/>
        <v>9</v>
      </c>
      <c r="N297" s="10">
        <f t="shared" ref="N297:N324" si="511">IF(ISNA(VLOOKUP($A297,$A$270:$N$295,2,FALSE)),((VLOOKUP($A297,$A$244:$N$269,14,FALSE)*($F297-2))+VLOOKUP($A297,$A$244:$N$269,2,FALSE))/($F297-1),((VLOOKUP($A297,$A$270:$N$295,14,FALSE)*($F297-2))+VLOOKUP($A297,$A$270:$N$295,2,FALSE))/($F297-1))</f>
        <v>25.222222222222221</v>
      </c>
      <c r="O297" s="10">
        <f t="shared" ref="O297:O324" si="512">IF(ISNA(VLOOKUP($A297,$A$270:$O$295,13,FALSE)),((VLOOKUP($A297,$A$244:$O$269,15,FALSE)*($F297-2))+VLOOKUP($A297,$A$244:$O$269,13,FALSE))/($F297-1),((VLOOKUP($A297,$A$270:$O$295,15,FALSE)*($F297-2))+VLOOKUP($A297,$A$270:$O$295,13,FALSE))/($F297-1))</f>
        <v>19</v>
      </c>
      <c r="P297" s="8">
        <v>4</v>
      </c>
      <c r="Q297" t="str">
        <f t="shared" ref="Q297:Q323" si="513">IF(AND(($P297 &lt;  0), ($D297="L")), "N", IF(AND(($P297 &gt; 0), ($D297="W")),"N","Y"))</f>
        <v>N</v>
      </c>
    </row>
    <row r="298" spans="1:17" x14ac:dyDescent="0.35">
      <c r="A298" t="s">
        <v>18</v>
      </c>
      <c r="B298">
        <v>7</v>
      </c>
      <c r="C298" t="s">
        <v>1</v>
      </c>
      <c r="D298" t="str">
        <f>IF($B299=$B298,"T",IF($B299&lt;$B298,"W","L"))</f>
        <v>L</v>
      </c>
      <c r="E298" s="5">
        <f t="shared" ref="E298:E320" si="514">$E299</f>
        <v>41959</v>
      </c>
      <c r="F298" s="4">
        <f t="shared" si="510"/>
        <v>10</v>
      </c>
      <c r="G298" s="4">
        <f t="shared" si="507"/>
        <v>7</v>
      </c>
      <c r="H298" t="s">
        <v>34</v>
      </c>
      <c r="I298">
        <f t="shared" si="508"/>
        <v>1200</v>
      </c>
      <c r="J298" t="str">
        <f>J299</f>
        <v>Central</v>
      </c>
      <c r="K298" t="str">
        <f t="shared" ref="K298:L298" si="515">K299</f>
        <v>Dome</v>
      </c>
      <c r="L298">
        <f t="shared" si="515"/>
        <v>0</v>
      </c>
      <c r="M298">
        <f t="shared" si="454"/>
        <v>22</v>
      </c>
      <c r="N298" s="10">
        <f t="shared" si="511"/>
        <v>31.777777777777779</v>
      </c>
      <c r="O298" s="10">
        <f t="shared" si="512"/>
        <v>22.444444444444443</v>
      </c>
      <c r="P298" s="8">
        <f>(P299*-1)</f>
        <v>9</v>
      </c>
      <c r="Q298" t="str">
        <f t="shared" si="513"/>
        <v>Y</v>
      </c>
    </row>
    <row r="299" spans="1:17" x14ac:dyDescent="0.35">
      <c r="A299" t="s">
        <v>23</v>
      </c>
      <c r="B299">
        <v>22</v>
      </c>
      <c r="C299" t="s">
        <v>1</v>
      </c>
      <c r="D299" t="str">
        <f>IF($B298=$B299,"T",IF($B298&lt;$B299,"W","L"))</f>
        <v>W</v>
      </c>
      <c r="E299" s="5">
        <v>41959</v>
      </c>
      <c r="F299" s="4">
        <f t="shared" si="510"/>
        <v>10</v>
      </c>
      <c r="G299" s="4">
        <f t="shared" si="507"/>
        <v>7</v>
      </c>
      <c r="H299" t="s">
        <v>35</v>
      </c>
      <c r="I299">
        <v>1200</v>
      </c>
      <c r="J299" t="str">
        <f>VLOOKUP(A299,Sheet1!$A:$D,3, FALSE)</f>
        <v>Central</v>
      </c>
      <c r="K299" t="s">
        <v>61</v>
      </c>
      <c r="M299">
        <f t="shared" si="455"/>
        <v>7</v>
      </c>
      <c r="N299" s="10">
        <f t="shared" si="511"/>
        <v>18.111111111111111</v>
      </c>
      <c r="O299" s="10">
        <f t="shared" si="512"/>
        <v>27.888888888888889</v>
      </c>
      <c r="P299" s="8">
        <v>-9</v>
      </c>
      <c r="Q299" t="str">
        <f t="shared" si="513"/>
        <v>Y</v>
      </c>
    </row>
    <row r="300" spans="1:17" x14ac:dyDescent="0.35">
      <c r="A300" t="s">
        <v>6</v>
      </c>
      <c r="B300">
        <v>27</v>
      </c>
      <c r="C300" t="s">
        <v>1</v>
      </c>
      <c r="D300" t="str">
        <f>IF($B301=$B300,"T",IF($B301&lt;$B300,"W","L"))</f>
        <v>W</v>
      </c>
      <c r="E300" s="5">
        <f t="shared" si="514"/>
        <v>41959</v>
      </c>
      <c r="F300" s="4">
        <f t="shared" si="510"/>
        <v>10</v>
      </c>
      <c r="G300" s="4">
        <f t="shared" si="507"/>
        <v>10</v>
      </c>
      <c r="H300" t="s">
        <v>34</v>
      </c>
      <c r="I300">
        <f t="shared" si="508"/>
        <v>1200</v>
      </c>
      <c r="J300" t="str">
        <f>J301</f>
        <v>Central</v>
      </c>
      <c r="K300" t="str">
        <f t="shared" ref="K300:L300" si="516">K301</f>
        <v>Dome</v>
      </c>
      <c r="L300">
        <f t="shared" si="516"/>
        <v>0</v>
      </c>
      <c r="M300">
        <f t="shared" si="454"/>
        <v>10</v>
      </c>
      <c r="N300" s="10">
        <f t="shared" si="511"/>
        <v>21.888888888888889</v>
      </c>
      <c r="O300" s="10">
        <f t="shared" si="512"/>
        <v>23.444444444444443</v>
      </c>
      <c r="P300" s="8">
        <f>(P301*-1)</f>
        <v>-8</v>
      </c>
      <c r="Q300" t="str">
        <f t="shared" si="513"/>
        <v>Y</v>
      </c>
    </row>
    <row r="301" spans="1:17" x14ac:dyDescent="0.35">
      <c r="A301" t="s">
        <v>2</v>
      </c>
      <c r="B301">
        <v>10</v>
      </c>
      <c r="C301" t="s">
        <v>1</v>
      </c>
      <c r="D301" t="str">
        <f>IF($B300=$B301,"T",IF($B300&lt;$B301,"W","L"))</f>
        <v>L</v>
      </c>
      <c r="E301" s="5">
        <v>41959</v>
      </c>
      <c r="F301" s="4">
        <f t="shared" si="510"/>
        <v>10</v>
      </c>
      <c r="G301" s="4">
        <f t="shared" si="507"/>
        <v>7</v>
      </c>
      <c r="H301" t="s">
        <v>35</v>
      </c>
      <c r="I301">
        <v>1200</v>
      </c>
      <c r="J301" t="str">
        <f>VLOOKUP(A301,Sheet1!$A:$D,3, FALSE)</f>
        <v>Central</v>
      </c>
      <c r="K301" t="s">
        <v>61</v>
      </c>
      <c r="M301">
        <f t="shared" si="455"/>
        <v>27</v>
      </c>
      <c r="N301" s="10">
        <f t="shared" si="511"/>
        <v>27.888888888888889</v>
      </c>
      <c r="O301" s="10">
        <f t="shared" si="512"/>
        <v>25</v>
      </c>
      <c r="P301" s="8">
        <v>8</v>
      </c>
      <c r="Q301" t="str">
        <f t="shared" si="513"/>
        <v>Y</v>
      </c>
    </row>
    <row r="302" spans="1:17" x14ac:dyDescent="0.35">
      <c r="A302" t="s">
        <v>0</v>
      </c>
      <c r="B302">
        <v>13</v>
      </c>
      <c r="C302" t="s">
        <v>1</v>
      </c>
      <c r="D302" t="str">
        <f>IF($B303=$B302,"T",IF($B303&lt;$B302,"W","L"))</f>
        <v>L</v>
      </c>
      <c r="E302" s="5">
        <f t="shared" si="514"/>
        <v>41959</v>
      </c>
      <c r="F302" s="4">
        <f t="shared" si="510"/>
        <v>10</v>
      </c>
      <c r="G302" s="4">
        <f t="shared" si="507"/>
        <v>14</v>
      </c>
      <c r="H302" t="s">
        <v>34</v>
      </c>
      <c r="I302">
        <f t="shared" si="508"/>
        <v>1200</v>
      </c>
      <c r="J302" t="str">
        <f>J303</f>
        <v>Central</v>
      </c>
      <c r="K302">
        <f t="shared" ref="K302:L302" si="517">K303</f>
        <v>31</v>
      </c>
      <c r="L302" t="str">
        <f t="shared" si="517"/>
        <v>Cloudy, Flurries</v>
      </c>
      <c r="M302">
        <f t="shared" si="454"/>
        <v>21</v>
      </c>
      <c r="N302" s="10">
        <f t="shared" si="511"/>
        <v>18.666666666666668</v>
      </c>
      <c r="O302" s="10">
        <f t="shared" si="512"/>
        <v>22.111111111111111</v>
      </c>
      <c r="P302" s="8">
        <f>(P303*-1)</f>
        <v>-2.5</v>
      </c>
      <c r="Q302" t="str">
        <f t="shared" si="513"/>
        <v>N</v>
      </c>
    </row>
    <row r="303" spans="1:17" x14ac:dyDescent="0.35">
      <c r="A303" t="s">
        <v>17</v>
      </c>
      <c r="B303">
        <v>21</v>
      </c>
      <c r="C303" t="s">
        <v>1</v>
      </c>
      <c r="D303" t="str">
        <f>IF($B302=$B303,"T",IF($B302&lt;$B303,"W","L"))</f>
        <v>W</v>
      </c>
      <c r="E303" s="5">
        <v>41959</v>
      </c>
      <c r="F303" s="4">
        <f t="shared" si="510"/>
        <v>10</v>
      </c>
      <c r="G303" s="4">
        <f t="shared" si="507"/>
        <v>7</v>
      </c>
      <c r="H303" t="s">
        <v>35</v>
      </c>
      <c r="I303">
        <v>1200</v>
      </c>
      <c r="J303" t="str">
        <f>VLOOKUP(A303,Sheet1!$A:$D,3, FALSE)</f>
        <v>Central</v>
      </c>
      <c r="K303">
        <v>31</v>
      </c>
      <c r="L303" t="s">
        <v>120</v>
      </c>
      <c r="M303">
        <f t="shared" si="455"/>
        <v>13</v>
      </c>
      <c r="N303" s="10">
        <f t="shared" si="511"/>
        <v>21.555555555555557</v>
      </c>
      <c r="O303" s="10">
        <f t="shared" si="512"/>
        <v>30.777777777777779</v>
      </c>
      <c r="P303" s="8">
        <v>2.5</v>
      </c>
      <c r="Q303" t="str">
        <f t="shared" si="513"/>
        <v>N</v>
      </c>
    </row>
    <row r="304" spans="1:17" x14ac:dyDescent="0.35">
      <c r="A304" t="s">
        <v>15</v>
      </c>
      <c r="B304">
        <v>23</v>
      </c>
      <c r="C304" t="s">
        <v>1</v>
      </c>
      <c r="D304" t="str">
        <f>IF($B305=$B304,"T",IF($B305&lt;$B304,"W","L"))</f>
        <v>W</v>
      </c>
      <c r="E304" s="5">
        <f t="shared" si="514"/>
        <v>41959</v>
      </c>
      <c r="F304" s="4">
        <f t="shared" si="510"/>
        <v>10</v>
      </c>
      <c r="G304" s="4">
        <f t="shared" si="507"/>
        <v>14</v>
      </c>
      <c r="H304" t="s">
        <v>34</v>
      </c>
      <c r="I304">
        <f t="shared" si="508"/>
        <v>1300</v>
      </c>
      <c r="J304" t="str">
        <f>J305</f>
        <v>Eastern</v>
      </c>
      <c r="K304" s="1">
        <f t="shared" ref="K304" si="518">K305</f>
        <v>34</v>
      </c>
      <c r="L304" s="1" t="str">
        <f t="shared" ref="L304" si="519">L305</f>
        <v>Cloudy</v>
      </c>
      <c r="M304">
        <f t="shared" ref="M304:M367" si="520">$B305</f>
        <v>7</v>
      </c>
      <c r="N304" s="10">
        <f t="shared" si="511"/>
        <v>22.888888888888889</v>
      </c>
      <c r="O304" s="10">
        <f t="shared" si="512"/>
        <v>21.888888888888889</v>
      </c>
      <c r="P304" s="8">
        <f>(P305*-1)</f>
        <v>-4</v>
      </c>
      <c r="Q304" t="str">
        <f t="shared" si="513"/>
        <v>Y</v>
      </c>
    </row>
    <row r="305" spans="1:17" x14ac:dyDescent="0.35">
      <c r="A305" t="s">
        <v>8</v>
      </c>
      <c r="B305">
        <v>7</v>
      </c>
      <c r="C305" t="s">
        <v>1</v>
      </c>
      <c r="D305" t="str">
        <f>IF($B304=$B305,"T",IF($B304&lt;$B305,"W","L"))</f>
        <v>L</v>
      </c>
      <c r="E305" s="5">
        <v>41959</v>
      </c>
      <c r="F305" s="4">
        <f t="shared" si="510"/>
        <v>10</v>
      </c>
      <c r="G305" s="4">
        <f t="shared" si="507"/>
        <v>10</v>
      </c>
      <c r="H305" t="s">
        <v>35</v>
      </c>
      <c r="I305">
        <v>1300</v>
      </c>
      <c r="J305" t="str">
        <f>VLOOKUP(A305,Sheet1!$A:$D,3, FALSE)</f>
        <v>Eastern</v>
      </c>
      <c r="K305" s="1">
        <v>34</v>
      </c>
      <c r="L305" s="1" t="s">
        <v>64</v>
      </c>
      <c r="M305">
        <f t="shared" ref="M305:M368" si="521">$B304</f>
        <v>23</v>
      </c>
      <c r="N305" s="10">
        <f t="shared" si="511"/>
        <v>23.222222222222221</v>
      </c>
      <c r="O305" s="10">
        <f t="shared" si="512"/>
        <v>19.111111111111111</v>
      </c>
      <c r="P305" s="8">
        <v>4</v>
      </c>
      <c r="Q305" t="str">
        <f t="shared" si="513"/>
        <v>Y</v>
      </c>
    </row>
    <row r="306" spans="1:17" x14ac:dyDescent="0.35">
      <c r="A306" t="s">
        <v>9</v>
      </c>
      <c r="B306">
        <v>27</v>
      </c>
      <c r="C306" t="s">
        <v>1</v>
      </c>
      <c r="D306" t="str">
        <f>IF($B307=$B306,"T",IF($B307&lt;$B306,"W","L"))</f>
        <v>W</v>
      </c>
      <c r="E306" s="5">
        <f t="shared" si="514"/>
        <v>41959</v>
      </c>
      <c r="F306" s="4">
        <f t="shared" si="510"/>
        <v>10</v>
      </c>
      <c r="G306" s="4">
        <f t="shared" si="507"/>
        <v>7</v>
      </c>
      <c r="H306" t="s">
        <v>34</v>
      </c>
      <c r="I306">
        <f t="shared" si="508"/>
        <v>1300</v>
      </c>
      <c r="J306" t="str">
        <f>J307</f>
        <v>Eastern</v>
      </c>
      <c r="K306">
        <f t="shared" ref="K306:L306" si="522">K307</f>
        <v>45</v>
      </c>
      <c r="L306" t="str">
        <f t="shared" si="522"/>
        <v>Cloudy</v>
      </c>
      <c r="M306">
        <f t="shared" si="520"/>
        <v>7</v>
      </c>
      <c r="N306" s="10">
        <f t="shared" si="511"/>
        <v>18.555555555555557</v>
      </c>
      <c r="O306" s="10">
        <f t="shared" si="512"/>
        <v>30.222222222222221</v>
      </c>
      <c r="P306" s="8">
        <f>(P307*-1)</f>
        <v>-7</v>
      </c>
      <c r="Q306" t="str">
        <f t="shared" si="513"/>
        <v>Y</v>
      </c>
    </row>
    <row r="307" spans="1:17" x14ac:dyDescent="0.35">
      <c r="A307" t="s">
        <v>29</v>
      </c>
      <c r="B307">
        <v>7</v>
      </c>
      <c r="C307" t="s">
        <v>1</v>
      </c>
      <c r="D307" t="str">
        <f>IF($B306=$B307,"T",IF($B306&lt;$B307,"W","L"))</f>
        <v>L</v>
      </c>
      <c r="E307" s="5">
        <v>41959</v>
      </c>
      <c r="F307" s="4">
        <f t="shared" si="510"/>
        <v>10</v>
      </c>
      <c r="G307" s="4">
        <f t="shared" si="507"/>
        <v>14</v>
      </c>
      <c r="H307" t="s">
        <v>35</v>
      </c>
      <c r="I307">
        <v>1300</v>
      </c>
      <c r="J307" t="str">
        <f>VLOOKUP(A307,Sheet1!$A:$D,3, FALSE)</f>
        <v>Eastern</v>
      </c>
      <c r="K307">
        <v>45</v>
      </c>
      <c r="L307" t="s">
        <v>64</v>
      </c>
      <c r="M307">
        <f t="shared" si="521"/>
        <v>27</v>
      </c>
      <c r="N307" s="10">
        <f t="shared" si="511"/>
        <v>21.888888888888889</v>
      </c>
      <c r="O307" s="10">
        <f t="shared" si="512"/>
        <v>25.444444444444443</v>
      </c>
      <c r="P307" s="8">
        <v>7</v>
      </c>
      <c r="Q307" t="str">
        <f t="shared" si="513"/>
        <v>Y</v>
      </c>
    </row>
    <row r="308" spans="1:17" x14ac:dyDescent="0.35">
      <c r="A308" t="s">
        <v>24</v>
      </c>
      <c r="B308">
        <v>16</v>
      </c>
      <c r="C308" t="s">
        <v>1</v>
      </c>
      <c r="D308" t="str">
        <f>IF($B309=$B308,"T",IF($B309&lt;$B308,"W","L"))</f>
        <v>W</v>
      </c>
      <c r="E308" s="5">
        <f t="shared" si="514"/>
        <v>41959</v>
      </c>
      <c r="F308" s="4">
        <f t="shared" si="510"/>
        <v>10</v>
      </c>
      <c r="G308" s="4">
        <f t="shared" si="507"/>
        <v>7</v>
      </c>
      <c r="H308" t="s">
        <v>34</v>
      </c>
      <c r="I308">
        <f t="shared" si="508"/>
        <v>1300</v>
      </c>
      <c r="J308" t="str">
        <f>J309</f>
        <v>Eastern</v>
      </c>
      <c r="K308">
        <f t="shared" ref="K308:L308" si="523">K309</f>
        <v>42</v>
      </c>
      <c r="L308" t="str">
        <f t="shared" si="523"/>
        <v>Cloudy</v>
      </c>
      <c r="M308">
        <f t="shared" si="520"/>
        <v>10</v>
      </c>
      <c r="N308" s="10">
        <f t="shared" si="511"/>
        <v>21.666666666666668</v>
      </c>
      <c r="O308" s="10">
        <f t="shared" si="512"/>
        <v>22.444444444444443</v>
      </c>
      <c r="P308" s="8">
        <f>(P309*-1)</f>
        <v>4</v>
      </c>
      <c r="Q308" t="str">
        <f t="shared" si="513"/>
        <v>N</v>
      </c>
    </row>
    <row r="309" spans="1:17" x14ac:dyDescent="0.35">
      <c r="A309" t="s">
        <v>21</v>
      </c>
      <c r="B309">
        <v>10</v>
      </c>
      <c r="C309" t="s">
        <v>1</v>
      </c>
      <c r="D309" t="str">
        <f>IF($B308=$B309,"T",IF($B308&lt;$B309,"W","L"))</f>
        <v>L</v>
      </c>
      <c r="E309" s="5">
        <v>41959</v>
      </c>
      <c r="F309" s="4">
        <f t="shared" si="510"/>
        <v>10</v>
      </c>
      <c r="G309" s="4">
        <f t="shared" si="507"/>
        <v>7</v>
      </c>
      <c r="H309" t="s">
        <v>35</v>
      </c>
      <c r="I309">
        <v>1300</v>
      </c>
      <c r="J309" t="str">
        <f>VLOOKUP(A309,Sheet1!$A:$D,3, FALSE)</f>
        <v>Eastern</v>
      </c>
      <c r="K309">
        <v>42</v>
      </c>
      <c r="L309" t="s">
        <v>64</v>
      </c>
      <c r="M309">
        <f t="shared" si="521"/>
        <v>16</v>
      </c>
      <c r="N309" s="10">
        <f t="shared" si="511"/>
        <v>21.666666666666668</v>
      </c>
      <c r="O309" s="10">
        <f t="shared" si="512"/>
        <v>27.444444444444443</v>
      </c>
      <c r="P309" s="8">
        <v>-4</v>
      </c>
      <c r="Q309" t="str">
        <f t="shared" si="513"/>
        <v>N</v>
      </c>
    </row>
    <row r="310" spans="1:17" x14ac:dyDescent="0.35">
      <c r="A310" t="s">
        <v>3</v>
      </c>
      <c r="B310">
        <v>19</v>
      </c>
      <c r="C310" t="s">
        <v>1</v>
      </c>
      <c r="D310" t="str">
        <f>IF($B311=$B310,"T",IF($B311&lt;$B310,"W","L"))</f>
        <v>W</v>
      </c>
      <c r="E310" s="5">
        <f t="shared" si="514"/>
        <v>41959</v>
      </c>
      <c r="F310" s="4">
        <f t="shared" si="510"/>
        <v>10</v>
      </c>
      <c r="G310" s="4">
        <f t="shared" si="507"/>
        <v>7</v>
      </c>
      <c r="H310" t="s">
        <v>34</v>
      </c>
      <c r="I310">
        <f t="shared" si="508"/>
        <v>1300</v>
      </c>
      <c r="J310" t="str">
        <f>J311</f>
        <v>Eastern</v>
      </c>
      <c r="K310">
        <f t="shared" ref="K310:L310" si="524">K311</f>
        <v>48</v>
      </c>
      <c r="L310" t="str">
        <f t="shared" si="524"/>
        <v>Cloudy</v>
      </c>
      <c r="M310">
        <f t="shared" si="520"/>
        <v>17</v>
      </c>
      <c r="N310" s="10">
        <f t="shared" si="511"/>
        <v>24.333333333333332</v>
      </c>
      <c r="O310" s="10">
        <f t="shared" si="512"/>
        <v>26.444444444444443</v>
      </c>
      <c r="P310" s="8">
        <f>(P311*-1)</f>
        <v>2.5</v>
      </c>
      <c r="Q310" t="str">
        <f t="shared" si="513"/>
        <v>N</v>
      </c>
    </row>
    <row r="311" spans="1:17" x14ac:dyDescent="0.35">
      <c r="A311" t="s">
        <v>20</v>
      </c>
      <c r="B311">
        <v>17</v>
      </c>
      <c r="C311" t="s">
        <v>1</v>
      </c>
      <c r="D311" t="str">
        <f>IF($B310=$B311,"T",IF($B310&lt;$B311,"W","L"))</f>
        <v>L</v>
      </c>
      <c r="E311" s="5">
        <v>41959</v>
      </c>
      <c r="F311" s="4">
        <f t="shared" si="510"/>
        <v>11</v>
      </c>
      <c r="G311" s="4">
        <f t="shared" si="507"/>
        <v>6</v>
      </c>
      <c r="H311" t="s">
        <v>35</v>
      </c>
      <c r="I311">
        <v>1300</v>
      </c>
      <c r="J311" t="str">
        <f>VLOOKUP(A311,Sheet1!$A:$D,3, FALSE)</f>
        <v>Eastern</v>
      </c>
      <c r="K311">
        <v>48</v>
      </c>
      <c r="L311" t="s">
        <v>64</v>
      </c>
      <c r="M311">
        <f t="shared" si="521"/>
        <v>19</v>
      </c>
      <c r="N311" s="10">
        <f t="shared" si="511"/>
        <v>19.8</v>
      </c>
      <c r="O311" s="10">
        <f t="shared" si="512"/>
        <v>28.1</v>
      </c>
      <c r="P311" s="8">
        <v>-2.5</v>
      </c>
      <c r="Q311" t="str">
        <f t="shared" si="513"/>
        <v>N</v>
      </c>
    </row>
    <row r="312" spans="1:17" x14ac:dyDescent="0.35">
      <c r="A312" t="s">
        <v>25</v>
      </c>
      <c r="B312">
        <v>20</v>
      </c>
      <c r="C312" t="s">
        <v>1</v>
      </c>
      <c r="D312" t="str">
        <f>IF($B313=$B312,"T",IF($B313&lt;$B312,"W","L"))</f>
        <v>L</v>
      </c>
      <c r="E312" s="5">
        <f t="shared" si="514"/>
        <v>41959</v>
      </c>
      <c r="F312" s="4">
        <f t="shared" si="510"/>
        <v>10</v>
      </c>
      <c r="G312" s="4">
        <f t="shared" si="507"/>
        <v>7</v>
      </c>
      <c r="H312" t="s">
        <v>34</v>
      </c>
      <c r="I312">
        <f t="shared" si="508"/>
        <v>1200</v>
      </c>
      <c r="J312" t="str">
        <f>J313</f>
        <v>Central</v>
      </c>
      <c r="K312">
        <f t="shared" ref="K312:L312" si="525">K313</f>
        <v>21</v>
      </c>
      <c r="L312" t="str">
        <f t="shared" si="525"/>
        <v>Cloudy</v>
      </c>
      <c r="M312">
        <f t="shared" si="520"/>
        <v>24</v>
      </c>
      <c r="N312" s="10">
        <f t="shared" si="511"/>
        <v>26.666666666666668</v>
      </c>
      <c r="O312" s="10">
        <f t="shared" si="512"/>
        <v>21.222222222222221</v>
      </c>
      <c r="P312" s="8">
        <f>(P313*-1)</f>
        <v>1</v>
      </c>
      <c r="Q312" t="str">
        <f t="shared" si="513"/>
        <v>Y</v>
      </c>
    </row>
    <row r="313" spans="1:17" x14ac:dyDescent="0.35">
      <c r="A313" t="s">
        <v>33</v>
      </c>
      <c r="B313">
        <v>24</v>
      </c>
      <c r="C313" t="s">
        <v>1</v>
      </c>
      <c r="D313" t="str">
        <f>IF($B312=$B313,"T",IF($B312&lt;$B313,"W","L"))</f>
        <v>W</v>
      </c>
      <c r="E313" s="5">
        <v>41959</v>
      </c>
      <c r="F313" s="4">
        <f t="shared" si="510"/>
        <v>10</v>
      </c>
      <c r="G313" s="4">
        <f t="shared" si="507"/>
        <v>7</v>
      </c>
      <c r="H313" t="s">
        <v>35</v>
      </c>
      <c r="I313">
        <v>1200</v>
      </c>
      <c r="J313" t="str">
        <f>VLOOKUP(A313,Sheet1!$A:$D,3, FALSE)</f>
        <v>Central</v>
      </c>
      <c r="K313">
        <v>21</v>
      </c>
      <c r="L313" t="s">
        <v>64</v>
      </c>
      <c r="M313">
        <f t="shared" si="521"/>
        <v>20</v>
      </c>
      <c r="N313" s="10">
        <f t="shared" si="511"/>
        <v>24.111111111111111</v>
      </c>
      <c r="O313" s="10">
        <f t="shared" si="512"/>
        <v>16.777777777777779</v>
      </c>
      <c r="P313" s="8">
        <v>-1</v>
      </c>
      <c r="Q313" t="str">
        <f t="shared" si="513"/>
        <v>Y</v>
      </c>
    </row>
    <row r="314" spans="1:17" x14ac:dyDescent="0.35">
      <c r="A314" t="s">
        <v>12</v>
      </c>
      <c r="B314">
        <v>6</v>
      </c>
      <c r="C314" t="s">
        <v>1</v>
      </c>
      <c r="D314" t="str">
        <f>IF($B315=$B314,"T",IF($B315&lt;$B314,"W","L"))</f>
        <v>L</v>
      </c>
      <c r="E314" s="5">
        <f t="shared" si="514"/>
        <v>41959</v>
      </c>
      <c r="F314" s="4">
        <f t="shared" si="510"/>
        <v>10</v>
      </c>
      <c r="G314" s="4">
        <f t="shared" si="507"/>
        <v>7</v>
      </c>
      <c r="H314" t="s">
        <v>34</v>
      </c>
      <c r="I314">
        <f t="shared" si="508"/>
        <v>1305</v>
      </c>
      <c r="J314" t="str">
        <f>J315</f>
        <v>Pacific</v>
      </c>
      <c r="K314">
        <f t="shared" ref="K314:L314" si="526">K315</f>
        <v>72</v>
      </c>
      <c r="L314" t="str">
        <f t="shared" si="526"/>
        <v>Sunny</v>
      </c>
      <c r="M314">
        <f t="shared" si="520"/>
        <v>13</v>
      </c>
      <c r="N314" s="10">
        <f t="shared" si="511"/>
        <v>16.222222222222221</v>
      </c>
      <c r="O314" s="10">
        <f t="shared" si="512"/>
        <v>28</v>
      </c>
      <c r="P314" s="8">
        <f>(P315*-1)</f>
        <v>-10</v>
      </c>
      <c r="Q314" t="str">
        <f t="shared" si="513"/>
        <v>N</v>
      </c>
    </row>
    <row r="315" spans="1:17" x14ac:dyDescent="0.35">
      <c r="A315" t="s">
        <v>32</v>
      </c>
      <c r="B315">
        <v>13</v>
      </c>
      <c r="C315" t="s">
        <v>1</v>
      </c>
      <c r="D315" t="str">
        <f>IF($B314=$B315,"T",IF($B314&lt;$B315,"W","L"))</f>
        <v>W</v>
      </c>
      <c r="E315" s="5">
        <v>41959</v>
      </c>
      <c r="F315" s="4">
        <f t="shared" si="510"/>
        <v>10</v>
      </c>
      <c r="G315" s="4">
        <f t="shared" si="507"/>
        <v>14</v>
      </c>
      <c r="H315" t="s">
        <v>35</v>
      </c>
      <c r="I315">
        <v>1305</v>
      </c>
      <c r="J315" t="str">
        <f>VLOOKUP(A315,Sheet1!$A:$D,3, FALSE)</f>
        <v>Pacific</v>
      </c>
      <c r="K315">
        <v>72</v>
      </c>
      <c r="L315" t="s">
        <v>65</v>
      </c>
      <c r="M315">
        <f t="shared" si="521"/>
        <v>6</v>
      </c>
      <c r="N315" s="10">
        <f t="shared" si="511"/>
        <v>22.777777777777779</v>
      </c>
      <c r="O315" s="10">
        <f t="shared" si="512"/>
        <v>20.666666666666668</v>
      </c>
      <c r="P315" s="8">
        <v>10</v>
      </c>
      <c r="Q315" t="str">
        <f t="shared" si="513"/>
        <v>N</v>
      </c>
    </row>
    <row r="316" spans="1:17" x14ac:dyDescent="0.35">
      <c r="A316" t="s">
        <v>16</v>
      </c>
      <c r="B316">
        <v>6</v>
      </c>
      <c r="C316" t="s">
        <v>1</v>
      </c>
      <c r="D316" t="str">
        <f>IF($B317=$B316,"T",IF($B317&lt;$B316,"W","L"))</f>
        <v>L</v>
      </c>
      <c r="E316" s="5">
        <f t="shared" si="514"/>
        <v>41959</v>
      </c>
      <c r="F316" s="4">
        <f t="shared" si="510"/>
        <v>10</v>
      </c>
      <c r="G316" s="4">
        <f t="shared" si="507"/>
        <v>7</v>
      </c>
      <c r="H316" t="s">
        <v>34</v>
      </c>
      <c r="I316">
        <f t="shared" si="508"/>
        <v>1425</v>
      </c>
      <c r="J316" t="str">
        <f>J317</f>
        <v>Mountain</v>
      </c>
      <c r="K316" t="str">
        <f t="shared" ref="K316:L316" si="527">K317</f>
        <v>Dome</v>
      </c>
      <c r="L316">
        <f t="shared" si="527"/>
        <v>0</v>
      </c>
      <c r="M316">
        <f t="shared" si="520"/>
        <v>14</v>
      </c>
      <c r="N316" s="10">
        <f t="shared" si="511"/>
        <v>20.222222222222221</v>
      </c>
      <c r="O316" s="10">
        <f t="shared" si="512"/>
        <v>15.777777777777779</v>
      </c>
      <c r="P316" s="8">
        <f>(P317*-1)</f>
        <v>1.5</v>
      </c>
      <c r="Q316" t="str">
        <f t="shared" si="513"/>
        <v>Y</v>
      </c>
    </row>
    <row r="317" spans="1:17" x14ac:dyDescent="0.35">
      <c r="A317" t="s">
        <v>22</v>
      </c>
      <c r="B317">
        <v>14</v>
      </c>
      <c r="C317" t="s">
        <v>1</v>
      </c>
      <c r="D317" t="str">
        <f>IF($B316=$B317,"T",IF($B316&lt;$B317,"W","L"))</f>
        <v>W</v>
      </c>
      <c r="E317" s="5">
        <v>41959</v>
      </c>
      <c r="F317" s="4">
        <f t="shared" si="510"/>
        <v>10</v>
      </c>
      <c r="G317" s="4">
        <f t="shared" si="507"/>
        <v>7</v>
      </c>
      <c r="H317" t="s">
        <v>35</v>
      </c>
      <c r="I317">
        <v>1425</v>
      </c>
      <c r="J317" t="str">
        <f>VLOOKUP(A317,Sheet1!$A:$D,3, FALSE)</f>
        <v>Mountain</v>
      </c>
      <c r="K317" t="s">
        <v>61</v>
      </c>
      <c r="M317">
        <f t="shared" si="521"/>
        <v>6</v>
      </c>
      <c r="N317" s="10">
        <f t="shared" si="511"/>
        <v>24.777777777777779</v>
      </c>
      <c r="O317" s="10">
        <f t="shared" si="512"/>
        <v>18.888888888888889</v>
      </c>
      <c r="P317" s="8">
        <v>-1.5</v>
      </c>
      <c r="Q317" t="str">
        <f t="shared" si="513"/>
        <v>Y</v>
      </c>
    </row>
    <row r="318" spans="1:17" x14ac:dyDescent="0.35">
      <c r="A318" t="s">
        <v>27</v>
      </c>
      <c r="B318">
        <v>20</v>
      </c>
      <c r="C318" t="s">
        <v>1</v>
      </c>
      <c r="D318" t="str">
        <f>IF($B319=$B318,"T",IF($B319&lt;$B318,"W","L"))</f>
        <v>L</v>
      </c>
      <c r="E318" s="5">
        <f t="shared" si="514"/>
        <v>41959</v>
      </c>
      <c r="F318" s="4">
        <f t="shared" si="510"/>
        <v>10</v>
      </c>
      <c r="G318" s="4">
        <f t="shared" si="507"/>
        <v>6</v>
      </c>
      <c r="H318" t="s">
        <v>34</v>
      </c>
      <c r="I318">
        <f t="shared" si="508"/>
        <v>1525</v>
      </c>
      <c r="J318" t="str">
        <f>J319</f>
        <v>Central</v>
      </c>
      <c r="K318" s="1">
        <f t="shared" ref="K318:L318" si="528">K319</f>
        <v>28</v>
      </c>
      <c r="L318" s="1" t="str">
        <f t="shared" si="528"/>
        <v>Cloudy, Wind 13 mph, Windchill 17</v>
      </c>
      <c r="M318">
        <f t="shared" si="520"/>
        <v>53</v>
      </c>
      <c r="N318" s="10">
        <f t="shared" si="511"/>
        <v>31</v>
      </c>
      <c r="O318" s="10">
        <f t="shared" si="512"/>
        <v>22</v>
      </c>
      <c r="P318" s="8">
        <f>(P319*-1)</f>
        <v>-5.5</v>
      </c>
      <c r="Q318" t="str">
        <f t="shared" si="513"/>
        <v>N</v>
      </c>
    </row>
    <row r="319" spans="1:17" x14ac:dyDescent="0.35">
      <c r="A319" t="s">
        <v>26</v>
      </c>
      <c r="B319">
        <v>53</v>
      </c>
      <c r="C319" t="s">
        <v>1</v>
      </c>
      <c r="D319" t="str">
        <f>IF($B318=$B319,"T",IF($B318&lt;$B319,"W","L"))</f>
        <v>W</v>
      </c>
      <c r="E319" s="5">
        <v>41959</v>
      </c>
      <c r="F319" s="4">
        <f t="shared" si="510"/>
        <v>10</v>
      </c>
      <c r="G319" s="4">
        <f t="shared" si="507"/>
        <v>7</v>
      </c>
      <c r="H319" t="s">
        <v>35</v>
      </c>
      <c r="I319">
        <v>1525</v>
      </c>
      <c r="J319" t="str">
        <f>VLOOKUP(A319,Sheet1!$A:$D,3, FALSE)</f>
        <v>Central</v>
      </c>
      <c r="K319" s="1">
        <v>28</v>
      </c>
      <c r="L319" s="1" t="s">
        <v>166</v>
      </c>
      <c r="M319">
        <f t="shared" si="521"/>
        <v>20</v>
      </c>
      <c r="N319" s="10">
        <f t="shared" si="511"/>
        <v>30.777777777777779</v>
      </c>
      <c r="O319" s="10">
        <f t="shared" si="512"/>
        <v>22.777777777777779</v>
      </c>
      <c r="P319" s="8">
        <v>5.5</v>
      </c>
      <c r="Q319" t="str">
        <f t="shared" si="513"/>
        <v>N</v>
      </c>
    </row>
    <row r="320" spans="1:17" x14ac:dyDescent="0.35">
      <c r="A320" t="s">
        <v>7</v>
      </c>
      <c r="B320">
        <v>42</v>
      </c>
      <c r="C320" t="s">
        <v>1</v>
      </c>
      <c r="D320" t="str">
        <f>IF($B321=$B320,"T",IF($B321&lt;$B320,"W","L"))</f>
        <v>W</v>
      </c>
      <c r="E320" s="5">
        <f t="shared" si="514"/>
        <v>41959</v>
      </c>
      <c r="F320" s="4">
        <f t="shared" si="510"/>
        <v>10</v>
      </c>
      <c r="G320" s="4">
        <f t="shared" si="507"/>
        <v>14</v>
      </c>
      <c r="H320" t="s">
        <v>34</v>
      </c>
      <c r="I320">
        <f t="shared" si="508"/>
        <v>2030</v>
      </c>
      <c r="J320" t="str">
        <f>J321</f>
        <v>Eastern</v>
      </c>
      <c r="K320" t="str">
        <f t="shared" ref="K320:L320" si="529">K321</f>
        <v>Dome</v>
      </c>
      <c r="L320">
        <f t="shared" si="529"/>
        <v>0</v>
      </c>
      <c r="M320">
        <f t="shared" si="520"/>
        <v>20</v>
      </c>
      <c r="N320" s="10">
        <f t="shared" si="511"/>
        <v>31.222222222222221</v>
      </c>
      <c r="O320" s="10">
        <f t="shared" si="512"/>
        <v>22</v>
      </c>
      <c r="P320" s="8">
        <f>(P321*-1)</f>
        <v>-3</v>
      </c>
      <c r="Q320" t="str">
        <f t="shared" si="513"/>
        <v>Y</v>
      </c>
    </row>
    <row r="321" spans="1:17" x14ac:dyDescent="0.35">
      <c r="A321" t="s">
        <v>14</v>
      </c>
      <c r="B321">
        <v>20</v>
      </c>
      <c r="C321" t="s">
        <v>1</v>
      </c>
      <c r="D321" t="str">
        <f>IF($B320=$B321,"T",IF($B320&lt;$B321,"W","L"))</f>
        <v>L</v>
      </c>
      <c r="E321" s="5">
        <v>41959</v>
      </c>
      <c r="F321" s="4">
        <f t="shared" si="510"/>
        <v>10</v>
      </c>
      <c r="G321" s="4">
        <f t="shared" si="507"/>
        <v>13</v>
      </c>
      <c r="H321" t="s">
        <v>35</v>
      </c>
      <c r="I321">
        <v>2030</v>
      </c>
      <c r="J321" t="str">
        <f>VLOOKUP(A321,Sheet1!$A:$D,3, FALSE)</f>
        <v>Eastern</v>
      </c>
      <c r="K321" t="s">
        <v>61</v>
      </c>
      <c r="M321">
        <f t="shared" si="521"/>
        <v>42</v>
      </c>
      <c r="N321" s="10">
        <f t="shared" si="511"/>
        <v>32.222222222222221</v>
      </c>
      <c r="O321" s="10">
        <f t="shared" si="512"/>
        <v>23.444444444444443</v>
      </c>
      <c r="P321" s="8">
        <v>3</v>
      </c>
      <c r="Q321" t="str">
        <f t="shared" si="513"/>
        <v>Y</v>
      </c>
    </row>
    <row r="322" spans="1:17" x14ac:dyDescent="0.35">
      <c r="A322" t="s">
        <v>4</v>
      </c>
      <c r="B322">
        <v>27</v>
      </c>
      <c r="C322" t="s">
        <v>1</v>
      </c>
      <c r="D322" t="str">
        <f>IF($B323=$B322,"T",IF($B323&lt;$B322,"W","L"))</f>
        <v>W</v>
      </c>
      <c r="E322" s="5">
        <f t="shared" ref="E322" si="530">$E323</f>
        <v>41960</v>
      </c>
      <c r="F322" s="4">
        <f t="shared" si="510"/>
        <v>11</v>
      </c>
      <c r="G322" s="4">
        <f t="shared" si="507"/>
        <v>8</v>
      </c>
      <c r="H322" t="s">
        <v>34</v>
      </c>
      <c r="I322">
        <f t="shared" si="508"/>
        <v>1930</v>
      </c>
      <c r="J322" t="str">
        <f>J323</f>
        <v>Central</v>
      </c>
      <c r="K322" s="1">
        <f>K323</f>
        <v>25</v>
      </c>
      <c r="L322" s="1" t="str">
        <f t="shared" ref="L322" si="531">L323</f>
        <v>Cloudy</v>
      </c>
      <c r="M322">
        <f t="shared" si="520"/>
        <v>24</v>
      </c>
      <c r="N322" s="10">
        <f t="shared" si="511"/>
        <v>26.1</v>
      </c>
      <c r="O322" s="10">
        <f t="shared" si="512"/>
        <v>23.9</v>
      </c>
      <c r="P322" s="8">
        <f>(P323*-1)</f>
        <v>7</v>
      </c>
      <c r="Q322" t="str">
        <f t="shared" si="513"/>
        <v>N</v>
      </c>
    </row>
    <row r="323" spans="1:17" x14ac:dyDescent="0.35">
      <c r="A323" t="s">
        <v>13</v>
      </c>
      <c r="B323">
        <v>24</v>
      </c>
      <c r="C323" t="s">
        <v>1</v>
      </c>
      <c r="D323" t="str">
        <f>IF($B322=$B323,"T",IF($B322&lt;$B323,"W","L"))</f>
        <v>L</v>
      </c>
      <c r="E323" s="5">
        <v>41960</v>
      </c>
      <c r="F323" s="4">
        <f t="shared" si="510"/>
        <v>10</v>
      </c>
      <c r="G323" s="4">
        <f t="shared" si="507"/>
        <v>8</v>
      </c>
      <c r="H323" t="s">
        <v>35</v>
      </c>
      <c r="I323">
        <v>1930</v>
      </c>
      <c r="J323" t="str">
        <f>VLOOKUP(A323,Sheet1!$A:$D,3, FALSE)</f>
        <v>Central</v>
      </c>
      <c r="K323" s="1">
        <v>25</v>
      </c>
      <c r="L323" s="1" t="s">
        <v>64</v>
      </c>
      <c r="M323">
        <f t="shared" si="521"/>
        <v>27</v>
      </c>
      <c r="N323" s="10">
        <f t="shared" si="511"/>
        <v>16</v>
      </c>
      <c r="O323" s="10">
        <f t="shared" si="512"/>
        <v>24.777777777777779</v>
      </c>
      <c r="P323" s="8">
        <v>-7</v>
      </c>
      <c r="Q323" t="str">
        <f t="shared" si="513"/>
        <v>N</v>
      </c>
    </row>
    <row r="324" spans="1:17" x14ac:dyDescent="0.35">
      <c r="A324" t="s">
        <v>33</v>
      </c>
      <c r="B324">
        <v>20</v>
      </c>
      <c r="C324" t="s">
        <v>1</v>
      </c>
      <c r="D324" t="str">
        <f>IF($B325=$B324,"T",IF($B325&lt;$B324,"W","L"))</f>
        <v>L</v>
      </c>
      <c r="E324" s="5">
        <f t="shared" ref="E324" si="532">$E325</f>
        <v>41963</v>
      </c>
      <c r="F324" s="4">
        <f>1+IF(ISNA(VLOOKUP($A324,$A$296:$F$323,6,FALSE)),VLOOKUP($A324,$A$270:$F$295,6,FALSE),VLOOKUP($A324,$A$296:$F$323,6,FALSE))</f>
        <v>11</v>
      </c>
      <c r="G324" s="4">
        <f t="shared" ref="G324:G353" si="533">VLOOKUP($A324,$A324:$E324,5,FALSE)-IF(ISNA(VLOOKUP($A324,$A$296:$E$323,5,FALSE)),VLOOKUP($A324,$A$270:$E$295,5,FALSE),VLOOKUP($A324,$A$296:$E$323,5,FALSE))</f>
        <v>4</v>
      </c>
      <c r="H324" t="s">
        <v>34</v>
      </c>
      <c r="I324">
        <f t="shared" ref="I324" si="534">I325</f>
        <v>1725</v>
      </c>
      <c r="J324" t="str">
        <f>J325</f>
        <v>Pacific</v>
      </c>
      <c r="K324">
        <f t="shared" ref="K324:L324" si="535">K325</f>
        <v>57</v>
      </c>
      <c r="L324" t="str">
        <f t="shared" si="535"/>
        <v>Cloudy</v>
      </c>
      <c r="M324">
        <f t="shared" si="520"/>
        <v>24</v>
      </c>
      <c r="N324" s="10">
        <f>IF(ISNA(VLOOKUP($A324,$A$296:$N$323,2,FALSE)),((VLOOKUP($A324,$A$270:$N$295,14,FALSE)*($F324-2))+VLOOKUP($A324,$A$270:$N$295,2,FALSE))/($F324-1),((VLOOKUP($A324,$A$296:$N$323,14,FALSE)*($F324-2))+VLOOKUP($A324,$A$296:$N$323,2,FALSE))/($F324-1))</f>
        <v>24.1</v>
      </c>
      <c r="O324" s="10">
        <f>IF(ISNA(VLOOKUP($A324,$A$296:$O$323,13,FALSE)),((VLOOKUP($A324,$A$270:$O$295,15,FALSE)*($F324-2))+VLOOKUP($A324,$A$270:$O$295,13,FALSE))/($F324-1),((VLOOKUP($A324,$A$296:$O$323,15,FALSE)*($F324-2))+VLOOKUP($A324,$A$296:$O$323,13,FALSE))/($F324-1))</f>
        <v>17.100000000000001</v>
      </c>
      <c r="P324" s="8">
        <f>(P325*-1)</f>
        <v>7.5</v>
      </c>
      <c r="Q324" t="str">
        <f>IF(AND(($P324 &lt;  0), ($D324="L")), "N", IF(AND(($P324 &gt; 0), ($D324="W")),"N","Y"))</f>
        <v>Y</v>
      </c>
    </row>
    <row r="325" spans="1:17" x14ac:dyDescent="0.35">
      <c r="A325" t="s">
        <v>12</v>
      </c>
      <c r="B325">
        <v>24</v>
      </c>
      <c r="C325" t="s">
        <v>1</v>
      </c>
      <c r="D325" t="str">
        <f>IF($B324=$B325,"T",IF($B324&lt;$B325,"W","L"))</f>
        <v>W</v>
      </c>
      <c r="E325" s="5">
        <v>41963</v>
      </c>
      <c r="F325" s="4">
        <f t="shared" ref="F325:F354" si="536">1+IF(ISNA(VLOOKUP($A325,$A$296:$F$323,6,FALSE)),VLOOKUP($A325,$A$270:$F$295,6,FALSE),VLOOKUP($A325,$A$296:$F$323,6,FALSE))</f>
        <v>11</v>
      </c>
      <c r="G325" s="4">
        <f t="shared" si="533"/>
        <v>4</v>
      </c>
      <c r="H325" t="s">
        <v>35</v>
      </c>
      <c r="I325">
        <v>1725</v>
      </c>
      <c r="J325" t="str">
        <f>VLOOKUP(A325,Sheet1!$A:$D,3, FALSE)</f>
        <v>Pacific</v>
      </c>
      <c r="K325">
        <v>57</v>
      </c>
      <c r="L325" t="s">
        <v>64</v>
      </c>
      <c r="M325">
        <f t="shared" si="521"/>
        <v>20</v>
      </c>
      <c r="N325" s="10">
        <f t="shared" ref="N325:N354" si="537">IF(ISNA(VLOOKUP($A325,$A$296:$N$323,2,FALSE)),((VLOOKUP($A325,$A$270:$N$295,14,FALSE)*($F325-2))+VLOOKUP($A325,$A$270:$N$295,2,FALSE))/($F325-1),((VLOOKUP($A325,$A$296:$N$323,14,FALSE)*($F325-2))+VLOOKUP($A325,$A$296:$N$323,2,FALSE))/($F325-1))</f>
        <v>15.2</v>
      </c>
      <c r="O325" s="10">
        <f t="shared" ref="O325:O354" si="538">IF(ISNA(VLOOKUP($A325,$A$296:$O$323,13,FALSE)),((VLOOKUP($A325,$A$270:$O$295,15,FALSE)*($F325-2))+VLOOKUP($A325,$A$270:$O$295,13,FALSE))/($F325-1),((VLOOKUP($A325,$A$296:$O$323,15,FALSE)*($F325-2))+VLOOKUP($A325,$A$296:$O$323,13,FALSE))/($F325-1))</f>
        <v>26.5</v>
      </c>
      <c r="P325" s="8">
        <v>-7.5</v>
      </c>
      <c r="Q325" t="str">
        <f t="shared" ref="Q325:Q353" si="539">IF(AND(($P325 &lt;  0), ($D325="L")), "N", IF(AND(($P325 &gt; 0), ($D325="W")),"N","Y"))</f>
        <v>Y</v>
      </c>
    </row>
    <row r="326" spans="1:17" x14ac:dyDescent="0.35">
      <c r="A326" t="s">
        <v>19</v>
      </c>
      <c r="B326">
        <v>3</v>
      </c>
      <c r="C326" t="s">
        <v>1</v>
      </c>
      <c r="D326" t="str">
        <f>IF($B327=$B326,"T",IF($B327&lt;$B326,"W","L"))</f>
        <v>L</v>
      </c>
      <c r="E326" s="5">
        <f t="shared" ref="E326:E350" si="540">$E327</f>
        <v>41966</v>
      </c>
      <c r="F326" s="4">
        <f t="shared" si="536"/>
        <v>11</v>
      </c>
      <c r="G326" s="4">
        <f t="shared" si="533"/>
        <v>14</v>
      </c>
      <c r="H326" t="s">
        <v>34</v>
      </c>
      <c r="I326">
        <f t="shared" ref="I326" si="541">I327</f>
        <v>1300</v>
      </c>
      <c r="J326" t="str">
        <f>J327</f>
        <v>Eastern</v>
      </c>
      <c r="K326" t="str">
        <f t="shared" ref="K326:L328" si="542">K327</f>
        <v>Dome</v>
      </c>
      <c r="L326">
        <f t="shared" si="542"/>
        <v>0</v>
      </c>
      <c r="M326">
        <f t="shared" si="520"/>
        <v>23</v>
      </c>
      <c r="N326" s="10">
        <f t="shared" si="537"/>
        <v>15.8</v>
      </c>
      <c r="O326" s="10">
        <f t="shared" si="538"/>
        <v>28.2</v>
      </c>
      <c r="P326" s="8">
        <f>(P327*-1)</f>
        <v>-13.5</v>
      </c>
      <c r="Q326" t="str">
        <f t="shared" si="539"/>
        <v>N</v>
      </c>
    </row>
    <row r="327" spans="1:17" x14ac:dyDescent="0.35">
      <c r="A327" t="s">
        <v>14</v>
      </c>
      <c r="B327">
        <v>23</v>
      </c>
      <c r="C327" t="s">
        <v>1</v>
      </c>
      <c r="D327" t="str">
        <f>IF($B326=$B327,"T",IF($B326&lt;$B327,"W","L"))</f>
        <v>W</v>
      </c>
      <c r="E327" s="5">
        <v>41966</v>
      </c>
      <c r="F327" s="4">
        <f t="shared" si="536"/>
        <v>11</v>
      </c>
      <c r="G327" s="4">
        <f t="shared" si="533"/>
        <v>7</v>
      </c>
      <c r="H327" t="s">
        <v>35</v>
      </c>
      <c r="I327">
        <v>1300</v>
      </c>
      <c r="J327" t="str">
        <f>VLOOKUP(A327,Sheet1!$A:$D,3, FALSE)</f>
        <v>Eastern</v>
      </c>
      <c r="K327" t="s">
        <v>61</v>
      </c>
      <c r="M327">
        <f t="shared" si="521"/>
        <v>3</v>
      </c>
      <c r="N327" s="10">
        <f t="shared" si="537"/>
        <v>31</v>
      </c>
      <c r="O327" s="10">
        <f t="shared" si="538"/>
        <v>25.3</v>
      </c>
      <c r="P327" s="8">
        <v>13.5</v>
      </c>
      <c r="Q327" t="str">
        <f t="shared" si="539"/>
        <v>N</v>
      </c>
    </row>
    <row r="328" spans="1:17" x14ac:dyDescent="0.35">
      <c r="A328" t="s">
        <v>13</v>
      </c>
      <c r="B328">
        <v>24</v>
      </c>
      <c r="C328" t="s">
        <v>1</v>
      </c>
      <c r="D328" t="str">
        <f>IF($B329=$B328,"T",IF($B329&lt;$B328,"W","L"))</f>
        <v>L</v>
      </c>
      <c r="E328" s="5">
        <f t="shared" si="540"/>
        <v>41966</v>
      </c>
      <c r="F328" s="4">
        <f t="shared" si="536"/>
        <v>11</v>
      </c>
      <c r="G328" s="4">
        <f t="shared" si="533"/>
        <v>6</v>
      </c>
      <c r="H328" t="s">
        <v>34</v>
      </c>
      <c r="I328">
        <f t="shared" ref="I328:I352" si="543">I329</f>
        <v>1300</v>
      </c>
      <c r="J328" t="str">
        <f>J329</f>
        <v>Eastern</v>
      </c>
      <c r="K328" s="1">
        <f>K329</f>
        <v>54</v>
      </c>
      <c r="L328" s="1" t="str">
        <f t="shared" si="542"/>
        <v>Sunny</v>
      </c>
      <c r="M328">
        <f t="shared" si="520"/>
        <v>43</v>
      </c>
      <c r="N328" s="10">
        <f t="shared" si="537"/>
        <v>16.8</v>
      </c>
      <c r="O328" s="10">
        <f t="shared" si="538"/>
        <v>25</v>
      </c>
      <c r="P328" s="8">
        <f>(P329*-1)</f>
        <v>-11.5</v>
      </c>
      <c r="Q328" t="str">
        <f t="shared" si="539"/>
        <v>N</v>
      </c>
    </row>
    <row r="329" spans="1:17" x14ac:dyDescent="0.35">
      <c r="A329" t="s">
        <v>27</v>
      </c>
      <c r="B329">
        <v>43</v>
      </c>
      <c r="C329" t="s">
        <v>1</v>
      </c>
      <c r="D329" t="str">
        <f>IF($B328=$B329,"T",IF($B328&lt;$B329,"W","L"))</f>
        <v>W</v>
      </c>
      <c r="E329" s="5">
        <v>41966</v>
      </c>
      <c r="F329" s="4">
        <f t="shared" si="536"/>
        <v>11</v>
      </c>
      <c r="G329" s="4">
        <f t="shared" si="533"/>
        <v>7</v>
      </c>
      <c r="H329" t="s">
        <v>35</v>
      </c>
      <c r="I329">
        <v>1300</v>
      </c>
      <c r="J329" t="str">
        <f>VLOOKUP(A329,Sheet1!$A:$D,3, FALSE)</f>
        <v>Eastern</v>
      </c>
      <c r="K329" s="1">
        <v>54</v>
      </c>
      <c r="L329" s="1" t="s">
        <v>65</v>
      </c>
      <c r="M329">
        <f t="shared" si="521"/>
        <v>24</v>
      </c>
      <c r="N329" s="10">
        <f t="shared" si="537"/>
        <v>29.9</v>
      </c>
      <c r="O329" s="10">
        <f t="shared" si="538"/>
        <v>25.1</v>
      </c>
      <c r="P329" s="8">
        <v>11.5</v>
      </c>
      <c r="Q329" t="str">
        <f t="shared" si="539"/>
        <v>N</v>
      </c>
    </row>
    <row r="330" spans="1:17" x14ac:dyDescent="0.35">
      <c r="A330" t="s">
        <v>6</v>
      </c>
      <c r="B330">
        <v>22</v>
      </c>
      <c r="C330" t="s">
        <v>1</v>
      </c>
      <c r="D330" t="str">
        <f>IF($B331=$B330,"T",IF($B331&lt;$B330,"W","L"))</f>
        <v>W</v>
      </c>
      <c r="E330" s="5">
        <f t="shared" si="540"/>
        <v>41966</v>
      </c>
      <c r="F330" s="4">
        <f t="shared" si="536"/>
        <v>11</v>
      </c>
      <c r="G330" s="4">
        <f t="shared" si="533"/>
        <v>7</v>
      </c>
      <c r="H330" t="s">
        <v>34</v>
      </c>
      <c r="I330">
        <f t="shared" si="543"/>
        <v>1200</v>
      </c>
      <c r="J330" t="str">
        <f>J331</f>
        <v>Central</v>
      </c>
      <c r="K330">
        <f t="shared" ref="K330:L330" si="544">K331</f>
        <v>71</v>
      </c>
      <c r="L330" t="str">
        <f t="shared" si="544"/>
        <v>Sunny</v>
      </c>
      <c r="M330">
        <f t="shared" si="520"/>
        <v>13</v>
      </c>
      <c r="N330" s="10">
        <f t="shared" si="537"/>
        <v>22.4</v>
      </c>
      <c r="O330" s="10">
        <f t="shared" si="538"/>
        <v>22.1</v>
      </c>
      <c r="P330" s="8">
        <f>(P331*-1)</f>
        <v>-2.5</v>
      </c>
      <c r="Q330" t="str">
        <f t="shared" si="539"/>
        <v>Y</v>
      </c>
    </row>
    <row r="331" spans="1:17" x14ac:dyDescent="0.35">
      <c r="A331" t="s">
        <v>15</v>
      </c>
      <c r="B331">
        <v>13</v>
      </c>
      <c r="C331" t="s">
        <v>1</v>
      </c>
      <c r="D331" t="str">
        <f>IF($B330=$B331,"T",IF($B330&lt;$B331,"W","L"))</f>
        <v>L</v>
      </c>
      <c r="E331" s="5">
        <v>41966</v>
      </c>
      <c r="F331" s="4">
        <f t="shared" si="536"/>
        <v>11</v>
      </c>
      <c r="G331" s="4">
        <f t="shared" si="533"/>
        <v>7</v>
      </c>
      <c r="H331" t="s">
        <v>35</v>
      </c>
      <c r="I331">
        <v>1200</v>
      </c>
      <c r="J331" t="str">
        <f>VLOOKUP(A331,Sheet1!$A:$D,3, FALSE)</f>
        <v>Central</v>
      </c>
      <c r="K331">
        <v>71</v>
      </c>
      <c r="L331" t="s">
        <v>65</v>
      </c>
      <c r="M331">
        <f t="shared" si="521"/>
        <v>22</v>
      </c>
      <c r="N331" s="10">
        <f t="shared" si="537"/>
        <v>22.9</v>
      </c>
      <c r="O331" s="10">
        <f t="shared" si="538"/>
        <v>20.399999999999999</v>
      </c>
      <c r="P331" s="8">
        <v>2.5</v>
      </c>
      <c r="Q331" t="str">
        <f t="shared" si="539"/>
        <v>Y</v>
      </c>
    </row>
    <row r="332" spans="1:17" x14ac:dyDescent="0.35">
      <c r="A332" t="s">
        <v>8</v>
      </c>
      <c r="B332">
        <v>26</v>
      </c>
      <c r="C332" t="s">
        <v>1</v>
      </c>
      <c r="D332" t="str">
        <f>IF($B333=$B332,"T",IF($B333&lt;$B332,"W","L"))</f>
        <v>W</v>
      </c>
      <c r="E332" s="5">
        <f t="shared" si="540"/>
        <v>41966</v>
      </c>
      <c r="F332" s="4">
        <f t="shared" si="536"/>
        <v>11</v>
      </c>
      <c r="G332" s="4">
        <f t="shared" si="533"/>
        <v>7</v>
      </c>
      <c r="H332" t="s">
        <v>34</v>
      </c>
      <c r="I332">
        <f t="shared" si="543"/>
        <v>1300</v>
      </c>
      <c r="J332" t="str">
        <f>J333</f>
        <v>Eastern</v>
      </c>
      <c r="K332" t="str">
        <f t="shared" ref="K332:L332" si="545">K333</f>
        <v>Dome</v>
      </c>
      <c r="L332">
        <f t="shared" si="545"/>
        <v>0</v>
      </c>
      <c r="M332">
        <f t="shared" si="520"/>
        <v>24</v>
      </c>
      <c r="N332" s="10">
        <f t="shared" si="537"/>
        <v>21.6</v>
      </c>
      <c r="O332" s="10">
        <f t="shared" si="538"/>
        <v>19.5</v>
      </c>
      <c r="P332" s="8">
        <f>(P333*-1)</f>
        <v>-2.5</v>
      </c>
      <c r="Q332" t="str">
        <f t="shared" si="539"/>
        <v>Y</v>
      </c>
    </row>
    <row r="333" spans="1:17" x14ac:dyDescent="0.35">
      <c r="A333" t="s">
        <v>3</v>
      </c>
      <c r="B333">
        <v>24</v>
      </c>
      <c r="C333" t="s">
        <v>1</v>
      </c>
      <c r="D333" t="str">
        <f>IF($B332=$B333,"T",IF($B332&lt;$B333,"W","L"))</f>
        <v>L</v>
      </c>
      <c r="E333" s="5">
        <v>41966</v>
      </c>
      <c r="F333" s="4">
        <f t="shared" si="536"/>
        <v>11</v>
      </c>
      <c r="G333" s="4">
        <f t="shared" si="533"/>
        <v>7</v>
      </c>
      <c r="H333" t="s">
        <v>35</v>
      </c>
      <c r="I333">
        <v>1300</v>
      </c>
      <c r="J333" t="str">
        <f>VLOOKUP(A333,Sheet1!$A:$D,3, FALSE)</f>
        <v>Eastern</v>
      </c>
      <c r="K333" t="s">
        <v>61</v>
      </c>
      <c r="M333">
        <f t="shared" si="521"/>
        <v>26</v>
      </c>
      <c r="N333" s="10">
        <f t="shared" si="537"/>
        <v>23.8</v>
      </c>
      <c r="O333" s="10">
        <f t="shared" si="538"/>
        <v>25.5</v>
      </c>
      <c r="P333" s="8">
        <v>2.5</v>
      </c>
      <c r="Q333" t="str">
        <f t="shared" si="539"/>
        <v>Y</v>
      </c>
    </row>
    <row r="334" spans="1:17" x14ac:dyDescent="0.35">
      <c r="A334" t="s">
        <v>9</v>
      </c>
      <c r="B334">
        <v>13</v>
      </c>
      <c r="C334" t="s">
        <v>1</v>
      </c>
      <c r="D334" t="str">
        <f>IF($B335=$B334,"T",IF($B335&lt;$B334,"W","L"))</f>
        <v>L</v>
      </c>
      <c r="E334" s="5">
        <f t="shared" si="540"/>
        <v>41966</v>
      </c>
      <c r="F334" s="4">
        <f t="shared" si="536"/>
        <v>11</v>
      </c>
      <c r="G334" s="4">
        <f t="shared" si="533"/>
        <v>7</v>
      </c>
      <c r="H334" t="s">
        <v>34</v>
      </c>
      <c r="I334">
        <f t="shared" si="543"/>
        <v>1200</v>
      </c>
      <c r="J334" t="str">
        <f>J335</f>
        <v>Central</v>
      </c>
      <c r="K334">
        <f t="shared" ref="K334:L334" si="546">K335</f>
        <v>54</v>
      </c>
      <c r="L334" t="str">
        <f t="shared" si="546"/>
        <v>Cloudy</v>
      </c>
      <c r="M334">
        <f t="shared" si="520"/>
        <v>21</v>
      </c>
      <c r="N334" s="10">
        <f t="shared" si="537"/>
        <v>19.399999999999999</v>
      </c>
      <c r="O334" s="10">
        <f t="shared" si="538"/>
        <v>27.9</v>
      </c>
      <c r="P334" s="8">
        <f>(P335*-1)</f>
        <v>-4.5</v>
      </c>
      <c r="Q334" t="str">
        <f t="shared" si="539"/>
        <v>N</v>
      </c>
    </row>
    <row r="335" spans="1:17" x14ac:dyDescent="0.35">
      <c r="A335" t="s">
        <v>17</v>
      </c>
      <c r="B335">
        <v>21</v>
      </c>
      <c r="C335" t="s">
        <v>1</v>
      </c>
      <c r="D335" t="str">
        <f>IF($B334=$B335,"T",IF($B334&lt;$B335,"W","L"))</f>
        <v>W</v>
      </c>
      <c r="E335" s="5">
        <v>41966</v>
      </c>
      <c r="F335" s="4">
        <f t="shared" si="536"/>
        <v>11</v>
      </c>
      <c r="G335" s="4">
        <f t="shared" si="533"/>
        <v>7</v>
      </c>
      <c r="H335" t="s">
        <v>35</v>
      </c>
      <c r="I335">
        <v>1200</v>
      </c>
      <c r="J335" t="str">
        <f>VLOOKUP(A335,Sheet1!$A:$D,3, FALSE)</f>
        <v>Central</v>
      </c>
      <c r="K335">
        <v>54</v>
      </c>
      <c r="L335" t="s">
        <v>64</v>
      </c>
      <c r="M335">
        <f t="shared" si="521"/>
        <v>13</v>
      </c>
      <c r="N335" s="10">
        <f t="shared" si="537"/>
        <v>21.5</v>
      </c>
      <c r="O335" s="10">
        <f t="shared" si="538"/>
        <v>29</v>
      </c>
      <c r="P335" s="8">
        <v>4.5</v>
      </c>
      <c r="Q335" t="str">
        <f t="shared" si="539"/>
        <v>N</v>
      </c>
    </row>
    <row r="336" spans="1:17" x14ac:dyDescent="0.35">
      <c r="A336" t="s">
        <v>16</v>
      </c>
      <c r="B336">
        <v>9</v>
      </c>
      <c r="C336" t="s">
        <v>1</v>
      </c>
      <c r="D336" t="str">
        <f>IF($B337=$B336,"T",IF($B337&lt;$B336,"W","L"))</f>
        <v>L</v>
      </c>
      <c r="E336" s="5">
        <f t="shared" si="540"/>
        <v>41966</v>
      </c>
      <c r="F336" s="4">
        <f t="shared" si="536"/>
        <v>11</v>
      </c>
      <c r="G336" s="4">
        <f t="shared" si="533"/>
        <v>7</v>
      </c>
      <c r="H336" t="s">
        <v>34</v>
      </c>
      <c r="I336">
        <f t="shared" si="543"/>
        <v>1300</v>
      </c>
      <c r="J336" t="str">
        <f>J337</f>
        <v>Eastern</v>
      </c>
      <c r="K336">
        <f t="shared" ref="K336:L336" si="547">K337</f>
        <v>58</v>
      </c>
      <c r="L336" t="str">
        <f t="shared" si="547"/>
        <v>Mostly Sunny</v>
      </c>
      <c r="M336">
        <f t="shared" si="520"/>
        <v>34</v>
      </c>
      <c r="N336" s="10">
        <f t="shared" si="537"/>
        <v>18.8</v>
      </c>
      <c r="O336" s="10">
        <f t="shared" si="538"/>
        <v>15.6</v>
      </c>
      <c r="P336" s="8">
        <f>(P337*-1)</f>
        <v>-7</v>
      </c>
      <c r="Q336" t="str">
        <f t="shared" si="539"/>
        <v>N</v>
      </c>
    </row>
    <row r="337" spans="1:17" x14ac:dyDescent="0.35">
      <c r="A337" t="s">
        <v>7</v>
      </c>
      <c r="B337">
        <v>34</v>
      </c>
      <c r="C337" t="s">
        <v>1</v>
      </c>
      <c r="D337" t="str">
        <f>IF($B336=$B337,"T",IF($B336&lt;$B337,"W","L"))</f>
        <v>W</v>
      </c>
      <c r="E337" s="5">
        <v>41966</v>
      </c>
      <c r="F337" s="4">
        <f t="shared" si="536"/>
        <v>11</v>
      </c>
      <c r="G337" s="4">
        <f t="shared" si="533"/>
        <v>7</v>
      </c>
      <c r="H337" t="s">
        <v>35</v>
      </c>
      <c r="I337">
        <v>1300</v>
      </c>
      <c r="J337" t="str">
        <f>VLOOKUP(A337,Sheet1!$A:$D,3, FALSE)</f>
        <v>Eastern</v>
      </c>
      <c r="K337">
        <v>58</v>
      </c>
      <c r="L337" t="s">
        <v>107</v>
      </c>
      <c r="M337">
        <f t="shared" si="521"/>
        <v>9</v>
      </c>
      <c r="N337" s="10">
        <f t="shared" si="537"/>
        <v>32.299999999999997</v>
      </c>
      <c r="O337" s="10">
        <f t="shared" si="538"/>
        <v>21.8</v>
      </c>
      <c r="P337" s="8">
        <v>7</v>
      </c>
      <c r="Q337" t="str">
        <f t="shared" si="539"/>
        <v>N</v>
      </c>
    </row>
    <row r="338" spans="1:17" x14ac:dyDescent="0.35">
      <c r="A338" t="s">
        <v>26</v>
      </c>
      <c r="B338">
        <v>24</v>
      </c>
      <c r="C338" t="s">
        <v>1</v>
      </c>
      <c r="D338" t="str">
        <f>IF($B339=$B338,"T",IF($B339&lt;$B338,"W","L"))</f>
        <v>W</v>
      </c>
      <c r="E338" s="5">
        <f t="shared" si="540"/>
        <v>41966</v>
      </c>
      <c r="F338" s="4">
        <f t="shared" si="536"/>
        <v>11</v>
      </c>
      <c r="G338" s="4">
        <f t="shared" si="533"/>
        <v>7</v>
      </c>
      <c r="H338" t="s">
        <v>34</v>
      </c>
      <c r="I338">
        <f t="shared" si="543"/>
        <v>1200</v>
      </c>
      <c r="J338" t="str">
        <f>J339</f>
        <v>Central</v>
      </c>
      <c r="K338">
        <f t="shared" ref="K338:L338" si="548">K339</f>
        <v>49</v>
      </c>
      <c r="L338" t="str">
        <f t="shared" si="548"/>
        <v>Cloudy</v>
      </c>
      <c r="M338">
        <f t="shared" si="520"/>
        <v>21</v>
      </c>
      <c r="N338" s="10">
        <f t="shared" si="537"/>
        <v>33</v>
      </c>
      <c r="O338" s="10">
        <f t="shared" si="538"/>
        <v>22.5</v>
      </c>
      <c r="P338" s="8">
        <f>(P339*-1)</f>
        <v>-8</v>
      </c>
      <c r="Q338" t="str">
        <f t="shared" si="539"/>
        <v>Y</v>
      </c>
    </row>
    <row r="339" spans="1:17" x14ac:dyDescent="0.35">
      <c r="A339" t="s">
        <v>0</v>
      </c>
      <c r="B339">
        <v>21</v>
      </c>
      <c r="C339" t="s">
        <v>1</v>
      </c>
      <c r="D339" t="str">
        <f>IF($B338=$B339,"T",IF($B338&lt;$B339,"W","L"))</f>
        <v>L</v>
      </c>
      <c r="E339" s="5">
        <v>41966</v>
      </c>
      <c r="F339" s="4">
        <f t="shared" si="536"/>
        <v>11</v>
      </c>
      <c r="G339" s="4">
        <f t="shared" si="533"/>
        <v>7</v>
      </c>
      <c r="H339" t="s">
        <v>35</v>
      </c>
      <c r="I339">
        <v>1200</v>
      </c>
      <c r="J339" t="str">
        <f>VLOOKUP(A339,Sheet1!$A:$D,3, FALSE)</f>
        <v>Central</v>
      </c>
      <c r="K339">
        <v>49</v>
      </c>
      <c r="L339" t="s">
        <v>64</v>
      </c>
      <c r="M339">
        <f t="shared" si="521"/>
        <v>24</v>
      </c>
      <c r="N339" s="10">
        <f t="shared" si="537"/>
        <v>18.100000000000001</v>
      </c>
      <c r="O339" s="10">
        <f t="shared" si="538"/>
        <v>22</v>
      </c>
      <c r="P339" s="8">
        <v>8</v>
      </c>
      <c r="Q339" t="str">
        <f t="shared" si="539"/>
        <v>Y</v>
      </c>
    </row>
    <row r="340" spans="1:17" x14ac:dyDescent="0.35">
      <c r="A340" t="s">
        <v>23</v>
      </c>
      <c r="B340">
        <v>24</v>
      </c>
      <c r="C340" t="s">
        <v>1</v>
      </c>
      <c r="D340" t="str">
        <f>IF($B341=$B340,"T",IF($B341&lt;$B340,"W","L"))</f>
        <v>L</v>
      </c>
      <c r="E340" s="5">
        <f t="shared" si="540"/>
        <v>41966</v>
      </c>
      <c r="F340" s="4">
        <f t="shared" si="536"/>
        <v>11</v>
      </c>
      <c r="G340" s="4">
        <f t="shared" si="533"/>
        <v>7</v>
      </c>
      <c r="H340" t="s">
        <v>34</v>
      </c>
      <c r="I340">
        <f t="shared" si="543"/>
        <v>1305</v>
      </c>
      <c r="J340" t="str">
        <f>J341</f>
        <v>Pacific</v>
      </c>
      <c r="K340">
        <f t="shared" ref="K340:L340" si="549">K341</f>
        <v>72</v>
      </c>
      <c r="L340" t="str">
        <f t="shared" si="549"/>
        <v>Sunny</v>
      </c>
      <c r="M340">
        <f t="shared" si="520"/>
        <v>27</v>
      </c>
      <c r="N340" s="10">
        <f t="shared" si="537"/>
        <v>18.5</v>
      </c>
      <c r="O340" s="10">
        <f t="shared" si="538"/>
        <v>25.8</v>
      </c>
      <c r="P340" s="8">
        <f>(P341*-1)</f>
        <v>-5</v>
      </c>
      <c r="Q340" t="str">
        <f t="shared" si="539"/>
        <v>N</v>
      </c>
    </row>
    <row r="341" spans="1:17" x14ac:dyDescent="0.35">
      <c r="A341" t="s">
        <v>32</v>
      </c>
      <c r="B341">
        <v>27</v>
      </c>
      <c r="C341" t="s">
        <v>1</v>
      </c>
      <c r="D341" t="str">
        <f>IF($B340=$B341,"T",IF($B340&lt;$B341,"W","L"))</f>
        <v>W</v>
      </c>
      <c r="E341" s="5">
        <v>41966</v>
      </c>
      <c r="F341" s="4">
        <f t="shared" si="536"/>
        <v>11</v>
      </c>
      <c r="G341" s="4">
        <f t="shared" si="533"/>
        <v>7</v>
      </c>
      <c r="H341" t="s">
        <v>35</v>
      </c>
      <c r="I341">
        <v>1305</v>
      </c>
      <c r="J341" t="str">
        <f>VLOOKUP(A341,Sheet1!$A:$D,3, FALSE)</f>
        <v>Pacific</v>
      </c>
      <c r="K341">
        <v>72</v>
      </c>
      <c r="L341" t="s">
        <v>65</v>
      </c>
      <c r="M341">
        <f t="shared" si="521"/>
        <v>24</v>
      </c>
      <c r="N341" s="10">
        <f t="shared" si="537"/>
        <v>21.8</v>
      </c>
      <c r="O341" s="10">
        <f t="shared" si="538"/>
        <v>19.2</v>
      </c>
      <c r="P341" s="8">
        <v>5</v>
      </c>
      <c r="Q341" t="str">
        <f t="shared" si="539"/>
        <v>N</v>
      </c>
    </row>
    <row r="342" spans="1:17" x14ac:dyDescent="0.35">
      <c r="A342" t="s">
        <v>22</v>
      </c>
      <c r="B342">
        <v>3</v>
      </c>
      <c r="C342" t="s">
        <v>1</v>
      </c>
      <c r="D342" t="str">
        <f>IF($B343=$B342,"T",IF($B343&lt;$B342,"W","L"))</f>
        <v>L</v>
      </c>
      <c r="E342" s="5">
        <f t="shared" si="540"/>
        <v>41966</v>
      </c>
      <c r="F342" s="4">
        <f t="shared" si="536"/>
        <v>11</v>
      </c>
      <c r="G342" s="4">
        <f t="shared" si="533"/>
        <v>7</v>
      </c>
      <c r="H342" t="s">
        <v>34</v>
      </c>
      <c r="I342">
        <f t="shared" si="543"/>
        <v>1305</v>
      </c>
      <c r="J342" t="str">
        <f>J343</f>
        <v>Pacific</v>
      </c>
      <c r="K342">
        <f t="shared" ref="K342:L342" si="550">K343</f>
        <v>51</v>
      </c>
      <c r="L342" t="str">
        <f t="shared" si="550"/>
        <v>Sunny</v>
      </c>
      <c r="M342">
        <f t="shared" si="520"/>
        <v>19</v>
      </c>
      <c r="N342" s="10">
        <f t="shared" si="537"/>
        <v>23.7</v>
      </c>
      <c r="O342" s="10">
        <f t="shared" si="538"/>
        <v>17.600000000000001</v>
      </c>
      <c r="P342" s="8">
        <f>(P343*-1)</f>
        <v>-7.5</v>
      </c>
      <c r="Q342" t="str">
        <f t="shared" si="539"/>
        <v>N</v>
      </c>
    </row>
    <row r="343" spans="1:17" x14ac:dyDescent="0.35">
      <c r="A343" t="s">
        <v>25</v>
      </c>
      <c r="B343">
        <v>19</v>
      </c>
      <c r="C343" t="s">
        <v>1</v>
      </c>
      <c r="D343" t="str">
        <f>IF($B342=$B343,"T",IF($B342&lt;$B343,"W","L"))</f>
        <v>W</v>
      </c>
      <c r="E343" s="5">
        <v>41966</v>
      </c>
      <c r="F343" s="4">
        <f t="shared" si="536"/>
        <v>11</v>
      </c>
      <c r="G343" s="4">
        <f t="shared" si="533"/>
        <v>7</v>
      </c>
      <c r="H343" t="s">
        <v>35</v>
      </c>
      <c r="I343">
        <v>1305</v>
      </c>
      <c r="J343" t="str">
        <f>VLOOKUP(A343,Sheet1!$A:$D,3, FALSE)</f>
        <v>Pacific</v>
      </c>
      <c r="K343">
        <v>51</v>
      </c>
      <c r="L343" t="s">
        <v>65</v>
      </c>
      <c r="M343">
        <f t="shared" si="521"/>
        <v>3</v>
      </c>
      <c r="N343" s="10">
        <f t="shared" si="537"/>
        <v>26</v>
      </c>
      <c r="O343" s="10">
        <f t="shared" si="538"/>
        <v>21.5</v>
      </c>
      <c r="P343" s="8">
        <v>7.5</v>
      </c>
      <c r="Q343" t="str">
        <f t="shared" si="539"/>
        <v>N</v>
      </c>
    </row>
    <row r="344" spans="1:17" x14ac:dyDescent="0.35">
      <c r="A344" t="s">
        <v>29</v>
      </c>
      <c r="B344">
        <v>13</v>
      </c>
      <c r="C344" t="s">
        <v>1</v>
      </c>
      <c r="D344" t="str">
        <f>IF($B345=$B344,"T",IF($B345&lt;$B344,"W","L"))</f>
        <v>L</v>
      </c>
      <c r="E344" s="5">
        <f t="shared" si="540"/>
        <v>41966</v>
      </c>
      <c r="F344" s="4">
        <f t="shared" si="536"/>
        <v>11</v>
      </c>
      <c r="G344" s="4">
        <f t="shared" si="533"/>
        <v>7</v>
      </c>
      <c r="H344" t="s">
        <v>34</v>
      </c>
      <c r="I344">
        <f t="shared" si="543"/>
        <v>1325</v>
      </c>
      <c r="J344" t="str">
        <f>J345</f>
        <v>Pacific</v>
      </c>
      <c r="K344">
        <f t="shared" ref="K344:L344" si="551">K345</f>
        <v>62</v>
      </c>
      <c r="L344" t="str">
        <f t="shared" si="551"/>
        <v>Cloudy</v>
      </c>
      <c r="M344">
        <f t="shared" si="520"/>
        <v>17</v>
      </c>
      <c r="N344" s="10">
        <f t="shared" si="537"/>
        <v>20.399999999999999</v>
      </c>
      <c r="O344" s="10">
        <f t="shared" si="538"/>
        <v>25.6</v>
      </c>
      <c r="P344" s="8">
        <f>(P345*-1)</f>
        <v>-9.5</v>
      </c>
      <c r="Q344" t="str">
        <f t="shared" si="539"/>
        <v>N</v>
      </c>
    </row>
    <row r="345" spans="1:17" x14ac:dyDescent="0.35">
      <c r="A345" t="s">
        <v>24</v>
      </c>
      <c r="B345">
        <v>17</v>
      </c>
      <c r="C345" t="s">
        <v>1</v>
      </c>
      <c r="D345" t="str">
        <f>IF($B344=$B345,"T",IF($B344&lt;$B345,"W","L"))</f>
        <v>W</v>
      </c>
      <c r="E345" s="5">
        <v>41966</v>
      </c>
      <c r="F345" s="4">
        <f t="shared" si="536"/>
        <v>11</v>
      </c>
      <c r="G345" s="4">
        <f t="shared" si="533"/>
        <v>7</v>
      </c>
      <c r="H345" t="s">
        <v>35</v>
      </c>
      <c r="I345">
        <v>1325</v>
      </c>
      <c r="J345" t="str">
        <f>VLOOKUP(A345,Sheet1!$A:$D,3, FALSE)</f>
        <v>Pacific</v>
      </c>
      <c r="K345">
        <v>62</v>
      </c>
      <c r="L345" t="s">
        <v>64</v>
      </c>
      <c r="M345">
        <f t="shared" si="521"/>
        <v>13</v>
      </c>
      <c r="N345" s="10">
        <f t="shared" si="537"/>
        <v>21.1</v>
      </c>
      <c r="O345" s="10">
        <f t="shared" si="538"/>
        <v>21.2</v>
      </c>
      <c r="P345" s="8">
        <v>9.5</v>
      </c>
      <c r="Q345" t="str">
        <f t="shared" si="539"/>
        <v>N</v>
      </c>
    </row>
    <row r="346" spans="1:17" x14ac:dyDescent="0.35">
      <c r="A346" t="s">
        <v>10</v>
      </c>
      <c r="B346">
        <v>36</v>
      </c>
      <c r="C346" t="s">
        <v>1</v>
      </c>
      <c r="D346" t="str">
        <f>IF($B347=$B346,"T",IF($B347&lt;$B346,"W","L"))</f>
        <v>L</v>
      </c>
      <c r="E346" s="5">
        <f t="shared" si="540"/>
        <v>41966</v>
      </c>
      <c r="F346" s="4">
        <f t="shared" si="536"/>
        <v>11</v>
      </c>
      <c r="G346" s="4">
        <f t="shared" si="533"/>
        <v>10</v>
      </c>
      <c r="H346" t="s">
        <v>34</v>
      </c>
      <c r="I346">
        <f t="shared" si="543"/>
        <v>1425</v>
      </c>
      <c r="J346" t="str">
        <f>J347</f>
        <v>Mountain</v>
      </c>
      <c r="K346">
        <f t="shared" ref="K346:L346" si="552">K347</f>
        <v>39</v>
      </c>
      <c r="L346" t="str">
        <f t="shared" si="552"/>
        <v>Mostly Cloudy</v>
      </c>
      <c r="M346">
        <f t="shared" si="520"/>
        <v>39</v>
      </c>
      <c r="N346" s="10">
        <f t="shared" si="537"/>
        <v>24.9</v>
      </c>
      <c r="O346" s="10">
        <f t="shared" si="538"/>
        <v>18</v>
      </c>
      <c r="P346" s="8">
        <f>(P347*-1)</f>
        <v>-6.5</v>
      </c>
      <c r="Q346" t="str">
        <f t="shared" si="539"/>
        <v>N</v>
      </c>
    </row>
    <row r="347" spans="1:17" x14ac:dyDescent="0.35">
      <c r="A347" t="s">
        <v>18</v>
      </c>
      <c r="B347">
        <v>39</v>
      </c>
      <c r="C347" t="s">
        <v>1</v>
      </c>
      <c r="D347" t="str">
        <f>IF($B346=$B347,"T",IF($B346&lt;$B347,"W","L"))</f>
        <v>W</v>
      </c>
      <c r="E347" s="5">
        <v>41966</v>
      </c>
      <c r="F347" s="4">
        <f t="shared" si="536"/>
        <v>11</v>
      </c>
      <c r="G347" s="4">
        <f t="shared" si="533"/>
        <v>7</v>
      </c>
      <c r="H347" t="s">
        <v>35</v>
      </c>
      <c r="I347">
        <v>1425</v>
      </c>
      <c r="J347" t="str">
        <f>VLOOKUP(A347,Sheet1!$A:$D,3, FALSE)</f>
        <v>Mountain</v>
      </c>
      <c r="K347">
        <v>39</v>
      </c>
      <c r="L347" t="s">
        <v>74</v>
      </c>
      <c r="M347">
        <f t="shared" si="521"/>
        <v>36</v>
      </c>
      <c r="N347" s="10">
        <f t="shared" si="537"/>
        <v>29.3</v>
      </c>
      <c r="O347" s="10">
        <f t="shared" si="538"/>
        <v>22.4</v>
      </c>
      <c r="P347" s="8">
        <v>6.5</v>
      </c>
      <c r="Q347" t="str">
        <f t="shared" si="539"/>
        <v>N</v>
      </c>
    </row>
    <row r="348" spans="1:17" x14ac:dyDescent="0.35">
      <c r="A348" t="s">
        <v>28</v>
      </c>
      <c r="B348">
        <v>31</v>
      </c>
      <c r="C348" t="s">
        <v>1</v>
      </c>
      <c r="D348" t="str">
        <f>IF($B349=$B348,"T",IF($B349&lt;$B348,"W","L"))</f>
        <v>W</v>
      </c>
      <c r="E348" s="5">
        <f t="shared" si="540"/>
        <v>41966</v>
      </c>
      <c r="F348" s="4">
        <f t="shared" si="536"/>
        <v>11</v>
      </c>
      <c r="G348" s="4">
        <f t="shared" si="533"/>
        <v>14</v>
      </c>
      <c r="H348" t="s">
        <v>34</v>
      </c>
      <c r="I348">
        <f t="shared" si="543"/>
        <v>2030</v>
      </c>
      <c r="J348" t="str">
        <f>J349</f>
        <v>Eastern</v>
      </c>
      <c r="K348">
        <f t="shared" ref="K348:L348" si="553">K349</f>
        <v>51</v>
      </c>
      <c r="L348" t="str">
        <f t="shared" si="553"/>
        <v>Cloudy</v>
      </c>
      <c r="M348">
        <f t="shared" si="520"/>
        <v>28</v>
      </c>
      <c r="N348" s="10">
        <f t="shared" si="537"/>
        <v>26.1</v>
      </c>
      <c r="O348" s="10">
        <f t="shared" si="538"/>
        <v>21.2</v>
      </c>
      <c r="P348" s="8">
        <f>(P349*-1)</f>
        <v>4.5</v>
      </c>
      <c r="Q348" t="str">
        <f t="shared" si="539"/>
        <v>N</v>
      </c>
    </row>
    <row r="349" spans="1:17" x14ac:dyDescent="0.35">
      <c r="A349" t="s">
        <v>21</v>
      </c>
      <c r="B349">
        <v>28</v>
      </c>
      <c r="C349" t="s">
        <v>1</v>
      </c>
      <c r="D349" t="str">
        <f>IF($B348=$B349,"T",IF($B348&lt;$B349,"W","L"))</f>
        <v>L</v>
      </c>
      <c r="E349" s="5">
        <v>41966</v>
      </c>
      <c r="F349" s="4">
        <f t="shared" si="536"/>
        <v>11</v>
      </c>
      <c r="G349" s="4">
        <f t="shared" si="533"/>
        <v>7</v>
      </c>
      <c r="H349" t="s">
        <v>35</v>
      </c>
      <c r="I349">
        <v>2030</v>
      </c>
      <c r="J349" t="str">
        <f>VLOOKUP(A349,Sheet1!$A:$D,3, FALSE)</f>
        <v>Eastern</v>
      </c>
      <c r="K349">
        <v>51</v>
      </c>
      <c r="L349" t="s">
        <v>64</v>
      </c>
      <c r="M349">
        <f t="shared" si="521"/>
        <v>31</v>
      </c>
      <c r="N349" s="10">
        <f t="shared" si="537"/>
        <v>20.5</v>
      </c>
      <c r="O349" s="10">
        <f t="shared" si="538"/>
        <v>26.3</v>
      </c>
      <c r="P349" s="8">
        <v>-4.5</v>
      </c>
      <c r="Q349" t="str">
        <f t="shared" si="539"/>
        <v>N</v>
      </c>
    </row>
    <row r="350" spans="1:17" x14ac:dyDescent="0.35">
      <c r="A350" t="s">
        <v>31</v>
      </c>
      <c r="B350">
        <v>3</v>
      </c>
      <c r="C350" t="s">
        <v>1</v>
      </c>
      <c r="D350" t="str">
        <f>IF($B351=$B350,"T",IF($B351&lt;$B350,"W","L"))</f>
        <v>L</v>
      </c>
      <c r="E350" s="5">
        <f t="shared" si="540"/>
        <v>41966</v>
      </c>
      <c r="F350" s="4">
        <f t="shared" si="536"/>
        <v>11</v>
      </c>
      <c r="G350" s="4">
        <f t="shared" si="533"/>
        <v>14</v>
      </c>
      <c r="H350" t="s">
        <v>34</v>
      </c>
      <c r="I350">
        <f t="shared" si="543"/>
        <v>1900</v>
      </c>
      <c r="J350" t="str">
        <f>J351</f>
        <v>Eastern</v>
      </c>
      <c r="K350" t="str">
        <f t="shared" ref="K350:L350" si="554">K351</f>
        <v>Dome</v>
      </c>
      <c r="L350">
        <f t="shared" si="554"/>
        <v>0</v>
      </c>
      <c r="M350">
        <f t="shared" si="520"/>
        <v>38</v>
      </c>
      <c r="N350" s="10">
        <f t="shared" si="537"/>
        <v>17.399999999999999</v>
      </c>
      <c r="O350" s="10">
        <f t="shared" si="538"/>
        <v>26.5</v>
      </c>
      <c r="P350" s="8">
        <f>(P351*-1)</f>
        <v>-2.5</v>
      </c>
      <c r="Q350" t="str">
        <f t="shared" si="539"/>
        <v>N</v>
      </c>
    </row>
    <row r="351" spans="1:17" x14ac:dyDescent="0.35">
      <c r="A351" t="s">
        <v>11</v>
      </c>
      <c r="B351">
        <v>38</v>
      </c>
      <c r="C351" t="s">
        <v>1</v>
      </c>
      <c r="D351" t="str">
        <f>IF($B350=$B351,"T",IF($B350&lt;$B351,"W","L"))</f>
        <v>W</v>
      </c>
      <c r="E351" s="5">
        <v>41966</v>
      </c>
      <c r="F351" s="4">
        <f t="shared" si="536"/>
        <v>11</v>
      </c>
      <c r="G351" s="4">
        <f t="shared" si="533"/>
        <v>10</v>
      </c>
      <c r="H351" t="s">
        <v>35</v>
      </c>
      <c r="I351">
        <v>1900</v>
      </c>
      <c r="J351" t="str">
        <f>VLOOKUP(A351,Sheet1!$A:$D,3, FALSE)</f>
        <v>Eastern</v>
      </c>
      <c r="K351" t="s">
        <v>61</v>
      </c>
      <c r="M351">
        <f t="shared" si="521"/>
        <v>3</v>
      </c>
      <c r="N351" s="10">
        <f t="shared" si="537"/>
        <v>20</v>
      </c>
      <c r="O351" s="10">
        <f t="shared" si="538"/>
        <v>20.399999999999999</v>
      </c>
      <c r="P351" s="8">
        <v>2.5</v>
      </c>
      <c r="Q351" t="str">
        <f t="shared" si="539"/>
        <v>N</v>
      </c>
    </row>
    <row r="352" spans="1:17" x14ac:dyDescent="0.35">
      <c r="A352" t="s">
        <v>30</v>
      </c>
      <c r="B352">
        <v>34</v>
      </c>
      <c r="C352" t="s">
        <v>1</v>
      </c>
      <c r="D352" t="str">
        <f>IF($B353=$B352,"T",IF($B353&lt;$B352,"W","L"))</f>
        <v>W</v>
      </c>
      <c r="E352" s="5">
        <f t="shared" ref="E352" si="555">$E353</f>
        <v>41967</v>
      </c>
      <c r="F352" s="4">
        <f t="shared" si="536"/>
        <v>11</v>
      </c>
      <c r="G352" s="4">
        <f t="shared" si="533"/>
        <v>15</v>
      </c>
      <c r="H352" t="s">
        <v>34</v>
      </c>
      <c r="I352">
        <f t="shared" si="543"/>
        <v>2030</v>
      </c>
      <c r="J352" t="str">
        <f>J353</f>
        <v>Central</v>
      </c>
      <c r="K352" t="str">
        <f t="shared" ref="K352:L352" si="556">K353</f>
        <v>Dome</v>
      </c>
      <c r="L352">
        <f t="shared" si="556"/>
        <v>0</v>
      </c>
      <c r="M352">
        <f t="shared" si="520"/>
        <v>27</v>
      </c>
      <c r="N352" s="10">
        <f t="shared" si="537"/>
        <v>26.1</v>
      </c>
      <c r="O352" s="10">
        <f t="shared" si="538"/>
        <v>18.100000000000001</v>
      </c>
      <c r="P352" s="8">
        <f>(P353*-1)</f>
        <v>-3</v>
      </c>
      <c r="Q352" t="str">
        <f t="shared" si="539"/>
        <v>Y</v>
      </c>
    </row>
    <row r="353" spans="1:17" x14ac:dyDescent="0.35">
      <c r="A353" t="s">
        <v>2</v>
      </c>
      <c r="B353">
        <v>27</v>
      </c>
      <c r="C353" t="s">
        <v>1</v>
      </c>
      <c r="D353" t="str">
        <f>IF($B352=$B353,"T",IF($B352&lt;$B353,"W","L"))</f>
        <v>L</v>
      </c>
      <c r="E353" s="5">
        <v>41967</v>
      </c>
      <c r="F353" s="4">
        <f t="shared" si="536"/>
        <v>11</v>
      </c>
      <c r="G353" s="4">
        <f t="shared" si="533"/>
        <v>8</v>
      </c>
      <c r="H353" t="s">
        <v>35</v>
      </c>
      <c r="I353">
        <v>2030</v>
      </c>
      <c r="J353" t="str">
        <f>VLOOKUP(A353,Sheet1!$A:$D,3, FALSE)</f>
        <v>Central</v>
      </c>
      <c r="K353" t="s">
        <v>61</v>
      </c>
      <c r="M353">
        <f t="shared" si="521"/>
        <v>34</v>
      </c>
      <c r="N353" s="10">
        <f t="shared" si="537"/>
        <v>26.1</v>
      </c>
      <c r="O353" s="10">
        <f t="shared" si="538"/>
        <v>25.2</v>
      </c>
      <c r="P353" s="8">
        <v>3</v>
      </c>
      <c r="Q353" t="str">
        <f t="shared" si="539"/>
        <v>Y</v>
      </c>
    </row>
    <row r="354" spans="1:17" x14ac:dyDescent="0.35">
      <c r="A354" t="s">
        <v>17</v>
      </c>
      <c r="B354">
        <v>17</v>
      </c>
      <c r="C354" t="s">
        <v>1</v>
      </c>
      <c r="D354" t="str">
        <f>IF($B355=$B354,"T",IF($B355&lt;$B354,"W","L"))</f>
        <v>L</v>
      </c>
      <c r="E354" s="5">
        <f t="shared" ref="E354" si="557">$E355</f>
        <v>41970</v>
      </c>
      <c r="F354" s="4">
        <f>1+IF(ISNA(VLOOKUP($A354,$A$324:$F$353,6,FALSE)),VLOOKUP($A354,$A$296:$F$323,6,FALSE),VLOOKUP($A354,$A$324:$F$353,6,FALSE))</f>
        <v>12</v>
      </c>
      <c r="G354" s="4">
        <f t="shared" ref="G354:G385" si="558">VLOOKUP($A354,$A354:$E354,5,FALSE)-IF(ISNA(VLOOKUP($A354,$A$324:$E$353,5,FALSE)),VLOOKUP($A354,$A$296:$E$323,5,FALSE),VLOOKUP($A354,$A$324:$E$353,5,FALSE))</f>
        <v>4</v>
      </c>
      <c r="H354" t="s">
        <v>34</v>
      </c>
      <c r="I354">
        <f t="shared" ref="I354:I384" si="559">I355</f>
        <v>1230</v>
      </c>
      <c r="J354" t="str">
        <f>J355</f>
        <v>Eastern</v>
      </c>
      <c r="K354" t="str">
        <f t="shared" ref="K354:L354" si="560">K355</f>
        <v>Dome</v>
      </c>
      <c r="L354">
        <f t="shared" si="560"/>
        <v>0</v>
      </c>
      <c r="M354">
        <f t="shared" si="520"/>
        <v>34</v>
      </c>
      <c r="N354" s="10">
        <f>IF(ISNA(VLOOKUP($A354,$A$324:$N$353,2,FALSE)),((VLOOKUP($A354,$A$296:$N$323,14,FALSE)*($F354-2))+VLOOKUP($A354,$A$296:$N$323,2,FALSE))/($F354-1),((VLOOKUP($A354,$A$324:$N$353,14,FALSE)*($F354-2))+VLOOKUP($A354,$A$324:$N$353,2,FALSE))/($F354-1))</f>
        <v>21.454545454545453</v>
      </c>
      <c r="O354" s="10">
        <f>IF(ISNA(VLOOKUP($A354,$A$324:$O$353,13,FALSE)),((VLOOKUP($A354,$A$296:$O$323,15,FALSE)*($F354-2))+VLOOKUP($A354,$A$296:$O$323,13,FALSE))/($F354-1),((VLOOKUP($A354,$A$324:$O$353,15,FALSE)*($F354-2))+VLOOKUP($A354,$A$324:$O$353,13,FALSE))/($F354-1))</f>
        <v>27.545454545454547</v>
      </c>
      <c r="P354" s="8">
        <f>(P355*-1)</f>
        <v>-7</v>
      </c>
      <c r="Q354" t="str">
        <f>IF(AND(($P354 &lt;  0), ($D354="L")), "N", IF(AND(($P354 &gt; 0), ($D354="W")),"N","Y"))</f>
        <v>N</v>
      </c>
    </row>
    <row r="355" spans="1:17" x14ac:dyDescent="0.35">
      <c r="A355" t="s">
        <v>16</v>
      </c>
      <c r="B355">
        <v>34</v>
      </c>
      <c r="C355" t="s">
        <v>1</v>
      </c>
      <c r="D355" t="str">
        <f>IF($B354=$B355,"T",IF($B354&lt;$B355,"W","L"))</f>
        <v>W</v>
      </c>
      <c r="E355" s="5">
        <v>41970</v>
      </c>
      <c r="F355" s="4">
        <f t="shared" ref="F355:F385" si="561">1+IF(ISNA(VLOOKUP($A355,$A$324:$F$353,6,FALSE)),VLOOKUP($A355,$A$296:$F$323,6,FALSE),VLOOKUP($A355,$A$324:$F$353,6,FALSE))</f>
        <v>12</v>
      </c>
      <c r="G355" s="4">
        <f t="shared" si="558"/>
        <v>4</v>
      </c>
      <c r="H355" t="s">
        <v>35</v>
      </c>
      <c r="I355">
        <v>1230</v>
      </c>
      <c r="J355" t="str">
        <f>VLOOKUP(A355,Sheet1!$A:$D,3, FALSE)</f>
        <v>Eastern</v>
      </c>
      <c r="K355" t="s">
        <v>61</v>
      </c>
      <c r="M355">
        <f t="shared" si="521"/>
        <v>17</v>
      </c>
      <c r="N355" s="10">
        <f t="shared" ref="N355:N385" si="562">IF(ISNA(VLOOKUP($A355,$A$324:$N$353,2,FALSE)),((VLOOKUP($A355,$A$296:$N$323,14,FALSE)*($F355-2))+VLOOKUP($A355,$A$296:$N$323,2,FALSE))/($F355-1),((VLOOKUP($A355,$A$324:$N$353,14,FALSE)*($F355-2))+VLOOKUP($A355,$A$324:$N$353,2,FALSE))/($F355-1))</f>
        <v>17.90909090909091</v>
      </c>
      <c r="O355" s="10">
        <f t="shared" ref="O355:O385" si="563">IF(ISNA(VLOOKUP($A355,$A$324:$O$353,13,FALSE)),((VLOOKUP($A355,$A$296:$O$323,15,FALSE)*($F355-2))+VLOOKUP($A355,$A$296:$O$323,13,FALSE))/($F355-1),((VLOOKUP($A355,$A$324:$O$353,15,FALSE)*($F355-2))+VLOOKUP($A355,$A$324:$O$353,13,FALSE))/($F355-1))</f>
        <v>17.272727272727273</v>
      </c>
      <c r="P355" s="8">
        <v>7</v>
      </c>
      <c r="Q355" t="str">
        <f t="shared" ref="Q355:Q385" si="564">IF(AND(($P355 &lt;  0), ($D355="L")), "N", IF(AND(($P355 &gt; 0), ($D355="W")),"N","Y"))</f>
        <v>N</v>
      </c>
    </row>
    <row r="356" spans="1:17" x14ac:dyDescent="0.35">
      <c r="A356" t="s">
        <v>27</v>
      </c>
      <c r="B356">
        <v>33</v>
      </c>
      <c r="C356" t="s">
        <v>1</v>
      </c>
      <c r="D356" t="str">
        <f>IF($B357=$B356,"T",IF($B357&lt;$B356,"W","L"))</f>
        <v>W</v>
      </c>
      <c r="E356" s="5">
        <f t="shared" ref="E356" si="565">$E357</f>
        <v>41970</v>
      </c>
      <c r="F356" s="4">
        <f t="shared" si="561"/>
        <v>12</v>
      </c>
      <c r="G356" s="4">
        <f t="shared" si="558"/>
        <v>4</v>
      </c>
      <c r="H356" t="s">
        <v>34</v>
      </c>
      <c r="I356">
        <f t="shared" si="559"/>
        <v>1530</v>
      </c>
      <c r="J356" t="str">
        <f>J357</f>
        <v>Central</v>
      </c>
      <c r="K356" t="str">
        <f t="shared" ref="K356:L356" si="566">K357</f>
        <v>Dome</v>
      </c>
      <c r="L356">
        <f t="shared" si="566"/>
        <v>0</v>
      </c>
      <c r="M356">
        <f t="shared" si="520"/>
        <v>10</v>
      </c>
      <c r="N356" s="10">
        <f t="shared" si="562"/>
        <v>31.09090909090909</v>
      </c>
      <c r="O356" s="10">
        <f t="shared" si="563"/>
        <v>25</v>
      </c>
      <c r="P356" s="8">
        <f>(P357*-1)</f>
        <v>-3.5</v>
      </c>
      <c r="Q356" t="str">
        <f t="shared" si="564"/>
        <v>Y</v>
      </c>
    </row>
    <row r="357" spans="1:17" x14ac:dyDescent="0.35">
      <c r="A357" t="s">
        <v>28</v>
      </c>
      <c r="B357">
        <v>10</v>
      </c>
      <c r="C357" t="s">
        <v>1</v>
      </c>
      <c r="D357" t="str">
        <f>IF($B356=$B357,"T",IF($B356&lt;$B357,"W","L"))</f>
        <v>L</v>
      </c>
      <c r="E357" s="5">
        <v>41970</v>
      </c>
      <c r="F357" s="4">
        <f t="shared" si="561"/>
        <v>12</v>
      </c>
      <c r="G357" s="4">
        <f t="shared" si="558"/>
        <v>4</v>
      </c>
      <c r="H357" t="s">
        <v>35</v>
      </c>
      <c r="I357">
        <v>1530</v>
      </c>
      <c r="J357" t="str">
        <f>VLOOKUP(A357,Sheet1!$A:$D,3, FALSE)</f>
        <v>Central</v>
      </c>
      <c r="K357" t="s">
        <v>61</v>
      </c>
      <c r="M357">
        <f t="shared" si="521"/>
        <v>33</v>
      </c>
      <c r="N357" s="10">
        <f t="shared" si="562"/>
        <v>26.545454545454547</v>
      </c>
      <c r="O357" s="10">
        <f t="shared" si="563"/>
        <v>21.818181818181817</v>
      </c>
      <c r="P357" s="8">
        <v>3.5</v>
      </c>
      <c r="Q357" t="str">
        <f t="shared" si="564"/>
        <v>Y</v>
      </c>
    </row>
    <row r="358" spans="1:17" x14ac:dyDescent="0.35">
      <c r="A358" t="s">
        <v>25</v>
      </c>
      <c r="B358">
        <v>19</v>
      </c>
      <c r="C358" t="s">
        <v>1</v>
      </c>
      <c r="D358" t="str">
        <f>IF($B359=$B358,"T",IF($B359&lt;$B358,"W","L"))</f>
        <v>W</v>
      </c>
      <c r="E358" s="5">
        <f t="shared" ref="E358" si="567">$E359</f>
        <v>41970</v>
      </c>
      <c r="F358" s="4">
        <f t="shared" si="561"/>
        <v>12</v>
      </c>
      <c r="G358" s="4">
        <f t="shared" si="558"/>
        <v>4</v>
      </c>
      <c r="H358" t="s">
        <v>34</v>
      </c>
      <c r="I358">
        <f t="shared" si="559"/>
        <v>1730</v>
      </c>
      <c r="J358" t="str">
        <f>J359</f>
        <v>Pacific</v>
      </c>
      <c r="K358">
        <f t="shared" ref="K358:L358" si="568">K359</f>
        <v>68</v>
      </c>
      <c r="L358" t="str">
        <f t="shared" si="568"/>
        <v>Clear</v>
      </c>
      <c r="M358">
        <f t="shared" si="520"/>
        <v>3</v>
      </c>
      <c r="N358" s="10">
        <f t="shared" si="562"/>
        <v>25.363636363636363</v>
      </c>
      <c r="O358" s="10">
        <f t="shared" si="563"/>
        <v>19.818181818181817</v>
      </c>
      <c r="P358" s="8">
        <f>(P359*-1)</f>
        <v>-1.5</v>
      </c>
      <c r="Q358" t="str">
        <f t="shared" si="564"/>
        <v>Y</v>
      </c>
    </row>
    <row r="359" spans="1:17" x14ac:dyDescent="0.35">
      <c r="A359" t="s">
        <v>24</v>
      </c>
      <c r="B359">
        <v>3</v>
      </c>
      <c r="C359" t="s">
        <v>1</v>
      </c>
      <c r="D359" t="str">
        <f>IF($B358=$B359,"T",IF($B358&lt;$B359,"W","L"))</f>
        <v>L</v>
      </c>
      <c r="E359" s="5">
        <v>41970</v>
      </c>
      <c r="F359" s="4">
        <f t="shared" si="561"/>
        <v>12</v>
      </c>
      <c r="G359" s="4">
        <f t="shared" si="558"/>
        <v>4</v>
      </c>
      <c r="H359" t="s">
        <v>35</v>
      </c>
      <c r="I359">
        <v>1730</v>
      </c>
      <c r="J359" t="str">
        <f>VLOOKUP(A359,Sheet1!$A:$D,3, FALSE)</f>
        <v>Pacific</v>
      </c>
      <c r="K359">
        <v>68</v>
      </c>
      <c r="L359" t="s">
        <v>69</v>
      </c>
      <c r="M359">
        <f t="shared" si="521"/>
        <v>19</v>
      </c>
      <c r="N359" s="10">
        <f t="shared" si="562"/>
        <v>20.727272727272727</v>
      </c>
      <c r="O359" s="10">
        <f t="shared" si="563"/>
        <v>20.454545454545453</v>
      </c>
      <c r="P359" s="8">
        <v>1.5</v>
      </c>
      <c r="Q359" t="str">
        <f t="shared" si="564"/>
        <v>Y</v>
      </c>
    </row>
    <row r="360" spans="1:17" x14ac:dyDescent="0.35">
      <c r="A360" t="s">
        <v>12</v>
      </c>
      <c r="B360">
        <v>0</v>
      </c>
      <c r="C360" t="s">
        <v>1</v>
      </c>
      <c r="D360" t="str">
        <f>IF($B361=$B360,"T",IF($B361&lt;$B360,"W","L"))</f>
        <v>L</v>
      </c>
      <c r="E360" s="5">
        <f t="shared" ref="E360:E382" si="569">$E361</f>
        <v>41973</v>
      </c>
      <c r="F360" s="4">
        <f t="shared" si="561"/>
        <v>12</v>
      </c>
      <c r="G360" s="4">
        <f t="shared" si="558"/>
        <v>10</v>
      </c>
      <c r="H360" t="s">
        <v>34</v>
      </c>
      <c r="I360">
        <f t="shared" si="559"/>
        <v>1200</v>
      </c>
      <c r="J360" t="str">
        <f>J361</f>
        <v>Central</v>
      </c>
      <c r="K360" t="str">
        <f t="shared" ref="K360:L360" si="570">K361</f>
        <v>Dome</v>
      </c>
      <c r="L360">
        <f t="shared" si="570"/>
        <v>0</v>
      </c>
      <c r="M360">
        <f t="shared" si="520"/>
        <v>52</v>
      </c>
      <c r="N360" s="10">
        <f t="shared" si="562"/>
        <v>16</v>
      </c>
      <c r="O360" s="10">
        <f t="shared" si="563"/>
        <v>25.90909090909091</v>
      </c>
      <c r="P360" s="8">
        <f>(P361*-1)</f>
        <v>-6</v>
      </c>
      <c r="Q360" t="str">
        <f t="shared" si="564"/>
        <v>N</v>
      </c>
    </row>
    <row r="361" spans="1:17" x14ac:dyDescent="0.35">
      <c r="A361" t="s">
        <v>23</v>
      </c>
      <c r="B361">
        <v>52</v>
      </c>
      <c r="C361" t="s">
        <v>1</v>
      </c>
      <c r="D361" t="str">
        <f>IF($B360=$B361,"T",IF($B360&lt;$B361,"W","L"))</f>
        <v>W</v>
      </c>
      <c r="E361" s="5">
        <v>41973</v>
      </c>
      <c r="F361" s="4">
        <f t="shared" si="561"/>
        <v>12</v>
      </c>
      <c r="G361" s="4">
        <f t="shared" si="558"/>
        <v>7</v>
      </c>
      <c r="H361" t="s">
        <v>35</v>
      </c>
      <c r="I361">
        <v>1200</v>
      </c>
      <c r="J361" t="str">
        <f>VLOOKUP(A361,Sheet1!$A:$D,3, FALSE)</f>
        <v>Central</v>
      </c>
      <c r="K361" t="s">
        <v>61</v>
      </c>
      <c r="M361">
        <f t="shared" si="521"/>
        <v>0</v>
      </c>
      <c r="N361" s="10">
        <f t="shared" si="562"/>
        <v>19</v>
      </c>
      <c r="O361" s="10">
        <f t="shared" si="563"/>
        <v>25.90909090909091</v>
      </c>
      <c r="P361" s="8">
        <v>6</v>
      </c>
      <c r="Q361" t="str">
        <f t="shared" si="564"/>
        <v>N</v>
      </c>
    </row>
    <row r="362" spans="1:17" x14ac:dyDescent="0.35">
      <c r="A362" t="s">
        <v>29</v>
      </c>
      <c r="B362">
        <v>27</v>
      </c>
      <c r="C362" t="s">
        <v>1</v>
      </c>
      <c r="D362" t="str">
        <f>IF($B363=$B362,"T",IF($B363&lt;$B362,"W","L"))</f>
        <v>L</v>
      </c>
      <c r="E362" s="5">
        <f t="shared" si="569"/>
        <v>41973</v>
      </c>
      <c r="F362" s="4">
        <f t="shared" si="561"/>
        <v>12</v>
      </c>
      <c r="G362" s="4">
        <f t="shared" si="558"/>
        <v>7</v>
      </c>
      <c r="H362" t="s">
        <v>34</v>
      </c>
      <c r="I362">
        <f t="shared" si="559"/>
        <v>1300</v>
      </c>
      <c r="J362" t="str">
        <f>J363</f>
        <v>Eastern</v>
      </c>
      <c r="K362" t="str">
        <f t="shared" ref="K362:L362" si="571">K363</f>
        <v>Dome</v>
      </c>
      <c r="L362">
        <f t="shared" si="571"/>
        <v>0</v>
      </c>
      <c r="M362">
        <f t="shared" si="520"/>
        <v>49</v>
      </c>
      <c r="N362" s="10">
        <f t="shared" si="562"/>
        <v>19.727272727272727</v>
      </c>
      <c r="O362" s="10">
        <f t="shared" si="563"/>
        <v>24.818181818181817</v>
      </c>
      <c r="P362" s="8">
        <f>(P363*-1)</f>
        <v>-8</v>
      </c>
      <c r="Q362" t="str">
        <f t="shared" si="564"/>
        <v>N</v>
      </c>
    </row>
    <row r="363" spans="1:17" x14ac:dyDescent="0.35">
      <c r="A363" t="s">
        <v>14</v>
      </c>
      <c r="B363">
        <v>49</v>
      </c>
      <c r="C363" t="s">
        <v>1</v>
      </c>
      <c r="D363" t="str">
        <f>IF($B362=$B363,"T",IF($B362&lt;$B363,"W","L"))</f>
        <v>W</v>
      </c>
      <c r="E363" s="5">
        <v>41973</v>
      </c>
      <c r="F363" s="4">
        <f t="shared" si="561"/>
        <v>12</v>
      </c>
      <c r="G363" s="4">
        <f t="shared" si="558"/>
        <v>7</v>
      </c>
      <c r="H363" t="s">
        <v>35</v>
      </c>
      <c r="I363">
        <v>1300</v>
      </c>
      <c r="J363" t="str">
        <f>VLOOKUP(A363,Sheet1!$A:$D,3, FALSE)</f>
        <v>Eastern</v>
      </c>
      <c r="K363" t="s">
        <v>61</v>
      </c>
      <c r="M363">
        <f t="shared" si="521"/>
        <v>27</v>
      </c>
      <c r="N363" s="10">
        <f t="shared" si="562"/>
        <v>30.272727272727273</v>
      </c>
      <c r="O363" s="10">
        <f t="shared" si="563"/>
        <v>23.272727272727273</v>
      </c>
      <c r="P363" s="8">
        <v>8</v>
      </c>
      <c r="Q363" t="str">
        <f t="shared" si="564"/>
        <v>N</v>
      </c>
    </row>
    <row r="364" spans="1:17" x14ac:dyDescent="0.35">
      <c r="A364" t="s">
        <v>32</v>
      </c>
      <c r="B364">
        <v>34</v>
      </c>
      <c r="C364" t="s">
        <v>1</v>
      </c>
      <c r="D364" t="str">
        <f>IF($B365=$B364,"T",IF($B365&lt;$B364,"W","L"))</f>
        <v>W</v>
      </c>
      <c r="E364" s="5">
        <f t="shared" si="569"/>
        <v>41973</v>
      </c>
      <c r="F364" s="4">
        <f t="shared" si="561"/>
        <v>12</v>
      </c>
      <c r="G364" s="4">
        <f t="shared" si="558"/>
        <v>7</v>
      </c>
      <c r="H364" t="s">
        <v>34</v>
      </c>
      <c r="I364">
        <f t="shared" si="559"/>
        <v>1300</v>
      </c>
      <c r="J364" t="str">
        <f>J365</f>
        <v>Eastern</v>
      </c>
      <c r="K364">
        <f t="shared" ref="K364:L364" si="572">K365</f>
        <v>54</v>
      </c>
      <c r="L364" t="str">
        <f t="shared" si="572"/>
        <v>Partly Cloudy</v>
      </c>
      <c r="M364">
        <f t="shared" si="520"/>
        <v>33</v>
      </c>
      <c r="N364" s="10">
        <f t="shared" si="562"/>
        <v>22.272727272727273</v>
      </c>
      <c r="O364" s="10">
        <f t="shared" si="563"/>
        <v>19.636363636363637</v>
      </c>
      <c r="P364" s="8">
        <f>(P365*-1)</f>
        <v>-6.5</v>
      </c>
      <c r="Q364" t="str">
        <f t="shared" si="564"/>
        <v>Y</v>
      </c>
    </row>
    <row r="365" spans="1:17" x14ac:dyDescent="0.35">
      <c r="A365" t="s">
        <v>30</v>
      </c>
      <c r="B365">
        <v>33</v>
      </c>
      <c r="C365" t="s">
        <v>1</v>
      </c>
      <c r="D365" t="str">
        <f>IF($B364=$B365,"T",IF($B364&lt;$B365,"W","L"))</f>
        <v>L</v>
      </c>
      <c r="E365" s="5">
        <v>41973</v>
      </c>
      <c r="F365" s="4">
        <f t="shared" si="561"/>
        <v>12</v>
      </c>
      <c r="G365" s="4">
        <f t="shared" si="558"/>
        <v>6</v>
      </c>
      <c r="H365" t="s">
        <v>35</v>
      </c>
      <c r="I365">
        <v>1300</v>
      </c>
      <c r="J365" t="str">
        <f>VLOOKUP(A365,Sheet1!$A:$D,3, FALSE)</f>
        <v>Eastern</v>
      </c>
      <c r="K365">
        <v>54</v>
      </c>
      <c r="L365" t="s">
        <v>62</v>
      </c>
      <c r="M365">
        <f t="shared" si="521"/>
        <v>34</v>
      </c>
      <c r="N365" s="10">
        <f t="shared" si="562"/>
        <v>26.818181818181817</v>
      </c>
      <c r="O365" s="10">
        <f t="shared" si="563"/>
        <v>18.90909090909091</v>
      </c>
      <c r="P365" s="8">
        <v>6.5</v>
      </c>
      <c r="Q365" t="str">
        <f t="shared" si="564"/>
        <v>Y</v>
      </c>
    </row>
    <row r="366" spans="1:17" x14ac:dyDescent="0.35">
      <c r="A366" t="s">
        <v>20</v>
      </c>
      <c r="B366">
        <v>13</v>
      </c>
      <c r="C366" t="s">
        <v>1</v>
      </c>
      <c r="D366" t="str">
        <f>IF($B367=$B366,"T",IF($B367&lt;$B366,"W","L"))</f>
        <v>L</v>
      </c>
      <c r="E366" s="5">
        <f t="shared" si="569"/>
        <v>41973</v>
      </c>
      <c r="F366" s="4">
        <f t="shared" si="561"/>
        <v>12</v>
      </c>
      <c r="G366" s="4">
        <f t="shared" si="558"/>
        <v>14</v>
      </c>
      <c r="H366" t="s">
        <v>34</v>
      </c>
      <c r="I366">
        <f t="shared" si="559"/>
        <v>1200</v>
      </c>
      <c r="J366" t="str">
        <f>J367</f>
        <v>Central</v>
      </c>
      <c r="K366">
        <f t="shared" ref="K366:L366" si="573">K367</f>
        <v>12</v>
      </c>
      <c r="L366" t="str">
        <f t="shared" si="573"/>
        <v>Sunny</v>
      </c>
      <c r="M366">
        <f t="shared" si="520"/>
        <v>31</v>
      </c>
      <c r="N366" s="10">
        <f t="shared" si="562"/>
        <v>19.545454545454547</v>
      </c>
      <c r="O366" s="10">
        <f t="shared" si="563"/>
        <v>27.272727272727273</v>
      </c>
      <c r="P366" s="8">
        <f>(P367*-1)</f>
        <v>-2.5</v>
      </c>
      <c r="Q366" t="str">
        <f t="shared" si="564"/>
        <v>N</v>
      </c>
    </row>
    <row r="367" spans="1:17" x14ac:dyDescent="0.35">
      <c r="A367" t="s">
        <v>0</v>
      </c>
      <c r="B367">
        <v>31</v>
      </c>
      <c r="C367" t="s">
        <v>1</v>
      </c>
      <c r="D367" t="str">
        <f>IF($B366=$B367,"T",IF($B366&lt;$B367,"W","L"))</f>
        <v>W</v>
      </c>
      <c r="E367" s="5">
        <v>41973</v>
      </c>
      <c r="F367" s="4">
        <f t="shared" si="561"/>
        <v>12</v>
      </c>
      <c r="G367" s="4">
        <f t="shared" si="558"/>
        <v>7</v>
      </c>
      <c r="H367" t="s">
        <v>35</v>
      </c>
      <c r="I367">
        <v>1200</v>
      </c>
      <c r="J367" t="str">
        <f>VLOOKUP(A367,Sheet1!$A:$D,3, FALSE)</f>
        <v>Central</v>
      </c>
      <c r="K367">
        <v>12</v>
      </c>
      <c r="L367" t="s">
        <v>65</v>
      </c>
      <c r="M367">
        <f t="shared" si="521"/>
        <v>13</v>
      </c>
      <c r="N367" s="10">
        <f t="shared" si="562"/>
        <v>18.363636363636363</v>
      </c>
      <c r="O367" s="10">
        <f t="shared" si="563"/>
        <v>22.181818181818183</v>
      </c>
      <c r="P367" s="8">
        <v>2.5</v>
      </c>
      <c r="Q367" t="str">
        <f t="shared" si="564"/>
        <v>N</v>
      </c>
    </row>
    <row r="368" spans="1:17" x14ac:dyDescent="0.35">
      <c r="A368" t="s">
        <v>6</v>
      </c>
      <c r="B368">
        <v>14</v>
      </c>
      <c r="C368" t="s">
        <v>1</v>
      </c>
      <c r="D368" t="str">
        <f>IF($B369=$B368,"T",IF($B369&lt;$B368,"W","L"))</f>
        <v>W</v>
      </c>
      <c r="E368" s="5">
        <f t="shared" si="569"/>
        <v>41973</v>
      </c>
      <c r="F368" s="4">
        <f t="shared" si="561"/>
        <v>12</v>
      </c>
      <c r="G368" s="4">
        <f t="shared" si="558"/>
        <v>7</v>
      </c>
      <c r="H368" t="s">
        <v>34</v>
      </c>
      <c r="I368">
        <f t="shared" si="559"/>
        <v>1300</v>
      </c>
      <c r="J368" t="str">
        <f>J369</f>
        <v>Eastern</v>
      </c>
      <c r="K368">
        <f t="shared" ref="K368:L368" si="574">K369</f>
        <v>77</v>
      </c>
      <c r="L368" t="str">
        <f t="shared" si="574"/>
        <v>Sunny</v>
      </c>
      <c r="M368">
        <f t="shared" ref="M368:M431" si="575">$B369</f>
        <v>13</v>
      </c>
      <c r="N368" s="10">
        <f t="shared" si="562"/>
        <v>22.363636363636363</v>
      </c>
      <c r="O368" s="10">
        <f t="shared" si="563"/>
        <v>21.272727272727273</v>
      </c>
      <c r="P368" s="8">
        <f>(P369*-1)</f>
        <v>6</v>
      </c>
      <c r="Q368" t="str">
        <f t="shared" si="564"/>
        <v>N</v>
      </c>
    </row>
    <row r="369" spans="1:17" x14ac:dyDescent="0.35">
      <c r="A369" t="s">
        <v>9</v>
      </c>
      <c r="B369">
        <v>13</v>
      </c>
      <c r="C369" t="s">
        <v>1</v>
      </c>
      <c r="D369" t="str">
        <f>IF($B368=$B369,"T",IF($B368&lt;$B369,"W","L"))</f>
        <v>L</v>
      </c>
      <c r="E369" s="5">
        <v>41973</v>
      </c>
      <c r="F369" s="4">
        <f t="shared" si="561"/>
        <v>12</v>
      </c>
      <c r="G369" s="4">
        <f t="shared" si="558"/>
        <v>7</v>
      </c>
      <c r="H369" t="s">
        <v>35</v>
      </c>
      <c r="I369">
        <v>1300</v>
      </c>
      <c r="J369" t="str">
        <f>VLOOKUP(A369,Sheet1!$A:$D,3, FALSE)</f>
        <v>Eastern</v>
      </c>
      <c r="K369">
        <v>77</v>
      </c>
      <c r="L369" t="s">
        <v>65</v>
      </c>
      <c r="M369">
        <f t="shared" ref="M369:M432" si="576">$B368</f>
        <v>14</v>
      </c>
      <c r="N369" s="10">
        <f t="shared" si="562"/>
        <v>18.818181818181817</v>
      </c>
      <c r="O369" s="10">
        <f t="shared" si="563"/>
        <v>27.272727272727273</v>
      </c>
      <c r="P369" s="8">
        <v>-6</v>
      </c>
      <c r="Q369" t="str">
        <f t="shared" si="564"/>
        <v>N</v>
      </c>
    </row>
    <row r="370" spans="1:17" x14ac:dyDescent="0.35">
      <c r="A370" t="s">
        <v>2</v>
      </c>
      <c r="B370">
        <v>35</v>
      </c>
      <c r="C370" t="s">
        <v>1</v>
      </c>
      <c r="D370" t="str">
        <f>IF($B371=$B370,"T",IF($B371&lt;$B370,"W","L"))</f>
        <v>W</v>
      </c>
      <c r="E370" s="5">
        <f t="shared" si="569"/>
        <v>41973</v>
      </c>
      <c r="F370" s="4">
        <f t="shared" si="561"/>
        <v>12</v>
      </c>
      <c r="G370" s="4">
        <f t="shared" si="558"/>
        <v>6</v>
      </c>
      <c r="H370" t="s">
        <v>34</v>
      </c>
      <c r="I370">
        <f t="shared" si="559"/>
        <v>1300</v>
      </c>
      <c r="J370" t="str">
        <f>J371</f>
        <v>Eastern</v>
      </c>
      <c r="K370" s="1">
        <f t="shared" ref="K370" si="577">K371</f>
        <v>63</v>
      </c>
      <c r="L370" s="1" t="str">
        <f t="shared" ref="L370" si="578">L371</f>
        <v>Cloudy</v>
      </c>
      <c r="M370">
        <f t="shared" si="575"/>
        <v>32</v>
      </c>
      <c r="N370" s="10">
        <f t="shared" si="562"/>
        <v>26.181818181818183</v>
      </c>
      <c r="O370" s="10">
        <f t="shared" si="563"/>
        <v>26</v>
      </c>
      <c r="P370" s="8">
        <f>(P371*-1)</f>
        <v>-3.5</v>
      </c>
      <c r="Q370" t="str">
        <f t="shared" si="564"/>
        <v>Y</v>
      </c>
    </row>
    <row r="371" spans="1:17" x14ac:dyDescent="0.35">
      <c r="A371" t="s">
        <v>4</v>
      </c>
      <c r="B371">
        <v>32</v>
      </c>
      <c r="C371" t="s">
        <v>1</v>
      </c>
      <c r="D371" t="str">
        <f>IF($B370=$B371,"T",IF($B370&lt;$B371,"W","L"))</f>
        <v>L</v>
      </c>
      <c r="E371" s="5">
        <v>41973</v>
      </c>
      <c r="F371" s="4">
        <f t="shared" si="561"/>
        <v>12</v>
      </c>
      <c r="G371" s="4">
        <f t="shared" si="558"/>
        <v>13</v>
      </c>
      <c r="H371" t="s">
        <v>35</v>
      </c>
      <c r="I371">
        <v>1300</v>
      </c>
      <c r="J371" t="str">
        <f>VLOOKUP(A371,Sheet1!$A:$D,3, FALSE)</f>
        <v>Eastern</v>
      </c>
      <c r="K371" s="1">
        <v>63</v>
      </c>
      <c r="L371" s="1" t="s">
        <v>64</v>
      </c>
      <c r="M371">
        <f t="shared" si="576"/>
        <v>35</v>
      </c>
      <c r="N371" s="10">
        <f t="shared" si="562"/>
        <v>26.181818181818183</v>
      </c>
      <c r="O371" s="10">
        <f t="shared" si="563"/>
        <v>23.90909090909091</v>
      </c>
      <c r="P371" s="8">
        <v>3.5</v>
      </c>
      <c r="Q371" t="str">
        <f t="shared" si="564"/>
        <v>Y</v>
      </c>
    </row>
    <row r="372" spans="1:17" x14ac:dyDescent="0.35">
      <c r="A372" t="s">
        <v>13</v>
      </c>
      <c r="B372">
        <v>21</v>
      </c>
      <c r="C372" t="s">
        <v>1</v>
      </c>
      <c r="D372" t="str">
        <f>IF($B373=$B372,"T",IF($B373&lt;$B372,"W","L"))</f>
        <v>L</v>
      </c>
      <c r="E372" s="5">
        <f t="shared" si="569"/>
        <v>41973</v>
      </c>
      <c r="F372" s="4">
        <f t="shared" si="561"/>
        <v>12</v>
      </c>
      <c r="G372" s="4">
        <f t="shared" si="558"/>
        <v>7</v>
      </c>
      <c r="H372" t="s">
        <v>34</v>
      </c>
      <c r="I372">
        <f t="shared" si="559"/>
        <v>1200</v>
      </c>
      <c r="J372" t="str">
        <f>J373</f>
        <v>Central</v>
      </c>
      <c r="K372">
        <f t="shared" ref="K372:L372" si="579">K373</f>
        <v>76</v>
      </c>
      <c r="L372" t="str">
        <f t="shared" si="579"/>
        <v>Partly Cloudy</v>
      </c>
      <c r="M372">
        <f t="shared" si="575"/>
        <v>45</v>
      </c>
      <c r="N372" s="10">
        <f t="shared" si="562"/>
        <v>17.454545454545453</v>
      </c>
      <c r="O372" s="10">
        <f t="shared" si="563"/>
        <v>26.636363636363637</v>
      </c>
      <c r="P372" s="8">
        <f>(P373*-1)</f>
        <v>-7</v>
      </c>
      <c r="Q372" t="str">
        <f t="shared" si="564"/>
        <v>N</v>
      </c>
    </row>
    <row r="373" spans="1:17" x14ac:dyDescent="0.35">
      <c r="A373" t="s">
        <v>15</v>
      </c>
      <c r="B373">
        <v>45</v>
      </c>
      <c r="C373" t="s">
        <v>1</v>
      </c>
      <c r="D373" t="str">
        <f>IF($B372=$B373,"T",IF($B372&lt;$B373,"W","L"))</f>
        <v>W</v>
      </c>
      <c r="E373" s="5">
        <v>41973</v>
      </c>
      <c r="F373" s="4">
        <f t="shared" si="561"/>
        <v>12</v>
      </c>
      <c r="G373" s="4">
        <f t="shared" si="558"/>
        <v>7</v>
      </c>
      <c r="H373" t="s">
        <v>35</v>
      </c>
      <c r="I373">
        <v>1200</v>
      </c>
      <c r="J373" t="str">
        <f>VLOOKUP(A373,Sheet1!$A:$D,3, FALSE)</f>
        <v>Central</v>
      </c>
      <c r="K373">
        <v>76</v>
      </c>
      <c r="L373" t="s">
        <v>62</v>
      </c>
      <c r="M373">
        <f t="shared" si="576"/>
        <v>21</v>
      </c>
      <c r="N373" s="10">
        <f t="shared" si="562"/>
        <v>22</v>
      </c>
      <c r="O373" s="10">
        <f t="shared" si="563"/>
        <v>20.545454545454547</v>
      </c>
      <c r="P373" s="8">
        <v>7</v>
      </c>
      <c r="Q373" t="str">
        <f t="shared" si="564"/>
        <v>N</v>
      </c>
    </row>
    <row r="374" spans="1:17" x14ac:dyDescent="0.35">
      <c r="A374" t="s">
        <v>8</v>
      </c>
      <c r="B374">
        <v>10</v>
      </c>
      <c r="C374" t="s">
        <v>1</v>
      </c>
      <c r="D374" t="str">
        <f>IF($B375=$B374,"T",IF($B375&lt;$B374,"W","L"))</f>
        <v>L</v>
      </c>
      <c r="E374" s="5">
        <f t="shared" si="569"/>
        <v>41973</v>
      </c>
      <c r="F374" s="4">
        <f t="shared" si="561"/>
        <v>12</v>
      </c>
      <c r="G374" s="4">
        <f t="shared" si="558"/>
        <v>7</v>
      </c>
      <c r="H374" t="s">
        <v>34</v>
      </c>
      <c r="I374">
        <f t="shared" si="559"/>
        <v>1300</v>
      </c>
      <c r="J374" t="str">
        <f>J375</f>
        <v>Eastern</v>
      </c>
      <c r="K374">
        <f t="shared" ref="K374:L374" si="580">K375</f>
        <v>57</v>
      </c>
      <c r="L374" t="str">
        <f t="shared" si="580"/>
        <v>Cloudy</v>
      </c>
      <c r="M374">
        <f t="shared" si="575"/>
        <v>26</v>
      </c>
      <c r="N374" s="10">
        <f t="shared" si="562"/>
        <v>22</v>
      </c>
      <c r="O374" s="10">
        <f t="shared" si="563"/>
        <v>19.90909090909091</v>
      </c>
      <c r="P374" s="8">
        <f>(P375*-1)</f>
        <v>-3</v>
      </c>
      <c r="Q374" t="str">
        <f t="shared" si="564"/>
        <v>N</v>
      </c>
    </row>
    <row r="375" spans="1:17" x14ac:dyDescent="0.35">
      <c r="A375" t="s">
        <v>11</v>
      </c>
      <c r="B375">
        <v>26</v>
      </c>
      <c r="C375" t="s">
        <v>1</v>
      </c>
      <c r="D375" t="str">
        <f>IF($B374=$B375,"T",IF($B374&lt;$B375,"W","L"))</f>
        <v>W</v>
      </c>
      <c r="E375" s="5">
        <v>41973</v>
      </c>
      <c r="F375" s="4">
        <f t="shared" si="561"/>
        <v>12</v>
      </c>
      <c r="G375" s="4">
        <f t="shared" si="558"/>
        <v>7</v>
      </c>
      <c r="H375" t="s">
        <v>35</v>
      </c>
      <c r="I375">
        <v>1300</v>
      </c>
      <c r="J375" t="str">
        <f>VLOOKUP(A375,Sheet1!$A:$D,3, FALSE)</f>
        <v>Eastern</v>
      </c>
      <c r="K375">
        <v>57</v>
      </c>
      <c r="L375" t="s">
        <v>64</v>
      </c>
      <c r="M375">
        <f t="shared" si="576"/>
        <v>10</v>
      </c>
      <c r="N375" s="10">
        <f t="shared" si="562"/>
        <v>21.636363636363637</v>
      </c>
      <c r="O375" s="10">
        <f t="shared" si="563"/>
        <v>18.818181818181817</v>
      </c>
      <c r="P375" s="8">
        <v>3</v>
      </c>
      <c r="Q375" t="str">
        <f t="shared" si="564"/>
        <v>N</v>
      </c>
    </row>
    <row r="376" spans="1:17" x14ac:dyDescent="0.35">
      <c r="A376" t="s">
        <v>21</v>
      </c>
      <c r="B376">
        <v>24</v>
      </c>
      <c r="C376" t="s">
        <v>1</v>
      </c>
      <c r="D376" t="str">
        <f>IF($B377=$B376,"T",IF($B377&lt;$B376,"W","L"))</f>
        <v>L</v>
      </c>
      <c r="E376" s="5">
        <f t="shared" si="569"/>
        <v>41973</v>
      </c>
      <c r="F376" s="4">
        <f t="shared" si="561"/>
        <v>12</v>
      </c>
      <c r="G376" s="4">
        <f t="shared" si="558"/>
        <v>7</v>
      </c>
      <c r="H376" t="s">
        <v>34</v>
      </c>
      <c r="I376">
        <f t="shared" si="559"/>
        <v>1300</v>
      </c>
      <c r="J376" t="str">
        <f>J377</f>
        <v>Eastern</v>
      </c>
      <c r="K376">
        <f t="shared" ref="K376:L376" si="581">K377</f>
        <v>71</v>
      </c>
      <c r="L376">
        <f t="shared" si="581"/>
        <v>0</v>
      </c>
      <c r="M376">
        <f t="shared" si="575"/>
        <v>25</v>
      </c>
      <c r="N376" s="10">
        <f t="shared" si="562"/>
        <v>21.181818181818183</v>
      </c>
      <c r="O376" s="10">
        <f t="shared" si="563"/>
        <v>26.727272727272727</v>
      </c>
      <c r="P376" s="8">
        <f>(P377*-1)</f>
        <v>3</v>
      </c>
      <c r="Q376" t="str">
        <f t="shared" si="564"/>
        <v>Y</v>
      </c>
    </row>
    <row r="377" spans="1:17" x14ac:dyDescent="0.35">
      <c r="A377" t="s">
        <v>19</v>
      </c>
      <c r="B377">
        <v>25</v>
      </c>
      <c r="C377" t="s">
        <v>1</v>
      </c>
      <c r="D377" t="str">
        <f>IF($B376=$B377,"T",IF($B376&lt;$B377,"W","L"))</f>
        <v>W</v>
      </c>
      <c r="E377" s="5">
        <v>41973</v>
      </c>
      <c r="F377" s="4">
        <f t="shared" si="561"/>
        <v>12</v>
      </c>
      <c r="G377" s="4">
        <f t="shared" si="558"/>
        <v>7</v>
      </c>
      <c r="H377" t="s">
        <v>35</v>
      </c>
      <c r="I377">
        <v>1300</v>
      </c>
      <c r="J377" t="str">
        <f>VLOOKUP(A377,Sheet1!$A:$D,3, FALSE)</f>
        <v>Eastern</v>
      </c>
      <c r="K377">
        <v>71</v>
      </c>
      <c r="M377">
        <f t="shared" si="576"/>
        <v>24</v>
      </c>
      <c r="N377" s="10">
        <f t="shared" si="562"/>
        <v>14.636363636363637</v>
      </c>
      <c r="O377" s="10">
        <f t="shared" si="563"/>
        <v>27.727272727272727</v>
      </c>
      <c r="P377" s="8">
        <v>-3</v>
      </c>
      <c r="Q377" t="str">
        <f t="shared" si="564"/>
        <v>Y</v>
      </c>
    </row>
    <row r="378" spans="1:17" x14ac:dyDescent="0.35">
      <c r="A378" t="s">
        <v>22</v>
      </c>
      <c r="B378">
        <v>18</v>
      </c>
      <c r="C378" t="s">
        <v>1</v>
      </c>
      <c r="D378" t="str">
        <f>IF($B379=$B378,"T",IF($B379&lt;$B378,"W","L"))</f>
        <v>L</v>
      </c>
      <c r="E378" s="5">
        <f t="shared" si="569"/>
        <v>41973</v>
      </c>
      <c r="F378" s="4">
        <f t="shared" si="561"/>
        <v>12</v>
      </c>
      <c r="G378" s="4">
        <f t="shared" si="558"/>
        <v>7</v>
      </c>
      <c r="H378" t="s">
        <v>34</v>
      </c>
      <c r="I378">
        <f t="shared" si="559"/>
        <v>1605</v>
      </c>
      <c r="J378" t="str">
        <f>J379</f>
        <v>Eastern</v>
      </c>
      <c r="K378" t="str">
        <f t="shared" ref="K378:L378" si="582">K379</f>
        <v>Dome</v>
      </c>
      <c r="L378">
        <f t="shared" si="582"/>
        <v>0</v>
      </c>
      <c r="M378">
        <f t="shared" si="575"/>
        <v>29</v>
      </c>
      <c r="N378" s="10">
        <f t="shared" si="562"/>
        <v>21.818181818181817</v>
      </c>
      <c r="O378" s="10">
        <f t="shared" si="563"/>
        <v>17.727272727272727</v>
      </c>
      <c r="P378" s="8">
        <f>(P379*-1)</f>
        <v>1.5</v>
      </c>
      <c r="Q378" t="str">
        <f t="shared" si="564"/>
        <v>Y</v>
      </c>
    </row>
    <row r="379" spans="1:17" x14ac:dyDescent="0.35">
      <c r="A379" t="s">
        <v>3</v>
      </c>
      <c r="B379">
        <v>29</v>
      </c>
      <c r="C379" t="s">
        <v>1</v>
      </c>
      <c r="D379" t="str">
        <f>IF($B378=$B379,"T",IF($B378&lt;$B379,"W","L"))</f>
        <v>W</v>
      </c>
      <c r="E379" s="5">
        <v>41973</v>
      </c>
      <c r="F379" s="4">
        <f t="shared" si="561"/>
        <v>12</v>
      </c>
      <c r="G379" s="4">
        <f t="shared" si="558"/>
        <v>7</v>
      </c>
      <c r="H379" t="s">
        <v>35</v>
      </c>
      <c r="I379">
        <v>1605</v>
      </c>
      <c r="J379" t="str">
        <f>VLOOKUP(A379,Sheet1!$A:$D,3, FALSE)</f>
        <v>Eastern</v>
      </c>
      <c r="K379" t="s">
        <v>61</v>
      </c>
      <c r="M379">
        <f t="shared" si="576"/>
        <v>18</v>
      </c>
      <c r="N379" s="10">
        <f t="shared" si="562"/>
        <v>23.818181818181817</v>
      </c>
      <c r="O379" s="10">
        <f t="shared" si="563"/>
        <v>25.545454545454547</v>
      </c>
      <c r="P379" s="8">
        <v>-1.5</v>
      </c>
      <c r="Q379" t="str">
        <f t="shared" si="564"/>
        <v>Y</v>
      </c>
    </row>
    <row r="380" spans="1:17" x14ac:dyDescent="0.35">
      <c r="A380" t="s">
        <v>7</v>
      </c>
      <c r="B380">
        <v>21</v>
      </c>
      <c r="C380" t="s">
        <v>1</v>
      </c>
      <c r="D380" t="str">
        <f>IF($B381=$B380,"T",IF($B381&lt;$B380,"W","L"))</f>
        <v>L</v>
      </c>
      <c r="E380" s="5">
        <f t="shared" si="569"/>
        <v>41973</v>
      </c>
      <c r="F380" s="4">
        <f t="shared" si="561"/>
        <v>12</v>
      </c>
      <c r="G380" s="4">
        <f t="shared" si="558"/>
        <v>7</v>
      </c>
      <c r="H380" t="s">
        <v>34</v>
      </c>
      <c r="I380">
        <f t="shared" si="559"/>
        <v>1525</v>
      </c>
      <c r="J380" t="str">
        <f>J381</f>
        <v>Central</v>
      </c>
      <c r="K380" s="1">
        <f t="shared" ref="K380" si="583">K381</f>
        <v>28</v>
      </c>
      <c r="L380" s="1" t="str">
        <f t="shared" ref="L380" si="584">L381</f>
        <v>Mostly Cloudy</v>
      </c>
      <c r="M380">
        <f t="shared" si="575"/>
        <v>26</v>
      </c>
      <c r="N380" s="10">
        <f t="shared" si="562"/>
        <v>32.454545454545453</v>
      </c>
      <c r="O380" s="10">
        <f t="shared" si="563"/>
        <v>20.636363636363637</v>
      </c>
      <c r="P380" s="8">
        <f>(P381*-1)</f>
        <v>-3</v>
      </c>
      <c r="Q380" t="str">
        <f t="shared" si="564"/>
        <v>N</v>
      </c>
    </row>
    <row r="381" spans="1:17" x14ac:dyDescent="0.35">
      <c r="A381" t="s">
        <v>26</v>
      </c>
      <c r="B381">
        <v>26</v>
      </c>
      <c r="C381" t="s">
        <v>1</v>
      </c>
      <c r="D381" t="str">
        <f>IF($B380=$B381,"T",IF($B380&lt;$B381,"W","L"))</f>
        <v>W</v>
      </c>
      <c r="E381" s="5">
        <v>41973</v>
      </c>
      <c r="F381" s="4">
        <f t="shared" si="561"/>
        <v>12</v>
      </c>
      <c r="G381" s="4">
        <f t="shared" si="558"/>
        <v>7</v>
      </c>
      <c r="H381" t="s">
        <v>35</v>
      </c>
      <c r="I381">
        <v>1525</v>
      </c>
      <c r="J381" t="str">
        <f>VLOOKUP(A381,Sheet1!$A:$D,3, FALSE)</f>
        <v>Central</v>
      </c>
      <c r="K381" s="1">
        <v>28</v>
      </c>
      <c r="L381" s="1" t="s">
        <v>74</v>
      </c>
      <c r="M381">
        <f t="shared" si="576"/>
        <v>21</v>
      </c>
      <c r="N381" s="10">
        <f t="shared" si="562"/>
        <v>32.18181818181818</v>
      </c>
      <c r="O381" s="10">
        <f t="shared" si="563"/>
        <v>22.363636363636363</v>
      </c>
      <c r="P381" s="8">
        <v>3</v>
      </c>
      <c r="Q381" t="str">
        <f t="shared" si="564"/>
        <v>N</v>
      </c>
    </row>
    <row r="382" spans="1:17" x14ac:dyDescent="0.35">
      <c r="A382" t="s">
        <v>18</v>
      </c>
      <c r="B382">
        <v>29</v>
      </c>
      <c r="C382" t="s">
        <v>1</v>
      </c>
      <c r="D382" t="str">
        <f>IF($B383=$B382,"T",IF($B383&lt;$B382,"W","L"))</f>
        <v>W</v>
      </c>
      <c r="E382" s="5">
        <f t="shared" si="569"/>
        <v>41973</v>
      </c>
      <c r="F382" s="4">
        <f t="shared" si="561"/>
        <v>12</v>
      </c>
      <c r="G382" s="4">
        <f t="shared" si="558"/>
        <v>7</v>
      </c>
      <c r="H382" t="s">
        <v>34</v>
      </c>
      <c r="I382">
        <f t="shared" si="559"/>
        <v>1930</v>
      </c>
      <c r="J382" t="str">
        <f>J383</f>
        <v>Central</v>
      </c>
      <c r="K382">
        <f t="shared" ref="K382:L382" si="585">K383</f>
        <v>27</v>
      </c>
      <c r="L382" t="str">
        <f t="shared" si="585"/>
        <v>Cloudy</v>
      </c>
      <c r="M382">
        <f t="shared" si="575"/>
        <v>16</v>
      </c>
      <c r="N382" s="10">
        <f t="shared" si="562"/>
        <v>30.181818181818183</v>
      </c>
      <c r="O382" s="10">
        <f t="shared" si="563"/>
        <v>23.636363636363637</v>
      </c>
      <c r="P382" s="8">
        <f>(P383*-1)</f>
        <v>0</v>
      </c>
      <c r="Q382" t="str">
        <f t="shared" si="564"/>
        <v>Y</v>
      </c>
    </row>
    <row r="383" spans="1:17" x14ac:dyDescent="0.35">
      <c r="A383" t="s">
        <v>33</v>
      </c>
      <c r="B383">
        <v>16</v>
      </c>
      <c r="C383" t="s">
        <v>1</v>
      </c>
      <c r="D383" t="str">
        <f>IF($B382=$B383,"T",IF($B382&lt;$B383,"W","L"))</f>
        <v>L</v>
      </c>
      <c r="E383" s="5">
        <v>41973</v>
      </c>
      <c r="F383" s="4">
        <f t="shared" si="561"/>
        <v>12</v>
      </c>
      <c r="G383" s="4">
        <f t="shared" si="558"/>
        <v>10</v>
      </c>
      <c r="H383" t="s">
        <v>35</v>
      </c>
      <c r="I383">
        <v>1930</v>
      </c>
      <c r="J383" t="str">
        <f>VLOOKUP(A383,Sheet1!$A:$D,3, FALSE)</f>
        <v>Central</v>
      </c>
      <c r="K383">
        <v>27</v>
      </c>
      <c r="L383" t="s">
        <v>64</v>
      </c>
      <c r="M383">
        <f t="shared" si="576"/>
        <v>29</v>
      </c>
      <c r="N383" s="10">
        <f t="shared" si="562"/>
        <v>23.727272727272727</v>
      </c>
      <c r="O383" s="10">
        <f t="shared" si="563"/>
        <v>17.727272727272727</v>
      </c>
      <c r="P383" s="8">
        <v>0</v>
      </c>
      <c r="Q383" t="str">
        <f t="shared" si="564"/>
        <v>Y</v>
      </c>
    </row>
    <row r="384" spans="1:17" x14ac:dyDescent="0.35">
      <c r="A384" t="s">
        <v>10</v>
      </c>
      <c r="B384">
        <v>16</v>
      </c>
      <c r="C384" t="s">
        <v>1</v>
      </c>
      <c r="D384" t="str">
        <f>IF($B385=$B384,"T",IF($B385&lt;$B384,"W","L"))</f>
        <v>W</v>
      </c>
      <c r="E384" s="5">
        <f t="shared" ref="E384" si="586">$E385</f>
        <v>41974</v>
      </c>
      <c r="F384" s="4">
        <f t="shared" si="561"/>
        <v>12</v>
      </c>
      <c r="G384" s="4">
        <f t="shared" si="558"/>
        <v>8</v>
      </c>
      <c r="H384" t="s">
        <v>34</v>
      </c>
      <c r="I384">
        <f t="shared" si="559"/>
        <v>2030</v>
      </c>
      <c r="J384" t="str">
        <f>J385</f>
        <v>Eastern</v>
      </c>
      <c r="K384">
        <f t="shared" ref="K384:L384" si="587">K385</f>
        <v>42</v>
      </c>
      <c r="L384" t="str">
        <f t="shared" si="587"/>
        <v>Rain</v>
      </c>
      <c r="M384">
        <f t="shared" si="575"/>
        <v>13</v>
      </c>
      <c r="N384" s="10">
        <f t="shared" si="562"/>
        <v>25.90909090909091</v>
      </c>
      <c r="O384" s="10">
        <f t="shared" si="563"/>
        <v>19.90909090909091</v>
      </c>
      <c r="P384" s="8">
        <f>(P385*-1)</f>
        <v>7</v>
      </c>
      <c r="Q384" t="str">
        <f t="shared" si="564"/>
        <v>N</v>
      </c>
    </row>
    <row r="385" spans="1:17" x14ac:dyDescent="0.35">
      <c r="A385" t="s">
        <v>31</v>
      </c>
      <c r="B385">
        <v>13</v>
      </c>
      <c r="C385" t="s">
        <v>1</v>
      </c>
      <c r="D385" t="str">
        <f>IF($B384=$B385,"T",IF($B384&lt;$B385,"W","L"))</f>
        <v>L</v>
      </c>
      <c r="E385" s="5">
        <v>41974</v>
      </c>
      <c r="F385" s="4">
        <f t="shared" si="561"/>
        <v>12</v>
      </c>
      <c r="G385" s="4"/>
      <c r="H385" t="s">
        <v>35</v>
      </c>
      <c r="I385">
        <v>2030</v>
      </c>
      <c r="J385" t="str">
        <f>VLOOKUP(A385,Sheet1!$A:$D,3, FALSE)</f>
        <v>Eastern</v>
      </c>
      <c r="K385">
        <v>42</v>
      </c>
      <c r="L385" t="s">
        <v>73</v>
      </c>
      <c r="M385">
        <f t="shared" si="576"/>
        <v>16</v>
      </c>
      <c r="N385" s="10">
        <f t="shared" si="562"/>
        <v>16.09090909090909</v>
      </c>
      <c r="O385" s="10">
        <f t="shared" si="563"/>
        <v>27.545454545454547</v>
      </c>
      <c r="P385" s="8">
        <v>-7</v>
      </c>
      <c r="Q385" t="str">
        <f t="shared" si="564"/>
        <v>N</v>
      </c>
    </row>
    <row r="386" spans="1:17" x14ac:dyDescent="0.35">
      <c r="A386" t="s">
        <v>28</v>
      </c>
      <c r="B386">
        <v>41</v>
      </c>
      <c r="C386" t="s">
        <v>1</v>
      </c>
      <c r="D386" t="str">
        <f>IF($B387=$B386,"T",IF($B387&lt;$B386,"W","L"))</f>
        <v>W</v>
      </c>
      <c r="E386" s="5">
        <f t="shared" ref="E386" si="588">$E387</f>
        <v>41977</v>
      </c>
      <c r="F386" s="4">
        <f>1+IF(ISNA(VLOOKUP($A386,$A$354:$F$385,6,FALSE)),VLOOKUP($A386,$A$324:$F$353,6,FALSE),VLOOKUP($A386,$A$354:$F$385,6,FALSE))</f>
        <v>13</v>
      </c>
      <c r="G386" s="4">
        <f t="shared" ref="G386:G417" si="589">VLOOKUP($A386,$A386:$E386,5,FALSE)-IF(ISNA(VLOOKUP($A386,$A$354:$E$385,5,FALSE)),VLOOKUP($A386,$A$324:$E$353,5,FALSE),VLOOKUP($A386,$A$354:$E$385,5,FALSE))</f>
        <v>7</v>
      </c>
      <c r="H386" t="s">
        <v>34</v>
      </c>
      <c r="I386">
        <f t="shared" ref="I386:I416" si="590">I387</f>
        <v>1925</v>
      </c>
      <c r="J386" t="str">
        <f>J387</f>
        <v>Central</v>
      </c>
      <c r="K386">
        <f t="shared" ref="K386:L386" si="591">K387</f>
        <v>35</v>
      </c>
      <c r="L386" t="str">
        <f t="shared" si="591"/>
        <v>Cloudy</v>
      </c>
      <c r="M386">
        <f t="shared" si="575"/>
        <v>28</v>
      </c>
      <c r="N386" s="10">
        <f>IF(ISNA(VLOOKUP($A386,$A$354:$N$385,2,FALSE)),((VLOOKUP($A386,$A$324:$N$353,14,FALSE)*($F386-2))+VLOOKUP($A386,$A$324:$N$353,2,FALSE))/($F386-1),((VLOOKUP($A386,$A$354:$N$385,14,FALSE)*($F386-2))+VLOOKUP($A386,$A$354:$N$385,2,FALSE))/($F386-1))</f>
        <v>25.166666666666668</v>
      </c>
      <c r="O386" s="10">
        <f>IF(ISNA(VLOOKUP($A386,$A$354:$O$385,13,FALSE)),((VLOOKUP($A386,$A$324:$O$353,15,FALSE)*($F386-2))+VLOOKUP($A386,$A$324:$O$353,13,FALSE))/($F386-1),((VLOOKUP($A386,$A$354:$O$385,15,FALSE)*($F386-2))+VLOOKUP($A386,$A$354:$O$385,13,FALSE))/($F386-1))</f>
        <v>22.75</v>
      </c>
      <c r="P386" s="8">
        <f>(P387*-1)</f>
        <v>3.5</v>
      </c>
      <c r="Q386" t="str">
        <f>IF(AND(($P386 &lt;  0), ($D386="L")), "N", IF(AND(($P386 &gt; 0), ($D386="W")),"N","Y"))</f>
        <v>N</v>
      </c>
    </row>
    <row r="387" spans="1:17" x14ac:dyDescent="0.35">
      <c r="A387" t="s">
        <v>17</v>
      </c>
      <c r="B387">
        <v>28</v>
      </c>
      <c r="C387" t="s">
        <v>1</v>
      </c>
      <c r="D387" t="str">
        <f>IF($B386=$B387,"T",IF($B386&lt;$B387,"W","L"))</f>
        <v>L</v>
      </c>
      <c r="E387" s="5">
        <v>41977</v>
      </c>
      <c r="F387" s="4">
        <f t="shared" ref="F387:F417" si="592">1+IF(ISNA(VLOOKUP($A387,$A$354:$F$385,6,FALSE)),VLOOKUP($A387,$A$324:$F$353,6,FALSE),VLOOKUP($A387,$A$354:$F$385,6,FALSE))</f>
        <v>13</v>
      </c>
      <c r="G387" s="4">
        <f t="shared" si="589"/>
        <v>7</v>
      </c>
      <c r="H387" t="s">
        <v>35</v>
      </c>
      <c r="I387">
        <v>1925</v>
      </c>
      <c r="J387" t="str">
        <f>VLOOKUP(A387,Sheet1!$A:$D,3, FALSE)</f>
        <v>Central</v>
      </c>
      <c r="K387">
        <v>35</v>
      </c>
      <c r="L387" t="s">
        <v>64</v>
      </c>
      <c r="M387">
        <f t="shared" si="576"/>
        <v>41</v>
      </c>
      <c r="N387" s="10">
        <f t="shared" ref="N387:N417" si="593">IF(ISNA(VLOOKUP($A387,$A$354:$N$385,2,FALSE)),((VLOOKUP($A387,$A$324:$N$353,14,FALSE)*($F387-2))+VLOOKUP($A387,$A$324:$N$353,2,FALSE))/($F387-1),((VLOOKUP($A387,$A$354:$N$385,14,FALSE)*($F387-2))+VLOOKUP($A387,$A$354:$N$385,2,FALSE))/($F387-1))</f>
        <v>21.083333333333332</v>
      </c>
      <c r="O387" s="10">
        <f t="shared" ref="O387:O417" si="594">IF(ISNA(VLOOKUP($A387,$A$354:$O$385,13,FALSE)),((VLOOKUP($A387,$A$324:$O$353,15,FALSE)*($F387-2))+VLOOKUP($A387,$A$324:$O$353,13,FALSE))/($F387-1),((VLOOKUP($A387,$A$354:$O$385,15,FALSE)*($F387-2))+VLOOKUP($A387,$A$354:$O$385,13,FALSE))/($F387-1))</f>
        <v>28.083333333333332</v>
      </c>
      <c r="P387" s="8">
        <v>-3.5</v>
      </c>
      <c r="Q387" t="str">
        <f t="shared" ref="Q387:Q417" si="595">IF(AND(($P387 &lt;  0), ($D387="L")), "N", IF(AND(($P387 &gt; 0), ($D387="W")),"N","Y"))</f>
        <v>N</v>
      </c>
    </row>
    <row r="388" spans="1:17" x14ac:dyDescent="0.35">
      <c r="A388" t="s">
        <v>30</v>
      </c>
      <c r="B388">
        <v>28</v>
      </c>
      <c r="C388" t="s">
        <v>1</v>
      </c>
      <c r="D388" t="str">
        <f>IF($B389=$B388,"T",IF($B389&lt;$B388,"W","L"))</f>
        <v>W</v>
      </c>
      <c r="E388" s="5">
        <f t="shared" ref="E388:E414" si="596">$E389</f>
        <v>41980</v>
      </c>
      <c r="F388" s="4">
        <f t="shared" si="592"/>
        <v>13</v>
      </c>
      <c r="G388" s="4">
        <f t="shared" si="589"/>
        <v>7</v>
      </c>
      <c r="H388" t="s">
        <v>34</v>
      </c>
      <c r="I388">
        <f t="shared" si="590"/>
        <v>1300</v>
      </c>
      <c r="J388" t="str">
        <f>J389</f>
        <v>Eastern</v>
      </c>
      <c r="K388">
        <f t="shared" ref="K388:L388" si="597">K389</f>
        <v>76</v>
      </c>
      <c r="L388" t="str">
        <f t="shared" si="597"/>
        <v>Sunny</v>
      </c>
      <c r="M388">
        <f t="shared" si="575"/>
        <v>13</v>
      </c>
      <c r="N388" s="10">
        <f t="shared" si="593"/>
        <v>27.333333333333332</v>
      </c>
      <c r="O388" s="10">
        <f t="shared" si="594"/>
        <v>20.166666666666668</v>
      </c>
      <c r="P388" s="8">
        <f>(P389*-1)</f>
        <v>-3</v>
      </c>
      <c r="Q388" t="str">
        <f t="shared" si="595"/>
        <v>Y</v>
      </c>
    </row>
    <row r="389" spans="1:17" x14ac:dyDescent="0.35">
      <c r="A389" t="s">
        <v>10</v>
      </c>
      <c r="B389">
        <v>13</v>
      </c>
      <c r="C389" t="s">
        <v>1</v>
      </c>
      <c r="D389" t="str">
        <f>IF($B388=$B389,"T",IF($B388&lt;$B389,"W","L"))</f>
        <v>L</v>
      </c>
      <c r="E389" s="5">
        <v>41980</v>
      </c>
      <c r="F389" s="4">
        <f t="shared" si="592"/>
        <v>13</v>
      </c>
      <c r="G389" s="4">
        <f t="shared" si="589"/>
        <v>6</v>
      </c>
      <c r="H389" t="s">
        <v>35</v>
      </c>
      <c r="I389">
        <v>1300</v>
      </c>
      <c r="J389" t="str">
        <f>VLOOKUP(A389,Sheet1!$A:$D,3, FALSE)</f>
        <v>Eastern</v>
      </c>
      <c r="K389">
        <v>76</v>
      </c>
      <c r="L389" t="s">
        <v>65</v>
      </c>
      <c r="M389">
        <f t="shared" si="576"/>
        <v>28</v>
      </c>
      <c r="N389" s="10">
        <f t="shared" si="593"/>
        <v>25.083333333333332</v>
      </c>
      <c r="O389" s="10">
        <f t="shared" si="594"/>
        <v>19.333333333333332</v>
      </c>
      <c r="P389" s="8">
        <v>3</v>
      </c>
      <c r="Q389" t="str">
        <f t="shared" si="595"/>
        <v>Y</v>
      </c>
    </row>
    <row r="390" spans="1:17" x14ac:dyDescent="0.35">
      <c r="A390" t="s">
        <v>31</v>
      </c>
      <c r="B390">
        <v>24</v>
      </c>
      <c r="C390" t="s">
        <v>5</v>
      </c>
      <c r="D390" t="str">
        <f>IF($B391=$B390,"T",IF($B391&lt;$B390,"W","L"))</f>
        <v>L</v>
      </c>
      <c r="E390" s="5">
        <f t="shared" si="596"/>
        <v>41980</v>
      </c>
      <c r="F390" s="4">
        <f t="shared" si="592"/>
        <v>13</v>
      </c>
      <c r="G390" s="4">
        <f t="shared" si="589"/>
        <v>6</v>
      </c>
      <c r="H390" t="s">
        <v>34</v>
      </c>
      <c r="I390">
        <f t="shared" si="590"/>
        <v>1200</v>
      </c>
      <c r="J390" t="str">
        <f>J391</f>
        <v>Central</v>
      </c>
      <c r="K390">
        <f t="shared" ref="K390:L390" si="598">K391</f>
        <v>32</v>
      </c>
      <c r="L390" t="str">
        <f t="shared" si="598"/>
        <v>Cloudy</v>
      </c>
      <c r="M390">
        <f t="shared" si="575"/>
        <v>30</v>
      </c>
      <c r="N390" s="10">
        <f t="shared" si="593"/>
        <v>15.833333333333334</v>
      </c>
      <c r="O390" s="10">
        <f t="shared" si="594"/>
        <v>26.583333333333332</v>
      </c>
      <c r="P390" s="8">
        <f>(P391*-1)</f>
        <v>-4</v>
      </c>
      <c r="Q390" t="str">
        <f t="shared" si="595"/>
        <v>N</v>
      </c>
    </row>
    <row r="391" spans="1:17" x14ac:dyDescent="0.35">
      <c r="A391" t="s">
        <v>0</v>
      </c>
      <c r="B391">
        <v>30</v>
      </c>
      <c r="C391" t="s">
        <v>5</v>
      </c>
      <c r="D391" t="str">
        <f>IF($B390=$B391,"T",IF($B390&lt;$B391,"W","L"))</f>
        <v>W</v>
      </c>
      <c r="E391" s="5">
        <v>41980</v>
      </c>
      <c r="F391" s="4">
        <f t="shared" si="592"/>
        <v>13</v>
      </c>
      <c r="G391" s="4">
        <f t="shared" si="589"/>
        <v>7</v>
      </c>
      <c r="H391" t="s">
        <v>35</v>
      </c>
      <c r="I391">
        <v>1200</v>
      </c>
      <c r="J391" t="str">
        <f>VLOOKUP(A391,Sheet1!$A:$D,3, FALSE)</f>
        <v>Central</v>
      </c>
      <c r="K391">
        <v>32</v>
      </c>
      <c r="L391" t="s">
        <v>64</v>
      </c>
      <c r="M391">
        <f t="shared" si="576"/>
        <v>24</v>
      </c>
      <c r="N391" s="10">
        <f t="shared" si="593"/>
        <v>19.416666666666668</v>
      </c>
      <c r="O391" s="10">
        <f t="shared" si="594"/>
        <v>21.416666666666668</v>
      </c>
      <c r="P391" s="8">
        <v>4</v>
      </c>
      <c r="Q391" t="str">
        <f t="shared" si="595"/>
        <v>N</v>
      </c>
    </row>
    <row r="392" spans="1:17" x14ac:dyDescent="0.35">
      <c r="A392" t="s">
        <v>9</v>
      </c>
      <c r="B392">
        <v>17</v>
      </c>
      <c r="C392" t="s">
        <v>1</v>
      </c>
      <c r="D392" t="str">
        <f>IF($B393=$B392,"T",IF($B393&lt;$B392,"W","L"))</f>
        <v>L</v>
      </c>
      <c r="E392" s="5">
        <f t="shared" si="596"/>
        <v>41980</v>
      </c>
      <c r="F392" s="4">
        <f t="shared" si="592"/>
        <v>13</v>
      </c>
      <c r="G392" s="4">
        <f t="shared" si="589"/>
        <v>7</v>
      </c>
      <c r="H392" t="s">
        <v>34</v>
      </c>
      <c r="I392">
        <f t="shared" si="590"/>
        <v>1300</v>
      </c>
      <c r="J392" t="str">
        <f>J393</f>
        <v>Eastern</v>
      </c>
      <c r="K392" t="str">
        <f t="shared" ref="K392:L392" si="599">K393</f>
        <v>Dome</v>
      </c>
      <c r="L392">
        <f t="shared" si="599"/>
        <v>0</v>
      </c>
      <c r="M392">
        <f t="shared" si="575"/>
        <v>34</v>
      </c>
      <c r="N392" s="10">
        <f t="shared" si="593"/>
        <v>18.333333333333332</v>
      </c>
      <c r="O392" s="10">
        <f t="shared" si="594"/>
        <v>26.166666666666668</v>
      </c>
      <c r="P392" s="8">
        <f>(P393*-1)</f>
        <v>-10.5</v>
      </c>
      <c r="Q392" t="str">
        <f t="shared" si="595"/>
        <v>N</v>
      </c>
    </row>
    <row r="393" spans="1:17" x14ac:dyDescent="0.35">
      <c r="A393" t="s">
        <v>16</v>
      </c>
      <c r="B393">
        <v>34</v>
      </c>
      <c r="C393" t="s">
        <v>1</v>
      </c>
      <c r="D393" t="str">
        <f>IF($B392=$B393,"T",IF($B392&lt;$B393,"W","L"))</f>
        <v>W</v>
      </c>
      <c r="E393" s="5">
        <v>41980</v>
      </c>
      <c r="F393" s="4">
        <f t="shared" si="592"/>
        <v>13</v>
      </c>
      <c r="G393" s="4">
        <f t="shared" si="589"/>
        <v>10</v>
      </c>
      <c r="H393" t="s">
        <v>35</v>
      </c>
      <c r="I393">
        <v>1300</v>
      </c>
      <c r="J393" t="str">
        <f>VLOOKUP(A393,Sheet1!$A:$D,3, FALSE)</f>
        <v>Eastern</v>
      </c>
      <c r="K393" t="s">
        <v>61</v>
      </c>
      <c r="M393">
        <f t="shared" si="576"/>
        <v>17</v>
      </c>
      <c r="N393" s="10">
        <f t="shared" si="593"/>
        <v>19.25</v>
      </c>
      <c r="O393" s="10">
        <f t="shared" si="594"/>
        <v>17.25</v>
      </c>
      <c r="P393" s="8">
        <v>10.5</v>
      </c>
      <c r="Q393" t="str">
        <f t="shared" si="595"/>
        <v>N</v>
      </c>
    </row>
    <row r="394" spans="1:17" x14ac:dyDescent="0.35">
      <c r="A394" t="s">
        <v>4</v>
      </c>
      <c r="B394">
        <v>42</v>
      </c>
      <c r="C394" t="s">
        <v>1</v>
      </c>
      <c r="D394" t="str">
        <f>IF($B395=$B394,"T",IF($B395&lt;$B394,"W","L"))</f>
        <v>W</v>
      </c>
      <c r="E394" s="5">
        <f t="shared" si="596"/>
        <v>41980</v>
      </c>
      <c r="F394" s="4">
        <f t="shared" si="592"/>
        <v>13</v>
      </c>
      <c r="G394" s="4">
        <f t="shared" si="589"/>
        <v>7</v>
      </c>
      <c r="H394" t="s">
        <v>34</v>
      </c>
      <c r="I394">
        <f t="shared" si="590"/>
        <v>1300</v>
      </c>
      <c r="J394" t="str">
        <f>J395</f>
        <v>Eastern</v>
      </c>
      <c r="K394">
        <f t="shared" ref="K394:L394" si="600">K395</f>
        <v>39</v>
      </c>
      <c r="L394" t="str">
        <f t="shared" si="600"/>
        <v>Cloudy</v>
      </c>
      <c r="M394">
        <f t="shared" si="575"/>
        <v>21</v>
      </c>
      <c r="N394" s="10">
        <f t="shared" si="593"/>
        <v>26.666666666666668</v>
      </c>
      <c r="O394" s="10">
        <f t="shared" si="594"/>
        <v>24.833333333333332</v>
      </c>
      <c r="P394" s="8">
        <f>(P395*-1)</f>
        <v>-3</v>
      </c>
      <c r="Q394" t="str">
        <f t="shared" si="595"/>
        <v>Y</v>
      </c>
    </row>
    <row r="395" spans="1:17" x14ac:dyDescent="0.35">
      <c r="A395" t="s">
        <v>6</v>
      </c>
      <c r="B395">
        <v>21</v>
      </c>
      <c r="C395" t="s">
        <v>1</v>
      </c>
      <c r="D395" t="str">
        <f>IF($B394=$B395,"T",IF($B394&lt;$B395,"W","L"))</f>
        <v>L</v>
      </c>
      <c r="E395" s="5">
        <v>41980</v>
      </c>
      <c r="F395" s="4">
        <f t="shared" si="592"/>
        <v>13</v>
      </c>
      <c r="G395" s="4">
        <f t="shared" si="589"/>
        <v>7</v>
      </c>
      <c r="H395" t="s">
        <v>35</v>
      </c>
      <c r="I395">
        <v>1300</v>
      </c>
      <c r="J395" t="str">
        <f>VLOOKUP(A395,Sheet1!$A:$D,3, FALSE)</f>
        <v>Eastern</v>
      </c>
      <c r="K395">
        <v>39</v>
      </c>
      <c r="L395" t="s">
        <v>64</v>
      </c>
      <c r="M395">
        <f t="shared" si="576"/>
        <v>42</v>
      </c>
      <c r="N395" s="10">
        <f t="shared" si="593"/>
        <v>21.666666666666668</v>
      </c>
      <c r="O395" s="10">
        <f t="shared" si="594"/>
        <v>20.583333333333332</v>
      </c>
      <c r="P395" s="8">
        <v>3</v>
      </c>
      <c r="Q395" t="str">
        <f t="shared" si="595"/>
        <v>Y</v>
      </c>
    </row>
    <row r="396" spans="1:17" x14ac:dyDescent="0.35">
      <c r="A396" t="s">
        <v>14</v>
      </c>
      <c r="B396">
        <v>25</v>
      </c>
      <c r="C396" t="s">
        <v>1</v>
      </c>
      <c r="D396" t="str">
        <f>IF($B397=$B396,"T",IF($B397&lt;$B396,"W","L"))</f>
        <v>W</v>
      </c>
      <c r="E396" s="5">
        <f t="shared" si="596"/>
        <v>41980</v>
      </c>
      <c r="F396" s="4">
        <f t="shared" si="592"/>
        <v>13</v>
      </c>
      <c r="G396" s="4">
        <f t="shared" si="589"/>
        <v>7</v>
      </c>
      <c r="H396" t="s">
        <v>34</v>
      </c>
      <c r="I396">
        <f t="shared" si="590"/>
        <v>1300</v>
      </c>
      <c r="J396" t="str">
        <f>J397</f>
        <v>Eastern</v>
      </c>
      <c r="K396" s="1">
        <f t="shared" ref="K396:L396" si="601">K397</f>
        <v>37</v>
      </c>
      <c r="L396" s="1" t="str">
        <f t="shared" si="601"/>
        <v>Sunny</v>
      </c>
      <c r="M396">
        <f t="shared" si="575"/>
        <v>24</v>
      </c>
      <c r="N396" s="10">
        <f t="shared" si="593"/>
        <v>31.833333333333332</v>
      </c>
      <c r="O396" s="10">
        <f t="shared" si="594"/>
        <v>23.583333333333332</v>
      </c>
      <c r="P396" s="8">
        <f>(P397*-1)</f>
        <v>3</v>
      </c>
      <c r="Q396" t="str">
        <f t="shared" si="595"/>
        <v>N</v>
      </c>
    </row>
    <row r="397" spans="1:17" x14ac:dyDescent="0.35">
      <c r="A397" t="s">
        <v>8</v>
      </c>
      <c r="B397">
        <v>24</v>
      </c>
      <c r="C397" t="s">
        <v>1</v>
      </c>
      <c r="D397" t="str">
        <f>IF($B396=$B397,"T",IF($B396&lt;$B397,"W","L"))</f>
        <v>L</v>
      </c>
      <c r="E397" s="5">
        <v>41980</v>
      </c>
      <c r="F397" s="4">
        <f t="shared" si="592"/>
        <v>13</v>
      </c>
      <c r="G397" s="4">
        <f t="shared" si="589"/>
        <v>7</v>
      </c>
      <c r="H397" t="s">
        <v>35</v>
      </c>
      <c r="I397">
        <v>1300</v>
      </c>
      <c r="J397" t="str">
        <f>VLOOKUP(A397,Sheet1!$A:$D,3, FALSE)</f>
        <v>Eastern</v>
      </c>
      <c r="K397" s="1">
        <v>37</v>
      </c>
      <c r="L397" s="1" t="s">
        <v>65</v>
      </c>
      <c r="M397">
        <f t="shared" si="576"/>
        <v>25</v>
      </c>
      <c r="N397" s="10">
        <f t="shared" si="593"/>
        <v>21</v>
      </c>
      <c r="O397" s="10">
        <f t="shared" si="594"/>
        <v>20.416666666666668</v>
      </c>
      <c r="P397" s="8">
        <v>-3</v>
      </c>
      <c r="Q397" t="str">
        <f t="shared" si="595"/>
        <v>N</v>
      </c>
    </row>
    <row r="398" spans="1:17" x14ac:dyDescent="0.35">
      <c r="A398" t="s">
        <v>23</v>
      </c>
      <c r="B398">
        <v>24</v>
      </c>
      <c r="C398" t="s">
        <v>1</v>
      </c>
      <c r="D398" t="str">
        <f>IF($B399=$B398,"T",IF($B399&lt;$B398,"W","L"))</f>
        <v>W</v>
      </c>
      <c r="E398" s="5">
        <f t="shared" si="596"/>
        <v>41980</v>
      </c>
      <c r="F398" s="4">
        <f t="shared" si="592"/>
        <v>13</v>
      </c>
      <c r="G398" s="4">
        <f t="shared" si="589"/>
        <v>7</v>
      </c>
      <c r="H398" t="s">
        <v>34</v>
      </c>
      <c r="I398">
        <f t="shared" si="590"/>
        <v>1300</v>
      </c>
      <c r="J398" t="str">
        <f>J399</f>
        <v>Eastern</v>
      </c>
      <c r="K398">
        <f t="shared" ref="K398:L398" si="602">K399</f>
        <v>45</v>
      </c>
      <c r="L398" t="str">
        <f t="shared" si="602"/>
        <v>Sunny</v>
      </c>
      <c r="M398">
        <f t="shared" si="575"/>
        <v>0</v>
      </c>
      <c r="N398" s="10">
        <f t="shared" si="593"/>
        <v>21.75</v>
      </c>
      <c r="O398" s="10">
        <f t="shared" si="594"/>
        <v>23.75</v>
      </c>
      <c r="P398" s="8">
        <f>(P399*-1)</f>
        <v>3</v>
      </c>
      <c r="Q398" t="str">
        <f t="shared" si="595"/>
        <v>N</v>
      </c>
    </row>
    <row r="399" spans="1:17" x14ac:dyDescent="0.35">
      <c r="A399" t="s">
        <v>29</v>
      </c>
      <c r="B399">
        <v>0</v>
      </c>
      <c r="C399" t="s">
        <v>1</v>
      </c>
      <c r="D399" t="str">
        <f>IF($B398=$B399,"T",IF($B398&lt;$B399,"W","L"))</f>
        <v>L</v>
      </c>
      <c r="E399" s="5">
        <v>41980</v>
      </c>
      <c r="F399" s="4">
        <f t="shared" si="592"/>
        <v>13</v>
      </c>
      <c r="G399" s="4">
        <f t="shared" si="589"/>
        <v>7</v>
      </c>
      <c r="H399" t="s">
        <v>35</v>
      </c>
      <c r="I399">
        <v>1300</v>
      </c>
      <c r="J399" t="str">
        <f>VLOOKUP(A399,Sheet1!$A:$D,3, FALSE)</f>
        <v>Eastern</v>
      </c>
      <c r="K399">
        <v>45</v>
      </c>
      <c r="L399" t="s">
        <v>65</v>
      </c>
      <c r="M399">
        <f t="shared" si="576"/>
        <v>24</v>
      </c>
      <c r="N399" s="10">
        <f t="shared" si="593"/>
        <v>20.333333333333332</v>
      </c>
      <c r="O399" s="10">
        <f t="shared" si="594"/>
        <v>26.833333333333332</v>
      </c>
      <c r="P399" s="8">
        <v>-3</v>
      </c>
      <c r="Q399" t="str">
        <f t="shared" si="595"/>
        <v>N</v>
      </c>
    </row>
    <row r="400" spans="1:17" x14ac:dyDescent="0.35">
      <c r="A400" t="s">
        <v>20</v>
      </c>
      <c r="B400">
        <v>41</v>
      </c>
      <c r="C400" t="s">
        <v>1</v>
      </c>
      <c r="D400" t="str">
        <f>IF($B401=$B400,"T",IF($B401&lt;$B400,"W","L"))</f>
        <v>W</v>
      </c>
      <c r="E400" s="5">
        <f t="shared" si="596"/>
        <v>41980</v>
      </c>
      <c r="F400" s="4">
        <f t="shared" si="592"/>
        <v>13</v>
      </c>
      <c r="G400" s="4">
        <f t="shared" si="589"/>
        <v>7</v>
      </c>
      <c r="H400" t="s">
        <v>34</v>
      </c>
      <c r="I400">
        <f t="shared" si="590"/>
        <v>1200</v>
      </c>
      <c r="J400" t="str">
        <f>J401</f>
        <v>Central</v>
      </c>
      <c r="K400" t="str">
        <f t="shared" ref="K400:L400" si="603">K401</f>
        <v>Dome</v>
      </c>
      <c r="L400">
        <f t="shared" si="603"/>
        <v>0</v>
      </c>
      <c r="M400">
        <f t="shared" si="575"/>
        <v>10</v>
      </c>
      <c r="N400" s="10">
        <f t="shared" si="593"/>
        <v>19</v>
      </c>
      <c r="O400" s="10">
        <f t="shared" si="594"/>
        <v>27.583333333333332</v>
      </c>
      <c r="P400" s="8">
        <f>(P401*-1)</f>
        <v>-9.5</v>
      </c>
      <c r="Q400" t="str">
        <f t="shared" si="595"/>
        <v>Y</v>
      </c>
    </row>
    <row r="401" spans="1:17" x14ac:dyDescent="0.35">
      <c r="A401" t="s">
        <v>2</v>
      </c>
      <c r="B401">
        <v>10</v>
      </c>
      <c r="C401" t="s">
        <v>1</v>
      </c>
      <c r="D401" t="str">
        <f>IF($B400=$B401,"T",IF($B400&lt;$B401,"W","L"))</f>
        <v>L</v>
      </c>
      <c r="E401" s="5">
        <v>41980</v>
      </c>
      <c r="F401" s="4">
        <f t="shared" si="592"/>
        <v>13</v>
      </c>
      <c r="G401" s="4">
        <f t="shared" si="589"/>
        <v>7</v>
      </c>
      <c r="H401" t="s">
        <v>35</v>
      </c>
      <c r="I401">
        <v>1200</v>
      </c>
      <c r="J401" t="str">
        <f>VLOOKUP(A401,Sheet1!$A:$D,3, FALSE)</f>
        <v>Central</v>
      </c>
      <c r="K401" t="s">
        <v>61</v>
      </c>
      <c r="M401">
        <f t="shared" si="576"/>
        <v>41</v>
      </c>
      <c r="N401" s="10">
        <f t="shared" si="593"/>
        <v>26.916666666666668</v>
      </c>
      <c r="O401" s="10">
        <f t="shared" si="594"/>
        <v>26.5</v>
      </c>
      <c r="P401" s="8">
        <v>9.5</v>
      </c>
      <c r="Q401" t="str">
        <f t="shared" si="595"/>
        <v>Y</v>
      </c>
    </row>
    <row r="402" spans="1:17" x14ac:dyDescent="0.35">
      <c r="A402" t="s">
        <v>21</v>
      </c>
      <c r="B402">
        <v>36</v>
      </c>
      <c r="C402" t="s">
        <v>1</v>
      </c>
      <c r="D402" t="str">
        <f>IF($B403=$B402,"T",IF($B403&lt;$B402,"W","L"))</f>
        <v>W</v>
      </c>
      <c r="E402" s="5">
        <f t="shared" si="596"/>
        <v>41980</v>
      </c>
      <c r="F402" s="4">
        <f t="shared" si="592"/>
        <v>13</v>
      </c>
      <c r="G402" s="4">
        <f t="shared" si="589"/>
        <v>7</v>
      </c>
      <c r="H402" t="s">
        <v>34</v>
      </c>
      <c r="I402">
        <f t="shared" si="590"/>
        <v>1200</v>
      </c>
      <c r="J402" t="str">
        <f>J403</f>
        <v>Central</v>
      </c>
      <c r="K402" s="1">
        <f>K403</f>
        <v>45</v>
      </c>
      <c r="L402" t="str">
        <f t="shared" ref="L402" si="604">L403</f>
        <v>Cloudy</v>
      </c>
      <c r="M402">
        <f t="shared" si="575"/>
        <v>7</v>
      </c>
      <c r="N402" s="10">
        <f t="shared" si="593"/>
        <v>21.416666666666668</v>
      </c>
      <c r="O402" s="10">
        <f t="shared" si="594"/>
        <v>26.583333333333332</v>
      </c>
      <c r="P402" s="8">
        <f>(P403*-1)</f>
        <v>3</v>
      </c>
      <c r="Q402" t="str">
        <f t="shared" si="595"/>
        <v>N</v>
      </c>
    </row>
    <row r="403" spans="1:17" x14ac:dyDescent="0.35">
      <c r="A403" t="s">
        <v>13</v>
      </c>
      <c r="B403">
        <v>7</v>
      </c>
      <c r="C403" t="s">
        <v>1</v>
      </c>
      <c r="D403" t="str">
        <f>IF($B402=$B403,"T",IF($B402&lt;$B403,"W","L"))</f>
        <v>L</v>
      </c>
      <c r="E403" s="5">
        <v>41980</v>
      </c>
      <c r="F403" s="4">
        <f t="shared" si="592"/>
        <v>13</v>
      </c>
      <c r="G403" s="4">
        <f t="shared" si="589"/>
        <v>7</v>
      </c>
      <c r="H403" t="s">
        <v>35</v>
      </c>
      <c r="I403">
        <v>1200</v>
      </c>
      <c r="J403" t="str">
        <f>VLOOKUP(A403,Sheet1!$A:$D,3, FALSE)</f>
        <v>Central</v>
      </c>
      <c r="K403" s="1">
        <v>45</v>
      </c>
      <c r="L403" t="s">
        <v>64</v>
      </c>
      <c r="M403">
        <f t="shared" si="576"/>
        <v>36</v>
      </c>
      <c r="N403" s="10">
        <f t="shared" si="593"/>
        <v>17.75</v>
      </c>
      <c r="O403" s="10">
        <f t="shared" si="594"/>
        <v>28.166666666666668</v>
      </c>
      <c r="P403" s="8">
        <v>-3</v>
      </c>
      <c r="Q403" t="str">
        <f t="shared" si="595"/>
        <v>N</v>
      </c>
    </row>
    <row r="404" spans="1:17" x14ac:dyDescent="0.35">
      <c r="A404" t="s">
        <v>15</v>
      </c>
      <c r="B404">
        <v>27</v>
      </c>
      <c r="C404" t="s">
        <v>1</v>
      </c>
      <c r="D404" t="str">
        <f>IF($B405=$B404,"T",IF($B405&lt;$B404,"W","L"))</f>
        <v>W</v>
      </c>
      <c r="E404" s="5">
        <f t="shared" si="596"/>
        <v>41980</v>
      </c>
      <c r="F404" s="4">
        <f t="shared" si="592"/>
        <v>13</v>
      </c>
      <c r="G404" s="4">
        <f t="shared" si="589"/>
        <v>7</v>
      </c>
      <c r="H404" t="s">
        <v>34</v>
      </c>
      <c r="I404">
        <f t="shared" si="590"/>
        <v>1300</v>
      </c>
      <c r="J404" t="str">
        <f>J405</f>
        <v>Eastern</v>
      </c>
      <c r="K404">
        <f t="shared" ref="K404:L404" si="605">K405</f>
        <v>61</v>
      </c>
      <c r="L404">
        <f t="shared" si="605"/>
        <v>0</v>
      </c>
      <c r="M404">
        <f t="shared" si="575"/>
        <v>13</v>
      </c>
      <c r="N404" s="10">
        <f t="shared" si="593"/>
        <v>23.916666666666668</v>
      </c>
      <c r="O404" s="10">
        <f t="shared" si="594"/>
        <v>20.583333333333332</v>
      </c>
      <c r="P404" s="8">
        <f>(P405*-1)</f>
        <v>6.5</v>
      </c>
      <c r="Q404" t="str">
        <f t="shared" si="595"/>
        <v>N</v>
      </c>
    </row>
    <row r="405" spans="1:17" x14ac:dyDescent="0.35">
      <c r="A405" t="s">
        <v>19</v>
      </c>
      <c r="B405">
        <v>13</v>
      </c>
      <c r="C405" t="s">
        <v>1</v>
      </c>
      <c r="D405" t="str">
        <f>IF($B404=$B405,"T",IF($B404&lt;$B405,"W","L"))</f>
        <v>L</v>
      </c>
      <c r="E405" s="5">
        <v>41980</v>
      </c>
      <c r="F405" s="4">
        <f t="shared" si="592"/>
        <v>13</v>
      </c>
      <c r="G405" s="4">
        <f t="shared" si="589"/>
        <v>7</v>
      </c>
      <c r="H405" t="s">
        <v>35</v>
      </c>
      <c r="I405">
        <v>1300</v>
      </c>
      <c r="J405" t="str">
        <f>VLOOKUP(A405,Sheet1!$A:$D,3, FALSE)</f>
        <v>Eastern</v>
      </c>
      <c r="K405">
        <v>61</v>
      </c>
      <c r="M405">
        <f t="shared" si="576"/>
        <v>27</v>
      </c>
      <c r="N405" s="10">
        <f t="shared" si="593"/>
        <v>15.5</v>
      </c>
      <c r="O405" s="10">
        <f t="shared" si="594"/>
        <v>27.416666666666668</v>
      </c>
      <c r="P405" s="8">
        <v>-6.5</v>
      </c>
      <c r="Q405" t="str">
        <f t="shared" si="595"/>
        <v>N</v>
      </c>
    </row>
    <row r="406" spans="1:17" x14ac:dyDescent="0.35">
      <c r="A406" t="s">
        <v>33</v>
      </c>
      <c r="B406">
        <v>14</v>
      </c>
      <c r="C406" t="s">
        <v>1</v>
      </c>
      <c r="D406" t="str">
        <f>IF($B407=$B406,"T",IF($B407&lt;$B406,"W","L"))</f>
        <v>L</v>
      </c>
      <c r="E406" s="5">
        <f t="shared" si="596"/>
        <v>41980</v>
      </c>
      <c r="F406" s="4">
        <f t="shared" si="592"/>
        <v>13</v>
      </c>
      <c r="G406" s="4">
        <f t="shared" si="589"/>
        <v>7</v>
      </c>
      <c r="H406" t="s">
        <v>34</v>
      </c>
      <c r="I406">
        <f t="shared" si="590"/>
        <v>1405</v>
      </c>
      <c r="J406" t="str">
        <f>J407</f>
        <v>Mountain</v>
      </c>
      <c r="K406" t="str">
        <f t="shared" ref="K406:L406" si="606">K407</f>
        <v>Dome</v>
      </c>
      <c r="L406">
        <f t="shared" si="606"/>
        <v>0</v>
      </c>
      <c r="M406">
        <f t="shared" si="575"/>
        <v>17</v>
      </c>
      <c r="N406" s="10">
        <f t="shared" si="593"/>
        <v>23.083333333333332</v>
      </c>
      <c r="O406" s="10">
        <f t="shared" si="594"/>
        <v>18.666666666666668</v>
      </c>
      <c r="P406" s="8">
        <f>(P407*-1)</f>
        <v>2.5</v>
      </c>
      <c r="Q406" t="str">
        <f t="shared" si="595"/>
        <v>Y</v>
      </c>
    </row>
    <row r="407" spans="1:17" x14ac:dyDescent="0.35">
      <c r="A407" t="s">
        <v>22</v>
      </c>
      <c r="B407">
        <v>17</v>
      </c>
      <c r="C407" t="s">
        <v>1</v>
      </c>
      <c r="D407" t="str">
        <f>IF($B406=$B407,"T",IF($B406&lt;$B407,"W","L"))</f>
        <v>W</v>
      </c>
      <c r="E407" s="5">
        <v>41980</v>
      </c>
      <c r="F407" s="4">
        <f t="shared" si="592"/>
        <v>13</v>
      </c>
      <c r="G407" s="4">
        <f t="shared" si="589"/>
        <v>7</v>
      </c>
      <c r="H407" t="s">
        <v>35</v>
      </c>
      <c r="I407">
        <v>1405</v>
      </c>
      <c r="J407" t="str">
        <f>VLOOKUP(A407,Sheet1!$A:$D,3, FALSE)</f>
        <v>Mountain</v>
      </c>
      <c r="K407" t="s">
        <v>61</v>
      </c>
      <c r="M407">
        <f t="shared" si="576"/>
        <v>14</v>
      </c>
      <c r="N407" s="10">
        <f t="shared" si="593"/>
        <v>21.5</v>
      </c>
      <c r="O407" s="10">
        <f t="shared" si="594"/>
        <v>18.666666666666668</v>
      </c>
      <c r="P407" s="8">
        <v>-2.5</v>
      </c>
      <c r="Q407" t="str">
        <f t="shared" si="595"/>
        <v>Y</v>
      </c>
    </row>
    <row r="408" spans="1:17" x14ac:dyDescent="0.35">
      <c r="A408" t="s">
        <v>11</v>
      </c>
      <c r="B408">
        <v>17</v>
      </c>
      <c r="C408" t="s">
        <v>1</v>
      </c>
      <c r="D408" t="str">
        <f>IF($B409=$B408,"T",IF($B409&lt;$B408,"W","L"))</f>
        <v>L</v>
      </c>
      <c r="E408" s="5">
        <f t="shared" si="596"/>
        <v>41980</v>
      </c>
      <c r="F408" s="4">
        <f t="shared" si="592"/>
        <v>13</v>
      </c>
      <c r="G408" s="4">
        <f t="shared" si="589"/>
        <v>7</v>
      </c>
      <c r="H408" t="s">
        <v>34</v>
      </c>
      <c r="I408">
        <f t="shared" si="590"/>
        <v>1405</v>
      </c>
      <c r="J408" t="str">
        <f>J409</f>
        <v>Mountain</v>
      </c>
      <c r="K408">
        <f t="shared" ref="K408:L408" si="607">K409</f>
        <v>63</v>
      </c>
      <c r="L408" t="str">
        <f t="shared" si="607"/>
        <v>Mostly Sunny</v>
      </c>
      <c r="M408">
        <f t="shared" si="575"/>
        <v>24</v>
      </c>
      <c r="N408" s="10">
        <f t="shared" si="593"/>
        <v>22</v>
      </c>
      <c r="O408" s="10">
        <f t="shared" si="594"/>
        <v>18.083333333333332</v>
      </c>
      <c r="P408" s="8">
        <f>(P409*-1)</f>
        <v>-9</v>
      </c>
      <c r="Q408" t="str">
        <f t="shared" si="595"/>
        <v>N</v>
      </c>
    </row>
    <row r="409" spans="1:17" x14ac:dyDescent="0.35">
      <c r="A409" t="s">
        <v>18</v>
      </c>
      <c r="B409">
        <v>24</v>
      </c>
      <c r="C409" t="s">
        <v>1</v>
      </c>
      <c r="D409" t="str">
        <f>IF($B408=$B409,"T",IF($B408&lt;$B409,"W","L"))</f>
        <v>W</v>
      </c>
      <c r="E409" s="5">
        <v>41980</v>
      </c>
      <c r="F409" s="4">
        <f t="shared" si="592"/>
        <v>13</v>
      </c>
      <c r="G409" s="4">
        <f t="shared" si="589"/>
        <v>7</v>
      </c>
      <c r="H409" t="s">
        <v>35</v>
      </c>
      <c r="I409">
        <v>1405</v>
      </c>
      <c r="J409" t="str">
        <f>VLOOKUP(A409,Sheet1!$A:$D,3, FALSE)</f>
        <v>Mountain</v>
      </c>
      <c r="K409">
        <v>63</v>
      </c>
      <c r="L409" t="s">
        <v>107</v>
      </c>
      <c r="M409">
        <f t="shared" si="576"/>
        <v>17</v>
      </c>
      <c r="N409" s="10">
        <f t="shared" si="593"/>
        <v>30.083333333333332</v>
      </c>
      <c r="O409" s="10">
        <f t="shared" si="594"/>
        <v>23</v>
      </c>
      <c r="P409" s="8">
        <v>9</v>
      </c>
      <c r="Q409" t="str">
        <f t="shared" si="595"/>
        <v>N</v>
      </c>
    </row>
    <row r="410" spans="1:17" x14ac:dyDescent="0.35">
      <c r="A410" t="s">
        <v>24</v>
      </c>
      <c r="B410">
        <v>13</v>
      </c>
      <c r="C410" t="s">
        <v>1</v>
      </c>
      <c r="D410" t="str">
        <f>IF($B411=$B410,"T",IF($B411&lt;$B410,"W","L"))</f>
        <v>L</v>
      </c>
      <c r="E410" s="5">
        <f t="shared" si="596"/>
        <v>41980</v>
      </c>
      <c r="F410" s="4">
        <f t="shared" si="592"/>
        <v>13</v>
      </c>
      <c r="G410" s="4">
        <f t="shared" si="589"/>
        <v>10</v>
      </c>
      <c r="H410" t="s">
        <v>34</v>
      </c>
      <c r="I410">
        <f t="shared" si="590"/>
        <v>1325</v>
      </c>
      <c r="J410" t="str">
        <f>J411</f>
        <v>Pacific</v>
      </c>
      <c r="K410">
        <f t="shared" ref="K410:L410" si="608">K411</f>
        <v>63</v>
      </c>
      <c r="L410" t="str">
        <f t="shared" si="608"/>
        <v>Overcast</v>
      </c>
      <c r="M410">
        <f t="shared" si="575"/>
        <v>24</v>
      </c>
      <c r="N410" s="10">
        <f t="shared" si="593"/>
        <v>19.25</v>
      </c>
      <c r="O410" s="10">
        <f t="shared" si="594"/>
        <v>20.333333333333332</v>
      </c>
      <c r="P410" s="8">
        <f>(P411*-1)</f>
        <v>8.5</v>
      </c>
      <c r="Q410" t="str">
        <f t="shared" si="595"/>
        <v>Y</v>
      </c>
    </row>
    <row r="411" spans="1:17" x14ac:dyDescent="0.35">
      <c r="A411" t="s">
        <v>12</v>
      </c>
      <c r="B411">
        <v>24</v>
      </c>
      <c r="C411" t="s">
        <v>1</v>
      </c>
      <c r="D411" t="str">
        <f>IF($B410=$B411,"T",IF($B410&lt;$B411,"W","L"))</f>
        <v>W</v>
      </c>
      <c r="E411" s="5">
        <v>41980</v>
      </c>
      <c r="F411" s="4">
        <f t="shared" si="592"/>
        <v>13</v>
      </c>
      <c r="G411" s="4">
        <f t="shared" si="589"/>
        <v>7</v>
      </c>
      <c r="H411" t="s">
        <v>35</v>
      </c>
      <c r="I411">
        <v>1325</v>
      </c>
      <c r="J411" t="str">
        <f>VLOOKUP(A411,Sheet1!$A:$D,3, FALSE)</f>
        <v>Pacific</v>
      </c>
      <c r="K411">
        <v>63</v>
      </c>
      <c r="L411" t="s">
        <v>75</v>
      </c>
      <c r="M411">
        <f t="shared" si="576"/>
        <v>13</v>
      </c>
      <c r="N411" s="10">
        <f t="shared" si="593"/>
        <v>14.666666666666666</v>
      </c>
      <c r="O411" s="10">
        <f t="shared" si="594"/>
        <v>28.083333333333332</v>
      </c>
      <c r="P411" s="8">
        <v>-8.5</v>
      </c>
      <c r="Q411" t="str">
        <f t="shared" si="595"/>
        <v>Y</v>
      </c>
    </row>
    <row r="412" spans="1:17" x14ac:dyDescent="0.35">
      <c r="A412" t="s">
        <v>25</v>
      </c>
      <c r="B412">
        <v>24</v>
      </c>
      <c r="C412" t="s">
        <v>1</v>
      </c>
      <c r="D412" t="str">
        <f>IF($B413=$B412,"T",IF($B413&lt;$B412,"W","L"))</f>
        <v>W</v>
      </c>
      <c r="E412" s="5">
        <f t="shared" si="596"/>
        <v>41980</v>
      </c>
      <c r="F412" s="4">
        <f t="shared" si="592"/>
        <v>13</v>
      </c>
      <c r="G412" s="4">
        <f t="shared" si="589"/>
        <v>10</v>
      </c>
      <c r="H412" t="s">
        <v>34</v>
      </c>
      <c r="I412">
        <f t="shared" si="590"/>
        <v>1625</v>
      </c>
      <c r="J412" t="str">
        <f>J413</f>
        <v>Eastern</v>
      </c>
      <c r="K412" s="1">
        <f t="shared" ref="K412:L412" si="609">K413</f>
        <v>45</v>
      </c>
      <c r="L412" s="1" t="str">
        <f t="shared" si="609"/>
        <v>Clear, Wind 15 mph</v>
      </c>
      <c r="M412">
        <f t="shared" si="575"/>
        <v>14</v>
      </c>
      <c r="N412" s="10">
        <f t="shared" si="593"/>
        <v>24.833333333333332</v>
      </c>
      <c r="O412" s="10">
        <f t="shared" si="594"/>
        <v>18.416666666666664</v>
      </c>
      <c r="P412" s="8">
        <f>(P413*-1)</f>
        <v>1.5</v>
      </c>
      <c r="Q412" t="str">
        <f t="shared" si="595"/>
        <v>N</v>
      </c>
    </row>
    <row r="413" spans="1:17" x14ac:dyDescent="0.35">
      <c r="A413" t="s">
        <v>27</v>
      </c>
      <c r="B413">
        <v>14</v>
      </c>
      <c r="C413" t="s">
        <v>1</v>
      </c>
      <c r="D413" t="str">
        <f>IF($B412=$B413,"T",IF($B412&lt;$B413,"W","L"))</f>
        <v>L</v>
      </c>
      <c r="E413" s="5">
        <v>41980</v>
      </c>
      <c r="F413" s="4">
        <f t="shared" si="592"/>
        <v>13</v>
      </c>
      <c r="G413" s="4">
        <f t="shared" si="589"/>
        <v>10</v>
      </c>
      <c r="H413" t="s">
        <v>35</v>
      </c>
      <c r="I413">
        <v>1625</v>
      </c>
      <c r="J413" t="str">
        <f>VLOOKUP(A413,Sheet1!$A:$D,3, FALSE)</f>
        <v>Eastern</v>
      </c>
      <c r="K413" s="1">
        <v>45</v>
      </c>
      <c r="L413" s="1" t="s">
        <v>167</v>
      </c>
      <c r="M413">
        <f t="shared" si="576"/>
        <v>24</v>
      </c>
      <c r="N413" s="10">
        <f t="shared" si="593"/>
        <v>31.25</v>
      </c>
      <c r="O413" s="10">
        <f t="shared" si="594"/>
        <v>23.75</v>
      </c>
      <c r="P413" s="8">
        <v>-1.5</v>
      </c>
      <c r="Q413" t="str">
        <f t="shared" si="595"/>
        <v>N</v>
      </c>
    </row>
    <row r="414" spans="1:17" x14ac:dyDescent="0.35">
      <c r="A414" t="s">
        <v>7</v>
      </c>
      <c r="B414">
        <v>23</v>
      </c>
      <c r="C414" t="s">
        <v>1</v>
      </c>
      <c r="D414" t="str">
        <f>IF($B415=$B414,"T",IF($B415&lt;$B414,"W","L"))</f>
        <v>W</v>
      </c>
      <c r="E414" s="5">
        <f t="shared" si="596"/>
        <v>41980</v>
      </c>
      <c r="F414" s="4">
        <f t="shared" si="592"/>
        <v>13</v>
      </c>
      <c r="G414" s="4">
        <f t="shared" si="589"/>
        <v>7</v>
      </c>
      <c r="H414" t="s">
        <v>34</v>
      </c>
      <c r="I414">
        <f t="shared" si="590"/>
        <v>1730</v>
      </c>
      <c r="J414" t="str">
        <f>J415</f>
        <v>Pacific</v>
      </c>
      <c r="K414">
        <f t="shared" ref="K414:L414" si="610">K415</f>
        <v>67</v>
      </c>
      <c r="L414" t="str">
        <f t="shared" si="610"/>
        <v>Partly Cloudy</v>
      </c>
      <c r="M414">
        <f t="shared" si="575"/>
        <v>14</v>
      </c>
      <c r="N414" s="10">
        <f t="shared" si="593"/>
        <v>31.5</v>
      </c>
      <c r="O414" s="10">
        <f t="shared" si="594"/>
        <v>21.083333333333332</v>
      </c>
      <c r="P414" s="8">
        <f>(P415*-1)</f>
        <v>4</v>
      </c>
      <c r="Q414" t="str">
        <f t="shared" si="595"/>
        <v>N</v>
      </c>
    </row>
    <row r="415" spans="1:17" x14ac:dyDescent="0.35">
      <c r="A415" t="s">
        <v>32</v>
      </c>
      <c r="B415">
        <v>14</v>
      </c>
      <c r="C415" t="s">
        <v>1</v>
      </c>
      <c r="D415" t="str">
        <f>IF($B414=$B415,"T",IF($B414&lt;$B415,"W","L"))</f>
        <v>L</v>
      </c>
      <c r="E415" s="5">
        <v>41980</v>
      </c>
      <c r="F415" s="4">
        <f t="shared" si="592"/>
        <v>13</v>
      </c>
      <c r="G415" s="4">
        <f t="shared" si="589"/>
        <v>7</v>
      </c>
      <c r="H415" t="s">
        <v>35</v>
      </c>
      <c r="I415">
        <v>1730</v>
      </c>
      <c r="J415" t="str">
        <f>VLOOKUP(A415,Sheet1!$A:$D,3, FALSE)</f>
        <v>Pacific</v>
      </c>
      <c r="K415">
        <v>67</v>
      </c>
      <c r="L415" t="s">
        <v>62</v>
      </c>
      <c r="M415">
        <f t="shared" si="576"/>
        <v>23</v>
      </c>
      <c r="N415" s="10">
        <f t="shared" si="593"/>
        <v>23.25</v>
      </c>
      <c r="O415" s="10">
        <f t="shared" si="594"/>
        <v>20.75</v>
      </c>
      <c r="P415" s="8">
        <v>-4</v>
      </c>
      <c r="Q415" t="str">
        <f t="shared" si="595"/>
        <v>N</v>
      </c>
    </row>
    <row r="416" spans="1:17" x14ac:dyDescent="0.35">
      <c r="A416" t="s">
        <v>3</v>
      </c>
      <c r="B416">
        <v>37</v>
      </c>
      <c r="C416" t="s">
        <v>1</v>
      </c>
      <c r="D416" t="str">
        <f>IF($B417=$B416,"T",IF($B417&lt;$B416,"W","L"))</f>
        <v>L</v>
      </c>
      <c r="E416" s="5">
        <f t="shared" ref="E416" si="611">$E417</f>
        <v>41981</v>
      </c>
      <c r="F416" s="4">
        <f t="shared" si="592"/>
        <v>13</v>
      </c>
      <c r="G416" s="4">
        <f t="shared" si="589"/>
        <v>8</v>
      </c>
      <c r="H416" t="s">
        <v>34</v>
      </c>
      <c r="I416">
        <f t="shared" si="590"/>
        <v>1930</v>
      </c>
      <c r="J416" t="str">
        <f>J417</f>
        <v>Central</v>
      </c>
      <c r="K416">
        <f t="shared" ref="K416:L416" si="612">K417</f>
        <v>33</v>
      </c>
      <c r="L416" t="str">
        <f t="shared" si="612"/>
        <v>Flurries</v>
      </c>
      <c r="M416">
        <f t="shared" si="575"/>
        <v>43</v>
      </c>
      <c r="N416" s="10">
        <f t="shared" si="593"/>
        <v>24.25</v>
      </c>
      <c r="O416" s="10">
        <f t="shared" si="594"/>
        <v>24.916666666666668</v>
      </c>
      <c r="P416" s="8">
        <f>(P417*-1)</f>
        <v>-13.5</v>
      </c>
      <c r="Q416" t="str">
        <f t="shared" si="595"/>
        <v>N</v>
      </c>
    </row>
    <row r="417" spans="1:17" x14ac:dyDescent="0.35">
      <c r="A417" t="s">
        <v>26</v>
      </c>
      <c r="B417">
        <v>43</v>
      </c>
      <c r="C417" t="s">
        <v>1</v>
      </c>
      <c r="D417" t="str">
        <f>IF($B416=$B417,"T",IF($B416&lt;$B417,"W","L"))</f>
        <v>W</v>
      </c>
      <c r="E417" s="5">
        <v>41981</v>
      </c>
      <c r="F417" s="4">
        <f t="shared" si="592"/>
        <v>13</v>
      </c>
      <c r="G417" s="4">
        <f t="shared" si="589"/>
        <v>8</v>
      </c>
      <c r="H417" t="s">
        <v>35</v>
      </c>
      <c r="I417">
        <v>1930</v>
      </c>
      <c r="J417" t="str">
        <f>VLOOKUP(A417,Sheet1!$A:$D,3, FALSE)</f>
        <v>Central</v>
      </c>
      <c r="K417">
        <v>33</v>
      </c>
      <c r="L417" t="s">
        <v>149</v>
      </c>
      <c r="M417">
        <f t="shared" si="576"/>
        <v>37</v>
      </c>
      <c r="N417" s="10">
        <f t="shared" si="593"/>
        <v>31.666666666666668</v>
      </c>
      <c r="O417" s="10">
        <f t="shared" si="594"/>
        <v>22.25</v>
      </c>
      <c r="P417" s="8">
        <v>13.5</v>
      </c>
      <c r="Q417" t="str">
        <f t="shared" si="595"/>
        <v>N</v>
      </c>
    </row>
    <row r="418" spans="1:17" x14ac:dyDescent="0.35">
      <c r="A418" t="s">
        <v>22</v>
      </c>
      <c r="B418">
        <v>12</v>
      </c>
      <c r="C418" t="s">
        <v>1</v>
      </c>
      <c r="D418" t="str">
        <f>IF($B419=$B418,"T",IF($B419&lt;$B418,"W","L"))</f>
        <v>W</v>
      </c>
      <c r="E418" s="5">
        <f t="shared" ref="E418" si="613">$E419</f>
        <v>41984</v>
      </c>
      <c r="F418" s="4">
        <f>1+IF(ISNA(VLOOKUP($A418,$A$386:$F$417,6,FALSE)),VLOOKUP($A418,$A$354:$F$385,6,FALSE),VLOOKUP($A418,$A$386:$F$417,6,FALSE))</f>
        <v>14</v>
      </c>
      <c r="G418" s="4">
        <f t="shared" ref="G418:G449" si="614"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615">I419</f>
        <v>1925</v>
      </c>
      <c r="J418" t="str">
        <f>J419</f>
        <v>Central</v>
      </c>
      <c r="K418" t="str">
        <f t="shared" ref="K418:L418" si="616">K419</f>
        <v>Dome</v>
      </c>
      <c r="L418">
        <f t="shared" si="616"/>
        <v>0</v>
      </c>
      <c r="M418">
        <f t="shared" si="575"/>
        <v>6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21.153846153846153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18.307692307692307</v>
      </c>
      <c r="P418" s="8">
        <f>(P419*-1)</f>
        <v>-6</v>
      </c>
      <c r="Q418" t="str">
        <f>IF(AND(($P418 &lt;  0), ($D418="L")), "N", IF(AND(($P418 &gt; 0), ($D418="W")),"N","Y"))</f>
        <v>Y</v>
      </c>
    </row>
    <row r="419" spans="1:17" x14ac:dyDescent="0.35">
      <c r="A419" t="s">
        <v>23</v>
      </c>
      <c r="B419">
        <v>6</v>
      </c>
      <c r="C419" t="s">
        <v>1</v>
      </c>
      <c r="D419" t="str">
        <f>IF($B418=$B419,"T",IF($B418&lt;$B419,"W","L"))</f>
        <v>L</v>
      </c>
      <c r="E419" s="5">
        <v>41984</v>
      </c>
      <c r="F419" s="4">
        <f t="shared" ref="F419:F449" si="617">1+IF(ISNA(VLOOKUP($A419,$A$386:$F$417,6,FALSE)),VLOOKUP($A419,$A$354:$F$385,6,FALSE),VLOOKUP($A419,$A$386:$F$417,6,FALSE))</f>
        <v>14</v>
      </c>
      <c r="G419" s="4">
        <f t="shared" si="614"/>
        <v>4</v>
      </c>
      <c r="H419" t="s">
        <v>35</v>
      </c>
      <c r="I419">
        <v>1925</v>
      </c>
      <c r="J419" t="str">
        <f>VLOOKUP(A419,Sheet1!$A:$D,3, FALSE)</f>
        <v>Central</v>
      </c>
      <c r="K419" t="s">
        <v>61</v>
      </c>
      <c r="M419">
        <f t="shared" si="576"/>
        <v>12</v>
      </c>
      <c r="N419" s="10">
        <f t="shared" ref="N419:N450" si="618">IF(ISNA(VLOOKUP($A419,$A$386:$N$417,2,FALSE)),((VLOOKUP($A419,$A$354:$N$385,14,FALSE)*($F419-2))+VLOOKUP($A419,$A$354:$N$385,2,FALSE))/($F419-1),((VLOOKUP($A419,$A$386:$N$417,14,FALSE)*($F419-2))+VLOOKUP($A419,$A$386:$N$417,2,FALSE))/($F419-1))</f>
        <v>21.923076923076923</v>
      </c>
      <c r="O419" s="10">
        <f t="shared" ref="O419:O450" si="619">IF(ISNA(VLOOKUP($A419,$A$386:$O$417,13,FALSE)),((VLOOKUP($A419,$A$354:$O$385,15,FALSE)*($F419-2))+VLOOKUP($A419,$A$354:$O$385,13,FALSE))/($F419-1),((VLOOKUP($A419,$A$386:$O$417,15,FALSE)*($F419-2))+VLOOKUP($A419,$A$386:$O$417,13,FALSE))/($F419-1))</f>
        <v>21.923076923076923</v>
      </c>
      <c r="P419" s="8">
        <v>6</v>
      </c>
      <c r="Q419" t="str">
        <f t="shared" ref="Q419:Q449" si="620">IF(AND(($P419 &lt;  0), ($D419="L")), "N", IF(AND(($P419 &gt; 0), ($D419="W")),"N","Y"))</f>
        <v>Y</v>
      </c>
    </row>
    <row r="420" spans="1:17" x14ac:dyDescent="0.35">
      <c r="A420" t="s">
        <v>19</v>
      </c>
      <c r="B420">
        <v>12</v>
      </c>
      <c r="C420" t="s">
        <v>1</v>
      </c>
      <c r="D420" t="str">
        <f>IF($B421=$B420,"T",IF($B421&lt;$B420,"W","L"))</f>
        <v>L</v>
      </c>
      <c r="E420" s="5">
        <f t="shared" ref="E420:E446" si="621">$E421</f>
        <v>41987</v>
      </c>
      <c r="F420" s="4">
        <f t="shared" si="617"/>
        <v>14</v>
      </c>
      <c r="G420" s="4">
        <f t="shared" si="614"/>
        <v>7</v>
      </c>
      <c r="H420" t="s">
        <v>34</v>
      </c>
      <c r="I420">
        <f t="shared" si="615"/>
        <v>1300</v>
      </c>
      <c r="J420" t="str">
        <f>J421</f>
        <v>Eastern</v>
      </c>
      <c r="K420">
        <f t="shared" ref="K420:L420" si="622">K421</f>
        <v>47</v>
      </c>
      <c r="L420" t="str">
        <f t="shared" si="622"/>
        <v>Mostly Cloudy, Chilly</v>
      </c>
      <c r="M420">
        <f t="shared" si="575"/>
        <v>20</v>
      </c>
      <c r="N420" s="10">
        <f t="shared" si="618"/>
        <v>15.307692307692308</v>
      </c>
      <c r="O420" s="10">
        <f t="shared" si="619"/>
        <v>27.384615384615383</v>
      </c>
      <c r="P420" s="8">
        <f>(P421*-1)</f>
        <v>-14</v>
      </c>
      <c r="Q420" t="str">
        <f t="shared" si="620"/>
        <v>N</v>
      </c>
    </row>
    <row r="421" spans="1:17" x14ac:dyDescent="0.35">
      <c r="A421" t="s">
        <v>30</v>
      </c>
      <c r="B421">
        <v>20</v>
      </c>
      <c r="C421" t="s">
        <v>1</v>
      </c>
      <c r="D421" t="str">
        <f>IF($B420=$B421,"T",IF($B420&lt;$B421,"W","L"))</f>
        <v>W</v>
      </c>
      <c r="E421" s="5">
        <v>41987</v>
      </c>
      <c r="F421" s="4">
        <f t="shared" si="617"/>
        <v>14</v>
      </c>
      <c r="G421" s="4">
        <f t="shared" si="614"/>
        <v>7</v>
      </c>
      <c r="H421" t="s">
        <v>35</v>
      </c>
      <c r="I421">
        <v>1300</v>
      </c>
      <c r="J421" t="str">
        <f>VLOOKUP(A421,Sheet1!$A:$D,3, FALSE)</f>
        <v>Eastern</v>
      </c>
      <c r="K421">
        <v>47</v>
      </c>
      <c r="L421" t="s">
        <v>169</v>
      </c>
      <c r="M421">
        <f t="shared" si="576"/>
        <v>12</v>
      </c>
      <c r="N421" s="10">
        <f t="shared" si="618"/>
        <v>27.384615384615383</v>
      </c>
      <c r="O421" s="10">
        <f t="shared" si="619"/>
        <v>19.615384615384617</v>
      </c>
      <c r="P421" s="8">
        <v>14</v>
      </c>
      <c r="Q421" t="str">
        <f t="shared" si="620"/>
        <v>N</v>
      </c>
    </row>
    <row r="422" spans="1:17" x14ac:dyDescent="0.35">
      <c r="A422" t="s">
        <v>10</v>
      </c>
      <c r="B422">
        <v>13</v>
      </c>
      <c r="C422" t="s">
        <v>1</v>
      </c>
      <c r="D422" t="str">
        <f>IF($B423=$B422,"T",IF($B423&lt;$B422,"W","L"))</f>
        <v>L</v>
      </c>
      <c r="E422" s="5">
        <f t="shared" si="621"/>
        <v>41987</v>
      </c>
      <c r="F422" s="4">
        <f t="shared" si="617"/>
        <v>14</v>
      </c>
      <c r="G422" s="4">
        <f t="shared" si="614"/>
        <v>7</v>
      </c>
      <c r="H422" t="s">
        <v>34</v>
      </c>
      <c r="I422">
        <f t="shared" si="615"/>
        <v>1300</v>
      </c>
      <c r="J422" t="str">
        <f>J423</f>
        <v>Eastern</v>
      </c>
      <c r="K422">
        <f t="shared" ref="K422:L422" si="623">K423</f>
        <v>43</v>
      </c>
      <c r="L422" t="str">
        <f t="shared" si="623"/>
        <v>Sunny</v>
      </c>
      <c r="M422">
        <f t="shared" si="575"/>
        <v>41</v>
      </c>
      <c r="N422" s="10">
        <f t="shared" si="618"/>
        <v>24.153846153846153</v>
      </c>
      <c r="O422" s="10">
        <f t="shared" si="619"/>
        <v>20</v>
      </c>
      <c r="P422" s="8">
        <f>(P423*-1)</f>
        <v>-9</v>
      </c>
      <c r="Q422" t="str">
        <f t="shared" si="620"/>
        <v>N</v>
      </c>
    </row>
    <row r="423" spans="1:17" x14ac:dyDescent="0.35">
      <c r="A423" t="s">
        <v>7</v>
      </c>
      <c r="B423">
        <v>41</v>
      </c>
      <c r="C423" t="s">
        <v>1</v>
      </c>
      <c r="D423" t="str">
        <f>IF($B422=$B423,"T",IF($B422&lt;$B423,"W","L"))</f>
        <v>W</v>
      </c>
      <c r="E423" s="5">
        <v>41987</v>
      </c>
      <c r="F423" s="4">
        <f t="shared" si="617"/>
        <v>14</v>
      </c>
      <c r="G423" s="4">
        <f t="shared" si="614"/>
        <v>7</v>
      </c>
      <c r="H423" t="s">
        <v>35</v>
      </c>
      <c r="I423">
        <v>1300</v>
      </c>
      <c r="J423" t="str">
        <f>VLOOKUP(A423,Sheet1!$A:$D,3, FALSE)</f>
        <v>Eastern</v>
      </c>
      <c r="K423">
        <v>43</v>
      </c>
      <c r="L423" t="s">
        <v>65</v>
      </c>
      <c r="M423">
        <f t="shared" si="576"/>
        <v>13</v>
      </c>
      <c r="N423" s="10">
        <f t="shared" si="618"/>
        <v>30.846153846153847</v>
      </c>
      <c r="O423" s="10">
        <f t="shared" si="619"/>
        <v>20.53846153846154</v>
      </c>
      <c r="P423" s="8">
        <v>9</v>
      </c>
      <c r="Q423" t="str">
        <f t="shared" si="620"/>
        <v>N</v>
      </c>
    </row>
    <row r="424" spans="1:17" x14ac:dyDescent="0.35">
      <c r="A424" t="s">
        <v>29</v>
      </c>
      <c r="B424">
        <v>13</v>
      </c>
      <c r="C424" t="s">
        <v>1</v>
      </c>
      <c r="D424" t="str">
        <f>IF($B425=$B424,"T",IF($B425&lt;$B424,"W","L"))</f>
        <v>L</v>
      </c>
      <c r="E424" s="5">
        <f t="shared" si="621"/>
        <v>41987</v>
      </c>
      <c r="F424" s="4">
        <f t="shared" si="617"/>
        <v>14</v>
      </c>
      <c r="G424" s="4">
        <f t="shared" si="614"/>
        <v>7</v>
      </c>
      <c r="H424" t="s">
        <v>34</v>
      </c>
      <c r="I424">
        <f t="shared" si="615"/>
        <v>1300</v>
      </c>
      <c r="J424" t="str">
        <f>J425</f>
        <v>Eastern</v>
      </c>
      <c r="K424">
        <f t="shared" ref="K424:L424" si="624">K425</f>
        <v>43</v>
      </c>
      <c r="L424" t="str">
        <f t="shared" si="624"/>
        <v>Cloudy</v>
      </c>
      <c r="M424">
        <f t="shared" si="575"/>
        <v>24</v>
      </c>
      <c r="N424" s="10">
        <f t="shared" si="618"/>
        <v>18.76923076923077</v>
      </c>
      <c r="O424" s="10">
        <f t="shared" si="619"/>
        <v>26.615384615384617</v>
      </c>
      <c r="P424" s="8">
        <f>(P425*-1)</f>
        <v>-7</v>
      </c>
      <c r="Q424" t="str">
        <f t="shared" si="620"/>
        <v>N</v>
      </c>
    </row>
    <row r="425" spans="1:17" x14ac:dyDescent="0.35">
      <c r="A425" t="s">
        <v>21</v>
      </c>
      <c r="B425">
        <v>24</v>
      </c>
      <c r="C425" t="s">
        <v>1</v>
      </c>
      <c r="D425" t="str">
        <f>IF($B424=$B425,"T",IF($B424&lt;$B425,"W","L"))</f>
        <v>W</v>
      </c>
      <c r="E425" s="5">
        <v>41987</v>
      </c>
      <c r="F425" s="4">
        <f t="shared" si="617"/>
        <v>14</v>
      </c>
      <c r="G425" s="4">
        <f t="shared" si="614"/>
        <v>7</v>
      </c>
      <c r="H425" t="s">
        <v>35</v>
      </c>
      <c r="I425">
        <v>1300</v>
      </c>
      <c r="J425" t="str">
        <f>VLOOKUP(A425,Sheet1!$A:$D,3, FALSE)</f>
        <v>Eastern</v>
      </c>
      <c r="K425">
        <v>43</v>
      </c>
      <c r="L425" t="s">
        <v>64</v>
      </c>
      <c r="M425">
        <f t="shared" si="576"/>
        <v>13</v>
      </c>
      <c r="N425" s="10">
        <f t="shared" si="618"/>
        <v>22.53846153846154</v>
      </c>
      <c r="O425" s="10">
        <f t="shared" si="619"/>
        <v>25.076923076923077</v>
      </c>
      <c r="P425" s="8">
        <v>7</v>
      </c>
      <c r="Q425" t="str">
        <f t="shared" si="620"/>
        <v>N</v>
      </c>
    </row>
    <row r="426" spans="1:17" x14ac:dyDescent="0.35">
      <c r="A426" t="s">
        <v>6</v>
      </c>
      <c r="B426">
        <v>30</v>
      </c>
      <c r="C426" t="s">
        <v>1</v>
      </c>
      <c r="D426" t="str">
        <f>IF($B427=$B426,"T",IF($B427&lt;$B426,"W","L"))</f>
        <v>W</v>
      </c>
      <c r="E426" s="5">
        <f t="shared" si="621"/>
        <v>41987</v>
      </c>
      <c r="F426" s="4">
        <f t="shared" si="617"/>
        <v>14</v>
      </c>
      <c r="G426" s="4">
        <f t="shared" si="614"/>
        <v>7</v>
      </c>
      <c r="H426" t="s">
        <v>34</v>
      </c>
      <c r="I426">
        <f t="shared" si="615"/>
        <v>1300</v>
      </c>
      <c r="J426" t="str">
        <f>J427</f>
        <v>Eastern</v>
      </c>
      <c r="K426" s="1">
        <f t="shared" ref="K426:L426" si="625">K427</f>
        <v>43</v>
      </c>
      <c r="L426" s="1" t="str">
        <f t="shared" si="625"/>
        <v>Overcast</v>
      </c>
      <c r="M426">
        <f t="shared" si="575"/>
        <v>0</v>
      </c>
      <c r="N426" s="10">
        <f t="shared" si="618"/>
        <v>21.615384615384617</v>
      </c>
      <c r="O426" s="10">
        <f t="shared" si="619"/>
        <v>22.23076923076923</v>
      </c>
      <c r="P426" s="8">
        <f>(P427*-1)</f>
        <v>-2</v>
      </c>
      <c r="Q426" t="str">
        <f t="shared" si="620"/>
        <v>Y</v>
      </c>
    </row>
    <row r="427" spans="1:17" x14ac:dyDescent="0.35">
      <c r="A427" t="s">
        <v>8</v>
      </c>
      <c r="B427">
        <v>0</v>
      </c>
      <c r="C427" t="s">
        <v>1</v>
      </c>
      <c r="D427" t="str">
        <f>IF($B426=$B427,"T",IF($B426&lt;$B427,"W","L"))</f>
        <v>L</v>
      </c>
      <c r="E427" s="5">
        <v>41987</v>
      </c>
      <c r="F427" s="4">
        <f t="shared" si="617"/>
        <v>14</v>
      </c>
      <c r="G427" s="4">
        <f t="shared" si="614"/>
        <v>7</v>
      </c>
      <c r="H427" t="s">
        <v>35</v>
      </c>
      <c r="I427">
        <v>1300</v>
      </c>
      <c r="J427" t="str">
        <f>VLOOKUP(A427,Sheet1!$A:$D,3, FALSE)</f>
        <v>Eastern</v>
      </c>
      <c r="K427" s="1">
        <v>43</v>
      </c>
      <c r="L427" s="1" t="s">
        <v>75</v>
      </c>
      <c r="M427">
        <f t="shared" si="576"/>
        <v>30</v>
      </c>
      <c r="N427" s="10">
        <f t="shared" si="618"/>
        <v>21.23076923076923</v>
      </c>
      <c r="O427" s="10">
        <f t="shared" si="619"/>
        <v>20.76923076923077</v>
      </c>
      <c r="P427" s="8">
        <v>2</v>
      </c>
      <c r="Q427" t="str">
        <f t="shared" si="620"/>
        <v>Y</v>
      </c>
    </row>
    <row r="428" spans="1:17" x14ac:dyDescent="0.35">
      <c r="A428" t="s">
        <v>15</v>
      </c>
      <c r="B428">
        <v>10</v>
      </c>
      <c r="C428" t="s">
        <v>1</v>
      </c>
      <c r="D428" t="str">
        <f>IF($B429=$B428,"T",IF($B429&lt;$B428,"W","L"))</f>
        <v>L</v>
      </c>
      <c r="E428" s="5">
        <f t="shared" si="621"/>
        <v>41987</v>
      </c>
      <c r="F428" s="4">
        <f t="shared" si="617"/>
        <v>14</v>
      </c>
      <c r="G428" s="4">
        <f t="shared" si="614"/>
        <v>7</v>
      </c>
      <c r="H428" t="s">
        <v>34</v>
      </c>
      <c r="I428">
        <f t="shared" si="615"/>
        <v>1300</v>
      </c>
      <c r="J428" t="str">
        <f>J429</f>
        <v>Eastern</v>
      </c>
      <c r="K428" t="str">
        <f t="shared" ref="K428:L428" si="626">K429</f>
        <v>Dome</v>
      </c>
      <c r="L428">
        <f t="shared" si="626"/>
        <v>0</v>
      </c>
      <c r="M428">
        <f t="shared" si="575"/>
        <v>17</v>
      </c>
      <c r="N428" s="10">
        <f t="shared" si="618"/>
        <v>24.153846153846153</v>
      </c>
      <c r="O428" s="10">
        <f t="shared" si="619"/>
        <v>20</v>
      </c>
      <c r="P428" s="8">
        <f>(P429*-1)</f>
        <v>-7</v>
      </c>
      <c r="Q428" t="str">
        <f t="shared" si="620"/>
        <v>N</v>
      </c>
    </row>
    <row r="429" spans="1:17" x14ac:dyDescent="0.35">
      <c r="A429" t="s">
        <v>14</v>
      </c>
      <c r="B429">
        <v>17</v>
      </c>
      <c r="C429" t="s">
        <v>1</v>
      </c>
      <c r="D429" t="str">
        <f>IF($B428=$B429,"T",IF($B428&lt;$B429,"W","L"))</f>
        <v>W</v>
      </c>
      <c r="E429" s="5">
        <v>41987</v>
      </c>
      <c r="F429" s="4">
        <f t="shared" si="617"/>
        <v>14</v>
      </c>
      <c r="G429" s="4">
        <f t="shared" si="614"/>
        <v>7</v>
      </c>
      <c r="H429" t="s">
        <v>35</v>
      </c>
      <c r="I429">
        <v>1300</v>
      </c>
      <c r="J429" t="str">
        <f>VLOOKUP(A429,Sheet1!$A:$D,3, FALSE)</f>
        <v>Eastern</v>
      </c>
      <c r="K429" t="s">
        <v>61</v>
      </c>
      <c r="M429">
        <f t="shared" si="576"/>
        <v>10</v>
      </c>
      <c r="N429" s="10">
        <f t="shared" si="618"/>
        <v>31.307692307692307</v>
      </c>
      <c r="O429" s="10">
        <f t="shared" si="619"/>
        <v>23.615384615384617</v>
      </c>
      <c r="P429" s="8">
        <v>7</v>
      </c>
      <c r="Q429" t="str">
        <f t="shared" si="620"/>
        <v>N</v>
      </c>
    </row>
    <row r="430" spans="1:17" x14ac:dyDescent="0.35">
      <c r="A430" t="s">
        <v>4</v>
      </c>
      <c r="B430">
        <v>27</v>
      </c>
      <c r="C430" t="s">
        <v>1</v>
      </c>
      <c r="D430" t="str">
        <f>IF($B431=$B430,"T",IF($B431&lt;$B430,"W","L"))</f>
        <v>W</v>
      </c>
      <c r="E430" s="5">
        <f t="shared" si="621"/>
        <v>41987</v>
      </c>
      <c r="F430" s="4">
        <f t="shared" si="617"/>
        <v>14</v>
      </c>
      <c r="G430" s="4">
        <f t="shared" si="614"/>
        <v>7</v>
      </c>
      <c r="H430" t="s">
        <v>34</v>
      </c>
      <c r="I430">
        <f t="shared" si="615"/>
        <v>1300</v>
      </c>
      <c r="J430" t="str">
        <f>J431</f>
        <v>Eastern</v>
      </c>
      <c r="K430" t="str">
        <f t="shared" ref="K430:L430" si="627">K431</f>
        <v>Dome</v>
      </c>
      <c r="L430">
        <f t="shared" si="627"/>
        <v>0</v>
      </c>
      <c r="M430">
        <f t="shared" si="575"/>
        <v>20</v>
      </c>
      <c r="N430" s="10">
        <f t="shared" si="618"/>
        <v>27.846153846153847</v>
      </c>
      <c r="O430" s="10">
        <f t="shared" si="619"/>
        <v>24.53846153846154</v>
      </c>
      <c r="P430" s="8">
        <f>(P431*-1)</f>
        <v>3</v>
      </c>
      <c r="Q430" t="str">
        <f t="shared" si="620"/>
        <v>N</v>
      </c>
    </row>
    <row r="431" spans="1:17" x14ac:dyDescent="0.35">
      <c r="A431" t="s">
        <v>3</v>
      </c>
      <c r="B431">
        <v>20</v>
      </c>
      <c r="C431" t="s">
        <v>1</v>
      </c>
      <c r="D431" t="str">
        <f>IF($B430=$B431,"T",IF($B430&lt;$B431,"W","L"))</f>
        <v>L</v>
      </c>
      <c r="E431" s="5">
        <v>41987</v>
      </c>
      <c r="F431" s="4">
        <f t="shared" si="617"/>
        <v>14</v>
      </c>
      <c r="G431" s="4">
        <f t="shared" si="614"/>
        <v>6</v>
      </c>
      <c r="H431" t="s">
        <v>35</v>
      </c>
      <c r="I431">
        <v>1300</v>
      </c>
      <c r="J431" t="str">
        <f>VLOOKUP(A431,Sheet1!$A:$D,3, FALSE)</f>
        <v>Eastern</v>
      </c>
      <c r="K431" t="s">
        <v>61</v>
      </c>
      <c r="M431">
        <f t="shared" si="576"/>
        <v>27</v>
      </c>
      <c r="N431" s="10">
        <f t="shared" si="618"/>
        <v>25.23076923076923</v>
      </c>
      <c r="O431" s="10">
        <f t="shared" si="619"/>
        <v>26.307692307692307</v>
      </c>
      <c r="P431" s="8">
        <v>-3</v>
      </c>
      <c r="Q431" t="str">
        <f t="shared" si="620"/>
        <v>N</v>
      </c>
    </row>
    <row r="432" spans="1:17" x14ac:dyDescent="0.35">
      <c r="A432" t="s">
        <v>26</v>
      </c>
      <c r="B432">
        <v>13</v>
      </c>
      <c r="C432" t="s">
        <v>1</v>
      </c>
      <c r="D432" t="str">
        <f>IF($B433=$B432,"T",IF($B433&lt;$B432,"W","L"))</f>
        <v>L</v>
      </c>
      <c r="E432" s="5">
        <f t="shared" si="621"/>
        <v>41987</v>
      </c>
      <c r="F432" s="4">
        <f t="shared" si="617"/>
        <v>14</v>
      </c>
      <c r="G432" s="4">
        <f t="shared" si="614"/>
        <v>6</v>
      </c>
      <c r="H432" t="s">
        <v>34</v>
      </c>
      <c r="I432">
        <f t="shared" si="615"/>
        <v>1300</v>
      </c>
      <c r="J432" t="str">
        <f>J433</f>
        <v>Eastern</v>
      </c>
      <c r="K432">
        <f t="shared" ref="K432:L432" si="628">K433</f>
        <v>38</v>
      </c>
      <c r="L432" t="str">
        <f t="shared" si="628"/>
        <v>Partly Cloudy</v>
      </c>
      <c r="M432">
        <f t="shared" ref="M432:M495" si="629">$B433</f>
        <v>21</v>
      </c>
      <c r="N432" s="10">
        <f t="shared" si="618"/>
        <v>32.53846153846154</v>
      </c>
      <c r="O432" s="10">
        <f t="shared" si="619"/>
        <v>23.384615384615383</v>
      </c>
      <c r="P432" s="8">
        <f>(P433*-1)</f>
        <v>3.5</v>
      </c>
      <c r="Q432" t="str">
        <f t="shared" si="620"/>
        <v>Y</v>
      </c>
    </row>
    <row r="433" spans="1:17" x14ac:dyDescent="0.35">
      <c r="A433" t="s">
        <v>11</v>
      </c>
      <c r="B433">
        <v>21</v>
      </c>
      <c r="C433" t="s">
        <v>1</v>
      </c>
      <c r="D433" t="str">
        <f>IF($B432=$B433,"T",IF($B432&lt;$B433,"W","L"))</f>
        <v>W</v>
      </c>
      <c r="E433" s="5">
        <v>41987</v>
      </c>
      <c r="F433" s="4">
        <f t="shared" si="617"/>
        <v>14</v>
      </c>
      <c r="G433" s="4">
        <f t="shared" si="614"/>
        <v>7</v>
      </c>
      <c r="H433" t="s">
        <v>35</v>
      </c>
      <c r="I433">
        <v>1300</v>
      </c>
      <c r="J433" t="str">
        <f>VLOOKUP(A433,Sheet1!$A:$D,3, FALSE)</f>
        <v>Eastern</v>
      </c>
      <c r="K433">
        <v>38</v>
      </c>
      <c r="L433" t="s">
        <v>62</v>
      </c>
      <c r="M433">
        <f t="shared" ref="M433:M496" si="630">$B432</f>
        <v>13</v>
      </c>
      <c r="N433" s="10">
        <f t="shared" si="618"/>
        <v>21.615384615384617</v>
      </c>
      <c r="O433" s="10">
        <f t="shared" si="619"/>
        <v>18.53846153846154</v>
      </c>
      <c r="P433" s="8">
        <v>-3.5</v>
      </c>
      <c r="Q433" t="str">
        <f t="shared" si="620"/>
        <v>Y</v>
      </c>
    </row>
    <row r="434" spans="1:17" x14ac:dyDescent="0.35">
      <c r="A434" t="s">
        <v>9</v>
      </c>
      <c r="B434">
        <v>17</v>
      </c>
      <c r="C434" t="s">
        <v>1</v>
      </c>
      <c r="D434" t="str">
        <f>IF($B435=$B434,"T",IF($B435&lt;$B434,"W","L"))</f>
        <v>L</v>
      </c>
      <c r="E434" s="5">
        <f t="shared" si="621"/>
        <v>41987</v>
      </c>
      <c r="F434" s="4">
        <f t="shared" si="617"/>
        <v>14</v>
      </c>
      <c r="G434" s="4">
        <f t="shared" si="614"/>
        <v>7</v>
      </c>
      <c r="H434" t="s">
        <v>34</v>
      </c>
      <c r="I434">
        <f t="shared" si="615"/>
        <v>1300</v>
      </c>
      <c r="J434" t="str">
        <f>J435</f>
        <v>Eastern</v>
      </c>
      <c r="K434">
        <f t="shared" ref="K434:L434" si="631">K435</f>
        <v>60</v>
      </c>
      <c r="L434" t="str">
        <f t="shared" si="631"/>
        <v>Sunny</v>
      </c>
      <c r="M434">
        <f t="shared" si="629"/>
        <v>19</v>
      </c>
      <c r="N434" s="10">
        <f t="shared" si="618"/>
        <v>18.23076923076923</v>
      </c>
      <c r="O434" s="10">
        <f t="shared" si="619"/>
        <v>26.76923076923077</v>
      </c>
      <c r="P434" s="8">
        <f>(P435*-1)</f>
        <v>-3.5</v>
      </c>
      <c r="Q434" t="str">
        <f t="shared" si="620"/>
        <v>N</v>
      </c>
    </row>
    <row r="435" spans="1:17" x14ac:dyDescent="0.35">
      <c r="A435" t="s">
        <v>20</v>
      </c>
      <c r="B435">
        <v>19</v>
      </c>
      <c r="C435" t="s">
        <v>1</v>
      </c>
      <c r="D435" t="str">
        <f>IF($B434=$B435,"T",IF($B434&lt;$B435,"W","L"))</f>
        <v>W</v>
      </c>
      <c r="E435" s="5">
        <v>41987</v>
      </c>
      <c r="F435" s="4">
        <f t="shared" si="617"/>
        <v>14</v>
      </c>
      <c r="G435" s="4">
        <f t="shared" si="614"/>
        <v>7</v>
      </c>
      <c r="H435" t="s">
        <v>35</v>
      </c>
      <c r="I435">
        <v>1300</v>
      </c>
      <c r="J435" t="str">
        <f>VLOOKUP(A435,Sheet1!$A:$D,3, FALSE)</f>
        <v>Eastern</v>
      </c>
      <c r="K435">
        <v>60</v>
      </c>
      <c r="L435" t="s">
        <v>65</v>
      </c>
      <c r="M435">
        <f t="shared" si="630"/>
        <v>17</v>
      </c>
      <c r="N435" s="10">
        <f t="shared" si="618"/>
        <v>20.692307692307693</v>
      </c>
      <c r="O435" s="10">
        <f t="shared" si="619"/>
        <v>26.23076923076923</v>
      </c>
      <c r="P435" s="8">
        <v>3.5</v>
      </c>
      <c r="Q435" t="str">
        <f t="shared" si="620"/>
        <v>N</v>
      </c>
    </row>
    <row r="436" spans="1:17" x14ac:dyDescent="0.35">
      <c r="A436" t="s">
        <v>12</v>
      </c>
      <c r="B436">
        <v>13</v>
      </c>
      <c r="C436" t="s">
        <v>1</v>
      </c>
      <c r="D436" t="str">
        <f>IF($B437=$B436,"T",IF($B437&lt;$B436,"W","L"))</f>
        <v>L</v>
      </c>
      <c r="E436" s="5">
        <f t="shared" si="621"/>
        <v>41987</v>
      </c>
      <c r="F436" s="4">
        <f t="shared" si="617"/>
        <v>14</v>
      </c>
      <c r="G436" s="4">
        <f t="shared" si="614"/>
        <v>7</v>
      </c>
      <c r="H436" t="s">
        <v>34</v>
      </c>
      <c r="I436">
        <f t="shared" si="615"/>
        <v>1200</v>
      </c>
      <c r="J436" t="str">
        <f>J437</f>
        <v>Central</v>
      </c>
      <c r="K436">
        <f t="shared" ref="K436:L436" si="632">K437</f>
        <v>58</v>
      </c>
      <c r="L436" t="str">
        <f t="shared" si="632"/>
        <v>Cloudy</v>
      </c>
      <c r="M436">
        <f t="shared" si="629"/>
        <v>31</v>
      </c>
      <c r="N436" s="10">
        <f t="shared" si="618"/>
        <v>15.384615384615385</v>
      </c>
      <c r="O436" s="10">
        <f t="shared" si="619"/>
        <v>26.923076923076923</v>
      </c>
      <c r="P436" s="8">
        <f>(P437*-1)</f>
        <v>-11</v>
      </c>
      <c r="Q436" t="str">
        <f t="shared" si="620"/>
        <v>N</v>
      </c>
    </row>
    <row r="437" spans="1:17" x14ac:dyDescent="0.35">
      <c r="A437" t="s">
        <v>33</v>
      </c>
      <c r="B437">
        <v>31</v>
      </c>
      <c r="C437" t="s">
        <v>1</v>
      </c>
      <c r="D437" t="str">
        <f>IF($B436=$B437,"T",IF($B436&lt;$B437,"W","L"))</f>
        <v>W</v>
      </c>
      <c r="E437" s="5">
        <v>41987</v>
      </c>
      <c r="F437" s="4">
        <f t="shared" si="617"/>
        <v>14</v>
      </c>
      <c r="G437" s="4">
        <f t="shared" si="614"/>
        <v>7</v>
      </c>
      <c r="H437" t="s">
        <v>35</v>
      </c>
      <c r="I437">
        <v>1200</v>
      </c>
      <c r="J437" t="str">
        <f>VLOOKUP(A437,Sheet1!$A:$D,3, FALSE)</f>
        <v>Central</v>
      </c>
      <c r="K437">
        <v>58</v>
      </c>
      <c r="L437" t="s">
        <v>64</v>
      </c>
      <c r="M437">
        <f t="shared" si="630"/>
        <v>13</v>
      </c>
      <c r="N437" s="10">
        <f t="shared" si="618"/>
        <v>22.384615384615383</v>
      </c>
      <c r="O437" s="10">
        <f t="shared" si="619"/>
        <v>18.53846153846154</v>
      </c>
      <c r="P437" s="8">
        <v>11</v>
      </c>
      <c r="Q437" t="str">
        <f t="shared" si="620"/>
        <v>N</v>
      </c>
    </row>
    <row r="438" spans="1:17" x14ac:dyDescent="0.35">
      <c r="A438" t="s">
        <v>18</v>
      </c>
      <c r="B438">
        <v>22</v>
      </c>
      <c r="C438" t="s">
        <v>1</v>
      </c>
      <c r="D438" t="str">
        <f>IF($B439=$B438,"T",IF($B439&lt;$B438,"W","L"))</f>
        <v>W</v>
      </c>
      <c r="E438" s="5">
        <f t="shared" si="621"/>
        <v>41987</v>
      </c>
      <c r="F438" s="4">
        <f t="shared" si="617"/>
        <v>14</v>
      </c>
      <c r="G438" s="4">
        <f t="shared" si="614"/>
        <v>7</v>
      </c>
      <c r="H438" t="s">
        <v>34</v>
      </c>
      <c r="I438">
        <f t="shared" si="615"/>
        <v>1305</v>
      </c>
      <c r="J438" t="str">
        <f>J439</f>
        <v>Pacific</v>
      </c>
      <c r="K438">
        <f t="shared" ref="K438:L438" si="633">K439</f>
        <v>64</v>
      </c>
      <c r="L438" t="str">
        <f t="shared" si="633"/>
        <v>Sunny</v>
      </c>
      <c r="M438">
        <f t="shared" si="629"/>
        <v>10</v>
      </c>
      <c r="N438" s="10">
        <f t="shared" si="618"/>
        <v>29.615384615384617</v>
      </c>
      <c r="O438" s="10">
        <f t="shared" si="619"/>
        <v>22.53846153846154</v>
      </c>
      <c r="P438" s="8">
        <f>(P439*-1)</f>
        <v>4</v>
      </c>
      <c r="Q438" t="str">
        <f t="shared" si="620"/>
        <v>N</v>
      </c>
    </row>
    <row r="439" spans="1:17" x14ac:dyDescent="0.35">
      <c r="A439" t="s">
        <v>32</v>
      </c>
      <c r="B439">
        <v>10</v>
      </c>
      <c r="C439" t="s">
        <v>1</v>
      </c>
      <c r="D439" t="str">
        <f>IF($B438=$B439,"T",IF($B438&lt;$B439,"W","L"))</f>
        <v>L</v>
      </c>
      <c r="E439" s="5">
        <v>41987</v>
      </c>
      <c r="F439" s="4">
        <f t="shared" si="617"/>
        <v>14</v>
      </c>
      <c r="G439" s="4">
        <f t="shared" si="614"/>
        <v>7</v>
      </c>
      <c r="H439" t="s">
        <v>35</v>
      </c>
      <c r="I439">
        <v>1305</v>
      </c>
      <c r="J439" t="str">
        <f>VLOOKUP(A439,Sheet1!$A:$D,3, FALSE)</f>
        <v>Pacific</v>
      </c>
      <c r="K439">
        <v>64</v>
      </c>
      <c r="L439" t="s">
        <v>65</v>
      </c>
      <c r="M439">
        <f t="shared" si="630"/>
        <v>22</v>
      </c>
      <c r="N439" s="10">
        <f t="shared" si="618"/>
        <v>22.53846153846154</v>
      </c>
      <c r="O439" s="10">
        <f t="shared" si="619"/>
        <v>20.923076923076923</v>
      </c>
      <c r="P439" s="8">
        <v>-4</v>
      </c>
      <c r="Q439" t="str">
        <f t="shared" si="620"/>
        <v>N</v>
      </c>
    </row>
    <row r="440" spans="1:17" x14ac:dyDescent="0.35">
      <c r="A440" t="s">
        <v>31</v>
      </c>
      <c r="B440">
        <v>16</v>
      </c>
      <c r="C440" t="s">
        <v>1</v>
      </c>
      <c r="D440" t="str">
        <f>IF($B441=$B440,"T",IF($B441&lt;$B440,"W","L"))</f>
        <v>W</v>
      </c>
      <c r="E440" s="5">
        <f t="shared" si="621"/>
        <v>41987</v>
      </c>
      <c r="F440" s="4">
        <f t="shared" si="617"/>
        <v>14</v>
      </c>
      <c r="G440" s="4">
        <f t="shared" si="614"/>
        <v>7</v>
      </c>
      <c r="H440" t="s">
        <v>34</v>
      </c>
      <c r="I440">
        <f t="shared" si="615"/>
        <v>1505</v>
      </c>
      <c r="J440" t="str">
        <f>J441</f>
        <v>Central</v>
      </c>
      <c r="K440" s="1">
        <f>K441</f>
        <v>54</v>
      </c>
      <c r="L440" s="1" t="str">
        <f t="shared" ref="L440" si="634">L441</f>
        <v>Cloudy</v>
      </c>
      <c r="M440">
        <f t="shared" si="629"/>
        <v>11</v>
      </c>
      <c r="N440" s="10">
        <f t="shared" si="618"/>
        <v>16.46153846153846</v>
      </c>
      <c r="O440" s="10">
        <f t="shared" si="619"/>
        <v>26.846153846153847</v>
      </c>
      <c r="P440" s="8">
        <f>(P441*-1)</f>
        <v>3</v>
      </c>
      <c r="Q440" t="str">
        <f t="shared" si="620"/>
        <v>N</v>
      </c>
    </row>
    <row r="441" spans="1:17" x14ac:dyDescent="0.35">
      <c r="A441" t="s">
        <v>13</v>
      </c>
      <c r="B441">
        <v>11</v>
      </c>
      <c r="C441" t="s">
        <v>1</v>
      </c>
      <c r="D441" t="str">
        <f>IF($B440=$B441,"T",IF($B440&lt;$B441,"W","L"))</f>
        <v>L</v>
      </c>
      <c r="E441" s="5">
        <v>41987</v>
      </c>
      <c r="F441" s="4">
        <f t="shared" si="617"/>
        <v>14</v>
      </c>
      <c r="G441" s="4">
        <f t="shared" si="614"/>
        <v>7</v>
      </c>
      <c r="H441" t="s">
        <v>35</v>
      </c>
      <c r="I441">
        <v>1505</v>
      </c>
      <c r="J441" t="str">
        <f>VLOOKUP(A441,Sheet1!$A:$D,3, FALSE)</f>
        <v>Central</v>
      </c>
      <c r="K441" s="1">
        <v>54</v>
      </c>
      <c r="L441" s="1" t="s">
        <v>64</v>
      </c>
      <c r="M441">
        <f t="shared" si="630"/>
        <v>16</v>
      </c>
      <c r="N441" s="10">
        <f t="shared" si="618"/>
        <v>16.923076923076923</v>
      </c>
      <c r="O441" s="10">
        <f t="shared" si="619"/>
        <v>28.76923076923077</v>
      </c>
      <c r="P441" s="8">
        <v>-3</v>
      </c>
      <c r="Q441" t="str">
        <f t="shared" si="620"/>
        <v>N</v>
      </c>
    </row>
    <row r="442" spans="1:17" x14ac:dyDescent="0.35">
      <c r="A442" t="s">
        <v>0</v>
      </c>
      <c r="B442">
        <v>14</v>
      </c>
      <c r="C442" t="s">
        <v>1</v>
      </c>
      <c r="D442" t="str">
        <f>IF($B443=$B442,"T",IF($B443&lt;$B442,"W","L"))</f>
        <v>L</v>
      </c>
      <c r="E442" s="5">
        <f t="shared" si="621"/>
        <v>41987</v>
      </c>
      <c r="F442" s="4">
        <f t="shared" si="617"/>
        <v>14</v>
      </c>
      <c r="G442" s="4">
        <f t="shared" si="614"/>
        <v>7</v>
      </c>
      <c r="H442" t="s">
        <v>34</v>
      </c>
      <c r="I442">
        <f t="shared" si="615"/>
        <v>1625</v>
      </c>
      <c r="J442" t="str">
        <f>J443</f>
        <v>Eastern</v>
      </c>
      <c r="K442" t="str">
        <f t="shared" ref="K442:L442" si="635">K443</f>
        <v>Dome</v>
      </c>
      <c r="L442">
        <f t="shared" si="635"/>
        <v>0</v>
      </c>
      <c r="M442">
        <f t="shared" si="629"/>
        <v>16</v>
      </c>
      <c r="N442" s="10">
        <f t="shared" si="618"/>
        <v>20.23076923076923</v>
      </c>
      <c r="O442" s="10">
        <f t="shared" si="619"/>
        <v>21.615384615384617</v>
      </c>
      <c r="P442" s="8">
        <f>(P443*-1)</f>
        <v>-8</v>
      </c>
      <c r="Q442" t="str">
        <f t="shared" si="620"/>
        <v>N</v>
      </c>
    </row>
    <row r="443" spans="1:17" x14ac:dyDescent="0.35">
      <c r="A443" t="s">
        <v>16</v>
      </c>
      <c r="B443">
        <v>16</v>
      </c>
      <c r="C443" t="s">
        <v>1</v>
      </c>
      <c r="D443" t="str">
        <f>IF($B442=$B443,"T",IF($B442&lt;$B443,"W","L"))</f>
        <v>W</v>
      </c>
      <c r="E443" s="5">
        <v>41987</v>
      </c>
      <c r="F443" s="4">
        <f t="shared" si="617"/>
        <v>14</v>
      </c>
      <c r="G443" s="4">
        <f t="shared" si="614"/>
        <v>7</v>
      </c>
      <c r="H443" t="s">
        <v>35</v>
      </c>
      <c r="I443">
        <v>1625</v>
      </c>
      <c r="J443" t="str">
        <f>VLOOKUP(A443,Sheet1!$A:$D,3, FALSE)</f>
        <v>Eastern</v>
      </c>
      <c r="K443" t="s">
        <v>61</v>
      </c>
      <c r="M443">
        <f t="shared" si="630"/>
        <v>14</v>
      </c>
      <c r="N443" s="10">
        <f t="shared" si="618"/>
        <v>20.384615384615383</v>
      </c>
      <c r="O443" s="10">
        <f t="shared" si="619"/>
        <v>17.23076923076923</v>
      </c>
      <c r="P443" s="8">
        <v>8</v>
      </c>
      <c r="Q443" t="str">
        <f t="shared" si="620"/>
        <v>N</v>
      </c>
    </row>
    <row r="444" spans="1:17" x14ac:dyDescent="0.35">
      <c r="A444" t="s">
        <v>24</v>
      </c>
      <c r="B444">
        <v>7</v>
      </c>
      <c r="C444" t="s">
        <v>1</v>
      </c>
      <c r="D444" t="str">
        <f>IF($B445=$B444,"T",IF($B445&lt;$B444,"W","L"))</f>
        <v>L</v>
      </c>
      <c r="E444" s="5">
        <f t="shared" si="621"/>
        <v>41987</v>
      </c>
      <c r="F444" s="4">
        <f t="shared" si="617"/>
        <v>14</v>
      </c>
      <c r="G444" s="4">
        <f t="shared" si="614"/>
        <v>7</v>
      </c>
      <c r="H444" t="s">
        <v>34</v>
      </c>
      <c r="I444">
        <f t="shared" si="615"/>
        <v>1325</v>
      </c>
      <c r="J444" t="str">
        <f>J445</f>
        <v>Pacific</v>
      </c>
      <c r="K444" s="1">
        <f t="shared" ref="K444:L444" si="636">K445</f>
        <v>46</v>
      </c>
      <c r="L444" s="1" t="str">
        <f t="shared" si="636"/>
        <v>Sunny</v>
      </c>
      <c r="M444">
        <f t="shared" si="629"/>
        <v>17</v>
      </c>
      <c r="N444" s="10">
        <f t="shared" si="618"/>
        <v>18.76923076923077</v>
      </c>
      <c r="O444" s="10">
        <f t="shared" si="619"/>
        <v>20.615384615384617</v>
      </c>
      <c r="P444" s="8">
        <f>(P445*-1)</f>
        <v>-9.5</v>
      </c>
      <c r="Q444" t="str">
        <f t="shared" si="620"/>
        <v>N</v>
      </c>
    </row>
    <row r="445" spans="1:17" x14ac:dyDescent="0.35">
      <c r="A445" t="s">
        <v>25</v>
      </c>
      <c r="B445">
        <v>17</v>
      </c>
      <c r="C445" t="s">
        <v>1</v>
      </c>
      <c r="D445" t="str">
        <f>IF($B444=$B445,"T",IF($B444&lt;$B445,"W","L"))</f>
        <v>W</v>
      </c>
      <c r="E445" s="5">
        <v>41987</v>
      </c>
      <c r="F445" s="4">
        <f t="shared" si="617"/>
        <v>14</v>
      </c>
      <c r="G445" s="4">
        <f t="shared" si="614"/>
        <v>7</v>
      </c>
      <c r="H445" t="s">
        <v>35</v>
      </c>
      <c r="I445">
        <v>1325</v>
      </c>
      <c r="J445" t="str">
        <f>VLOOKUP(A445,Sheet1!$A:$D,3, FALSE)</f>
        <v>Pacific</v>
      </c>
      <c r="K445" s="1">
        <v>46</v>
      </c>
      <c r="L445" s="1" t="s">
        <v>65</v>
      </c>
      <c r="M445">
        <f t="shared" si="630"/>
        <v>7</v>
      </c>
      <c r="N445" s="10">
        <f t="shared" si="618"/>
        <v>24.76923076923077</v>
      </c>
      <c r="O445" s="10">
        <f t="shared" si="619"/>
        <v>18.076923076923073</v>
      </c>
      <c r="P445" s="8">
        <v>9.5</v>
      </c>
      <c r="Q445" t="str">
        <f t="shared" si="620"/>
        <v>N</v>
      </c>
    </row>
    <row r="446" spans="1:17" x14ac:dyDescent="0.35">
      <c r="A446" t="s">
        <v>28</v>
      </c>
      <c r="B446">
        <v>38</v>
      </c>
      <c r="C446" t="s">
        <v>1</v>
      </c>
      <c r="D446" t="str">
        <f>IF($B447=$B446,"T",IF($B447&lt;$B446,"W","L"))</f>
        <v>W</v>
      </c>
      <c r="E446" s="5">
        <f t="shared" si="621"/>
        <v>41987</v>
      </c>
      <c r="F446" s="4">
        <f t="shared" si="617"/>
        <v>14</v>
      </c>
      <c r="G446" s="4">
        <f t="shared" si="614"/>
        <v>10</v>
      </c>
      <c r="H446" t="s">
        <v>34</v>
      </c>
      <c r="I446">
        <f t="shared" si="615"/>
        <v>2030</v>
      </c>
      <c r="J446" t="str">
        <f>J447</f>
        <v>Eastern</v>
      </c>
      <c r="K446" s="1">
        <f t="shared" ref="K446:L446" si="637">K447</f>
        <v>41</v>
      </c>
      <c r="L446" s="1" t="str">
        <f t="shared" si="637"/>
        <v>Partly Cloudy</v>
      </c>
      <c r="M446">
        <f t="shared" si="629"/>
        <v>27</v>
      </c>
      <c r="N446" s="10">
        <f t="shared" si="618"/>
        <v>26.384615384615383</v>
      </c>
      <c r="O446" s="10">
        <f t="shared" si="619"/>
        <v>23.153846153846153</v>
      </c>
      <c r="P446" s="8">
        <f>(P447*-1)</f>
        <v>-3.5</v>
      </c>
      <c r="Q446" t="str">
        <f t="shared" si="620"/>
        <v>Y</v>
      </c>
    </row>
    <row r="447" spans="1:17" x14ac:dyDescent="0.35">
      <c r="A447" t="s">
        <v>27</v>
      </c>
      <c r="B447">
        <v>27</v>
      </c>
      <c r="C447" t="s">
        <v>1</v>
      </c>
      <c r="D447" t="str">
        <f>IF($B446=$B447,"T",IF($B446&lt;$B447,"W","L"))</f>
        <v>L</v>
      </c>
      <c r="E447" s="5">
        <v>41987</v>
      </c>
      <c r="F447" s="4">
        <f t="shared" si="617"/>
        <v>14</v>
      </c>
      <c r="G447" s="4">
        <f t="shared" si="614"/>
        <v>7</v>
      </c>
      <c r="H447" t="s">
        <v>35</v>
      </c>
      <c r="I447">
        <v>2030</v>
      </c>
      <c r="J447" t="str">
        <f>VLOOKUP(A447,Sheet1!$A:$D,3, FALSE)</f>
        <v>Eastern</v>
      </c>
      <c r="K447" s="1">
        <v>41</v>
      </c>
      <c r="L447" s="1" t="s">
        <v>62</v>
      </c>
      <c r="M447">
        <f t="shared" si="630"/>
        <v>38</v>
      </c>
      <c r="N447" s="10">
        <f t="shared" si="618"/>
        <v>29.923076923076923</v>
      </c>
      <c r="O447" s="10">
        <f t="shared" si="619"/>
        <v>23.76923076923077</v>
      </c>
      <c r="P447" s="8">
        <v>3.5</v>
      </c>
      <c r="Q447" t="str">
        <f t="shared" si="620"/>
        <v>Y</v>
      </c>
    </row>
    <row r="448" spans="1:17" x14ac:dyDescent="0.35">
      <c r="A448" t="s">
        <v>2</v>
      </c>
      <c r="B448">
        <v>31</v>
      </c>
      <c r="C448" t="s">
        <v>1</v>
      </c>
      <c r="D448" t="str">
        <f>IF($B449=$B448,"T",IF($B449&lt;$B448,"W","L"))</f>
        <v>W</v>
      </c>
      <c r="E448" s="5">
        <f t="shared" ref="E448" si="638">$E449</f>
        <v>41988</v>
      </c>
      <c r="F448" s="4">
        <f t="shared" si="617"/>
        <v>14</v>
      </c>
      <c r="G448" s="4">
        <f t="shared" si="614"/>
        <v>8</v>
      </c>
      <c r="H448" t="s">
        <v>34</v>
      </c>
      <c r="I448">
        <f t="shared" si="615"/>
        <v>1930</v>
      </c>
      <c r="J448" t="str">
        <f>J449</f>
        <v>Central</v>
      </c>
      <c r="K448">
        <f t="shared" ref="K448:L448" si="639">K449</f>
        <v>44</v>
      </c>
      <c r="L448" t="str">
        <f t="shared" si="639"/>
        <v>Rain showers</v>
      </c>
      <c r="M448">
        <f t="shared" si="629"/>
        <v>15</v>
      </c>
      <c r="N448" s="10">
        <f t="shared" si="618"/>
        <v>25.615384615384617</v>
      </c>
      <c r="O448" s="10">
        <f t="shared" si="619"/>
        <v>27.615384615384617</v>
      </c>
      <c r="P448" s="8">
        <f>(P449*-1)</f>
        <v>3.5</v>
      </c>
      <c r="Q448" t="str">
        <f t="shared" si="620"/>
        <v>N</v>
      </c>
    </row>
    <row r="449" spans="1:17" x14ac:dyDescent="0.35">
      <c r="A449" t="s">
        <v>17</v>
      </c>
      <c r="B449">
        <v>15</v>
      </c>
      <c r="C449" t="s">
        <v>1</v>
      </c>
      <c r="D449" t="str">
        <f>IF($B448=$B449,"T",IF($B448&lt;$B449,"W","L"))</f>
        <v>L</v>
      </c>
      <c r="E449" s="5">
        <v>41988</v>
      </c>
      <c r="F449" s="4">
        <f t="shared" si="617"/>
        <v>14</v>
      </c>
      <c r="G449" s="4">
        <f t="shared" si="614"/>
        <v>11</v>
      </c>
      <c r="H449" t="s">
        <v>35</v>
      </c>
      <c r="I449">
        <v>1930</v>
      </c>
      <c r="J449" t="str">
        <f>VLOOKUP(A449,Sheet1!$A:$D,3, FALSE)</f>
        <v>Central</v>
      </c>
      <c r="K449">
        <v>44</v>
      </c>
      <c r="L449" t="s">
        <v>168</v>
      </c>
      <c r="M449">
        <f t="shared" si="630"/>
        <v>31</v>
      </c>
      <c r="N449" s="10">
        <f t="shared" si="618"/>
        <v>21.615384615384617</v>
      </c>
      <c r="O449" s="10">
        <f t="shared" si="619"/>
        <v>29.076923076923077</v>
      </c>
      <c r="P449" s="8">
        <v>-3.5</v>
      </c>
      <c r="Q449" t="str">
        <f t="shared" si="620"/>
        <v>N</v>
      </c>
    </row>
    <row r="450" spans="1:17" x14ac:dyDescent="0.35">
      <c r="A450" t="s">
        <v>13</v>
      </c>
      <c r="B450">
        <v>13</v>
      </c>
      <c r="C450" t="s">
        <v>1</v>
      </c>
      <c r="D450" t="str">
        <f>IF($B451=$B450,"T",IF($B451&lt;$B450,"W","L"))</f>
        <v>L</v>
      </c>
      <c r="E450" s="5">
        <f t="shared" ref="E450" si="640">$E451</f>
        <v>41991</v>
      </c>
      <c r="F450" s="4">
        <f>1+IF(ISNA(VLOOKUP($A450,$A$418:$F$449,6,FALSE)),VLOOKUP($A450,$A$386:$F$417,6,FALSE),VLOOKUP($A450,$A$418:$F$449,6,FALSE))</f>
        <v>15</v>
      </c>
      <c r="G450" s="4">
        <f t="shared" ref="G450:G481" si="641">VLOOKUP($A450,$A450:$E450,5,FALSE)-IF(ISNA(VLOOKUP($A450,$A$418:$E$449,5,FALSE)),VLOOKUP($A450,$A$386:$E$417,5,FALSE),VLOOKUP($A450,$A$418:$E$449,5,FALSE))</f>
        <v>4</v>
      </c>
      <c r="H450" t="s">
        <v>34</v>
      </c>
      <c r="I450">
        <f t="shared" ref="I450:I480" si="642">I451</f>
        <v>2025</v>
      </c>
      <c r="J450" t="str">
        <f>J451</f>
        <v>Eastern</v>
      </c>
      <c r="K450">
        <f t="shared" ref="K450:L450" si="643">K451</f>
        <v>58</v>
      </c>
      <c r="L450" t="str">
        <f t="shared" si="643"/>
        <v>Clear</v>
      </c>
      <c r="M450">
        <f t="shared" si="629"/>
        <v>21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16.5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27.857142857142858</v>
      </c>
      <c r="P450" s="8">
        <f>(P451*-1)</f>
        <v>-4.5</v>
      </c>
      <c r="Q450" t="str">
        <f>IF(AND(($P450 &lt;  0), ($D450="L")), "N", IF(AND(($P450 &gt; 0), ($D450="W")),"N","Y"))</f>
        <v>N</v>
      </c>
    </row>
    <row r="451" spans="1:17" x14ac:dyDescent="0.35">
      <c r="A451" t="s">
        <v>19</v>
      </c>
      <c r="B451">
        <v>21</v>
      </c>
      <c r="C451" t="s">
        <v>1</v>
      </c>
      <c r="D451" t="str">
        <f>IF($B450=$B451,"T",IF($B450&lt;$B451,"W","L"))</f>
        <v>W</v>
      </c>
      <c r="E451" s="5">
        <v>41991</v>
      </c>
      <c r="F451" s="4">
        <f t="shared" ref="F451:F481" si="644">1+IF(ISNA(VLOOKUP($A451,$A$418:$F$449,6,FALSE)),VLOOKUP($A451,$A$386:$F$417,6,FALSE),VLOOKUP($A451,$A$418:$F$449,6,FALSE))</f>
        <v>15</v>
      </c>
      <c r="G451" s="4">
        <f t="shared" si="641"/>
        <v>4</v>
      </c>
      <c r="H451" t="s">
        <v>35</v>
      </c>
      <c r="I451">
        <v>2025</v>
      </c>
      <c r="J451" t="str">
        <f>VLOOKUP(A451,Sheet1!$A:$D,3, FALSE)</f>
        <v>Eastern</v>
      </c>
      <c r="K451">
        <v>58</v>
      </c>
      <c r="L451" t="s">
        <v>69</v>
      </c>
      <c r="M451">
        <f t="shared" si="630"/>
        <v>13</v>
      </c>
      <c r="N451" s="10">
        <f t="shared" ref="N451:N482" si="645">IF(ISNA(VLOOKUP($A451,$A$418:$N$449,2,FALSE)),((VLOOKUP($A451,$A$386:$N$417,14,FALSE)*($F451-2))+VLOOKUP($A451,$A$386:$N$417,2,FALSE))/($F451-1),((VLOOKUP($A451,$A$418:$N$449,14,FALSE)*($F451-2))+VLOOKUP($A451,$A$418:$N$449,2,FALSE))/($F451-1))</f>
        <v>15.071428571428571</v>
      </c>
      <c r="O451" s="10">
        <f t="shared" ref="O451:O482" si="646">IF(ISNA(VLOOKUP($A451,$A$418:$O$449,13,FALSE)),((VLOOKUP($A451,$A$386:$O$417,15,FALSE)*($F451-2))+VLOOKUP($A451,$A$386:$O$417,13,FALSE))/($F451-1),((VLOOKUP($A451,$A$418:$O$449,15,FALSE)*($F451-2))+VLOOKUP($A451,$A$418:$O$449,13,FALSE))/($F451-1))</f>
        <v>26.857142857142858</v>
      </c>
      <c r="P451" s="8">
        <v>4.5</v>
      </c>
      <c r="Q451" t="str">
        <f t="shared" ref="Q451:Q481" si="647">IF(AND(($P451 &lt;  0), ($D451="L")), "N", IF(AND(($P451 &gt; 0), ($D451="W")),"N","Y"))</f>
        <v>N</v>
      </c>
    </row>
    <row r="452" spans="1:17" x14ac:dyDescent="0.35">
      <c r="A452" t="s">
        <v>27</v>
      </c>
      <c r="B452">
        <v>24</v>
      </c>
      <c r="C452" t="s">
        <v>1</v>
      </c>
      <c r="D452" t="str">
        <f>IF($B453=$B452,"T",IF($B453&lt;$B452,"W","L"))</f>
        <v>L</v>
      </c>
      <c r="E452" s="5">
        <f t="shared" ref="E452" si="648">$E453</f>
        <v>41993</v>
      </c>
      <c r="F452" s="4">
        <f t="shared" si="644"/>
        <v>15</v>
      </c>
      <c r="G452" s="4">
        <f t="shared" si="641"/>
        <v>6</v>
      </c>
      <c r="H452" t="s">
        <v>34</v>
      </c>
      <c r="I452">
        <f t="shared" si="642"/>
        <v>1630</v>
      </c>
      <c r="J452" t="str">
        <f>J453</f>
        <v>Eastern</v>
      </c>
      <c r="K452">
        <f t="shared" ref="K452:L452" si="649">K453</f>
        <v>37</v>
      </c>
      <c r="L452" t="str">
        <f t="shared" si="649"/>
        <v>Cloudy</v>
      </c>
      <c r="M452">
        <f t="shared" si="629"/>
        <v>27</v>
      </c>
      <c r="N452" s="10">
        <f t="shared" si="645"/>
        <v>29.714285714285715</v>
      </c>
      <c r="O452" s="10">
        <f t="shared" si="646"/>
        <v>24.785714285714285</v>
      </c>
      <c r="P452" s="8">
        <f>(P453*-1)</f>
        <v>7</v>
      </c>
      <c r="Q452" t="str">
        <f t="shared" si="647"/>
        <v>Y</v>
      </c>
    </row>
    <row r="453" spans="1:17" x14ac:dyDescent="0.35">
      <c r="A453" t="s">
        <v>29</v>
      </c>
      <c r="B453">
        <v>27</v>
      </c>
      <c r="C453" t="s">
        <v>1</v>
      </c>
      <c r="D453" t="str">
        <f>IF($B452=$B453,"T",IF($B452&lt;$B453,"W","L"))</f>
        <v>W</v>
      </c>
      <c r="E453" s="5">
        <v>41993</v>
      </c>
      <c r="F453" s="4">
        <f t="shared" si="644"/>
        <v>15</v>
      </c>
      <c r="G453" s="4">
        <f t="shared" si="641"/>
        <v>6</v>
      </c>
      <c r="H453" t="s">
        <v>35</v>
      </c>
      <c r="I453">
        <v>1630</v>
      </c>
      <c r="J453" t="str">
        <f>VLOOKUP(A453,Sheet1!$A:$D,3, FALSE)</f>
        <v>Eastern</v>
      </c>
      <c r="K453">
        <v>37</v>
      </c>
      <c r="L453" t="s">
        <v>64</v>
      </c>
      <c r="M453">
        <f t="shared" si="630"/>
        <v>24</v>
      </c>
      <c r="N453" s="10">
        <f t="shared" si="645"/>
        <v>18.357142857142858</v>
      </c>
      <c r="O453" s="10">
        <f t="shared" si="646"/>
        <v>26.428571428571427</v>
      </c>
      <c r="P453" s="8">
        <v>-7</v>
      </c>
      <c r="Q453" t="str">
        <f t="shared" si="647"/>
        <v>Y</v>
      </c>
    </row>
    <row r="454" spans="1:17" x14ac:dyDescent="0.35">
      <c r="A454" t="s">
        <v>32</v>
      </c>
      <c r="B454">
        <v>38</v>
      </c>
      <c r="C454" t="s">
        <v>5</v>
      </c>
      <c r="D454" t="str">
        <f>IF($B455=$B454,"T",IF($B455&lt;$B454,"W","L"))</f>
        <v>W</v>
      </c>
      <c r="E454" s="5">
        <f t="shared" ref="E454" si="650">$E455</f>
        <v>41993</v>
      </c>
      <c r="F454" s="4">
        <f t="shared" si="644"/>
        <v>15</v>
      </c>
      <c r="G454" s="4">
        <f t="shared" si="641"/>
        <v>6</v>
      </c>
      <c r="H454" t="s">
        <v>34</v>
      </c>
      <c r="I454">
        <f t="shared" si="642"/>
        <v>1725</v>
      </c>
      <c r="J454" t="str">
        <f>J455</f>
        <v>Pacific</v>
      </c>
      <c r="K454">
        <f t="shared" ref="K454:L454" si="651">K455</f>
        <v>61</v>
      </c>
      <c r="L454" t="str">
        <f t="shared" si="651"/>
        <v>Cloudy</v>
      </c>
      <c r="M454">
        <f t="shared" si="629"/>
        <v>35</v>
      </c>
      <c r="N454" s="10">
        <f t="shared" si="645"/>
        <v>21.642857142857142</v>
      </c>
      <c r="O454" s="10">
        <f t="shared" si="646"/>
        <v>21</v>
      </c>
      <c r="P454" s="8">
        <f>(P455*-1)</f>
        <v>-1.5</v>
      </c>
      <c r="Q454" t="str">
        <f t="shared" si="647"/>
        <v>Y</v>
      </c>
    </row>
    <row r="455" spans="1:17" x14ac:dyDescent="0.35">
      <c r="A455" t="s">
        <v>24</v>
      </c>
      <c r="B455">
        <v>35</v>
      </c>
      <c r="C455" t="s">
        <v>5</v>
      </c>
      <c r="D455" t="str">
        <f>IF($B454=$B455,"T",IF($B454&lt;$B455,"W","L"))</f>
        <v>L</v>
      </c>
      <c r="E455" s="5">
        <v>41993</v>
      </c>
      <c r="F455" s="4">
        <f t="shared" si="644"/>
        <v>15</v>
      </c>
      <c r="G455" s="4">
        <f t="shared" si="641"/>
        <v>6</v>
      </c>
      <c r="H455" t="s">
        <v>35</v>
      </c>
      <c r="I455">
        <v>1725</v>
      </c>
      <c r="J455" t="str">
        <f>VLOOKUP(A455,Sheet1!$A:$D,3, FALSE)</f>
        <v>Pacific</v>
      </c>
      <c r="K455">
        <v>61</v>
      </c>
      <c r="L455" t="s">
        <v>64</v>
      </c>
      <c r="M455">
        <f t="shared" si="630"/>
        <v>38</v>
      </c>
      <c r="N455" s="10">
        <f t="shared" si="645"/>
        <v>17.928571428571427</v>
      </c>
      <c r="O455" s="10">
        <f t="shared" si="646"/>
        <v>20.357142857142858</v>
      </c>
      <c r="P455" s="8">
        <v>1.5</v>
      </c>
      <c r="Q455" t="str">
        <f t="shared" si="647"/>
        <v>Y</v>
      </c>
    </row>
    <row r="456" spans="1:17" x14ac:dyDescent="0.35">
      <c r="A456" t="s">
        <v>7</v>
      </c>
      <c r="B456">
        <v>17</v>
      </c>
      <c r="C456" t="s">
        <v>1</v>
      </c>
      <c r="D456" t="str">
        <f>IF($B457=$B456,"T",IF($B457&lt;$B456,"W","L"))</f>
        <v>W</v>
      </c>
      <c r="E456" s="5">
        <f t="shared" ref="E456:E478" si="652">$E457</f>
        <v>41994</v>
      </c>
      <c r="F456" s="4">
        <f t="shared" si="644"/>
        <v>15</v>
      </c>
      <c r="G456" s="4">
        <f t="shared" si="641"/>
        <v>7</v>
      </c>
      <c r="H456" t="s">
        <v>34</v>
      </c>
      <c r="I456">
        <f t="shared" si="642"/>
        <v>1300</v>
      </c>
      <c r="J456" t="str">
        <f>J457</f>
        <v>Eastern</v>
      </c>
      <c r="K456">
        <f t="shared" ref="K456:L456" si="653">K457</f>
        <v>34</v>
      </c>
      <c r="L456" t="str">
        <f t="shared" si="653"/>
        <v>Cloudy</v>
      </c>
      <c r="M456">
        <f t="shared" si="629"/>
        <v>16</v>
      </c>
      <c r="N456" s="10">
        <f t="shared" si="645"/>
        <v>31.571428571428573</v>
      </c>
      <c r="O456" s="10">
        <f t="shared" si="646"/>
        <v>20</v>
      </c>
      <c r="P456" s="8">
        <f>(P457*-1)</f>
        <v>9.5</v>
      </c>
      <c r="Q456" t="str">
        <f t="shared" si="647"/>
        <v>N</v>
      </c>
    </row>
    <row r="457" spans="1:17" x14ac:dyDescent="0.35">
      <c r="A457" t="s">
        <v>31</v>
      </c>
      <c r="B457">
        <v>16</v>
      </c>
      <c r="C457" t="s">
        <v>1</v>
      </c>
      <c r="D457" t="str">
        <f>IF($B456=$B457,"T",IF($B456&lt;$B457,"W","L"))</f>
        <v>L</v>
      </c>
      <c r="E457" s="5">
        <v>41994</v>
      </c>
      <c r="F457" s="4">
        <f t="shared" si="644"/>
        <v>15</v>
      </c>
      <c r="G457" s="4">
        <f t="shared" si="641"/>
        <v>7</v>
      </c>
      <c r="H457" t="s">
        <v>35</v>
      </c>
      <c r="I457">
        <v>1300</v>
      </c>
      <c r="J457" t="str">
        <f>VLOOKUP(A457,Sheet1!$A:$D,3, FALSE)</f>
        <v>Eastern</v>
      </c>
      <c r="K457">
        <v>34</v>
      </c>
      <c r="L457" t="s">
        <v>64</v>
      </c>
      <c r="M457">
        <f t="shared" si="630"/>
        <v>17</v>
      </c>
      <c r="N457" s="10">
        <f t="shared" si="645"/>
        <v>16.428571428571427</v>
      </c>
      <c r="O457" s="10">
        <f t="shared" si="646"/>
        <v>25.714285714285715</v>
      </c>
      <c r="P457" s="8">
        <v>-9.5</v>
      </c>
      <c r="Q457" t="str">
        <f t="shared" si="647"/>
        <v>N</v>
      </c>
    </row>
    <row r="458" spans="1:17" x14ac:dyDescent="0.35">
      <c r="A458" t="s">
        <v>33</v>
      </c>
      <c r="B458">
        <v>12</v>
      </c>
      <c r="C458" t="s">
        <v>1</v>
      </c>
      <c r="D458" t="str">
        <f>IF($B459=$B458,"T",IF($B459&lt;$B458,"W","L"))</f>
        <v>L</v>
      </c>
      <c r="E458" s="5">
        <f t="shared" si="652"/>
        <v>41994</v>
      </c>
      <c r="F458" s="4">
        <f t="shared" si="644"/>
        <v>15</v>
      </c>
      <c r="G458" s="4">
        <f t="shared" si="641"/>
        <v>7</v>
      </c>
      <c r="H458" t="s">
        <v>34</v>
      </c>
      <c r="I458">
        <f t="shared" si="642"/>
        <v>1300</v>
      </c>
      <c r="J458" t="str">
        <f>J459</f>
        <v>Eastern</v>
      </c>
      <c r="K458" s="1">
        <f>K459</f>
        <v>36</v>
      </c>
      <c r="L458" s="1" t="str">
        <f t="shared" ref="L458" si="654">L459</f>
        <v>Sunny</v>
      </c>
      <c r="M458">
        <f t="shared" si="629"/>
        <v>20</v>
      </c>
      <c r="N458" s="10">
        <f t="shared" si="645"/>
        <v>23</v>
      </c>
      <c r="O458" s="10">
        <f t="shared" si="646"/>
        <v>18.142857142857146</v>
      </c>
      <c r="P458" s="8">
        <f>(P459*-1)</f>
        <v>-2.5</v>
      </c>
      <c r="Q458" t="str">
        <f t="shared" si="647"/>
        <v>N</v>
      </c>
    </row>
    <row r="459" spans="1:17" x14ac:dyDescent="0.35">
      <c r="A459" t="s">
        <v>4</v>
      </c>
      <c r="B459">
        <v>20</v>
      </c>
      <c r="C459" t="s">
        <v>1</v>
      </c>
      <c r="D459" t="str">
        <f>IF($B458=$B459,"T",IF($B458&lt;$B459,"W","L"))</f>
        <v>W</v>
      </c>
      <c r="E459" s="5">
        <v>41994</v>
      </c>
      <c r="F459" s="4">
        <f t="shared" si="644"/>
        <v>15</v>
      </c>
      <c r="G459" s="4">
        <f t="shared" si="641"/>
        <v>7</v>
      </c>
      <c r="H459" t="s">
        <v>35</v>
      </c>
      <c r="I459">
        <v>1300</v>
      </c>
      <c r="J459" t="str">
        <f>VLOOKUP(A459,Sheet1!$A:$D,3, FALSE)</f>
        <v>Eastern</v>
      </c>
      <c r="K459" s="1">
        <v>36</v>
      </c>
      <c r="L459" s="1" t="s">
        <v>65</v>
      </c>
      <c r="M459">
        <f t="shared" si="630"/>
        <v>12</v>
      </c>
      <c r="N459" s="10">
        <f t="shared" si="645"/>
        <v>27.785714285714285</v>
      </c>
      <c r="O459" s="10">
        <f t="shared" si="646"/>
        <v>24.214285714285715</v>
      </c>
      <c r="P459" s="8">
        <v>2.5</v>
      </c>
      <c r="Q459" t="str">
        <f t="shared" si="647"/>
        <v>N</v>
      </c>
    </row>
    <row r="460" spans="1:17" x14ac:dyDescent="0.35">
      <c r="A460" t="s">
        <v>30</v>
      </c>
      <c r="B460">
        <v>13</v>
      </c>
      <c r="C460" t="s">
        <v>1</v>
      </c>
      <c r="D460" t="str">
        <f>IF($B461=$B460,"T",IF($B461&lt;$B460,"W","L"))</f>
        <v>L</v>
      </c>
      <c r="E460" s="5">
        <f t="shared" si="652"/>
        <v>41994</v>
      </c>
      <c r="F460" s="4">
        <f t="shared" si="644"/>
        <v>15</v>
      </c>
      <c r="G460" s="4">
        <f t="shared" si="641"/>
        <v>7</v>
      </c>
      <c r="H460" t="s">
        <v>34</v>
      </c>
      <c r="I460">
        <f t="shared" si="642"/>
        <v>1200</v>
      </c>
      <c r="J460" t="str">
        <f>J461</f>
        <v>Central</v>
      </c>
      <c r="K460" t="str">
        <f t="shared" ref="K460:L460" si="655">K461</f>
        <v>Dome</v>
      </c>
      <c r="L460">
        <f t="shared" si="655"/>
        <v>0</v>
      </c>
      <c r="M460">
        <f t="shared" si="629"/>
        <v>25</v>
      </c>
      <c r="N460" s="10">
        <f t="shared" si="645"/>
        <v>26.857142857142858</v>
      </c>
      <c r="O460" s="10">
        <f t="shared" si="646"/>
        <v>19.071428571428573</v>
      </c>
      <c r="P460" s="8">
        <f>(P461*-1)</f>
        <v>6.5</v>
      </c>
      <c r="Q460" t="str">
        <f t="shared" si="647"/>
        <v>Y</v>
      </c>
    </row>
    <row r="461" spans="1:17" x14ac:dyDescent="0.35">
      <c r="A461" t="s">
        <v>15</v>
      </c>
      <c r="B461">
        <v>25</v>
      </c>
      <c r="C461" t="s">
        <v>1</v>
      </c>
      <c r="D461" t="str">
        <f>IF($B460=$B461,"T",IF($B460&lt;$B461,"W","L"))</f>
        <v>W</v>
      </c>
      <c r="E461" s="5">
        <v>41994</v>
      </c>
      <c r="F461" s="4">
        <f t="shared" si="644"/>
        <v>15</v>
      </c>
      <c r="G461" s="4">
        <f t="shared" si="641"/>
        <v>7</v>
      </c>
      <c r="H461" t="s">
        <v>35</v>
      </c>
      <c r="I461">
        <v>1200</v>
      </c>
      <c r="J461" t="str">
        <f>VLOOKUP(A461,Sheet1!$A:$D,3, FALSE)</f>
        <v>Central</v>
      </c>
      <c r="K461" t="s">
        <v>61</v>
      </c>
      <c r="M461">
        <f t="shared" si="630"/>
        <v>13</v>
      </c>
      <c r="N461" s="10">
        <f t="shared" si="645"/>
        <v>23.142857142857142</v>
      </c>
      <c r="O461" s="10">
        <f t="shared" si="646"/>
        <v>19.785714285714285</v>
      </c>
      <c r="P461" s="8">
        <v>-6.5</v>
      </c>
      <c r="Q461" t="str">
        <f t="shared" si="647"/>
        <v>Y</v>
      </c>
    </row>
    <row r="462" spans="1:17" x14ac:dyDescent="0.35">
      <c r="A462" t="s">
        <v>3</v>
      </c>
      <c r="B462">
        <v>30</v>
      </c>
      <c r="C462" t="s">
        <v>1</v>
      </c>
      <c r="D462" t="str">
        <f>IF($B463=$B462,"T",IF($B463&lt;$B462,"W","L"))</f>
        <v>W</v>
      </c>
      <c r="E462" s="5">
        <f t="shared" si="652"/>
        <v>41994</v>
      </c>
      <c r="F462" s="4">
        <f t="shared" si="644"/>
        <v>15</v>
      </c>
      <c r="G462" s="4">
        <f t="shared" si="641"/>
        <v>7</v>
      </c>
      <c r="H462" t="s">
        <v>34</v>
      </c>
      <c r="I462">
        <f t="shared" si="642"/>
        <v>1200</v>
      </c>
      <c r="J462" t="str">
        <f>J463</f>
        <v>Central</v>
      </c>
      <c r="K462" t="str">
        <f t="shared" ref="K462:L462" si="656">K463</f>
        <v>Dome</v>
      </c>
      <c r="L462">
        <f t="shared" si="656"/>
        <v>0</v>
      </c>
      <c r="M462">
        <f t="shared" si="629"/>
        <v>14</v>
      </c>
      <c r="N462" s="10">
        <f t="shared" si="645"/>
        <v>24.857142857142858</v>
      </c>
      <c r="O462" s="10">
        <f t="shared" si="646"/>
        <v>26.357142857142858</v>
      </c>
      <c r="P462" s="8">
        <f>(P463*-1)</f>
        <v>-6</v>
      </c>
      <c r="Q462" t="str">
        <f t="shared" si="647"/>
        <v>Y</v>
      </c>
    </row>
    <row r="463" spans="1:17" x14ac:dyDescent="0.35">
      <c r="A463" t="s">
        <v>2</v>
      </c>
      <c r="B463">
        <v>14</v>
      </c>
      <c r="C463" t="s">
        <v>1</v>
      </c>
      <c r="D463" t="str">
        <f>IF($B462=$B463,"T",IF($B462&lt;$B463,"W","L"))</f>
        <v>L</v>
      </c>
      <c r="E463" s="5">
        <v>41994</v>
      </c>
      <c r="F463" s="4">
        <f t="shared" si="644"/>
        <v>15</v>
      </c>
      <c r="G463" s="4">
        <f t="shared" si="641"/>
        <v>6</v>
      </c>
      <c r="H463" t="s">
        <v>35</v>
      </c>
      <c r="I463">
        <v>1200</v>
      </c>
      <c r="J463" t="str">
        <f>VLOOKUP(A463,Sheet1!$A:$D,3, FALSE)</f>
        <v>Central</v>
      </c>
      <c r="K463" t="s">
        <v>61</v>
      </c>
      <c r="M463">
        <f t="shared" si="630"/>
        <v>30</v>
      </c>
      <c r="N463" s="10">
        <f t="shared" si="645"/>
        <v>26</v>
      </c>
      <c r="O463" s="10">
        <f t="shared" si="646"/>
        <v>26.714285714285715</v>
      </c>
      <c r="P463" s="8">
        <v>6</v>
      </c>
      <c r="Q463" t="str">
        <f t="shared" si="647"/>
        <v>Y</v>
      </c>
    </row>
    <row r="464" spans="1:17" x14ac:dyDescent="0.35">
      <c r="A464" t="s">
        <v>26</v>
      </c>
      <c r="B464">
        <v>20</v>
      </c>
      <c r="C464" t="s">
        <v>1</v>
      </c>
      <c r="D464" t="str">
        <f>IF($B465=$B464,"T",IF($B465&lt;$B464,"W","L"))</f>
        <v>W</v>
      </c>
      <c r="E464" s="5">
        <f t="shared" si="652"/>
        <v>41994</v>
      </c>
      <c r="F464" s="4">
        <f t="shared" si="644"/>
        <v>15</v>
      </c>
      <c r="G464" s="4">
        <f t="shared" si="641"/>
        <v>7</v>
      </c>
      <c r="H464" t="s">
        <v>34</v>
      </c>
      <c r="I464">
        <f t="shared" si="642"/>
        <v>1300</v>
      </c>
      <c r="J464" t="str">
        <f>J465</f>
        <v>Eastern</v>
      </c>
      <c r="K464">
        <f t="shared" ref="K464:L464" si="657">K465</f>
        <v>75</v>
      </c>
      <c r="L464" t="str">
        <f t="shared" si="657"/>
        <v>Cloudy</v>
      </c>
      <c r="M464">
        <f t="shared" si="629"/>
        <v>3</v>
      </c>
      <c r="N464" s="10">
        <f t="shared" si="645"/>
        <v>31.142857142857142</v>
      </c>
      <c r="O464" s="10">
        <f t="shared" si="646"/>
        <v>23.214285714285715</v>
      </c>
      <c r="P464" s="8">
        <f>(P465*-1)</f>
        <v>11.5</v>
      </c>
      <c r="Q464" t="str">
        <f t="shared" si="647"/>
        <v>N</v>
      </c>
    </row>
    <row r="465" spans="1:17" x14ac:dyDescent="0.35">
      <c r="A465" t="s">
        <v>9</v>
      </c>
      <c r="B465">
        <v>3</v>
      </c>
      <c r="C465" t="s">
        <v>1</v>
      </c>
      <c r="D465" t="str">
        <f>IF($B464=$B465,"T",IF($B464&lt;$B465,"W","L"))</f>
        <v>L</v>
      </c>
      <c r="E465" s="5">
        <v>41994</v>
      </c>
      <c r="F465" s="4">
        <f t="shared" si="644"/>
        <v>15</v>
      </c>
      <c r="G465" s="4">
        <f t="shared" si="641"/>
        <v>7</v>
      </c>
      <c r="H465" t="s">
        <v>35</v>
      </c>
      <c r="I465">
        <v>1300</v>
      </c>
      <c r="J465" t="str">
        <f>VLOOKUP(A465,Sheet1!$A:$D,3, FALSE)</f>
        <v>Eastern</v>
      </c>
      <c r="K465">
        <v>75</v>
      </c>
      <c r="L465" t="s">
        <v>64</v>
      </c>
      <c r="M465">
        <f t="shared" si="630"/>
        <v>20</v>
      </c>
      <c r="N465" s="10">
        <f t="shared" si="645"/>
        <v>18.142857142857142</v>
      </c>
      <c r="O465" s="10">
        <f t="shared" si="646"/>
        <v>26.214285714285715</v>
      </c>
      <c r="P465" s="8">
        <v>-11.5</v>
      </c>
      <c r="Q465" t="str">
        <f t="shared" si="647"/>
        <v>N</v>
      </c>
    </row>
    <row r="466" spans="1:17" x14ac:dyDescent="0.35">
      <c r="A466" t="s">
        <v>16</v>
      </c>
      <c r="B466">
        <v>20</v>
      </c>
      <c r="C466" t="s">
        <v>1</v>
      </c>
      <c r="D466" t="str">
        <f>IF($B467=$B466,"T",IF($B467&lt;$B466,"W","L"))</f>
        <v>W</v>
      </c>
      <c r="E466" s="5">
        <f t="shared" si="652"/>
        <v>41994</v>
      </c>
      <c r="F466" s="4">
        <f t="shared" si="644"/>
        <v>15</v>
      </c>
      <c r="G466" s="4">
        <f t="shared" si="641"/>
        <v>7</v>
      </c>
      <c r="H466" t="s">
        <v>34</v>
      </c>
      <c r="I466">
        <f t="shared" si="642"/>
        <v>1200</v>
      </c>
      <c r="J466" t="str">
        <f>J467</f>
        <v>Central</v>
      </c>
      <c r="K466">
        <f t="shared" ref="K466:L466" si="658">K467</f>
        <v>36</v>
      </c>
      <c r="L466" t="str">
        <f t="shared" si="658"/>
        <v>Cloudy</v>
      </c>
      <c r="M466">
        <f t="shared" si="629"/>
        <v>14</v>
      </c>
      <c r="N466" s="10">
        <f t="shared" si="645"/>
        <v>20.071428571428573</v>
      </c>
      <c r="O466" s="10">
        <f t="shared" si="646"/>
        <v>17</v>
      </c>
      <c r="P466" s="8">
        <f>(P467*-1)</f>
        <v>10</v>
      </c>
      <c r="Q466" t="str">
        <f t="shared" si="647"/>
        <v>N</v>
      </c>
    </row>
    <row r="467" spans="1:17" x14ac:dyDescent="0.35">
      <c r="A467" t="s">
        <v>17</v>
      </c>
      <c r="B467">
        <v>14</v>
      </c>
      <c r="C467" t="s">
        <v>1</v>
      </c>
      <c r="D467" t="str">
        <f>IF($B466=$B467,"T",IF($B466&lt;$B467,"W","L"))</f>
        <v>L</v>
      </c>
      <c r="E467" s="5">
        <v>41994</v>
      </c>
      <c r="F467" s="4">
        <f t="shared" si="644"/>
        <v>15</v>
      </c>
      <c r="G467" s="4">
        <f t="shared" si="641"/>
        <v>6</v>
      </c>
      <c r="H467" t="s">
        <v>35</v>
      </c>
      <c r="I467">
        <v>1200</v>
      </c>
      <c r="J467" t="str">
        <f>VLOOKUP(A467,Sheet1!$A:$D,3, FALSE)</f>
        <v>Central</v>
      </c>
      <c r="K467">
        <v>36</v>
      </c>
      <c r="L467" t="s">
        <v>64</v>
      </c>
      <c r="M467">
        <f t="shared" si="630"/>
        <v>20</v>
      </c>
      <c r="N467" s="10">
        <f t="shared" si="645"/>
        <v>21.142857142857142</v>
      </c>
      <c r="O467" s="10">
        <f t="shared" si="646"/>
        <v>29.214285714285715</v>
      </c>
      <c r="P467" s="8">
        <v>-10</v>
      </c>
      <c r="Q467" t="str">
        <f t="shared" si="647"/>
        <v>N</v>
      </c>
    </row>
    <row r="468" spans="1:17" x14ac:dyDescent="0.35">
      <c r="A468" t="s">
        <v>0</v>
      </c>
      <c r="B468">
        <v>35</v>
      </c>
      <c r="C468" t="s">
        <v>1</v>
      </c>
      <c r="D468" t="str">
        <f>IF($B469=$B468,"T",IF($B469&lt;$B468,"W","L"))</f>
        <v>L</v>
      </c>
      <c r="E468" s="5">
        <f t="shared" si="652"/>
        <v>41994</v>
      </c>
      <c r="F468" s="4">
        <f t="shared" si="644"/>
        <v>15</v>
      </c>
      <c r="G468" s="4">
        <f t="shared" si="641"/>
        <v>7</v>
      </c>
      <c r="H468" t="s">
        <v>34</v>
      </c>
      <c r="I468">
        <f t="shared" si="642"/>
        <v>1300</v>
      </c>
      <c r="J468" t="str">
        <f>J469</f>
        <v>Eastern</v>
      </c>
      <c r="K468">
        <f t="shared" ref="K468:L468" si="659">K469</f>
        <v>80</v>
      </c>
      <c r="L468" t="str">
        <f t="shared" si="659"/>
        <v>Partly Cloudy</v>
      </c>
      <c r="M468">
        <f t="shared" si="629"/>
        <v>37</v>
      </c>
      <c r="N468" s="10">
        <f t="shared" si="645"/>
        <v>19.785714285714285</v>
      </c>
      <c r="O468" s="10">
        <f t="shared" si="646"/>
        <v>21.214285714285715</v>
      </c>
      <c r="P468" s="8">
        <f>(P469*-1)</f>
        <v>-4.5</v>
      </c>
      <c r="Q468" t="str">
        <f t="shared" si="647"/>
        <v>N</v>
      </c>
    </row>
    <row r="469" spans="1:17" x14ac:dyDescent="0.35">
      <c r="A469" t="s">
        <v>10</v>
      </c>
      <c r="B469">
        <v>37</v>
      </c>
      <c r="C469" t="s">
        <v>1</v>
      </c>
      <c r="D469" t="str">
        <f>IF($B468=$B469,"T",IF($B468&lt;$B469,"W","L"))</f>
        <v>W</v>
      </c>
      <c r="E469" s="5">
        <v>41994</v>
      </c>
      <c r="F469" s="4">
        <f t="shared" si="644"/>
        <v>15</v>
      </c>
      <c r="G469" s="4">
        <f t="shared" si="641"/>
        <v>7</v>
      </c>
      <c r="H469" t="s">
        <v>35</v>
      </c>
      <c r="I469">
        <v>1300</v>
      </c>
      <c r="J469" t="str">
        <f>VLOOKUP(A469,Sheet1!$A:$D,3, FALSE)</f>
        <v>Eastern</v>
      </c>
      <c r="K469">
        <v>80</v>
      </c>
      <c r="L469" t="s">
        <v>62</v>
      </c>
      <c r="M469">
        <f t="shared" si="630"/>
        <v>35</v>
      </c>
      <c r="N469" s="10">
        <f t="shared" si="645"/>
        <v>23.357142857142858</v>
      </c>
      <c r="O469" s="10">
        <f t="shared" si="646"/>
        <v>21.5</v>
      </c>
      <c r="P469" s="8">
        <v>4.5</v>
      </c>
      <c r="Q469" t="str">
        <f t="shared" si="647"/>
        <v>N</v>
      </c>
    </row>
    <row r="470" spans="1:17" x14ac:dyDescent="0.35">
      <c r="A470" t="s">
        <v>8</v>
      </c>
      <c r="B470">
        <v>13</v>
      </c>
      <c r="C470" t="s">
        <v>1</v>
      </c>
      <c r="D470" t="str">
        <f>IF($B471=$B470,"T",IF($B471&lt;$B470,"W","L"))</f>
        <v>L</v>
      </c>
      <c r="E470" s="5">
        <f t="shared" si="652"/>
        <v>41994</v>
      </c>
      <c r="F470" s="4">
        <f t="shared" si="644"/>
        <v>15</v>
      </c>
      <c r="G470" s="4">
        <f t="shared" si="641"/>
        <v>7</v>
      </c>
      <c r="H470" t="s">
        <v>34</v>
      </c>
      <c r="I470">
        <f t="shared" si="642"/>
        <v>1300</v>
      </c>
      <c r="J470" t="str">
        <f>J471</f>
        <v>Eastern</v>
      </c>
      <c r="K470">
        <f t="shared" ref="K470:L470" si="660">K471</f>
        <v>48</v>
      </c>
      <c r="L470" t="str">
        <f t="shared" si="660"/>
        <v>Mostly Cloudy</v>
      </c>
      <c r="M470">
        <f t="shared" si="629"/>
        <v>17</v>
      </c>
      <c r="N470" s="10">
        <f t="shared" si="645"/>
        <v>19.714285714285715</v>
      </c>
      <c r="O470" s="10">
        <f t="shared" si="646"/>
        <v>21.428571428571427</v>
      </c>
      <c r="P470" s="8">
        <f>(P471*-1)</f>
        <v>-6</v>
      </c>
      <c r="Q470" t="str">
        <f t="shared" si="647"/>
        <v>N</v>
      </c>
    </row>
    <row r="471" spans="1:17" x14ac:dyDescent="0.35">
      <c r="A471" t="s">
        <v>20</v>
      </c>
      <c r="B471">
        <v>17</v>
      </c>
      <c r="C471" t="s">
        <v>1</v>
      </c>
      <c r="D471" t="str">
        <f>IF($B470=$B471,"T",IF($B470&lt;$B471,"W","L"))</f>
        <v>W</v>
      </c>
      <c r="E471" s="5">
        <v>41994</v>
      </c>
      <c r="F471" s="4">
        <f t="shared" si="644"/>
        <v>15</v>
      </c>
      <c r="G471" s="4">
        <f t="shared" si="641"/>
        <v>7</v>
      </c>
      <c r="H471" t="s">
        <v>35</v>
      </c>
      <c r="I471">
        <v>1300</v>
      </c>
      <c r="J471" t="str">
        <f>VLOOKUP(A471,Sheet1!$A:$D,3, FALSE)</f>
        <v>Eastern</v>
      </c>
      <c r="K471">
        <v>48</v>
      </c>
      <c r="L471" t="s">
        <v>74</v>
      </c>
      <c r="M471">
        <f t="shared" si="630"/>
        <v>13</v>
      </c>
      <c r="N471" s="10">
        <f t="shared" si="645"/>
        <v>20.571428571428573</v>
      </c>
      <c r="O471" s="10">
        <f t="shared" si="646"/>
        <v>25.571428571428573</v>
      </c>
      <c r="P471" s="8">
        <v>6</v>
      </c>
      <c r="Q471" t="str">
        <f t="shared" si="647"/>
        <v>N</v>
      </c>
    </row>
    <row r="472" spans="1:17" x14ac:dyDescent="0.35">
      <c r="A472" t="s">
        <v>21</v>
      </c>
      <c r="B472">
        <v>37</v>
      </c>
      <c r="C472" t="s">
        <v>1</v>
      </c>
      <c r="D472" t="str">
        <f>IF($B473=$B472,"T",IF($B473&lt;$B472,"W","L"))</f>
        <v>W</v>
      </c>
      <c r="E472" s="5">
        <f t="shared" si="652"/>
        <v>41994</v>
      </c>
      <c r="F472" s="4">
        <f t="shared" si="644"/>
        <v>15</v>
      </c>
      <c r="G472" s="4">
        <f t="shared" si="641"/>
        <v>7</v>
      </c>
      <c r="H472" t="s">
        <v>34</v>
      </c>
      <c r="I472">
        <f t="shared" si="642"/>
        <v>1505</v>
      </c>
      <c r="J472" t="str">
        <f>J473</f>
        <v>Central</v>
      </c>
      <c r="K472" t="str">
        <f t="shared" ref="K472:L472" si="661">K473</f>
        <v>Dome</v>
      </c>
      <c r="L472">
        <f t="shared" si="661"/>
        <v>0</v>
      </c>
      <c r="M472">
        <f t="shared" si="629"/>
        <v>27</v>
      </c>
      <c r="N472" s="10">
        <f t="shared" si="645"/>
        <v>22.642857142857142</v>
      </c>
      <c r="O472" s="10">
        <f t="shared" si="646"/>
        <v>24.214285714285715</v>
      </c>
      <c r="P472" s="8">
        <f>(P473*-1)</f>
        <v>-6.5</v>
      </c>
      <c r="Q472" t="str">
        <f t="shared" si="647"/>
        <v>Y</v>
      </c>
    </row>
    <row r="473" spans="1:17" x14ac:dyDescent="0.35">
      <c r="A473" t="s">
        <v>23</v>
      </c>
      <c r="B473">
        <v>27</v>
      </c>
      <c r="C473" t="s">
        <v>1</v>
      </c>
      <c r="D473" t="str">
        <f>IF($B472=$B473,"T",IF($B472&lt;$B473,"W","L"))</f>
        <v>L</v>
      </c>
      <c r="E473" s="5">
        <v>41994</v>
      </c>
      <c r="F473" s="4">
        <f t="shared" si="644"/>
        <v>15</v>
      </c>
      <c r="G473" s="4">
        <f t="shared" si="641"/>
        <v>10</v>
      </c>
      <c r="H473" t="s">
        <v>35</v>
      </c>
      <c r="I473">
        <v>1505</v>
      </c>
      <c r="J473" t="str">
        <f>VLOOKUP(A473,Sheet1!$A:$D,3, FALSE)</f>
        <v>Central</v>
      </c>
      <c r="K473" t="s">
        <v>61</v>
      </c>
      <c r="M473">
        <f t="shared" si="630"/>
        <v>37</v>
      </c>
      <c r="N473" s="10">
        <f t="shared" si="645"/>
        <v>20.785714285714285</v>
      </c>
      <c r="O473" s="10">
        <f t="shared" si="646"/>
        <v>21.214285714285715</v>
      </c>
      <c r="P473" s="8">
        <v>6.5</v>
      </c>
      <c r="Q473" t="str">
        <f t="shared" si="647"/>
        <v>Y</v>
      </c>
    </row>
    <row r="474" spans="1:17" x14ac:dyDescent="0.35">
      <c r="A474" t="s">
        <v>11</v>
      </c>
      <c r="B474">
        <v>24</v>
      </c>
      <c r="C474" t="s">
        <v>1</v>
      </c>
      <c r="D474" t="str">
        <f>IF($B475=$B474,"T",IF($B475&lt;$B474,"W","L"))</f>
        <v>L</v>
      </c>
      <c r="E474" s="5">
        <f t="shared" si="652"/>
        <v>41994</v>
      </c>
      <c r="F474" s="4">
        <f t="shared" si="644"/>
        <v>15</v>
      </c>
      <c r="G474" s="4">
        <f t="shared" si="641"/>
        <v>7</v>
      </c>
      <c r="H474" t="s">
        <v>34</v>
      </c>
      <c r="I474">
        <f t="shared" si="642"/>
        <v>1325</v>
      </c>
      <c r="J474" t="str">
        <f>J475</f>
        <v>Pacific</v>
      </c>
      <c r="K474">
        <f t="shared" ref="K474:L474" si="662">K475</f>
        <v>64</v>
      </c>
      <c r="L474" t="str">
        <f t="shared" si="662"/>
        <v>Cloudy</v>
      </c>
      <c r="M474">
        <f t="shared" si="629"/>
        <v>26</v>
      </c>
      <c r="N474" s="10">
        <f t="shared" si="645"/>
        <v>21.571428571428573</v>
      </c>
      <c r="O474" s="10">
        <f t="shared" si="646"/>
        <v>18.142857142857146</v>
      </c>
      <c r="P474" s="8">
        <f>(P475*-1)</f>
        <v>6.5</v>
      </c>
      <c r="Q474" t="str">
        <f t="shared" si="647"/>
        <v>Y</v>
      </c>
    </row>
    <row r="475" spans="1:17" x14ac:dyDescent="0.35">
      <c r="A475" t="s">
        <v>12</v>
      </c>
      <c r="B475">
        <v>26</v>
      </c>
      <c r="C475" t="s">
        <v>1</v>
      </c>
      <c r="D475" t="str">
        <f>IF($B474=$B475,"T",IF($B474&lt;$B475,"W","L"))</f>
        <v>W</v>
      </c>
      <c r="E475" s="5">
        <v>41994</v>
      </c>
      <c r="F475" s="4">
        <f t="shared" si="644"/>
        <v>15</v>
      </c>
      <c r="G475" s="4">
        <f t="shared" si="641"/>
        <v>7</v>
      </c>
      <c r="H475" t="s">
        <v>35</v>
      </c>
      <c r="I475">
        <v>1325</v>
      </c>
      <c r="J475" t="str">
        <f>VLOOKUP(A475,Sheet1!$A:$D,3, FALSE)</f>
        <v>Pacific</v>
      </c>
      <c r="K475">
        <v>64</v>
      </c>
      <c r="L475" t="s">
        <v>64</v>
      </c>
      <c r="M475">
        <f t="shared" si="630"/>
        <v>24</v>
      </c>
      <c r="N475" s="10">
        <f t="shared" si="645"/>
        <v>15.214285714285714</v>
      </c>
      <c r="O475" s="10">
        <f t="shared" si="646"/>
        <v>27.214285714285715</v>
      </c>
      <c r="P475" s="8">
        <v>-6.5</v>
      </c>
      <c r="Q475" t="str">
        <f t="shared" si="647"/>
        <v>Y</v>
      </c>
    </row>
    <row r="476" spans="1:17" x14ac:dyDescent="0.35">
      <c r="A476" t="s">
        <v>14</v>
      </c>
      <c r="B476">
        <v>7</v>
      </c>
      <c r="C476" t="s">
        <v>1</v>
      </c>
      <c r="D476" t="str">
        <f>IF($B477=$B476,"T",IF($B477&lt;$B476,"W","L"))</f>
        <v>L</v>
      </c>
      <c r="E476" s="5">
        <f t="shared" si="652"/>
        <v>41994</v>
      </c>
      <c r="F476" s="4">
        <f t="shared" si="644"/>
        <v>15</v>
      </c>
      <c r="G476" s="4">
        <f t="shared" si="641"/>
        <v>7</v>
      </c>
      <c r="H476" t="s">
        <v>34</v>
      </c>
      <c r="I476">
        <f t="shared" si="642"/>
        <v>1525</v>
      </c>
      <c r="J476" t="str">
        <f>J477</f>
        <v>Central</v>
      </c>
      <c r="K476" t="str">
        <f t="shared" ref="K476:L476" si="663">K477</f>
        <v>Dome</v>
      </c>
      <c r="L476">
        <f t="shared" si="663"/>
        <v>0</v>
      </c>
      <c r="M476">
        <f t="shared" si="629"/>
        <v>42</v>
      </c>
      <c r="N476" s="10">
        <f t="shared" si="645"/>
        <v>30.285714285714285</v>
      </c>
      <c r="O476" s="10">
        <f t="shared" si="646"/>
        <v>22.642857142857142</v>
      </c>
      <c r="P476" s="8">
        <f>(P477*-1)</f>
        <v>-3.5</v>
      </c>
      <c r="Q476" t="str">
        <f t="shared" si="647"/>
        <v>N</v>
      </c>
    </row>
    <row r="477" spans="1:17" x14ac:dyDescent="0.35">
      <c r="A477" t="s">
        <v>28</v>
      </c>
      <c r="B477">
        <v>42</v>
      </c>
      <c r="C477" t="s">
        <v>1</v>
      </c>
      <c r="D477" t="str">
        <f>IF($B476=$B477,"T",IF($B476&lt;$B477,"W","L"))</f>
        <v>W</v>
      </c>
      <c r="E477" s="5">
        <v>41994</v>
      </c>
      <c r="F477" s="4">
        <f t="shared" si="644"/>
        <v>15</v>
      </c>
      <c r="G477" s="4">
        <f t="shared" si="641"/>
        <v>7</v>
      </c>
      <c r="H477" t="s">
        <v>35</v>
      </c>
      <c r="I477">
        <v>1525</v>
      </c>
      <c r="J477" t="str">
        <f>VLOOKUP(A477,Sheet1!$A:$D,3, FALSE)</f>
        <v>Central</v>
      </c>
      <c r="K477" t="s">
        <v>61</v>
      </c>
      <c r="M477">
        <f t="shared" si="630"/>
        <v>7</v>
      </c>
      <c r="N477" s="10">
        <f t="shared" si="645"/>
        <v>27.214285714285715</v>
      </c>
      <c r="O477" s="10">
        <f t="shared" si="646"/>
        <v>23.428571428571427</v>
      </c>
      <c r="P477" s="8">
        <v>3.5</v>
      </c>
      <c r="Q477" t="str">
        <f t="shared" si="647"/>
        <v>N</v>
      </c>
    </row>
    <row r="478" spans="1:17" x14ac:dyDescent="0.35">
      <c r="A478" t="s">
        <v>25</v>
      </c>
      <c r="B478">
        <v>35</v>
      </c>
      <c r="C478" t="s">
        <v>1</v>
      </c>
      <c r="D478" t="str">
        <f>IF($B479=$B478,"T",IF($B479&lt;$B478,"W","L"))</f>
        <v>W</v>
      </c>
      <c r="E478" s="5">
        <f t="shared" si="652"/>
        <v>41994</v>
      </c>
      <c r="F478" s="4">
        <f t="shared" si="644"/>
        <v>15</v>
      </c>
      <c r="G478" s="4">
        <f t="shared" si="641"/>
        <v>7</v>
      </c>
      <c r="H478" t="s">
        <v>34</v>
      </c>
      <c r="I478">
        <f t="shared" si="642"/>
        <v>1830</v>
      </c>
      <c r="J478" t="str">
        <f>J479</f>
        <v>Mountain</v>
      </c>
      <c r="K478" t="str">
        <f t="shared" ref="K478:L478" si="664">K479</f>
        <v>Dome</v>
      </c>
      <c r="L478">
        <f t="shared" si="664"/>
        <v>0</v>
      </c>
      <c r="M478">
        <f t="shared" si="629"/>
        <v>6</v>
      </c>
      <c r="N478" s="10">
        <f t="shared" si="645"/>
        <v>24.214285714285715</v>
      </c>
      <c r="O478" s="10">
        <f t="shared" si="646"/>
        <v>17.285714285714281</v>
      </c>
      <c r="P478" s="8">
        <f>(P479*-1)</f>
        <v>9.5</v>
      </c>
      <c r="Q478" t="str">
        <f t="shared" si="647"/>
        <v>N</v>
      </c>
    </row>
    <row r="479" spans="1:17" x14ac:dyDescent="0.35">
      <c r="A479" t="s">
        <v>22</v>
      </c>
      <c r="B479">
        <v>6</v>
      </c>
      <c r="C479" t="s">
        <v>1</v>
      </c>
      <c r="D479" t="str">
        <f>IF($B478=$B479,"T",IF($B478&lt;$B479,"W","L"))</f>
        <v>L</v>
      </c>
      <c r="E479" s="5">
        <v>41994</v>
      </c>
      <c r="F479" s="4">
        <f t="shared" si="644"/>
        <v>15</v>
      </c>
      <c r="G479" s="4">
        <f t="shared" si="641"/>
        <v>10</v>
      </c>
      <c r="H479" t="s">
        <v>35</v>
      </c>
      <c r="I479">
        <v>1830</v>
      </c>
      <c r="J479" t="str">
        <f>VLOOKUP(A479,Sheet1!$A:$D,3, FALSE)</f>
        <v>Mountain</v>
      </c>
      <c r="K479" t="s">
        <v>61</v>
      </c>
      <c r="M479">
        <f t="shared" si="630"/>
        <v>35</v>
      </c>
      <c r="N479" s="10">
        <f t="shared" si="645"/>
        <v>20.5</v>
      </c>
      <c r="O479" s="10">
        <f t="shared" si="646"/>
        <v>17.428571428571427</v>
      </c>
      <c r="P479" s="8">
        <v>-9.5</v>
      </c>
      <c r="Q479" t="str">
        <f t="shared" si="647"/>
        <v>N</v>
      </c>
    </row>
    <row r="480" spans="1:17" x14ac:dyDescent="0.35">
      <c r="A480" t="s">
        <v>18</v>
      </c>
      <c r="B480">
        <v>28</v>
      </c>
      <c r="C480" t="s">
        <v>1</v>
      </c>
      <c r="D480" t="str">
        <f>IF($B481=$B480,"T",IF($B481&lt;$B480,"W","L"))</f>
        <v>L</v>
      </c>
      <c r="E480" s="5">
        <f t="shared" ref="E480" si="665">$E481</f>
        <v>41995</v>
      </c>
      <c r="F480" s="4">
        <f t="shared" si="644"/>
        <v>15</v>
      </c>
      <c r="G480" s="4">
        <f t="shared" si="641"/>
        <v>8</v>
      </c>
      <c r="H480" t="s">
        <v>34</v>
      </c>
      <c r="I480">
        <f t="shared" si="642"/>
        <v>2030</v>
      </c>
      <c r="J480" t="str">
        <f>J481</f>
        <v>Eastern</v>
      </c>
      <c r="K480">
        <f t="shared" ref="K480:L480" si="666">K481</f>
        <v>47</v>
      </c>
      <c r="L480" t="str">
        <f t="shared" si="666"/>
        <v>Cloudy</v>
      </c>
      <c r="M480">
        <f t="shared" si="629"/>
        <v>37</v>
      </c>
      <c r="N480" s="10">
        <f t="shared" si="645"/>
        <v>29.071428571428573</v>
      </c>
      <c r="O480" s="10">
        <f t="shared" si="646"/>
        <v>21.642857142857142</v>
      </c>
      <c r="P480" s="8">
        <f>(P481*-1)</f>
        <v>3.5</v>
      </c>
      <c r="Q480" t="str">
        <f t="shared" si="647"/>
        <v>Y</v>
      </c>
    </row>
    <row r="481" spans="1:17" x14ac:dyDescent="0.35">
      <c r="A481" t="s">
        <v>6</v>
      </c>
      <c r="B481">
        <v>37</v>
      </c>
      <c r="C481" t="s">
        <v>1</v>
      </c>
      <c r="D481" t="str">
        <f>IF($B480=$B481,"T",IF($B480&lt;$B481,"W","L"))</f>
        <v>W</v>
      </c>
      <c r="E481" s="5">
        <v>41995</v>
      </c>
      <c r="F481" s="4">
        <f t="shared" si="644"/>
        <v>15</v>
      </c>
      <c r="G481" s="4">
        <f t="shared" si="641"/>
        <v>8</v>
      </c>
      <c r="H481" t="s">
        <v>35</v>
      </c>
      <c r="I481">
        <v>2030</v>
      </c>
      <c r="J481" t="str">
        <f>VLOOKUP(A481,Sheet1!$A:$D,3, FALSE)</f>
        <v>Eastern</v>
      </c>
      <c r="K481">
        <v>47</v>
      </c>
      <c r="L481" t="s">
        <v>64</v>
      </c>
      <c r="M481">
        <f t="shared" si="630"/>
        <v>28</v>
      </c>
      <c r="N481" s="10">
        <f t="shared" si="645"/>
        <v>22.214285714285715</v>
      </c>
      <c r="O481" s="10">
        <f t="shared" si="646"/>
        <v>20.642857142857142</v>
      </c>
      <c r="P481" s="8">
        <v>-3.5</v>
      </c>
      <c r="Q481" t="str">
        <f t="shared" si="647"/>
        <v>Y</v>
      </c>
    </row>
    <row r="482" spans="1:17" x14ac:dyDescent="0.35">
      <c r="A482" t="s">
        <v>27</v>
      </c>
      <c r="B482">
        <v>34</v>
      </c>
      <c r="C482" t="s">
        <v>1</v>
      </c>
      <c r="D482" t="str">
        <f>IF($B483=$B482,"T",IF($B483&lt;$B482,"W","L"))</f>
        <v>W</v>
      </c>
      <c r="E482" s="5">
        <f t="shared" ref="E482:E512" si="667">$E483</f>
        <v>42001</v>
      </c>
      <c r="F482" s="4">
        <f>1+IF(ISNA(VLOOKUP($A482,$A$450:$F$481,6,FALSE)),VLOOKUP($A482,$A$418:$F$449,6,FALSE),VLOOKUP($A482,$A$450:$F$481,6,FALSE))</f>
        <v>16</v>
      </c>
      <c r="G482" s="4">
        <f t="shared" ref="G482:G513" si="668">VLOOKUP($A482,$A482:$E482,5,FALSE)-IF(ISNA(VLOOKUP($A482,$A$450:$E$481,5,FALSE)),VLOOKUP($A482,$A$418:$E$449,5,FALSE),VLOOKUP($A482,$A$450:$E$481,5,FALSE))</f>
        <v>8</v>
      </c>
      <c r="H482" t="s">
        <v>34</v>
      </c>
      <c r="I482">
        <f t="shared" ref="I482:I512" si="669">I483</f>
        <v>1300</v>
      </c>
      <c r="J482" t="str">
        <f>J483</f>
        <v>Eastern</v>
      </c>
      <c r="K482">
        <f t="shared" ref="K482:L482" si="670">K483</f>
        <v>48</v>
      </c>
      <c r="L482" t="str">
        <f t="shared" si="670"/>
        <v>Cloudy</v>
      </c>
      <c r="M482">
        <f t="shared" si="629"/>
        <v>26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29.333333333333332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24.933333333333334</v>
      </c>
      <c r="P482" s="8">
        <f>(P483*-1)</f>
        <v>-1</v>
      </c>
      <c r="Q482" t="str">
        <f>IF(AND(($P482 &lt;  0), ($D482="L")), "N", IF(AND(($P482 &gt; 0), ($D482="W")),"N","Y"))</f>
        <v>Y</v>
      </c>
    </row>
    <row r="483" spans="1:17" x14ac:dyDescent="0.35">
      <c r="A483" t="s">
        <v>21</v>
      </c>
      <c r="B483">
        <v>26</v>
      </c>
      <c r="C483" t="s">
        <v>1</v>
      </c>
      <c r="D483" t="str">
        <f>IF($B482=$B483,"T",IF($B482&lt;$B483,"W","L"))</f>
        <v>L</v>
      </c>
      <c r="E483" s="5">
        <v>42001</v>
      </c>
      <c r="F483" s="4">
        <f t="shared" ref="F483:F513" si="671">1+IF(ISNA(VLOOKUP($A483,$A$450:$F$481,6,FALSE)),VLOOKUP($A483,$A$418:$F$449,6,FALSE),VLOOKUP($A483,$A$450:$F$481,6,FALSE))</f>
        <v>16</v>
      </c>
      <c r="G483" s="4">
        <f t="shared" si="668"/>
        <v>7</v>
      </c>
      <c r="H483" t="s">
        <v>35</v>
      </c>
      <c r="I483">
        <v>1300</v>
      </c>
      <c r="J483" t="str">
        <f>VLOOKUP(A483,Sheet1!$A:$D,3, FALSE)</f>
        <v>Eastern</v>
      </c>
      <c r="K483">
        <v>48</v>
      </c>
      <c r="L483" t="s">
        <v>64</v>
      </c>
      <c r="M483">
        <f t="shared" si="630"/>
        <v>34</v>
      </c>
      <c r="N483" s="10">
        <f t="shared" ref="N483:N513" si="672">IF(ISNA(VLOOKUP($A483,$A$450:$N$481,2,FALSE)),((VLOOKUP($A483,$A$418:$N$449,14,FALSE)*($F483-2))+VLOOKUP($A483,$A$418:$N$449,2,FALSE))/($F483-1),((VLOOKUP($A483,$A$450:$N$481,14,FALSE)*($F483-2))+VLOOKUP($A483,$A$450:$N$481,2,FALSE))/($F483-1))</f>
        <v>23.6</v>
      </c>
      <c r="O483" s="10">
        <f t="shared" ref="O483:O513" si="673">IF(ISNA(VLOOKUP($A483,$A$450:$O$481,13,FALSE)),((VLOOKUP($A483,$A$418:$O$449,15,FALSE)*($F483-2))+VLOOKUP($A483,$A$418:$O$449,13,FALSE))/($F483-1),((VLOOKUP($A483,$A$450:$O$481,15,FALSE)*($F483-2))+VLOOKUP($A483,$A$450:$O$481,13,FALSE))/($F483-1))</f>
        <v>24.4</v>
      </c>
      <c r="P483" s="8">
        <v>1</v>
      </c>
      <c r="Q483" t="str">
        <f t="shared" ref="Q483:Q513" si="674">IF(AND(($P483 &lt;  0), ($D483="L")), "N", IF(AND(($P483 &gt; 0), ($D483="W")),"N","Y"))</f>
        <v>Y</v>
      </c>
    </row>
    <row r="484" spans="1:17" x14ac:dyDescent="0.35">
      <c r="A484" t="s">
        <v>14</v>
      </c>
      <c r="B484">
        <v>27</v>
      </c>
      <c r="C484" t="s">
        <v>1</v>
      </c>
      <c r="D484" t="str">
        <f>IF($B485=$B484,"T",IF($B485&lt;$B484,"W","L"))</f>
        <v>W</v>
      </c>
      <c r="E484" s="5">
        <f t="shared" si="667"/>
        <v>42001</v>
      </c>
      <c r="F484" s="4">
        <f t="shared" si="671"/>
        <v>16</v>
      </c>
      <c r="G484" s="4">
        <f t="shared" si="668"/>
        <v>7</v>
      </c>
      <c r="H484" t="s">
        <v>34</v>
      </c>
      <c r="I484">
        <f t="shared" si="669"/>
        <v>1200</v>
      </c>
      <c r="J484" t="str">
        <f>J485</f>
        <v>Central</v>
      </c>
      <c r="K484" s="1">
        <f t="shared" ref="K484:L484" si="675">K485</f>
        <v>40</v>
      </c>
      <c r="L484" s="1" t="str">
        <f t="shared" si="675"/>
        <v>Cloudy</v>
      </c>
      <c r="M484">
        <f t="shared" si="629"/>
        <v>10</v>
      </c>
      <c r="N484" s="10">
        <f t="shared" si="672"/>
        <v>28.733333333333334</v>
      </c>
      <c r="O484" s="10">
        <f t="shared" si="673"/>
        <v>23.933333333333334</v>
      </c>
      <c r="P484" s="8">
        <f>(P485*-1)</f>
        <v>7.5</v>
      </c>
      <c r="Q484" t="str">
        <f t="shared" si="674"/>
        <v>N</v>
      </c>
    </row>
    <row r="485" spans="1:17" x14ac:dyDescent="0.35">
      <c r="A485" t="s">
        <v>13</v>
      </c>
      <c r="B485">
        <v>10</v>
      </c>
      <c r="C485" t="s">
        <v>1</v>
      </c>
      <c r="D485" t="str">
        <f>IF($B484=$B485,"T",IF($B484&lt;$B485,"W","L"))</f>
        <v>L</v>
      </c>
      <c r="E485" s="5">
        <v>42001</v>
      </c>
      <c r="F485" s="4">
        <f t="shared" si="671"/>
        <v>16</v>
      </c>
      <c r="G485" s="4">
        <f t="shared" si="668"/>
        <v>10</v>
      </c>
      <c r="H485" t="s">
        <v>35</v>
      </c>
      <c r="I485">
        <v>1200</v>
      </c>
      <c r="J485" t="str">
        <f>VLOOKUP(A485,Sheet1!$A:$D,3, FALSE)</f>
        <v>Central</v>
      </c>
      <c r="K485" s="1">
        <v>40</v>
      </c>
      <c r="L485" s="1" t="s">
        <v>64</v>
      </c>
      <c r="M485">
        <f t="shared" si="630"/>
        <v>27</v>
      </c>
      <c r="N485" s="10">
        <f t="shared" si="672"/>
        <v>16.266666666666666</v>
      </c>
      <c r="O485" s="10">
        <f t="shared" si="673"/>
        <v>27.4</v>
      </c>
      <c r="P485" s="8">
        <v>-7.5</v>
      </c>
      <c r="Q485" t="str">
        <f t="shared" si="674"/>
        <v>N</v>
      </c>
    </row>
    <row r="486" spans="1:17" x14ac:dyDescent="0.35">
      <c r="A486" t="s">
        <v>31</v>
      </c>
      <c r="B486">
        <v>37</v>
      </c>
      <c r="C486" t="s">
        <v>1</v>
      </c>
      <c r="D486" t="str">
        <f>IF($B487=$B486,"T",IF($B487&lt;$B486,"W","L"))</f>
        <v>W</v>
      </c>
      <c r="E486" s="5">
        <f t="shared" si="667"/>
        <v>42001</v>
      </c>
      <c r="F486" s="4">
        <f t="shared" si="671"/>
        <v>16</v>
      </c>
      <c r="G486" s="4">
        <f t="shared" si="668"/>
        <v>7</v>
      </c>
      <c r="H486" t="s">
        <v>34</v>
      </c>
      <c r="I486">
        <f t="shared" si="669"/>
        <v>1300</v>
      </c>
      <c r="J486" t="str">
        <f>J487</f>
        <v>Eastern</v>
      </c>
      <c r="K486">
        <f t="shared" ref="K486:L486" si="676">K487</f>
        <v>80</v>
      </c>
      <c r="L486" t="str">
        <f t="shared" si="676"/>
        <v>Partly Cloudy</v>
      </c>
      <c r="M486">
        <f t="shared" si="629"/>
        <v>24</v>
      </c>
      <c r="N486" s="10">
        <f t="shared" si="672"/>
        <v>16.399999999999999</v>
      </c>
      <c r="O486" s="10">
        <f t="shared" si="673"/>
        <v>25.133333333333333</v>
      </c>
      <c r="P486" s="8">
        <f>(P487*-1)</f>
        <v>-7</v>
      </c>
      <c r="Q486" t="str">
        <f t="shared" si="674"/>
        <v>Y</v>
      </c>
    </row>
    <row r="487" spans="1:17" x14ac:dyDescent="0.35">
      <c r="A487" t="s">
        <v>10</v>
      </c>
      <c r="B487">
        <v>24</v>
      </c>
      <c r="C487" t="s">
        <v>1</v>
      </c>
      <c r="D487" t="str">
        <f>IF($B486=$B487,"T",IF($B486&lt;$B487,"W","L"))</f>
        <v>L</v>
      </c>
      <c r="E487" s="5">
        <v>42001</v>
      </c>
      <c r="F487" s="4">
        <f t="shared" si="671"/>
        <v>16</v>
      </c>
      <c r="G487" s="4">
        <f t="shared" si="668"/>
        <v>7</v>
      </c>
      <c r="H487" t="s">
        <v>35</v>
      </c>
      <c r="I487">
        <v>1300</v>
      </c>
      <c r="J487" t="str">
        <f>VLOOKUP(A487,Sheet1!$A:$D,3, FALSE)</f>
        <v>Eastern</v>
      </c>
      <c r="K487">
        <v>80</v>
      </c>
      <c r="L487" t="s">
        <v>62</v>
      </c>
      <c r="M487">
        <f t="shared" si="630"/>
        <v>37</v>
      </c>
      <c r="N487" s="10">
        <f t="shared" si="672"/>
        <v>24.266666666666666</v>
      </c>
      <c r="O487" s="10">
        <f t="shared" si="673"/>
        <v>22.4</v>
      </c>
      <c r="P487" s="8">
        <v>7</v>
      </c>
      <c r="Q487" t="str">
        <f t="shared" si="674"/>
        <v>Y</v>
      </c>
    </row>
    <row r="488" spans="1:17" x14ac:dyDescent="0.35">
      <c r="A488" t="s">
        <v>8</v>
      </c>
      <c r="B488">
        <v>10</v>
      </c>
      <c r="C488" t="s">
        <v>1</v>
      </c>
      <c r="D488" t="str">
        <f>IF($B489=$B488,"T",IF($B489&lt;$B488,"W","L"))</f>
        <v>L</v>
      </c>
      <c r="E488" s="5">
        <f t="shared" si="667"/>
        <v>42001</v>
      </c>
      <c r="F488" s="4">
        <f t="shared" si="671"/>
        <v>16</v>
      </c>
      <c r="G488" s="4">
        <f t="shared" si="668"/>
        <v>7</v>
      </c>
      <c r="H488" t="s">
        <v>34</v>
      </c>
      <c r="I488">
        <f t="shared" si="669"/>
        <v>1300</v>
      </c>
      <c r="J488" t="str">
        <f>J489</f>
        <v>Eastern</v>
      </c>
      <c r="K488">
        <f t="shared" ref="K488:L488" si="677">K489</f>
        <v>54</v>
      </c>
      <c r="L488" t="str">
        <f t="shared" si="677"/>
        <v>Cloudy</v>
      </c>
      <c r="M488">
        <f t="shared" si="629"/>
        <v>20</v>
      </c>
      <c r="N488" s="10">
        <f t="shared" si="672"/>
        <v>19.266666666666666</v>
      </c>
      <c r="O488" s="10">
        <f t="shared" si="673"/>
        <v>21.133333333333333</v>
      </c>
      <c r="P488" s="8">
        <f>(P489*-1)</f>
        <v>-14</v>
      </c>
      <c r="Q488" t="str">
        <f t="shared" si="674"/>
        <v>N</v>
      </c>
    </row>
    <row r="489" spans="1:17" x14ac:dyDescent="0.35">
      <c r="A489" t="s">
        <v>30</v>
      </c>
      <c r="B489">
        <v>20</v>
      </c>
      <c r="C489" t="s">
        <v>1</v>
      </c>
      <c r="D489" t="str">
        <f>IF($B488=$B489,"T",IF($B488&lt;$B489,"W","L"))</f>
        <v>W</v>
      </c>
      <c r="E489" s="5">
        <v>42001</v>
      </c>
      <c r="F489" s="4">
        <f t="shared" si="671"/>
        <v>16</v>
      </c>
      <c r="G489" s="4">
        <f t="shared" si="668"/>
        <v>7</v>
      </c>
      <c r="H489" t="s">
        <v>35</v>
      </c>
      <c r="I489">
        <v>1300</v>
      </c>
      <c r="J489" t="str">
        <f>VLOOKUP(A489,Sheet1!$A:$D,3, FALSE)</f>
        <v>Eastern</v>
      </c>
      <c r="K489">
        <v>54</v>
      </c>
      <c r="L489" t="s">
        <v>64</v>
      </c>
      <c r="M489">
        <f t="shared" si="630"/>
        <v>10</v>
      </c>
      <c r="N489" s="10">
        <f t="shared" si="672"/>
        <v>25.933333333333334</v>
      </c>
      <c r="O489" s="10">
        <f t="shared" si="673"/>
        <v>19.466666666666665</v>
      </c>
      <c r="P489" s="8">
        <v>14</v>
      </c>
      <c r="Q489" t="str">
        <f t="shared" si="674"/>
        <v>N</v>
      </c>
    </row>
    <row r="490" spans="1:17" x14ac:dyDescent="0.35">
      <c r="A490" t="s">
        <v>17</v>
      </c>
      <c r="B490">
        <v>9</v>
      </c>
      <c r="C490" t="s">
        <v>1</v>
      </c>
      <c r="D490" t="str">
        <f>IF($B491=$B490,"T",IF($B491&lt;$B490,"W","L"))</f>
        <v>L</v>
      </c>
      <c r="E490" s="5">
        <f t="shared" si="667"/>
        <v>42001</v>
      </c>
      <c r="F490" s="4">
        <f t="shared" si="671"/>
        <v>16</v>
      </c>
      <c r="G490" s="4">
        <f t="shared" si="668"/>
        <v>7</v>
      </c>
      <c r="H490" t="s">
        <v>34</v>
      </c>
      <c r="I490">
        <f t="shared" si="669"/>
        <v>1200</v>
      </c>
      <c r="J490" t="str">
        <f>J491</f>
        <v>Central</v>
      </c>
      <c r="K490">
        <f t="shared" ref="K490:L490" si="678">K491</f>
        <v>15</v>
      </c>
      <c r="L490" t="str">
        <f t="shared" si="678"/>
        <v>Cloudy</v>
      </c>
      <c r="M490">
        <f t="shared" si="629"/>
        <v>13</v>
      </c>
      <c r="N490" s="10">
        <f t="shared" si="672"/>
        <v>20.666666666666668</v>
      </c>
      <c r="O490" s="10">
        <f t="shared" si="673"/>
        <v>28.6</v>
      </c>
      <c r="P490" s="8">
        <f>(P491*-1)</f>
        <v>-7</v>
      </c>
      <c r="Q490" t="str">
        <f t="shared" si="674"/>
        <v>N</v>
      </c>
    </row>
    <row r="491" spans="1:17" x14ac:dyDescent="0.35">
      <c r="A491" t="s">
        <v>0</v>
      </c>
      <c r="B491">
        <v>13</v>
      </c>
      <c r="C491" t="s">
        <v>1</v>
      </c>
      <c r="D491" t="str">
        <f>IF($B490=$B491,"T",IF($B490&lt;$B491,"W","L"))</f>
        <v>W</v>
      </c>
      <c r="E491" s="5">
        <v>42001</v>
      </c>
      <c r="F491" s="4">
        <f t="shared" si="671"/>
        <v>16</v>
      </c>
      <c r="G491" s="4">
        <f t="shared" si="668"/>
        <v>7</v>
      </c>
      <c r="H491" t="s">
        <v>35</v>
      </c>
      <c r="I491">
        <v>1200</v>
      </c>
      <c r="J491" t="str">
        <f>VLOOKUP(A491,Sheet1!$A:$D,3, FALSE)</f>
        <v>Central</v>
      </c>
      <c r="K491">
        <v>15</v>
      </c>
      <c r="L491" t="s">
        <v>64</v>
      </c>
      <c r="M491">
        <f t="shared" si="630"/>
        <v>9</v>
      </c>
      <c r="N491" s="10">
        <f t="shared" si="672"/>
        <v>20.8</v>
      </c>
      <c r="O491" s="10">
        <f t="shared" si="673"/>
        <v>22.266666666666666</v>
      </c>
      <c r="P491" s="8">
        <v>7</v>
      </c>
      <c r="Q491" t="str">
        <f t="shared" si="674"/>
        <v>N</v>
      </c>
    </row>
    <row r="492" spans="1:17" x14ac:dyDescent="0.35">
      <c r="A492" t="s">
        <v>11</v>
      </c>
      <c r="B492">
        <v>17</v>
      </c>
      <c r="C492" t="s">
        <v>1</v>
      </c>
      <c r="D492" t="str">
        <f>IF($B493=$B492,"T",IF($B493&lt;$B492,"W","L"))</f>
        <v>W</v>
      </c>
      <c r="E492" s="5">
        <f t="shared" si="667"/>
        <v>42001</v>
      </c>
      <c r="F492" s="4">
        <f t="shared" si="671"/>
        <v>16</v>
      </c>
      <c r="G492" s="4">
        <f t="shared" si="668"/>
        <v>7</v>
      </c>
      <c r="H492" t="s">
        <v>34</v>
      </c>
      <c r="I492">
        <f t="shared" si="669"/>
        <v>1300</v>
      </c>
      <c r="J492" t="str">
        <f>J493</f>
        <v>Eastern</v>
      </c>
      <c r="K492">
        <f t="shared" ref="K492:L492" si="679">K493</f>
        <v>49</v>
      </c>
      <c r="L492" t="str">
        <f t="shared" si="679"/>
        <v>Mostly Cloudy</v>
      </c>
      <c r="M492">
        <f t="shared" si="629"/>
        <v>9</v>
      </c>
      <c r="N492" s="10">
        <f t="shared" si="672"/>
        <v>21.733333333333334</v>
      </c>
      <c r="O492" s="10">
        <f t="shared" si="673"/>
        <v>18.666666666666671</v>
      </c>
      <c r="P492" s="8">
        <f>(P493*-1)</f>
        <v>-4.5</v>
      </c>
      <c r="Q492" t="str">
        <f t="shared" si="674"/>
        <v>Y</v>
      </c>
    </row>
    <row r="493" spans="1:17" x14ac:dyDescent="0.35">
      <c r="A493" t="s">
        <v>7</v>
      </c>
      <c r="B493">
        <v>9</v>
      </c>
      <c r="C493" t="s">
        <v>1</v>
      </c>
      <c r="D493" t="str">
        <f>IF($B492=$B493,"T",IF($B492&lt;$B493,"W","L"))</f>
        <v>L</v>
      </c>
      <c r="E493" s="5">
        <v>42001</v>
      </c>
      <c r="F493" s="4">
        <f t="shared" si="671"/>
        <v>16</v>
      </c>
      <c r="G493" s="4">
        <f t="shared" si="668"/>
        <v>7</v>
      </c>
      <c r="H493" t="s">
        <v>35</v>
      </c>
      <c r="I493">
        <v>1300</v>
      </c>
      <c r="J493" t="str">
        <f>VLOOKUP(A493,Sheet1!$A:$D,3, FALSE)</f>
        <v>Eastern</v>
      </c>
      <c r="K493">
        <v>49</v>
      </c>
      <c r="L493" t="s">
        <v>74</v>
      </c>
      <c r="M493">
        <f t="shared" si="630"/>
        <v>17</v>
      </c>
      <c r="N493" s="10">
        <f t="shared" si="672"/>
        <v>30.6</v>
      </c>
      <c r="O493" s="10">
        <f t="shared" si="673"/>
        <v>19.733333333333334</v>
      </c>
      <c r="P493" s="8">
        <v>4.5</v>
      </c>
      <c r="Q493" t="str">
        <f t="shared" si="674"/>
        <v>Y</v>
      </c>
    </row>
    <row r="494" spans="1:17" x14ac:dyDescent="0.35">
      <c r="A494" t="s">
        <v>19</v>
      </c>
      <c r="B494">
        <v>17</v>
      </c>
      <c r="C494" t="s">
        <v>1</v>
      </c>
      <c r="D494" t="str">
        <f>IF($B495=$B494,"T",IF($B495&lt;$B494,"W","L"))</f>
        <v>L</v>
      </c>
      <c r="E494" s="5">
        <f t="shared" si="667"/>
        <v>42001</v>
      </c>
      <c r="F494" s="4">
        <f t="shared" si="671"/>
        <v>16</v>
      </c>
      <c r="G494" s="4">
        <f t="shared" si="668"/>
        <v>10</v>
      </c>
      <c r="H494" t="s">
        <v>34</v>
      </c>
      <c r="I494">
        <f t="shared" si="669"/>
        <v>1200</v>
      </c>
      <c r="J494" t="str">
        <f>J495</f>
        <v>Central</v>
      </c>
      <c r="K494" t="str">
        <f t="shared" ref="K494:L494" si="680">K495</f>
        <v>Dome</v>
      </c>
      <c r="L494">
        <f t="shared" si="680"/>
        <v>0</v>
      </c>
      <c r="M494">
        <f t="shared" si="629"/>
        <v>23</v>
      </c>
      <c r="N494" s="10">
        <f t="shared" si="672"/>
        <v>15.466666666666667</v>
      </c>
      <c r="O494" s="10">
        <f t="shared" si="673"/>
        <v>25.933333333333334</v>
      </c>
      <c r="P494" s="8">
        <f>(P495*-1)</f>
        <v>-8.5</v>
      </c>
      <c r="Q494" t="str">
        <f t="shared" si="674"/>
        <v>N</v>
      </c>
    </row>
    <row r="495" spans="1:17" x14ac:dyDescent="0.35">
      <c r="A495" t="s">
        <v>15</v>
      </c>
      <c r="B495">
        <v>23</v>
      </c>
      <c r="C495" t="s">
        <v>1</v>
      </c>
      <c r="D495" t="str">
        <f>IF($B494=$B495,"T",IF($B494&lt;$B495,"W","L"))</f>
        <v>W</v>
      </c>
      <c r="E495" s="5">
        <v>42001</v>
      </c>
      <c r="F495" s="4">
        <f t="shared" si="671"/>
        <v>16</v>
      </c>
      <c r="G495" s="4">
        <f t="shared" si="668"/>
        <v>7</v>
      </c>
      <c r="H495" t="s">
        <v>35</v>
      </c>
      <c r="I495">
        <v>1200</v>
      </c>
      <c r="J495" t="str">
        <f>VLOOKUP(A495,Sheet1!$A:$D,3, FALSE)</f>
        <v>Central</v>
      </c>
      <c r="K495" t="s">
        <v>61</v>
      </c>
      <c r="M495">
        <f t="shared" si="630"/>
        <v>17</v>
      </c>
      <c r="N495" s="10">
        <f t="shared" si="672"/>
        <v>23.266666666666666</v>
      </c>
      <c r="O495" s="10">
        <f t="shared" si="673"/>
        <v>19.333333333333332</v>
      </c>
      <c r="P495" s="8">
        <v>8.5</v>
      </c>
      <c r="Q495" t="str">
        <f t="shared" si="674"/>
        <v>N</v>
      </c>
    </row>
    <row r="496" spans="1:17" x14ac:dyDescent="0.35">
      <c r="A496" t="s">
        <v>2</v>
      </c>
      <c r="B496">
        <v>23</v>
      </c>
      <c r="C496" t="s">
        <v>1</v>
      </c>
      <c r="D496" t="str">
        <f>IF($B497=$B496,"T",IF($B497&lt;$B496,"W","L"))</f>
        <v>W</v>
      </c>
      <c r="E496" s="5">
        <f t="shared" si="667"/>
        <v>42001</v>
      </c>
      <c r="F496" s="4">
        <f t="shared" si="671"/>
        <v>16</v>
      </c>
      <c r="G496" s="4">
        <f t="shared" si="668"/>
        <v>7</v>
      </c>
      <c r="H496" t="s">
        <v>34</v>
      </c>
      <c r="I496">
        <f t="shared" si="669"/>
        <v>1300</v>
      </c>
      <c r="J496" t="str">
        <f>J497</f>
        <v>Eastern</v>
      </c>
      <c r="K496">
        <f t="shared" ref="K496:L496" si="681">K497</f>
        <v>79</v>
      </c>
      <c r="L496" t="str">
        <f t="shared" si="681"/>
        <v>Cloudy</v>
      </c>
      <c r="M496">
        <f t="shared" ref="M496:M513" si="682">$B497</f>
        <v>20</v>
      </c>
      <c r="N496" s="10">
        <f t="shared" si="672"/>
        <v>25.2</v>
      </c>
      <c r="O496" s="10">
        <f t="shared" si="673"/>
        <v>26.933333333333334</v>
      </c>
      <c r="P496" s="8">
        <f>(P497*-1)</f>
        <v>6</v>
      </c>
      <c r="Q496" t="str">
        <f t="shared" si="674"/>
        <v>N</v>
      </c>
    </row>
    <row r="497" spans="1:17" x14ac:dyDescent="0.35">
      <c r="A497" t="s">
        <v>9</v>
      </c>
      <c r="B497">
        <v>20</v>
      </c>
      <c r="C497" t="s">
        <v>1</v>
      </c>
      <c r="D497" t="str">
        <f>IF($B496=$B497,"T",IF($B496&lt;$B497,"W","L"))</f>
        <v>L</v>
      </c>
      <c r="E497" s="5">
        <v>42001</v>
      </c>
      <c r="F497" s="4">
        <f t="shared" si="671"/>
        <v>16</v>
      </c>
      <c r="G497" s="4">
        <f t="shared" si="668"/>
        <v>7</v>
      </c>
      <c r="H497" t="s">
        <v>35</v>
      </c>
      <c r="I497">
        <v>1300</v>
      </c>
      <c r="J497" t="str">
        <f>VLOOKUP(A497,Sheet1!$A:$D,3, FALSE)</f>
        <v>Eastern</v>
      </c>
      <c r="K497">
        <v>79</v>
      </c>
      <c r="L497" t="s">
        <v>64</v>
      </c>
      <c r="M497">
        <f t="shared" ref="M497:M513" si="683">$B496</f>
        <v>23</v>
      </c>
      <c r="N497" s="10">
        <f t="shared" si="672"/>
        <v>17.133333333333333</v>
      </c>
      <c r="O497" s="10">
        <f t="shared" si="673"/>
        <v>25.8</v>
      </c>
      <c r="P497" s="8">
        <v>-6</v>
      </c>
      <c r="Q497" t="str">
        <f t="shared" si="674"/>
        <v>N</v>
      </c>
    </row>
    <row r="498" spans="1:17" x14ac:dyDescent="0.35">
      <c r="A498" t="s">
        <v>32</v>
      </c>
      <c r="B498">
        <v>7</v>
      </c>
      <c r="C498" t="s">
        <v>1</v>
      </c>
      <c r="D498" t="str">
        <f>IF($B499=$B498,"T",IF($B499&lt;$B498,"W","L"))</f>
        <v>L</v>
      </c>
      <c r="E498" s="5">
        <f t="shared" si="667"/>
        <v>42001</v>
      </c>
      <c r="F498" s="4">
        <f t="shared" si="671"/>
        <v>16</v>
      </c>
      <c r="G498" s="4">
        <f t="shared" si="668"/>
        <v>8</v>
      </c>
      <c r="H498" t="s">
        <v>34</v>
      </c>
      <c r="I498">
        <f t="shared" si="669"/>
        <v>1200</v>
      </c>
      <c r="J498" t="str">
        <f>J499</f>
        <v>Central</v>
      </c>
      <c r="K498">
        <f t="shared" ref="K498:L498" si="684">K499</f>
        <v>31</v>
      </c>
      <c r="L498" t="str">
        <f t="shared" si="684"/>
        <v>Clear</v>
      </c>
      <c r="M498">
        <f t="shared" si="682"/>
        <v>19</v>
      </c>
      <c r="N498" s="10">
        <f t="shared" si="672"/>
        <v>22.733333333333334</v>
      </c>
      <c r="O498" s="10">
        <f t="shared" si="673"/>
        <v>21.933333333333334</v>
      </c>
      <c r="P498" s="8">
        <f>(P499*-1)</f>
        <v>-3</v>
      </c>
      <c r="Q498" t="str">
        <f t="shared" si="674"/>
        <v>N</v>
      </c>
    </row>
    <row r="499" spans="1:17" x14ac:dyDescent="0.35">
      <c r="A499" t="s">
        <v>33</v>
      </c>
      <c r="B499">
        <v>19</v>
      </c>
      <c r="C499" t="s">
        <v>1</v>
      </c>
      <c r="D499" t="str">
        <f>IF($B498=$B499,"T",IF($B498&lt;$B499,"W","L"))</f>
        <v>W</v>
      </c>
      <c r="E499" s="5">
        <v>42001</v>
      </c>
      <c r="F499" s="4">
        <f t="shared" si="671"/>
        <v>16</v>
      </c>
      <c r="G499" s="4">
        <f t="shared" si="668"/>
        <v>7</v>
      </c>
      <c r="H499" t="s">
        <v>35</v>
      </c>
      <c r="I499">
        <v>1200</v>
      </c>
      <c r="J499" t="str">
        <f>VLOOKUP(A499,Sheet1!$A:$D,3, FALSE)</f>
        <v>Central</v>
      </c>
      <c r="K499">
        <v>31</v>
      </c>
      <c r="L499" t="s">
        <v>69</v>
      </c>
      <c r="M499">
        <f t="shared" si="683"/>
        <v>7</v>
      </c>
      <c r="N499" s="10">
        <f t="shared" si="672"/>
        <v>22.266666666666666</v>
      </c>
      <c r="O499" s="10">
        <f t="shared" si="673"/>
        <v>18.266666666666669</v>
      </c>
      <c r="P499" s="8">
        <v>3</v>
      </c>
      <c r="Q499" t="str">
        <f t="shared" si="674"/>
        <v>N</v>
      </c>
    </row>
    <row r="500" spans="1:17" x14ac:dyDescent="0.35">
      <c r="A500" t="s">
        <v>28</v>
      </c>
      <c r="B500">
        <v>44</v>
      </c>
      <c r="C500" t="s">
        <v>1</v>
      </c>
      <c r="D500" t="str">
        <f>IF($B501=$B500,"T",IF($B501&lt;$B500,"W","L"))</f>
        <v>W</v>
      </c>
      <c r="E500" s="5">
        <f t="shared" si="667"/>
        <v>42001</v>
      </c>
      <c r="F500" s="4">
        <f t="shared" si="671"/>
        <v>16</v>
      </c>
      <c r="G500" s="4">
        <f t="shared" si="668"/>
        <v>7</v>
      </c>
      <c r="H500" t="s">
        <v>34</v>
      </c>
      <c r="I500">
        <f t="shared" si="669"/>
        <v>1300</v>
      </c>
      <c r="J500" t="str">
        <f>J501</f>
        <v>Eastern</v>
      </c>
      <c r="K500">
        <f t="shared" ref="K500:L500" si="685">K501</f>
        <v>58</v>
      </c>
      <c r="L500" t="str">
        <f t="shared" si="685"/>
        <v>Cloudy</v>
      </c>
      <c r="M500">
        <f t="shared" si="682"/>
        <v>17</v>
      </c>
      <c r="N500" s="10">
        <f t="shared" si="672"/>
        <v>28.2</v>
      </c>
      <c r="O500" s="10">
        <f t="shared" si="673"/>
        <v>22.333333333333332</v>
      </c>
      <c r="P500" s="8">
        <f>(P501*-1)</f>
        <v>6</v>
      </c>
      <c r="Q500" t="str">
        <f t="shared" si="674"/>
        <v>N</v>
      </c>
    </row>
    <row r="501" spans="1:17" x14ac:dyDescent="0.35">
      <c r="A501" t="s">
        <v>29</v>
      </c>
      <c r="B501">
        <v>17</v>
      </c>
      <c r="C501" t="s">
        <v>1</v>
      </c>
      <c r="D501" t="str">
        <f>IF($B500=$B501,"T",IF($B500&lt;$B501,"W","L"))</f>
        <v>L</v>
      </c>
      <c r="E501" s="5">
        <v>42001</v>
      </c>
      <c r="F501" s="4">
        <f t="shared" si="671"/>
        <v>16</v>
      </c>
      <c r="G501" s="4">
        <f t="shared" si="668"/>
        <v>8</v>
      </c>
      <c r="H501" t="s">
        <v>35</v>
      </c>
      <c r="I501">
        <v>1300</v>
      </c>
      <c r="J501" t="str">
        <f>VLOOKUP(A501,Sheet1!$A:$D,3, FALSE)</f>
        <v>Eastern</v>
      </c>
      <c r="K501">
        <v>58</v>
      </c>
      <c r="L501" t="s">
        <v>64</v>
      </c>
      <c r="M501">
        <f t="shared" si="683"/>
        <v>44</v>
      </c>
      <c r="N501" s="10">
        <f t="shared" si="672"/>
        <v>18.933333333333334</v>
      </c>
      <c r="O501" s="10">
        <f t="shared" si="673"/>
        <v>26.266666666666666</v>
      </c>
      <c r="P501" s="8">
        <v>-6</v>
      </c>
      <c r="Q501" t="str">
        <f t="shared" si="674"/>
        <v>N</v>
      </c>
    </row>
    <row r="502" spans="1:17" x14ac:dyDescent="0.35">
      <c r="A502" t="s">
        <v>16</v>
      </c>
      <c r="B502">
        <v>20</v>
      </c>
      <c r="C502" t="s">
        <v>1</v>
      </c>
      <c r="D502" t="str">
        <f>IF($B503=$B502,"T",IF($B503&lt;$B502,"W","L"))</f>
        <v>L</v>
      </c>
      <c r="E502" s="5">
        <f t="shared" si="667"/>
        <v>42001</v>
      </c>
      <c r="F502" s="4">
        <f t="shared" si="671"/>
        <v>16</v>
      </c>
      <c r="G502" s="4">
        <f t="shared" si="668"/>
        <v>7</v>
      </c>
      <c r="H502" t="s">
        <v>34</v>
      </c>
      <c r="I502">
        <f t="shared" si="669"/>
        <v>1525</v>
      </c>
      <c r="J502" t="str">
        <f>J503</f>
        <v>Central</v>
      </c>
      <c r="K502" s="1">
        <f t="shared" ref="K502:L502" si="686">K503</f>
        <v>27</v>
      </c>
      <c r="L502" s="1" t="str">
        <f t="shared" si="686"/>
        <v>Cloudy</v>
      </c>
      <c r="M502">
        <f t="shared" si="682"/>
        <v>30</v>
      </c>
      <c r="N502" s="10">
        <f t="shared" si="672"/>
        <v>20.066666666666666</v>
      </c>
      <c r="O502" s="10">
        <f t="shared" si="673"/>
        <v>16.8</v>
      </c>
      <c r="P502" s="8">
        <f>(P503*-1)</f>
        <v>-8.5</v>
      </c>
      <c r="Q502" t="str">
        <f t="shared" si="674"/>
        <v>N</v>
      </c>
    </row>
    <row r="503" spans="1:17" x14ac:dyDescent="0.35">
      <c r="A503" t="s">
        <v>26</v>
      </c>
      <c r="B503">
        <v>30</v>
      </c>
      <c r="C503" t="s">
        <v>1</v>
      </c>
      <c r="D503" t="str">
        <f>IF($B502=$B503,"T",IF($B502&lt;$B503,"W","L"))</f>
        <v>W</v>
      </c>
      <c r="E503" s="5">
        <v>42001</v>
      </c>
      <c r="F503" s="4">
        <f t="shared" si="671"/>
        <v>16</v>
      </c>
      <c r="G503" s="4">
        <f t="shared" si="668"/>
        <v>7</v>
      </c>
      <c r="H503" t="s">
        <v>35</v>
      </c>
      <c r="I503">
        <v>1525</v>
      </c>
      <c r="J503" t="str">
        <f>VLOOKUP(A503,Sheet1!$A:$D,3, FALSE)</f>
        <v>Central</v>
      </c>
      <c r="K503" s="1">
        <v>27</v>
      </c>
      <c r="L503" s="1" t="s">
        <v>64</v>
      </c>
      <c r="M503">
        <f t="shared" si="683"/>
        <v>20</v>
      </c>
      <c r="N503" s="10">
        <f t="shared" si="672"/>
        <v>30.4</v>
      </c>
      <c r="O503" s="10">
        <f t="shared" si="673"/>
        <v>21.866666666666667</v>
      </c>
      <c r="P503" s="8">
        <v>8.5</v>
      </c>
      <c r="Q503" t="str">
        <f t="shared" si="674"/>
        <v>N</v>
      </c>
    </row>
    <row r="504" spans="1:17" x14ac:dyDescent="0.35">
      <c r="A504" t="s">
        <v>22</v>
      </c>
      <c r="B504">
        <v>17</v>
      </c>
      <c r="C504" t="s">
        <v>1</v>
      </c>
      <c r="D504" t="str">
        <f>IF($B505=$B504,"T",IF($B505&lt;$B504,"W","L"))</f>
        <v>L</v>
      </c>
      <c r="E504" s="5">
        <f t="shared" si="667"/>
        <v>42001</v>
      </c>
      <c r="F504" s="4">
        <f t="shared" si="671"/>
        <v>16</v>
      </c>
      <c r="G504" s="4">
        <f t="shared" si="668"/>
        <v>7</v>
      </c>
      <c r="H504" t="s">
        <v>34</v>
      </c>
      <c r="I504">
        <f t="shared" si="669"/>
        <v>1325</v>
      </c>
      <c r="J504" t="str">
        <f>J505</f>
        <v>Pacific</v>
      </c>
      <c r="K504">
        <f t="shared" ref="K504:L504" si="687">K505</f>
        <v>51</v>
      </c>
      <c r="L504" t="str">
        <f t="shared" si="687"/>
        <v>Sunny</v>
      </c>
      <c r="M504">
        <f t="shared" si="682"/>
        <v>20</v>
      </c>
      <c r="N504" s="10">
        <f t="shared" si="672"/>
        <v>19.533333333333335</v>
      </c>
      <c r="O504" s="10">
        <f t="shared" si="673"/>
        <v>18.600000000000001</v>
      </c>
      <c r="P504" s="8">
        <f>(P505*-1)</f>
        <v>-6.5</v>
      </c>
      <c r="Q504" t="str">
        <f t="shared" si="674"/>
        <v>N</v>
      </c>
    </row>
    <row r="505" spans="1:17" x14ac:dyDescent="0.35">
      <c r="A505" t="s">
        <v>24</v>
      </c>
      <c r="B505">
        <v>20</v>
      </c>
      <c r="C505" t="s">
        <v>1</v>
      </c>
      <c r="D505" t="str">
        <f>IF($B504=$B505,"T",IF($B504&lt;$B505,"W","L"))</f>
        <v>W</v>
      </c>
      <c r="E505" s="5">
        <v>42001</v>
      </c>
      <c r="F505" s="4">
        <f t="shared" si="671"/>
        <v>16</v>
      </c>
      <c r="G505" s="4">
        <f t="shared" si="668"/>
        <v>8</v>
      </c>
      <c r="H505" t="s">
        <v>35</v>
      </c>
      <c r="I505">
        <v>1325</v>
      </c>
      <c r="J505" t="str">
        <f>VLOOKUP(A505,Sheet1!$A:$D,3, FALSE)</f>
        <v>Pacific</v>
      </c>
      <c r="K505">
        <v>51</v>
      </c>
      <c r="L505" t="s">
        <v>65</v>
      </c>
      <c r="M505">
        <f t="shared" si="683"/>
        <v>17</v>
      </c>
      <c r="N505" s="10">
        <f t="shared" si="672"/>
        <v>19.066666666666666</v>
      </c>
      <c r="O505" s="10">
        <f t="shared" si="673"/>
        <v>21.533333333333335</v>
      </c>
      <c r="P505" s="8">
        <v>6.5</v>
      </c>
      <c r="Q505" t="str">
        <f t="shared" si="674"/>
        <v>N</v>
      </c>
    </row>
    <row r="506" spans="1:17" x14ac:dyDescent="0.35">
      <c r="A506" t="s">
        <v>20</v>
      </c>
      <c r="B506">
        <v>34</v>
      </c>
      <c r="C506" t="s">
        <v>1</v>
      </c>
      <c r="D506" t="str">
        <f>IF($B507=$B506,"T",IF($B507&lt;$B506,"W","L"))</f>
        <v>W</v>
      </c>
      <c r="E506" s="5">
        <f t="shared" si="667"/>
        <v>42001</v>
      </c>
      <c r="F506" s="4">
        <f t="shared" si="671"/>
        <v>16</v>
      </c>
      <c r="G506" s="4">
        <f t="shared" si="668"/>
        <v>7</v>
      </c>
      <c r="H506" t="s">
        <v>34</v>
      </c>
      <c r="I506">
        <f t="shared" si="669"/>
        <v>1625</v>
      </c>
      <c r="J506" t="str">
        <f>J507</f>
        <v>Eastern</v>
      </c>
      <c r="K506" t="str">
        <f t="shared" ref="K506:L506" si="688">K507</f>
        <v>Dome</v>
      </c>
      <c r="L506">
        <f t="shared" si="688"/>
        <v>0</v>
      </c>
      <c r="M506">
        <f t="shared" si="682"/>
        <v>3</v>
      </c>
      <c r="N506" s="10">
        <f t="shared" si="672"/>
        <v>20.333333333333332</v>
      </c>
      <c r="O506" s="10">
        <f t="shared" si="673"/>
        <v>24.733333333333334</v>
      </c>
      <c r="P506" s="8">
        <f>(P507*-1)</f>
        <v>-3</v>
      </c>
      <c r="Q506" t="str">
        <f t="shared" si="674"/>
        <v>Y</v>
      </c>
    </row>
    <row r="507" spans="1:17" x14ac:dyDescent="0.35">
      <c r="A507" t="s">
        <v>3</v>
      </c>
      <c r="B507">
        <v>3</v>
      </c>
      <c r="C507" t="s">
        <v>1</v>
      </c>
      <c r="D507" t="str">
        <f>IF($B506=$B507,"T",IF($B506&lt;$B507,"W","L"))</f>
        <v>L</v>
      </c>
      <c r="E507" s="5">
        <v>42001</v>
      </c>
      <c r="F507" s="4">
        <f t="shared" si="671"/>
        <v>16</v>
      </c>
      <c r="G507" s="4">
        <f t="shared" si="668"/>
        <v>7</v>
      </c>
      <c r="H507" t="s">
        <v>35</v>
      </c>
      <c r="I507">
        <v>1625</v>
      </c>
      <c r="J507" t="str">
        <f>VLOOKUP(A507,Sheet1!$A:$D,3, FALSE)</f>
        <v>Eastern</v>
      </c>
      <c r="K507" t="s">
        <v>61</v>
      </c>
      <c r="M507">
        <f t="shared" si="683"/>
        <v>34</v>
      </c>
      <c r="N507" s="10">
        <f t="shared" si="672"/>
        <v>25.2</v>
      </c>
      <c r="O507" s="10">
        <f t="shared" si="673"/>
        <v>25.533333333333335</v>
      </c>
      <c r="P507" s="8">
        <v>3</v>
      </c>
      <c r="Q507" t="str">
        <f t="shared" si="674"/>
        <v>Y</v>
      </c>
    </row>
    <row r="508" spans="1:17" x14ac:dyDescent="0.35">
      <c r="A508" t="s">
        <v>12</v>
      </c>
      <c r="B508">
        <v>14</v>
      </c>
      <c r="C508" t="s">
        <v>1</v>
      </c>
      <c r="D508" t="str">
        <f>IF($B509=$B508,"T",IF($B509&lt;$B508,"W","L"))</f>
        <v>L</v>
      </c>
      <c r="E508" s="5">
        <f t="shared" si="667"/>
        <v>42001</v>
      </c>
      <c r="F508" s="4">
        <f t="shared" si="671"/>
        <v>16</v>
      </c>
      <c r="G508" s="4">
        <f t="shared" si="668"/>
        <v>7</v>
      </c>
      <c r="H508" t="s">
        <v>34</v>
      </c>
      <c r="I508">
        <f t="shared" si="669"/>
        <v>1425</v>
      </c>
      <c r="J508" t="str">
        <f>J509</f>
        <v>Mountain</v>
      </c>
      <c r="K508">
        <f t="shared" ref="K508:L508" si="689">K509</f>
        <v>40</v>
      </c>
      <c r="L508" t="str">
        <f t="shared" si="689"/>
        <v>Partly Cloudy</v>
      </c>
      <c r="M508">
        <f t="shared" si="682"/>
        <v>47</v>
      </c>
      <c r="N508" s="10">
        <f t="shared" si="672"/>
        <v>15.933333333333334</v>
      </c>
      <c r="O508" s="10">
        <f t="shared" si="673"/>
        <v>27</v>
      </c>
      <c r="P508" s="8">
        <f>(P509*-1)</f>
        <v>-15.5</v>
      </c>
      <c r="Q508" t="str">
        <f t="shared" si="674"/>
        <v>N</v>
      </c>
    </row>
    <row r="509" spans="1:17" x14ac:dyDescent="0.35">
      <c r="A509" t="s">
        <v>18</v>
      </c>
      <c r="B509">
        <v>47</v>
      </c>
      <c r="C509" t="s">
        <v>1</v>
      </c>
      <c r="D509" t="str">
        <f>IF($B508=$B509,"T",IF($B508&lt;$B509,"W","L"))</f>
        <v>W</v>
      </c>
      <c r="E509" s="5">
        <v>42001</v>
      </c>
      <c r="F509" s="4">
        <f t="shared" si="671"/>
        <v>16</v>
      </c>
      <c r="G509" s="4">
        <f t="shared" si="668"/>
        <v>6</v>
      </c>
      <c r="H509" t="s">
        <v>35</v>
      </c>
      <c r="I509">
        <v>1425</v>
      </c>
      <c r="J509" t="str">
        <f>VLOOKUP(A509,Sheet1!$A:$D,3, FALSE)</f>
        <v>Mountain</v>
      </c>
      <c r="K509">
        <v>40</v>
      </c>
      <c r="L509" t="s">
        <v>62</v>
      </c>
      <c r="M509">
        <f t="shared" si="683"/>
        <v>14</v>
      </c>
      <c r="N509" s="10">
        <f t="shared" si="672"/>
        <v>29</v>
      </c>
      <c r="O509" s="10">
        <f t="shared" si="673"/>
        <v>22.666666666666668</v>
      </c>
      <c r="P509" s="8">
        <v>15.5</v>
      </c>
      <c r="Q509" t="str">
        <f t="shared" si="674"/>
        <v>N</v>
      </c>
    </row>
    <row r="510" spans="1:17" x14ac:dyDescent="0.35">
      <c r="A510" t="s">
        <v>23</v>
      </c>
      <c r="B510">
        <v>6</v>
      </c>
      <c r="C510" t="s">
        <v>1</v>
      </c>
      <c r="D510" t="str">
        <f>IF($B511=$B510,"T",IF($B511&lt;$B510,"W","L"))</f>
        <v>L</v>
      </c>
      <c r="E510" s="5">
        <f t="shared" si="667"/>
        <v>42001</v>
      </c>
      <c r="F510" s="4">
        <f t="shared" si="671"/>
        <v>16</v>
      </c>
      <c r="G510" s="4">
        <f t="shared" si="668"/>
        <v>7</v>
      </c>
      <c r="H510" t="s">
        <v>34</v>
      </c>
      <c r="I510">
        <f t="shared" si="669"/>
        <v>1325</v>
      </c>
      <c r="J510" t="str">
        <f>J511</f>
        <v>Pacific</v>
      </c>
      <c r="K510">
        <f t="shared" ref="K510:L510" si="690">K511</f>
        <v>43</v>
      </c>
      <c r="L510" t="str">
        <f t="shared" si="690"/>
        <v>Cloudy</v>
      </c>
      <c r="M510">
        <f t="shared" si="682"/>
        <v>20</v>
      </c>
      <c r="N510" s="10">
        <f t="shared" si="672"/>
        <v>21.2</v>
      </c>
      <c r="O510" s="10">
        <f t="shared" si="673"/>
        <v>22.266666666666666</v>
      </c>
      <c r="P510" s="8">
        <f>(P511*-1)</f>
        <v>-11.5</v>
      </c>
      <c r="Q510" t="str">
        <f t="shared" si="674"/>
        <v>N</v>
      </c>
    </row>
    <row r="511" spans="1:17" x14ac:dyDescent="0.35">
      <c r="A511" t="s">
        <v>25</v>
      </c>
      <c r="B511">
        <v>20</v>
      </c>
      <c r="C511" t="s">
        <v>1</v>
      </c>
      <c r="D511" t="str">
        <f>IF($B510=$B511,"T",IF($B510&lt;$B511,"W","L"))</f>
        <v>W</v>
      </c>
      <c r="E511" s="5">
        <v>42001</v>
      </c>
      <c r="F511" s="4">
        <f t="shared" si="671"/>
        <v>16</v>
      </c>
      <c r="G511" s="4">
        <f t="shared" si="668"/>
        <v>7</v>
      </c>
      <c r="H511" t="s">
        <v>35</v>
      </c>
      <c r="I511">
        <v>1325</v>
      </c>
      <c r="J511" t="str">
        <f>VLOOKUP(A511,Sheet1!$A:$D,3, FALSE)</f>
        <v>Pacific</v>
      </c>
      <c r="K511">
        <v>43</v>
      </c>
      <c r="L511" t="s">
        <v>64</v>
      </c>
      <c r="M511">
        <f t="shared" si="683"/>
        <v>6</v>
      </c>
      <c r="N511" s="10">
        <f t="shared" si="672"/>
        <v>24.933333333333334</v>
      </c>
      <c r="O511" s="10">
        <f t="shared" si="673"/>
        <v>16.533333333333328</v>
      </c>
      <c r="P511" s="8">
        <v>11.5</v>
      </c>
      <c r="Q511" t="str">
        <f t="shared" si="674"/>
        <v>N</v>
      </c>
    </row>
    <row r="512" spans="1:17" x14ac:dyDescent="0.35">
      <c r="A512" t="s">
        <v>6</v>
      </c>
      <c r="B512">
        <v>17</v>
      </c>
      <c r="C512" t="s">
        <v>1</v>
      </c>
      <c r="D512" t="str">
        <f>IF($B513=$B512,"T",IF($B513&lt;$B512,"W","L"))</f>
        <v>L</v>
      </c>
      <c r="E512" s="5">
        <f t="shared" si="667"/>
        <v>42001</v>
      </c>
      <c r="F512" s="4">
        <f t="shared" si="671"/>
        <v>16</v>
      </c>
      <c r="G512" s="4">
        <f t="shared" si="668"/>
        <v>6</v>
      </c>
      <c r="H512" t="s">
        <v>34</v>
      </c>
      <c r="I512">
        <f t="shared" si="669"/>
        <v>2030</v>
      </c>
      <c r="J512" t="str">
        <f>J513</f>
        <v>Eastern</v>
      </c>
      <c r="K512" s="1">
        <f>K513</f>
        <v>37</v>
      </c>
      <c r="L512" s="1" t="str">
        <f t="shared" ref="L512" si="691">L513</f>
        <v>Cloudy</v>
      </c>
      <c r="M512">
        <f t="shared" si="682"/>
        <v>27</v>
      </c>
      <c r="N512" s="10">
        <f t="shared" si="672"/>
        <v>23.2</v>
      </c>
      <c r="O512" s="10">
        <f t="shared" si="673"/>
        <v>21.133333333333333</v>
      </c>
      <c r="P512" s="8">
        <f>(P513*-1)</f>
        <v>-3</v>
      </c>
      <c r="Q512" t="str">
        <f t="shared" si="674"/>
        <v>N</v>
      </c>
    </row>
    <row r="513" spans="1:17" x14ac:dyDescent="0.35">
      <c r="A513" t="s">
        <v>4</v>
      </c>
      <c r="B513">
        <v>27</v>
      </c>
      <c r="C513" t="s">
        <v>1</v>
      </c>
      <c r="D513" t="str">
        <f>IF($B512=$B513,"T",IF($B512&lt;$B513,"W","L"))</f>
        <v>W</v>
      </c>
      <c r="E513" s="5">
        <v>42001</v>
      </c>
      <c r="F513" s="4">
        <f t="shared" si="671"/>
        <v>16</v>
      </c>
      <c r="G513" s="4">
        <f t="shared" si="668"/>
        <v>7</v>
      </c>
      <c r="H513" t="s">
        <v>35</v>
      </c>
      <c r="I513">
        <v>2030</v>
      </c>
      <c r="J513" t="str">
        <f>VLOOKUP(A513,Sheet1!$A:$D,3, FALSE)</f>
        <v>Eastern</v>
      </c>
      <c r="K513" s="1">
        <v>37</v>
      </c>
      <c r="L513" s="1" t="s">
        <v>64</v>
      </c>
      <c r="M513">
        <f t="shared" si="683"/>
        <v>17</v>
      </c>
      <c r="N513" s="10">
        <f t="shared" si="672"/>
        <v>27.266666666666666</v>
      </c>
      <c r="O513" s="10">
        <f t="shared" si="673"/>
        <v>23.4</v>
      </c>
      <c r="P513" s="8">
        <v>3</v>
      </c>
      <c r="Q513" t="str">
        <f t="shared" si="674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zoomScaleNormal="100" workbookViewId="0">
      <selection activeCell="O1" sqref="O1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8.453125" style="4" customWidth="1"/>
    <col min="7" max="7" width="8.7265625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3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30</v>
      </c>
      <c r="B2">
        <v>27</v>
      </c>
      <c r="C2" t="s">
        <v>1</v>
      </c>
      <c r="D2" t="str">
        <f>IF($B3=$B2,"T",IF($B3&lt;$B2,"W","L"))</f>
        <v>L</v>
      </c>
      <c r="E2" s="5">
        <f>$E3</f>
        <v>41522</v>
      </c>
      <c r="F2" s="4">
        <v>1</v>
      </c>
      <c r="H2" t="s">
        <v>34</v>
      </c>
      <c r="I2">
        <f>I3</f>
        <v>1830</v>
      </c>
      <c r="J2" t="str">
        <f>J3</f>
        <v>Mountain</v>
      </c>
      <c r="K2">
        <f>K3</f>
        <v>83</v>
      </c>
      <c r="L2" t="str">
        <f>L3</f>
        <v>Mostly Cloudy, Light Rain</v>
      </c>
      <c r="M2">
        <f>$B3</f>
        <v>49</v>
      </c>
      <c r="P2" s="8">
        <f>(P3*-1)</f>
        <v>-7.5</v>
      </c>
      <c r="Q2" t="str">
        <f>IF(AND(($P2 &lt;  0), ($D2="L")), "N", IF(AND(($P2 &gt; 0), ($D2="W")),"N","Y"))</f>
        <v>N</v>
      </c>
    </row>
    <row r="3" spans="1:37" x14ac:dyDescent="0.35">
      <c r="A3" t="s">
        <v>18</v>
      </c>
      <c r="B3">
        <v>49</v>
      </c>
      <c r="C3" t="s">
        <v>1</v>
      </c>
      <c r="D3" t="str">
        <f>IF($B2=$B3,"T",IF($B2&lt;$B3,"W","L"))</f>
        <v>W</v>
      </c>
      <c r="E3" s="5">
        <v>41522</v>
      </c>
      <c r="F3" s="4">
        <v>1</v>
      </c>
      <c r="H3" t="s">
        <v>35</v>
      </c>
      <c r="I3">
        <v>1830</v>
      </c>
      <c r="J3" t="str">
        <f>VLOOKUP(A3,Sheet1!$A:$D,3, FALSE)</f>
        <v>Mountain</v>
      </c>
      <c r="K3">
        <v>83</v>
      </c>
      <c r="L3" t="s">
        <v>161</v>
      </c>
      <c r="M3">
        <f>$B2</f>
        <v>27</v>
      </c>
      <c r="P3" s="8">
        <v>7.5</v>
      </c>
      <c r="Q3" t="str">
        <f>IF(AND(($P3 &lt;  0), ($D3="L")), "N", IF(AND(($P3 &gt; 0), ($D3="W")),"N","Y"))</f>
        <v>N</v>
      </c>
    </row>
    <row r="4" spans="1:37" x14ac:dyDescent="0.35">
      <c r="A4" t="s">
        <v>7</v>
      </c>
      <c r="B4">
        <v>23</v>
      </c>
      <c r="C4" t="s">
        <v>1</v>
      </c>
      <c r="D4" t="str">
        <f t="shared" ref="D4" si="0">IF($B5=$B4,"T",IF($B5&lt;$B4,"W","L"))</f>
        <v>W</v>
      </c>
      <c r="E4" s="5">
        <f>$E5</f>
        <v>41525</v>
      </c>
      <c r="F4" s="4">
        <v>1</v>
      </c>
      <c r="H4" t="s">
        <v>34</v>
      </c>
      <c r="I4">
        <f t="shared" ref="I4" si="1">I5</f>
        <v>1300</v>
      </c>
      <c r="J4" t="str">
        <f t="shared" ref="J4:L4" si="2">J5</f>
        <v>Eastern</v>
      </c>
      <c r="K4">
        <f t="shared" si="2"/>
        <v>65</v>
      </c>
      <c r="L4" t="str">
        <f t="shared" si="2"/>
        <v>Sunny</v>
      </c>
      <c r="M4">
        <f t="shared" ref="M4:M67" si="3">$B5</f>
        <v>21</v>
      </c>
      <c r="P4" s="8">
        <f>(P5*-1)</f>
        <v>10</v>
      </c>
      <c r="Q4" t="str">
        <f>IF(AND(($P4 &lt;  0), ($D4="L")), "N", IF(AND(($P4 &gt; 0), ($D4="W")),"N","Y"))</f>
        <v>N</v>
      </c>
    </row>
    <row r="5" spans="1:37" x14ac:dyDescent="0.35">
      <c r="A5" t="s">
        <v>11</v>
      </c>
      <c r="B5">
        <v>21</v>
      </c>
      <c r="C5" t="s">
        <v>1</v>
      </c>
      <c r="D5" t="str">
        <f t="shared" ref="D5" si="4">IF($B4=$B5,"T",IF($B4&lt;$B5,"W","L"))</f>
        <v>L</v>
      </c>
      <c r="E5" s="5">
        <v>41525</v>
      </c>
      <c r="F5" s="4">
        <v>1</v>
      </c>
      <c r="H5" t="s">
        <v>35</v>
      </c>
      <c r="I5">
        <v>1300</v>
      </c>
      <c r="J5" t="str">
        <f>VLOOKUP(A5,Sheet1!$A:$D,3, FALSE)</f>
        <v>Eastern</v>
      </c>
      <c r="K5">
        <v>65</v>
      </c>
      <c r="L5" t="s">
        <v>65</v>
      </c>
      <c r="M5">
        <f t="shared" ref="M5:M68" si="5">$B4</f>
        <v>23</v>
      </c>
      <c r="P5" s="8">
        <v>-10</v>
      </c>
      <c r="Q5" t="str">
        <f>IF(AND(($P5 &lt;  0), ($D5="L")), "N", IF(AND(($P5 &gt; 0), ($D5="W")),"N","Y"))</f>
        <v>N</v>
      </c>
    </row>
    <row r="6" spans="1:37" x14ac:dyDescent="0.35">
      <c r="A6" t="s">
        <v>0</v>
      </c>
      <c r="B6">
        <v>24</v>
      </c>
      <c r="C6" t="s">
        <v>1</v>
      </c>
      <c r="D6" t="str">
        <f t="shared" ref="D6" si="6">IF($B7=$B6,"T",IF($B7&lt;$B6,"W","L"))</f>
        <v>L</v>
      </c>
      <c r="E6" s="5">
        <f t="shared" ref="E6" si="7">$E7</f>
        <v>41525</v>
      </c>
      <c r="F6" s="4">
        <v>1</v>
      </c>
      <c r="H6" t="s">
        <v>34</v>
      </c>
      <c r="I6">
        <f t="shared" ref="I6" si="8">I7</f>
        <v>1300</v>
      </c>
      <c r="J6" t="str">
        <f t="shared" ref="J6:L8" si="9">J7</f>
        <v>Eastern</v>
      </c>
      <c r="K6" t="str">
        <f t="shared" si="9"/>
        <v>Dome</v>
      </c>
      <c r="L6">
        <f t="shared" si="9"/>
        <v>0</v>
      </c>
      <c r="M6">
        <f t="shared" ref="M6:M69" si="10">$B7</f>
        <v>34</v>
      </c>
      <c r="P6" s="8">
        <f>(P7*-1)</f>
        <v>-4</v>
      </c>
      <c r="Q6" t="str">
        <f>IF(AND(($P6 &lt;  0), ($D6="L")), "N", IF(AND(($P6 &gt; 0), ($D6="W")),"N","Y"))</f>
        <v>N</v>
      </c>
    </row>
    <row r="7" spans="1:37" x14ac:dyDescent="0.35">
      <c r="A7" t="s">
        <v>16</v>
      </c>
      <c r="B7">
        <v>34</v>
      </c>
      <c r="C7" t="s">
        <v>1</v>
      </c>
      <c r="D7" t="str">
        <f t="shared" ref="D7" si="11">IF($B6=$B7,"T",IF($B6&lt;$B7,"W","L"))</f>
        <v>W</v>
      </c>
      <c r="E7" s="5">
        <v>41525</v>
      </c>
      <c r="F7" s="4">
        <v>1</v>
      </c>
      <c r="H7" t="s">
        <v>35</v>
      </c>
      <c r="I7">
        <v>1300</v>
      </c>
      <c r="J7" t="str">
        <f>VLOOKUP(A7,Sheet1!$A:$D,3, FALSE)</f>
        <v>Eastern</v>
      </c>
      <c r="K7" t="s">
        <v>61</v>
      </c>
      <c r="M7">
        <f t="shared" ref="M7:M70" si="12">$B6</f>
        <v>24</v>
      </c>
      <c r="P7" s="8">
        <v>4</v>
      </c>
      <c r="Q7" t="str">
        <f>IF(AND(($P7 &lt;  0), ($D7="L")), "N", IF(AND(($P7 &gt; 0), ($D7="W")),"N","Y"))</f>
        <v>N</v>
      </c>
    </row>
    <row r="8" spans="1:37" x14ac:dyDescent="0.35">
      <c r="A8" t="s">
        <v>10</v>
      </c>
      <c r="B8">
        <v>23</v>
      </c>
      <c r="C8" t="s">
        <v>1</v>
      </c>
      <c r="D8" t="str">
        <f t="shared" ref="D8" si="13">IF($B9=$B8,"T",IF($B9&lt;$B8,"W","L"))</f>
        <v>W</v>
      </c>
      <c r="E8" s="5">
        <f t="shared" ref="E8:E32" si="14">$E9</f>
        <v>41525</v>
      </c>
      <c r="F8" s="4">
        <v>1</v>
      </c>
      <c r="H8" t="s">
        <v>34</v>
      </c>
      <c r="I8">
        <f t="shared" ref="I8" si="15">I9</f>
        <v>1300</v>
      </c>
      <c r="J8" t="str">
        <f t="shared" ref="J8:L8" si="16">J9</f>
        <v>Eastern</v>
      </c>
      <c r="K8">
        <f t="shared" si="9"/>
        <v>72</v>
      </c>
      <c r="L8" t="str">
        <f t="shared" si="16"/>
        <v>Sunny</v>
      </c>
      <c r="M8">
        <f t="shared" ref="M8:M71" si="17">$B9</f>
        <v>10</v>
      </c>
      <c r="P8" s="8">
        <f>(P9*-1)</f>
        <v>-2.5</v>
      </c>
      <c r="Q8" t="str">
        <f>IF(AND(($P8 &lt;  0), ($D8="L")), "N", IF(AND(($P8 &gt; 0), ($D8="W")),"N","Y"))</f>
        <v>Y</v>
      </c>
    </row>
    <row r="9" spans="1:37" x14ac:dyDescent="0.35">
      <c r="A9" t="s">
        <v>8</v>
      </c>
      <c r="B9">
        <v>10</v>
      </c>
      <c r="C9" t="s">
        <v>1</v>
      </c>
      <c r="D9" t="str">
        <f t="shared" ref="D9" si="18">IF($B8=$B9,"T",IF($B8&lt;$B9,"W","L"))</f>
        <v>L</v>
      </c>
      <c r="E9" s="5">
        <v>41525</v>
      </c>
      <c r="F9" s="4">
        <v>1</v>
      </c>
      <c r="H9" t="s">
        <v>35</v>
      </c>
      <c r="I9">
        <v>1300</v>
      </c>
      <c r="J9" t="str">
        <f>VLOOKUP(A9,Sheet1!$A:$D,3, FALSE)</f>
        <v>Eastern</v>
      </c>
      <c r="K9" s="1">
        <v>72</v>
      </c>
      <c r="L9" t="s">
        <v>65</v>
      </c>
      <c r="M9">
        <f t="shared" ref="M9:M72" si="19">$B8</f>
        <v>23</v>
      </c>
      <c r="P9" s="8">
        <v>2.5</v>
      </c>
      <c r="Q9" t="str">
        <f>IF(AND(($P9 &lt;  0), ($D9="L")), "N", IF(AND(($P9 &gt; 0), ($D9="W")),"N","Y"))</f>
        <v>Y</v>
      </c>
    </row>
    <row r="10" spans="1:37" x14ac:dyDescent="0.35">
      <c r="A10" t="s">
        <v>13</v>
      </c>
      <c r="B10">
        <v>16</v>
      </c>
      <c r="C10" t="s">
        <v>1</v>
      </c>
      <c r="D10" t="str">
        <f t="shared" ref="D10" si="20">IF($B11=$B10,"T",IF($B11&lt;$B10,"W","L"))</f>
        <v>W</v>
      </c>
      <c r="E10" s="5">
        <f t="shared" si="14"/>
        <v>41525</v>
      </c>
      <c r="F10" s="4">
        <v>1</v>
      </c>
      <c r="H10" t="s">
        <v>34</v>
      </c>
      <c r="I10">
        <f t="shared" ref="I10" si="21">I11</f>
        <v>1300</v>
      </c>
      <c r="J10" t="str">
        <f t="shared" ref="J10:L10" si="22">J11</f>
        <v>Eastern</v>
      </c>
      <c r="K10" s="1">
        <f>K11</f>
        <v>73</v>
      </c>
      <c r="L10" s="1" t="str">
        <f t="shared" si="22"/>
        <v>Cloudy</v>
      </c>
      <c r="M10">
        <f t="shared" ref="M10:M73" si="23">$B11</f>
        <v>9</v>
      </c>
      <c r="P10" s="8">
        <f>(P11*-1)</f>
        <v>-6</v>
      </c>
      <c r="Q10" t="str">
        <f>IF(AND(($P10 &lt;  0), ($D10="L")), "N", IF(AND(($P10 &gt; 0), ($D10="W")),"N","Y"))</f>
        <v>Y</v>
      </c>
    </row>
    <row r="11" spans="1:37" x14ac:dyDescent="0.35">
      <c r="A11" t="s">
        <v>4</v>
      </c>
      <c r="B11">
        <v>9</v>
      </c>
      <c r="C11" t="s">
        <v>1</v>
      </c>
      <c r="D11" t="str">
        <f t="shared" ref="D11" si="24">IF($B10=$B11,"T",IF($B10&lt;$B11,"W","L"))</f>
        <v>L</v>
      </c>
      <c r="E11" s="5">
        <v>41525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 s="1">
        <v>73</v>
      </c>
      <c r="L11" s="1" t="s">
        <v>64</v>
      </c>
      <c r="M11">
        <f t="shared" ref="M11:M74" si="25">$B10</f>
        <v>16</v>
      </c>
      <c r="P11" s="8">
        <v>6</v>
      </c>
      <c r="Q11" t="str">
        <f>IF(AND(($P11 &lt;  0), ($D11="L")), "N", IF(AND(($P11 &gt; 0), ($D11="W")),"N","Y"))</f>
        <v>Y</v>
      </c>
    </row>
    <row r="12" spans="1:37" x14ac:dyDescent="0.35">
      <c r="A12" t="s">
        <v>12</v>
      </c>
      <c r="B12">
        <v>17</v>
      </c>
      <c r="C12" t="s">
        <v>1</v>
      </c>
      <c r="D12" t="str">
        <f t="shared" ref="D12" si="26">IF($B13=$B12,"T",IF($B13&lt;$B12,"W","L"))</f>
        <v>L</v>
      </c>
      <c r="E12" s="5">
        <f t="shared" si="14"/>
        <v>41525</v>
      </c>
      <c r="F12" s="4">
        <v>1</v>
      </c>
      <c r="H12" t="s">
        <v>34</v>
      </c>
      <c r="I12">
        <f t="shared" ref="I12" si="27">I13</f>
        <v>1300</v>
      </c>
      <c r="J12" t="str">
        <f t="shared" ref="J12:L12" si="28">J13</f>
        <v>Eastern</v>
      </c>
      <c r="K12" t="str">
        <f t="shared" si="28"/>
        <v>Dome</v>
      </c>
      <c r="L12">
        <f t="shared" si="28"/>
        <v>0</v>
      </c>
      <c r="M12">
        <f t="shared" ref="M12:M75" si="29">$B13</f>
        <v>21</v>
      </c>
      <c r="P12" s="8">
        <f>(P13*-1)</f>
        <v>-11</v>
      </c>
      <c r="Q12" t="str">
        <f>IF(AND(($P12 &lt;  0), ($D12="L")), "N", IF(AND(($P12 &gt; 0), ($D12="W")),"N","Y"))</f>
        <v>N</v>
      </c>
    </row>
    <row r="13" spans="1:37" x14ac:dyDescent="0.35">
      <c r="A13" t="s">
        <v>14</v>
      </c>
      <c r="B13">
        <v>21</v>
      </c>
      <c r="C13" t="s">
        <v>1</v>
      </c>
      <c r="D13" t="str">
        <f t="shared" ref="D13" si="30">IF($B12=$B13,"T",IF($B12&lt;$B13,"W","L"))</f>
        <v>W</v>
      </c>
      <c r="E13" s="5">
        <v>41525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 t="s">
        <v>61</v>
      </c>
      <c r="M13">
        <f t="shared" ref="M13:M76" si="31">$B12</f>
        <v>17</v>
      </c>
      <c r="P13" s="8">
        <v>11</v>
      </c>
      <c r="Q13" t="str">
        <f>IF(AND(($P13 &lt;  0), ($D13="L")), "N", IF(AND(($P13 &gt; 0), ($D13="W")),"N","Y"))</f>
        <v>N</v>
      </c>
    </row>
    <row r="14" spans="1:37" x14ac:dyDescent="0.35">
      <c r="A14" t="s">
        <v>6</v>
      </c>
      <c r="B14">
        <v>21</v>
      </c>
      <c r="C14" t="s">
        <v>1</v>
      </c>
      <c r="D14" t="str">
        <f t="shared" ref="D14" si="32">IF($B15=$B14,"T",IF($B15&lt;$B14,"W","L"))</f>
        <v>L</v>
      </c>
      <c r="E14" s="5">
        <f t="shared" si="14"/>
        <v>41525</v>
      </c>
      <c r="F14" s="4">
        <v>1</v>
      </c>
      <c r="H14" t="s">
        <v>34</v>
      </c>
      <c r="I14">
        <f t="shared" ref="I14" si="33">I15</f>
        <v>1200</v>
      </c>
      <c r="J14" t="str">
        <f t="shared" ref="J14:L14" si="34">J15</f>
        <v>Central</v>
      </c>
      <c r="K14">
        <f t="shared" si="34"/>
        <v>73</v>
      </c>
      <c r="L14" t="str">
        <f t="shared" si="34"/>
        <v>Cloudy</v>
      </c>
      <c r="M14">
        <f t="shared" ref="M14:M77" si="35">$B15</f>
        <v>24</v>
      </c>
      <c r="P14" s="8">
        <f>(P15*-1)</f>
        <v>-3</v>
      </c>
      <c r="Q14" t="str">
        <f>IF(AND(($P14 &lt;  0), ($D14="L")), "N", IF(AND(($P14 &gt; 0), ($D14="W")),"N","Y"))</f>
        <v>N</v>
      </c>
    </row>
    <row r="15" spans="1:37" x14ac:dyDescent="0.35">
      <c r="A15" t="s">
        <v>17</v>
      </c>
      <c r="B15">
        <v>24</v>
      </c>
      <c r="C15" t="s">
        <v>1</v>
      </c>
      <c r="D15" t="str">
        <f t="shared" ref="D15" si="36">IF($B14=$B15,"T",IF($B14&lt;$B15,"W","L"))</f>
        <v>W</v>
      </c>
      <c r="E15" s="5">
        <v>41525</v>
      </c>
      <c r="F15" s="4">
        <v>1</v>
      </c>
      <c r="H15" t="s">
        <v>35</v>
      </c>
      <c r="I15">
        <v>1200</v>
      </c>
      <c r="J15" t="str">
        <f>VLOOKUP(A15,Sheet1!$A:$D,3, FALSE)</f>
        <v>Central</v>
      </c>
      <c r="K15">
        <v>73</v>
      </c>
      <c r="L15" t="s">
        <v>64</v>
      </c>
      <c r="M15">
        <f t="shared" ref="M15:M78" si="37">$B14</f>
        <v>21</v>
      </c>
      <c r="P15" s="8">
        <v>3</v>
      </c>
      <c r="Q15" t="str">
        <f>IF(AND(($P15 &lt;  0), ($D15="L")), "N", IF(AND(($P15 &gt; 0), ($D15="W")),"N","Y"))</f>
        <v>N</v>
      </c>
    </row>
    <row r="16" spans="1:37" x14ac:dyDescent="0.35">
      <c r="A16" t="s">
        <v>9</v>
      </c>
      <c r="B16">
        <v>17</v>
      </c>
      <c r="C16" t="s">
        <v>1</v>
      </c>
      <c r="D16" t="str">
        <f t="shared" ref="D16" si="38">IF($B17=$B16,"T",IF($B17&lt;$B16,"W","L"))</f>
        <v>L</v>
      </c>
      <c r="E16" s="5">
        <f t="shared" si="14"/>
        <v>41525</v>
      </c>
      <c r="F16" s="4">
        <v>1</v>
      </c>
      <c r="H16" t="s">
        <v>34</v>
      </c>
      <c r="I16">
        <f t="shared" ref="I16" si="39">I17</f>
        <v>1300</v>
      </c>
      <c r="J16" t="str">
        <f t="shared" ref="J16:L16" si="40">J17</f>
        <v>Eastern</v>
      </c>
      <c r="K16">
        <f t="shared" si="40"/>
        <v>82</v>
      </c>
      <c r="L16" t="str">
        <f t="shared" si="40"/>
        <v>Sunny</v>
      </c>
      <c r="M16">
        <f t="shared" ref="M16:M79" si="41">$B17</f>
        <v>18</v>
      </c>
      <c r="P16" s="8">
        <f>(P17*-1)</f>
        <v>4</v>
      </c>
      <c r="Q16" t="str">
        <f>IF(AND(($P16 &lt;  0), ($D16="L")), "N", IF(AND(($P16 &gt; 0), ($D16="W")),"N","Y"))</f>
        <v>Y</v>
      </c>
    </row>
    <row r="17" spans="1:17" x14ac:dyDescent="0.35">
      <c r="A17" t="s">
        <v>31</v>
      </c>
      <c r="B17">
        <v>18</v>
      </c>
      <c r="C17" t="s">
        <v>1</v>
      </c>
      <c r="D17" t="str">
        <f t="shared" ref="D17" si="42">IF($B16=$B17,"T",IF($B16&lt;$B17,"W","L"))</f>
        <v>W</v>
      </c>
      <c r="E17" s="5">
        <v>41525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>
        <v>82</v>
      </c>
      <c r="L17" t="s">
        <v>65</v>
      </c>
      <c r="M17">
        <f t="shared" ref="M17:M80" si="43">$B16</f>
        <v>17</v>
      </c>
      <c r="P17" s="8">
        <v>-4</v>
      </c>
      <c r="Q17" t="str">
        <f>IF(AND(($P17 &lt;  0), ($D17="L")), "N", IF(AND(($P17 &gt; 0), ($D17="W")),"N","Y"))</f>
        <v>Y</v>
      </c>
    </row>
    <row r="18" spans="1:17" x14ac:dyDescent="0.35">
      <c r="A18" t="s">
        <v>33</v>
      </c>
      <c r="B18">
        <v>28</v>
      </c>
      <c r="C18" t="s">
        <v>1</v>
      </c>
      <c r="D18" t="str">
        <f t="shared" ref="D18" si="44">IF($B19=$B18,"T",IF($B19&lt;$B18,"W","L"))</f>
        <v>W</v>
      </c>
      <c r="E18" s="5">
        <f t="shared" si="14"/>
        <v>41525</v>
      </c>
      <c r="F18" s="4">
        <v>1</v>
      </c>
      <c r="H18" t="s">
        <v>34</v>
      </c>
      <c r="I18">
        <f t="shared" ref="I18" si="45">I19</f>
        <v>1300</v>
      </c>
      <c r="J18" t="str">
        <f t="shared" ref="J18:L18" si="46">J19</f>
        <v>Eastern</v>
      </c>
      <c r="K18">
        <f t="shared" si="46"/>
        <v>85</v>
      </c>
      <c r="L18" t="str">
        <f t="shared" si="46"/>
        <v>Sunny</v>
      </c>
      <c r="M18">
        <f t="shared" ref="M18:M81" si="47">$B19</f>
        <v>2</v>
      </c>
      <c r="P18" s="8">
        <f>(P19*-1)</f>
        <v>3.5</v>
      </c>
      <c r="Q18" t="str">
        <f>IF(AND(($P18 &lt;  0), ($D18="L")), "N", IF(AND(($P18 &gt; 0), ($D18="W")),"N","Y"))</f>
        <v>N</v>
      </c>
    </row>
    <row r="19" spans="1:17" x14ac:dyDescent="0.35">
      <c r="A19" t="s">
        <v>19</v>
      </c>
      <c r="B19">
        <v>2</v>
      </c>
      <c r="C19" t="s">
        <v>1</v>
      </c>
      <c r="D19" t="str">
        <f t="shared" ref="D19" si="48">IF($B18=$B19,"T",IF($B18&lt;$B19,"W","L"))</f>
        <v>L</v>
      </c>
      <c r="E19" s="5">
        <v>41525</v>
      </c>
      <c r="F19" s="4">
        <v>1</v>
      </c>
      <c r="H19" t="s">
        <v>35</v>
      </c>
      <c r="I19">
        <v>1300</v>
      </c>
      <c r="J19" t="str">
        <f>VLOOKUP(A19,Sheet1!$A:$D,3, FALSE)</f>
        <v>Eastern</v>
      </c>
      <c r="K19">
        <v>85</v>
      </c>
      <c r="L19" t="s">
        <v>65</v>
      </c>
      <c r="M19">
        <f t="shared" ref="M19:M82" si="49">$B18</f>
        <v>28</v>
      </c>
      <c r="P19" s="8">
        <v>-3.5</v>
      </c>
      <c r="Q19" t="str">
        <f>IF(AND(($P19 &lt;  0), ($D19="L")), "N", IF(AND(($P19 &gt; 0), ($D19="W")),"N","Y"))</f>
        <v>N</v>
      </c>
    </row>
    <row r="20" spans="1:17" x14ac:dyDescent="0.35">
      <c r="A20" t="s">
        <v>3</v>
      </c>
      <c r="B20">
        <v>17</v>
      </c>
      <c r="C20" t="s">
        <v>1</v>
      </c>
      <c r="D20" t="str">
        <f t="shared" ref="D20" si="50">IF($B21=$B20,"T",IF($B21&lt;$B20,"W","L"))</f>
        <v>L</v>
      </c>
      <c r="E20" s="5">
        <f t="shared" si="14"/>
        <v>41525</v>
      </c>
      <c r="F20" s="4">
        <v>1</v>
      </c>
      <c r="H20" t="s">
        <v>34</v>
      </c>
      <c r="I20">
        <f t="shared" ref="I20" si="51">I21</f>
        <v>1200</v>
      </c>
      <c r="J20" t="str">
        <f t="shared" ref="J20:L20" si="52">J21</f>
        <v>Central</v>
      </c>
      <c r="K20" t="str">
        <f t="shared" si="52"/>
        <v>Dome</v>
      </c>
      <c r="L20">
        <f t="shared" si="52"/>
        <v>0</v>
      </c>
      <c r="M20">
        <f t="shared" ref="M20:M83" si="53">$B21</f>
        <v>23</v>
      </c>
      <c r="P20" s="8">
        <f>(P21*-1)</f>
        <v>-3.5</v>
      </c>
      <c r="Q20" t="str">
        <f>IF(AND(($P20 &lt;  0), ($D20="L")), "N", IF(AND(($P20 &gt; 0), ($D20="W")),"N","Y"))</f>
        <v>N</v>
      </c>
    </row>
    <row r="21" spans="1:17" x14ac:dyDescent="0.35">
      <c r="A21" t="s">
        <v>2</v>
      </c>
      <c r="B21">
        <v>23</v>
      </c>
      <c r="C21" t="s">
        <v>1</v>
      </c>
      <c r="D21" t="str">
        <f t="shared" ref="D21" si="54">IF($B20=$B21,"T",IF($B20&lt;$B21,"W","L"))</f>
        <v>W</v>
      </c>
      <c r="E21" s="5">
        <v>41525</v>
      </c>
      <c r="F21" s="4">
        <v>1</v>
      </c>
      <c r="H21" t="s">
        <v>35</v>
      </c>
      <c r="I21">
        <v>1200</v>
      </c>
      <c r="J21" t="str">
        <f>VLOOKUP(A21,Sheet1!$A:$D,3, FALSE)</f>
        <v>Central</v>
      </c>
      <c r="K21" t="s">
        <v>61</v>
      </c>
      <c r="M21">
        <f t="shared" ref="M21:M84" si="55">$B20</f>
        <v>17</v>
      </c>
      <c r="P21" s="8">
        <v>3.5</v>
      </c>
      <c r="Q21" t="str">
        <f>IF(AND(($P21 &lt;  0), ($D21="L")), "N", IF(AND(($P21 &gt; 0), ($D21="W")),"N","Y"))</f>
        <v>N</v>
      </c>
    </row>
    <row r="22" spans="1:17" x14ac:dyDescent="0.35">
      <c r="A22" t="s">
        <v>25</v>
      </c>
      <c r="B22">
        <v>12</v>
      </c>
      <c r="C22" t="s">
        <v>1</v>
      </c>
      <c r="D22" t="str">
        <f t="shared" ref="D22" si="56">IF($B23=$B22,"T",IF($B23&lt;$B22,"W","L"))</f>
        <v>W</v>
      </c>
      <c r="E22" s="5">
        <f t="shared" si="14"/>
        <v>41525</v>
      </c>
      <c r="F22" s="4">
        <v>1</v>
      </c>
      <c r="H22" t="s">
        <v>34</v>
      </c>
      <c r="I22">
        <f t="shared" ref="I22" si="57">I23</f>
        <v>1300</v>
      </c>
      <c r="J22" t="str">
        <f t="shared" ref="J22:L22" si="58">J23</f>
        <v>Eastern</v>
      </c>
      <c r="K22">
        <f t="shared" si="58"/>
        <v>87</v>
      </c>
      <c r="L22" t="str">
        <f t="shared" si="58"/>
        <v>Partly Cloudy</v>
      </c>
      <c r="M22">
        <f t="shared" ref="M22:M85" si="59">$B23</f>
        <v>7</v>
      </c>
      <c r="P22" s="8">
        <f>(P23*-1)</f>
        <v>3</v>
      </c>
      <c r="Q22" t="str">
        <f>IF(AND(($P22 &lt;  0), ($D22="L")), "N", IF(AND(($P22 &gt; 0), ($D22="W")),"N","Y"))</f>
        <v>N</v>
      </c>
    </row>
    <row r="23" spans="1:17" x14ac:dyDescent="0.35">
      <c r="A23" t="s">
        <v>20</v>
      </c>
      <c r="B23">
        <v>7</v>
      </c>
      <c r="C23" t="s">
        <v>1</v>
      </c>
      <c r="D23" t="str">
        <f t="shared" ref="D23" si="60">IF($B22=$B23,"T",IF($B22&lt;$B23,"W","L"))</f>
        <v>L</v>
      </c>
      <c r="E23" s="5">
        <v>41525</v>
      </c>
      <c r="F23" s="4">
        <v>1</v>
      </c>
      <c r="H23" t="s">
        <v>35</v>
      </c>
      <c r="I23">
        <v>1300</v>
      </c>
      <c r="J23" t="str">
        <f>VLOOKUP(A23,Sheet1!$A:$D,3, FALSE)</f>
        <v>Eastern</v>
      </c>
      <c r="K23">
        <v>87</v>
      </c>
      <c r="L23" t="s">
        <v>62</v>
      </c>
      <c r="M23">
        <f t="shared" ref="M23:M86" si="61">$B22</f>
        <v>12</v>
      </c>
      <c r="P23" s="8">
        <v>-3</v>
      </c>
      <c r="Q23" t="str">
        <f>IF(AND(($P23 &lt;  0), ($D23="L")), "N", IF(AND(($P23 &gt; 0), ($D23="W")),"N","Y"))</f>
        <v>N</v>
      </c>
    </row>
    <row r="24" spans="1:17" x14ac:dyDescent="0.35">
      <c r="A24" t="s">
        <v>22</v>
      </c>
      <c r="B24">
        <v>24</v>
      </c>
      <c r="C24" t="s">
        <v>1</v>
      </c>
      <c r="D24" t="str">
        <f t="shared" ref="D24" si="62">IF($B25=$B24,"T",IF($B25&lt;$B24,"W","L"))</f>
        <v>L</v>
      </c>
      <c r="E24" s="5">
        <f t="shared" si="14"/>
        <v>41525</v>
      </c>
      <c r="F24" s="4">
        <v>1</v>
      </c>
      <c r="H24" t="s">
        <v>34</v>
      </c>
      <c r="I24" s="1">
        <f t="shared" ref="I24" si="63">I25</f>
        <v>1525</v>
      </c>
      <c r="J24" t="str">
        <f t="shared" ref="J24:L24" si="64">J25</f>
        <v>Central</v>
      </c>
      <c r="K24" t="str">
        <f t="shared" si="64"/>
        <v>Dome</v>
      </c>
      <c r="L24">
        <f t="shared" si="64"/>
        <v>0</v>
      </c>
      <c r="M24">
        <f t="shared" ref="M24:M87" si="65">$B25</f>
        <v>27</v>
      </c>
      <c r="P24" s="8">
        <f>(P25*-1)</f>
        <v>-4</v>
      </c>
      <c r="Q24" t="str">
        <f>IF(AND(($P24 &lt;  0), ($D24="L")), "N", IF(AND(($P24 &gt; 0), ($D24="W")),"N","Y"))</f>
        <v>N</v>
      </c>
    </row>
    <row r="25" spans="1:17" x14ac:dyDescent="0.35">
      <c r="A25" t="s">
        <v>23</v>
      </c>
      <c r="B25">
        <v>27</v>
      </c>
      <c r="C25" t="s">
        <v>1</v>
      </c>
      <c r="D25" t="str">
        <f t="shared" ref="D25" si="66">IF($B24=$B25,"T",IF($B24&lt;$B25,"W","L"))</f>
        <v>W</v>
      </c>
      <c r="E25" s="5">
        <v>41525</v>
      </c>
      <c r="F25" s="4">
        <v>1</v>
      </c>
      <c r="H25" t="s">
        <v>35</v>
      </c>
      <c r="I25" s="1">
        <v>1525</v>
      </c>
      <c r="J25" t="str">
        <f>VLOOKUP(A25,Sheet1!$A:$D,3, FALSE)</f>
        <v>Central</v>
      </c>
      <c r="K25" t="s">
        <v>61</v>
      </c>
      <c r="M25">
        <f t="shared" ref="M25:M88" si="67">$B24</f>
        <v>24</v>
      </c>
      <c r="P25" s="8">
        <v>4</v>
      </c>
      <c r="Q25" t="str">
        <f>IF(AND(($P25 &lt;  0), ($D25="L")), "N", IF(AND(($P25 &gt; 0), ($D25="W")),"N","Y"))</f>
        <v>N</v>
      </c>
    </row>
    <row r="26" spans="1:17" x14ac:dyDescent="0.35">
      <c r="A26" t="s">
        <v>26</v>
      </c>
      <c r="B26">
        <v>28</v>
      </c>
      <c r="C26" t="s">
        <v>1</v>
      </c>
      <c r="D26" t="str">
        <f t="shared" ref="D26" si="68">IF($B27=$B26,"T",IF($B27&lt;$B26,"W","L"))</f>
        <v>L</v>
      </c>
      <c r="E26" s="5">
        <f t="shared" si="14"/>
        <v>41525</v>
      </c>
      <c r="F26" s="4">
        <v>1</v>
      </c>
      <c r="H26" t="s">
        <v>34</v>
      </c>
      <c r="I26">
        <f t="shared" ref="I26:I28" si="69">I27</f>
        <v>1325</v>
      </c>
      <c r="J26" t="str">
        <f t="shared" ref="J26" si="70">J27</f>
        <v>Pacific</v>
      </c>
      <c r="K26">
        <f>K27</f>
        <v>69</v>
      </c>
      <c r="L26" t="str">
        <f>L27</f>
        <v>Sunny, Breezy</v>
      </c>
      <c r="M26">
        <f t="shared" ref="M26:M89" si="71">$B27</f>
        <v>34</v>
      </c>
      <c r="P26" s="8">
        <f>(P27*-1)</f>
        <v>-5.5</v>
      </c>
      <c r="Q26" t="str">
        <f>IF(AND(($P26 &lt;  0), ($D26="L")), "N", IF(AND(($P26 &gt; 0), ($D26="W")),"N","Y"))</f>
        <v>N</v>
      </c>
    </row>
    <row r="27" spans="1:17" x14ac:dyDescent="0.35">
      <c r="A27" t="s">
        <v>24</v>
      </c>
      <c r="B27">
        <v>34</v>
      </c>
      <c r="C27" t="s">
        <v>1</v>
      </c>
      <c r="D27" t="str">
        <f t="shared" ref="D27" si="72">IF($B26=$B27,"T",IF($B26&lt;$B27,"W","L"))</f>
        <v>W</v>
      </c>
      <c r="E27" s="5">
        <v>41525</v>
      </c>
      <c r="F27" s="4">
        <v>1</v>
      </c>
      <c r="H27" t="s">
        <v>35</v>
      </c>
      <c r="I27">
        <v>1325</v>
      </c>
      <c r="J27" t="str">
        <f>VLOOKUP(A27,Sheet1!$A:$D,3, FALSE)</f>
        <v>Pacific</v>
      </c>
      <c r="K27">
        <v>69</v>
      </c>
      <c r="L27" t="s">
        <v>147</v>
      </c>
      <c r="M27">
        <f t="shared" ref="M27:M90" si="73">$B26</f>
        <v>28</v>
      </c>
      <c r="P27" s="8">
        <v>5.5</v>
      </c>
      <c r="Q27" t="str">
        <f>IF(AND(($P27 &lt;  0), ($D27="L")), "N", IF(AND(($P27 &gt; 0), ($D27="W")),"N","Y"))</f>
        <v>N</v>
      </c>
    </row>
    <row r="28" spans="1:17" x14ac:dyDescent="0.35">
      <c r="A28" t="s">
        <v>21</v>
      </c>
      <c r="B28">
        <v>31</v>
      </c>
      <c r="C28" t="s">
        <v>1</v>
      </c>
      <c r="D28" t="str">
        <f t="shared" ref="D28" si="74">IF($B29=$B28,"T",IF($B29&lt;$B28,"W","L"))</f>
        <v>L</v>
      </c>
      <c r="E28" s="5">
        <f t="shared" si="14"/>
        <v>41525</v>
      </c>
      <c r="F28" s="4">
        <v>1</v>
      </c>
      <c r="H28" t="s">
        <v>34</v>
      </c>
      <c r="I28">
        <f t="shared" si="69"/>
        <v>1920</v>
      </c>
      <c r="J28" t="str">
        <f t="shared" ref="J28:L28" si="75">J29</f>
        <v>Central</v>
      </c>
      <c r="K28" t="str">
        <f t="shared" si="75"/>
        <v>Dome</v>
      </c>
      <c r="L28">
        <f t="shared" si="75"/>
        <v>0</v>
      </c>
      <c r="M28">
        <f t="shared" ref="M28:M91" si="76">$B29</f>
        <v>36</v>
      </c>
      <c r="P28" s="8">
        <f>(P29*-1)</f>
        <v>-3.5</v>
      </c>
      <c r="Q28" t="str">
        <f>IF(AND(($P28 &lt;  0), ($D28="L")), "N", IF(AND(($P28 &gt; 0), ($D28="W")),"N","Y"))</f>
        <v>N</v>
      </c>
    </row>
    <row r="29" spans="1:17" x14ac:dyDescent="0.35">
      <c r="A29" t="s">
        <v>28</v>
      </c>
      <c r="B29">
        <v>36</v>
      </c>
      <c r="C29" t="s">
        <v>1</v>
      </c>
      <c r="D29" t="str">
        <f t="shared" ref="D29" si="77">IF($B28=$B29,"T",IF($B28&lt;$B29,"W","L"))</f>
        <v>W</v>
      </c>
      <c r="E29" s="5">
        <v>41525</v>
      </c>
      <c r="F29" s="4">
        <v>1</v>
      </c>
      <c r="H29" t="s">
        <v>35</v>
      </c>
      <c r="I29">
        <v>1920</v>
      </c>
      <c r="J29" t="str">
        <f>VLOOKUP(A29,Sheet1!$A:$D,3, FALSE)</f>
        <v>Central</v>
      </c>
      <c r="K29" t="s">
        <v>61</v>
      </c>
      <c r="M29">
        <f t="shared" ref="M29:M92" si="78">$B28</f>
        <v>31</v>
      </c>
      <c r="P29" s="8">
        <v>3.5</v>
      </c>
      <c r="Q29" t="str">
        <f>IF(AND(($P29 &lt;  0), ($D29="L")), "N", IF(AND(($P29 &gt; 0), ($D29="W")),"N","Y"))</f>
        <v>N</v>
      </c>
    </row>
    <row r="30" spans="1:17" x14ac:dyDescent="0.35">
      <c r="A30" t="s">
        <v>27</v>
      </c>
      <c r="B30">
        <v>33</v>
      </c>
      <c r="C30" t="s">
        <v>1</v>
      </c>
      <c r="D30" t="str">
        <f t="shared" ref="D30" si="79">IF($B31=$B30,"T",IF($B31&lt;$B30,"W","L"))</f>
        <v>W</v>
      </c>
      <c r="E30" s="5">
        <f t="shared" si="14"/>
        <v>41526</v>
      </c>
      <c r="F30" s="4">
        <v>1</v>
      </c>
      <c r="H30" t="s">
        <v>34</v>
      </c>
      <c r="I30">
        <f t="shared" ref="I30" si="80">I31</f>
        <v>1910</v>
      </c>
      <c r="J30" t="str">
        <f t="shared" ref="J30:L30" si="81">J31</f>
        <v>Eastern</v>
      </c>
      <c r="K30">
        <f t="shared" si="81"/>
        <v>80</v>
      </c>
      <c r="L30" t="str">
        <f t="shared" si="81"/>
        <v>Cloudy</v>
      </c>
      <c r="M30">
        <f t="shared" ref="M30:M93" si="82">$B31</f>
        <v>27</v>
      </c>
      <c r="P30" s="8">
        <f>(P31*-1)</f>
        <v>-4</v>
      </c>
      <c r="Q30" t="str">
        <f>IF(AND(($P30 &lt;  0), ($D30="L")), "N", IF(AND(($P30 &gt; 0), ($D30="W")),"N","Y"))</f>
        <v>Y</v>
      </c>
    </row>
    <row r="31" spans="1:17" x14ac:dyDescent="0.35">
      <c r="A31" t="s">
        <v>29</v>
      </c>
      <c r="B31">
        <v>27</v>
      </c>
      <c r="C31" t="s">
        <v>1</v>
      </c>
      <c r="D31" t="str">
        <f t="shared" ref="D31" si="83">IF($B30=$B31,"T",IF($B30&lt;$B31,"W","L"))</f>
        <v>L</v>
      </c>
      <c r="E31" s="5">
        <v>41526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>
        <v>80</v>
      </c>
      <c r="L31" t="s">
        <v>64</v>
      </c>
      <c r="M31">
        <f t="shared" ref="M31:M94" si="84">$B30</f>
        <v>33</v>
      </c>
      <c r="P31" s="8">
        <v>4</v>
      </c>
      <c r="Q31" t="str">
        <f>IF(AND(($P31 &lt;  0), ($D31="L")), "N", IF(AND(($P31 &gt; 0), ($D31="W")),"N","Y"))</f>
        <v>Y</v>
      </c>
    </row>
    <row r="32" spans="1:17" x14ac:dyDescent="0.35">
      <c r="A32" t="s">
        <v>15</v>
      </c>
      <c r="B32">
        <v>31</v>
      </c>
      <c r="C32" t="s">
        <v>1</v>
      </c>
      <c r="D32" t="str">
        <f t="shared" ref="D32" si="85">IF($B33=$B32,"T",IF($B33&lt;$B32,"W","L"))</f>
        <v>W</v>
      </c>
      <c r="E32" s="5">
        <f t="shared" si="14"/>
        <v>41526</v>
      </c>
      <c r="F32" s="4">
        <v>1</v>
      </c>
      <c r="H32" t="s">
        <v>34</v>
      </c>
      <c r="I32">
        <f t="shared" ref="I32:I64" si="86">I33</f>
        <v>1920</v>
      </c>
      <c r="J32" t="str">
        <f t="shared" ref="J32:L32" si="87">J33</f>
        <v>Pacific</v>
      </c>
      <c r="K32">
        <f t="shared" si="87"/>
        <v>70</v>
      </c>
      <c r="L32" t="str">
        <f t="shared" si="87"/>
        <v>Partly Cloudy</v>
      </c>
      <c r="M32">
        <f t="shared" ref="M32:M95" si="88">$B33</f>
        <v>28</v>
      </c>
      <c r="P32" s="8">
        <f>(P33*-1)</f>
        <v>6</v>
      </c>
      <c r="Q32" t="str">
        <f>IF(AND(($P32 &lt;  0), ($D32="L")), "N", IF(AND(($P32 &gt; 0), ($D32="W")),"N","Y"))</f>
        <v>N</v>
      </c>
    </row>
    <row r="33" spans="1:17" x14ac:dyDescent="0.35">
      <c r="A33" t="s">
        <v>32</v>
      </c>
      <c r="B33">
        <v>28</v>
      </c>
      <c r="C33" t="s">
        <v>1</v>
      </c>
      <c r="D33" t="str">
        <f t="shared" ref="D33" si="89">IF($B32=$B33,"T",IF($B32&lt;$B33,"W","L"))</f>
        <v>L</v>
      </c>
      <c r="E33" s="5">
        <v>41526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70</v>
      </c>
      <c r="L33" t="s">
        <v>62</v>
      </c>
      <c r="M33">
        <f t="shared" ref="M33:M96" si="90">$B32</f>
        <v>31</v>
      </c>
      <c r="P33" s="8">
        <v>-6</v>
      </c>
      <c r="Q33" t="str">
        <f>IF(AND(($P33 &lt;  0), ($D33="L")), "N", IF(AND(($P33 &gt; 0), ($D33="W")),"N","Y"))</f>
        <v>N</v>
      </c>
    </row>
    <row r="34" spans="1:17" x14ac:dyDescent="0.35">
      <c r="A34" t="s">
        <v>31</v>
      </c>
      <c r="B34">
        <v>10</v>
      </c>
      <c r="C34" t="s">
        <v>1</v>
      </c>
      <c r="D34" t="str">
        <f t="shared" ref="D34" si="91">IF($B35=$B34,"T",IF($B35&lt;$B34,"W","L"))</f>
        <v>L</v>
      </c>
      <c r="E34" s="5">
        <f t="shared" ref="E34" si="92">$E35</f>
        <v>41529</v>
      </c>
      <c r="F34" s="4">
        <f>1+VLOOKUP($A34,$A$2:$F$33,6,FALSE)</f>
        <v>2</v>
      </c>
      <c r="G34" s="4">
        <f>VLOOKUP($A34,$A34:$E34,5,FALSE)-VLOOKUP($A34,$A$2:$E$33,5,FALSE)</f>
        <v>4</v>
      </c>
      <c r="H34" t="s">
        <v>34</v>
      </c>
      <c r="I34">
        <f t="shared" si="86"/>
        <v>2025</v>
      </c>
      <c r="J34" t="str">
        <f>J35</f>
        <v>Eastern</v>
      </c>
      <c r="K34">
        <f t="shared" ref="K34" si="93">K35</f>
        <v>72</v>
      </c>
      <c r="L34" t="str">
        <f t="shared" ref="L34" si="94">L35</f>
        <v>Cloudy, Warm, Humid</v>
      </c>
      <c r="M34">
        <f t="shared" ref="M34:M97" si="95">$B35</f>
        <v>13</v>
      </c>
      <c r="N34" s="10">
        <f>VLOOKUP($A34,$A$2:$M$33,2,FALSE)</f>
        <v>18</v>
      </c>
      <c r="O34" s="10">
        <f>VLOOKUP($A34,$A$2:$M$33,13,FALSE)</f>
        <v>17</v>
      </c>
      <c r="P34" s="8">
        <f>(P35*-1)</f>
        <v>-11</v>
      </c>
      <c r="Q34" t="str">
        <f>IF(AND(($P34 &lt;  0), ($D34="L")), "N", IF(AND(($P34 &gt; 0), ($D34="W")),"N","Y"))</f>
        <v>N</v>
      </c>
    </row>
    <row r="35" spans="1:17" x14ac:dyDescent="0.35">
      <c r="A35" t="s">
        <v>7</v>
      </c>
      <c r="B35">
        <v>13</v>
      </c>
      <c r="C35" t="s">
        <v>1</v>
      </c>
      <c r="D35" t="str">
        <f t="shared" ref="D35" si="96">IF($B34=$B35,"T",IF($B34&lt;$B35,"W","L"))</f>
        <v>W</v>
      </c>
      <c r="E35" s="5">
        <v>41529</v>
      </c>
      <c r="F35" s="4">
        <f t="shared" ref="F35:F65" si="97">1+VLOOKUP($A35,$A$2:$F$33,6,FALSE)</f>
        <v>2</v>
      </c>
      <c r="G35" s="4">
        <f>VLOOKUP($A35,$A35:$E35,5,FALSE)-VLOOKUP($A35,$A$2:$E$33,5,FALSE)</f>
        <v>4</v>
      </c>
      <c r="H35" t="s">
        <v>35</v>
      </c>
      <c r="I35">
        <v>2025</v>
      </c>
      <c r="J35" t="str">
        <f>VLOOKUP(A35,Sheet1!$A:$D,3, FALSE)</f>
        <v>Eastern</v>
      </c>
      <c r="K35">
        <v>72</v>
      </c>
      <c r="L35" t="s">
        <v>154</v>
      </c>
      <c r="M35">
        <f t="shared" ref="M35:M98" si="98">$B34</f>
        <v>10</v>
      </c>
      <c r="N35" s="10">
        <f t="shared" ref="N35:N65" si="99">VLOOKUP($A35,$A$2:$M$33,2,FALSE)</f>
        <v>23</v>
      </c>
      <c r="O35" s="10">
        <f t="shared" ref="O35:O65" si="100">VLOOKUP($A35,$A$2:$M$33,13,FALSE)</f>
        <v>21</v>
      </c>
      <c r="P35" s="8">
        <v>11</v>
      </c>
      <c r="Q35" t="str">
        <f>IF(AND(($P35 &lt;  0), ($D35="L")), "N", IF(AND(($P35 &gt; 0), ($D35="W")),"N","Y"))</f>
        <v>N</v>
      </c>
    </row>
    <row r="36" spans="1:17" x14ac:dyDescent="0.35">
      <c r="A36" t="s">
        <v>28</v>
      </c>
      <c r="B36">
        <v>16</v>
      </c>
      <c r="C36" t="s">
        <v>1</v>
      </c>
      <c r="D36" t="str">
        <f t="shared" ref="D36" si="101">IF($B37=$B36,"T",IF($B37&lt;$B36,"W","L"))</f>
        <v>L</v>
      </c>
      <c r="E36" s="5">
        <f t="shared" ref="E36" si="102">$E37</f>
        <v>41532</v>
      </c>
      <c r="F36" s="4">
        <f t="shared" si="97"/>
        <v>2</v>
      </c>
      <c r="G36" s="4">
        <f>VLOOKUP($A36,$A36:$E36,5,FALSE)-VLOOKUP($A36,$A$2:$E$33,5,FALSE)</f>
        <v>7</v>
      </c>
      <c r="H36" t="s">
        <v>34</v>
      </c>
      <c r="I36">
        <f t="shared" si="86"/>
        <v>1200</v>
      </c>
      <c r="J36" t="str">
        <f t="shared" ref="J36:L36" si="103">J37</f>
        <v>Central</v>
      </c>
      <c r="K36">
        <f t="shared" si="103"/>
        <v>72</v>
      </c>
      <c r="L36" t="str">
        <f t="shared" si="103"/>
        <v>Sunny</v>
      </c>
      <c r="M36">
        <f t="shared" ref="M36:M99" si="104">$B37</f>
        <v>17</v>
      </c>
      <c r="N36" s="10">
        <f t="shared" si="99"/>
        <v>36</v>
      </c>
      <c r="O36" s="10">
        <f t="shared" si="100"/>
        <v>31</v>
      </c>
      <c r="P36" s="8">
        <f>(P37*-1)</f>
        <v>-3</v>
      </c>
      <c r="Q36" t="str">
        <f>IF(AND(($P36 &lt;  0), ($D36="L")), "N", IF(AND(($P36 &gt; 0), ($D36="W")),"N","Y"))</f>
        <v>N</v>
      </c>
    </row>
    <row r="37" spans="1:17" x14ac:dyDescent="0.35">
      <c r="A37" t="s">
        <v>33</v>
      </c>
      <c r="B37">
        <v>17</v>
      </c>
      <c r="C37" t="s">
        <v>1</v>
      </c>
      <c r="D37" t="str">
        <f t="shared" ref="D37" si="105">IF($B36=$B37,"T",IF($B36&lt;$B37,"W","L"))</f>
        <v>W</v>
      </c>
      <c r="E37" s="5">
        <v>41532</v>
      </c>
      <c r="F37" s="4">
        <f t="shared" si="97"/>
        <v>2</v>
      </c>
      <c r="G37" s="4">
        <f>VLOOKUP($A37,$A37:$E37,5,FALSE)-VLOOKUP($A37,$A$2:$E$33,5,FALSE)</f>
        <v>7</v>
      </c>
      <c r="H37" t="s">
        <v>35</v>
      </c>
      <c r="I37">
        <v>1200</v>
      </c>
      <c r="J37" t="str">
        <f>VLOOKUP(A37,Sheet1!$A:$D,3, FALSE)</f>
        <v>Central</v>
      </c>
      <c r="K37">
        <v>72</v>
      </c>
      <c r="L37" t="s">
        <v>65</v>
      </c>
      <c r="M37">
        <f t="shared" ref="M37:M100" si="106">$B36</f>
        <v>16</v>
      </c>
      <c r="N37" s="10">
        <f t="shared" si="99"/>
        <v>28</v>
      </c>
      <c r="O37" s="10">
        <f t="shared" si="100"/>
        <v>2</v>
      </c>
      <c r="P37" s="8">
        <v>3</v>
      </c>
      <c r="Q37" t="str">
        <f>IF(AND(($P37 &lt;  0), ($D37="L")), "N", IF(AND(($P37 &gt; 0), ($D37="W")),"N","Y"))</f>
        <v>N</v>
      </c>
    </row>
    <row r="38" spans="1:17" x14ac:dyDescent="0.35">
      <c r="A38" t="s">
        <v>20</v>
      </c>
      <c r="B38">
        <v>23</v>
      </c>
      <c r="C38" t="s">
        <v>1</v>
      </c>
      <c r="D38" t="str">
        <f t="shared" ref="D38" si="107">IF($B39=$B38,"T",IF($B39&lt;$B38,"W","L"))</f>
        <v>L</v>
      </c>
      <c r="E38" s="5">
        <f t="shared" ref="E38" si="108">$E39</f>
        <v>41532</v>
      </c>
      <c r="F38" s="4">
        <f t="shared" si="97"/>
        <v>2</v>
      </c>
      <c r="G38" s="4">
        <f>VLOOKUP($A38,$A38:$E38,5,FALSE)-VLOOKUP($A38,$A$2:$E$33,5,FALSE)</f>
        <v>7</v>
      </c>
      <c r="H38" t="s">
        <v>34</v>
      </c>
      <c r="I38">
        <f t="shared" si="86"/>
        <v>1300</v>
      </c>
      <c r="J38" t="str">
        <f t="shared" ref="J38:L38" si="109">J39</f>
        <v>Eastern</v>
      </c>
      <c r="K38">
        <f t="shared" si="109"/>
        <v>65</v>
      </c>
      <c r="L38" t="str">
        <f t="shared" si="109"/>
        <v>Mostly Cloudy</v>
      </c>
      <c r="M38">
        <f t="shared" ref="M38:M101" si="110">$B39</f>
        <v>24</v>
      </c>
      <c r="N38" s="10">
        <f t="shared" si="99"/>
        <v>7</v>
      </c>
      <c r="O38" s="10">
        <f t="shared" si="100"/>
        <v>12</v>
      </c>
      <c r="P38" s="8">
        <f>(P39*-1)</f>
        <v>3.5</v>
      </c>
      <c r="Q38" t="str">
        <f>IF(AND(($P38 &lt;  0), ($D38="L")), "N", IF(AND(($P38 &gt; 0), ($D38="W")),"N","Y"))</f>
        <v>Y</v>
      </c>
    </row>
    <row r="39" spans="1:17" x14ac:dyDescent="0.35">
      <c r="A39" t="s">
        <v>11</v>
      </c>
      <c r="B39">
        <v>24</v>
      </c>
      <c r="C39" t="s">
        <v>1</v>
      </c>
      <c r="D39" t="str">
        <f t="shared" ref="D39" si="111">IF($B38=$B39,"T",IF($B38&lt;$B39,"W","L"))</f>
        <v>W</v>
      </c>
      <c r="E39" s="5">
        <v>41532</v>
      </c>
      <c r="F39" s="4">
        <f t="shared" si="97"/>
        <v>2</v>
      </c>
      <c r="G39" s="4">
        <f>VLOOKUP($A39,$A39:$E39,5,FALSE)-VLOOKUP($A39,$A$2:$E$33,5,FALSE)</f>
        <v>7</v>
      </c>
      <c r="H39" t="s">
        <v>35</v>
      </c>
      <c r="I39">
        <v>1300</v>
      </c>
      <c r="J39" t="str">
        <f>VLOOKUP(A39,Sheet1!$A:$D,3, FALSE)</f>
        <v>Eastern</v>
      </c>
      <c r="K39">
        <v>65</v>
      </c>
      <c r="L39" t="s">
        <v>74</v>
      </c>
      <c r="M39">
        <f t="shared" ref="M39:M102" si="112">$B38</f>
        <v>23</v>
      </c>
      <c r="N39" s="10">
        <f t="shared" si="99"/>
        <v>21</v>
      </c>
      <c r="O39" s="10">
        <f t="shared" si="100"/>
        <v>23</v>
      </c>
      <c r="P39" s="8">
        <v>-3.5</v>
      </c>
      <c r="Q39" t="str">
        <f>IF(AND(($P39 &lt;  0), ($D39="L")), "N", IF(AND(($P39 &gt; 0), ($D39="W")),"N","Y"))</f>
        <v>Y</v>
      </c>
    </row>
    <row r="40" spans="1:17" x14ac:dyDescent="0.35">
      <c r="A40" t="s">
        <v>29</v>
      </c>
      <c r="B40">
        <v>20</v>
      </c>
      <c r="C40" t="s">
        <v>1</v>
      </c>
      <c r="D40" t="str">
        <f t="shared" ref="D40" si="113">IF($B41=$B40,"T",IF($B41&lt;$B40,"W","L"))</f>
        <v>L</v>
      </c>
      <c r="E40" s="5">
        <f t="shared" ref="E40" si="114">$E41</f>
        <v>41532</v>
      </c>
      <c r="F40" s="4">
        <f t="shared" si="97"/>
        <v>2</v>
      </c>
      <c r="G40" s="4">
        <f>VLOOKUP($A40,$A40:$E40,5,FALSE)-VLOOKUP($A40,$A$2:$E$33,5,FALSE)</f>
        <v>6</v>
      </c>
      <c r="H40" t="s">
        <v>34</v>
      </c>
      <c r="I40">
        <f t="shared" si="86"/>
        <v>1200</v>
      </c>
      <c r="J40" t="str">
        <f t="shared" ref="J40:L40" si="115">J41</f>
        <v>Central</v>
      </c>
      <c r="K40" s="1">
        <f t="shared" si="115"/>
        <v>56</v>
      </c>
      <c r="L40" s="1" t="str">
        <f t="shared" si="115"/>
        <v>Rain</v>
      </c>
      <c r="M40">
        <f t="shared" ref="M40:M103" si="116">$B41</f>
        <v>38</v>
      </c>
      <c r="N40" s="10">
        <f t="shared" si="99"/>
        <v>27</v>
      </c>
      <c r="O40" s="10">
        <f t="shared" si="100"/>
        <v>33</v>
      </c>
      <c r="P40" s="8">
        <f>(P41*-1)</f>
        <v>-7</v>
      </c>
      <c r="Q40" t="str">
        <f>IF(AND(($P40 &lt;  0), ($D40="L")), "N", IF(AND(($P40 &gt; 0), ($D40="W")),"N","Y"))</f>
        <v>N</v>
      </c>
    </row>
    <row r="41" spans="1:17" x14ac:dyDescent="0.35">
      <c r="A41" t="s">
        <v>26</v>
      </c>
      <c r="B41">
        <v>38</v>
      </c>
      <c r="C41" t="s">
        <v>1</v>
      </c>
      <c r="D41" t="str">
        <f t="shared" ref="D41" si="117">IF($B40=$B41,"T",IF($B40&lt;$B41,"W","L"))</f>
        <v>W</v>
      </c>
      <c r="E41" s="5">
        <v>41532</v>
      </c>
      <c r="F41" s="4">
        <f t="shared" si="97"/>
        <v>2</v>
      </c>
      <c r="G41" s="4">
        <f>VLOOKUP($A41,$A41:$E41,5,FALSE)-VLOOKUP($A41,$A$2:$E$33,5,FALSE)</f>
        <v>7</v>
      </c>
      <c r="H41" t="s">
        <v>35</v>
      </c>
      <c r="I41">
        <v>1200</v>
      </c>
      <c r="J41" t="str">
        <f>VLOOKUP(A41,Sheet1!$A:$D,3, FALSE)</f>
        <v>Central</v>
      </c>
      <c r="K41" s="1">
        <v>56</v>
      </c>
      <c r="L41" s="1" t="s">
        <v>73</v>
      </c>
      <c r="M41">
        <f t="shared" ref="M41:M104" si="118">$B40</f>
        <v>20</v>
      </c>
      <c r="N41" s="10">
        <f t="shared" si="99"/>
        <v>28</v>
      </c>
      <c r="O41" s="10">
        <f t="shared" si="100"/>
        <v>34</v>
      </c>
      <c r="P41" s="8">
        <v>7</v>
      </c>
      <c r="Q41" t="str">
        <f>IF(AND(($P41 &lt;  0), ($D41="L")), "N", IF(AND(($P41 &gt; 0), ($D41="W")),"N","Y"))</f>
        <v>N</v>
      </c>
    </row>
    <row r="42" spans="1:17" x14ac:dyDescent="0.35">
      <c r="A42" t="s">
        <v>10</v>
      </c>
      <c r="B42">
        <v>24</v>
      </c>
      <c r="C42" t="s">
        <v>1</v>
      </c>
      <c r="D42" t="str">
        <f t="shared" ref="D42" si="119">IF($B43=$B42,"T",IF($B43&lt;$B42,"W","L"))</f>
        <v>W</v>
      </c>
      <c r="E42" s="5">
        <f t="shared" ref="E42" si="120">$E43</f>
        <v>41532</v>
      </c>
      <c r="F42" s="4">
        <f t="shared" si="97"/>
        <v>2</v>
      </c>
      <c r="G42" s="4">
        <f>VLOOKUP($A42,$A42:$E42,5,FALSE)-VLOOKUP($A42,$A$2:$E$33,5,FALSE)</f>
        <v>7</v>
      </c>
      <c r="H42" t="s">
        <v>34</v>
      </c>
      <c r="I42">
        <f t="shared" si="86"/>
        <v>1300</v>
      </c>
      <c r="J42" t="str">
        <f t="shared" ref="J42:L42" si="121">J43</f>
        <v>Eastern</v>
      </c>
      <c r="K42">
        <f t="shared" si="121"/>
        <v>72</v>
      </c>
      <c r="L42" t="str">
        <f t="shared" si="121"/>
        <v>Partly Cloudy</v>
      </c>
      <c r="M42">
        <f t="shared" ref="M42:M73" si="122">$B43</f>
        <v>20</v>
      </c>
      <c r="N42" s="10">
        <f t="shared" si="99"/>
        <v>23</v>
      </c>
      <c r="O42" s="10">
        <f t="shared" si="100"/>
        <v>10</v>
      </c>
      <c r="P42" s="8">
        <f>(P43*-1)</f>
        <v>-2</v>
      </c>
      <c r="Q42" t="str">
        <f>IF(AND(($P42 &lt;  0), ($D42="L")), "N", IF(AND(($P42 &gt; 0), ($D42="W")),"N","Y"))</f>
        <v>Y</v>
      </c>
    </row>
    <row r="43" spans="1:17" x14ac:dyDescent="0.35">
      <c r="A43" t="s">
        <v>14</v>
      </c>
      <c r="B43">
        <v>20</v>
      </c>
      <c r="C43" t="s">
        <v>1</v>
      </c>
      <c r="D43" t="str">
        <f t="shared" ref="D43" si="123">IF($B42=$B43,"T",IF($B42&lt;$B43,"W","L"))</f>
        <v>L</v>
      </c>
      <c r="E43" s="5">
        <v>41532</v>
      </c>
      <c r="F43" s="4">
        <f t="shared" si="97"/>
        <v>2</v>
      </c>
      <c r="G43" s="4">
        <f>VLOOKUP($A43,$A43:$E43,5,FALSE)-VLOOKUP($A43,$A$2:$E$33,5,FALSE)</f>
        <v>7</v>
      </c>
      <c r="H43" t="s">
        <v>35</v>
      </c>
      <c r="I43">
        <v>1300</v>
      </c>
      <c r="J43" t="str">
        <f>VLOOKUP(A43,Sheet1!$A:$D,3, FALSE)</f>
        <v>Eastern</v>
      </c>
      <c r="K43">
        <v>72</v>
      </c>
      <c r="L43" t="s">
        <v>62</v>
      </c>
      <c r="M43">
        <f t="shared" ref="M43:M74" si="124">$B42</f>
        <v>24</v>
      </c>
      <c r="N43" s="10">
        <f t="shared" si="99"/>
        <v>21</v>
      </c>
      <c r="O43" s="10">
        <f t="shared" si="100"/>
        <v>17</v>
      </c>
      <c r="P43" s="8">
        <v>2</v>
      </c>
      <c r="Q43" t="str">
        <f>IF(AND(($P43 &lt;  0), ($D43="L")), "N", IF(AND(($P43 &gt; 0), ($D43="W")),"N","Y"))</f>
        <v>Y</v>
      </c>
    </row>
    <row r="44" spans="1:17" x14ac:dyDescent="0.35">
      <c r="A44" t="s">
        <v>32</v>
      </c>
      <c r="B44">
        <v>33</v>
      </c>
      <c r="C44" t="s">
        <v>1</v>
      </c>
      <c r="D44" t="str">
        <f t="shared" ref="D44" si="125">IF($B45=$B44,"T",IF($B45&lt;$B44,"W","L"))</f>
        <v>W</v>
      </c>
      <c r="E44" s="5">
        <f t="shared" ref="E44" si="126">$E45</f>
        <v>41532</v>
      </c>
      <c r="F44" s="4">
        <f t="shared" si="97"/>
        <v>2</v>
      </c>
      <c r="G44" s="4">
        <f>VLOOKUP($A44,$A44:$E44,5,FALSE)-VLOOKUP($A44,$A$2:$E$33,5,FALSE)</f>
        <v>6</v>
      </c>
      <c r="H44" t="s">
        <v>34</v>
      </c>
      <c r="I44">
        <f t="shared" si="86"/>
        <v>1300</v>
      </c>
      <c r="J44" t="str">
        <f t="shared" ref="J44:L44" si="127">J45</f>
        <v>Eastern</v>
      </c>
      <c r="K44" s="1">
        <f t="shared" si="127"/>
        <v>71</v>
      </c>
      <c r="L44" s="1" t="str">
        <f t="shared" si="127"/>
        <v>Sunny</v>
      </c>
      <c r="M44">
        <f t="shared" ref="M44:M75" si="128">$B45</f>
        <v>30</v>
      </c>
      <c r="N44" s="10">
        <f t="shared" si="99"/>
        <v>28</v>
      </c>
      <c r="O44" s="10">
        <f t="shared" si="100"/>
        <v>31</v>
      </c>
      <c r="P44" s="8">
        <f>(P45*-1)</f>
        <v>-7.5</v>
      </c>
      <c r="Q44" t="str">
        <f>IF(AND(($P44 &lt;  0), ($D44="L")), "N", IF(AND(($P44 &gt; 0), ($D44="W")),"N","Y"))</f>
        <v>Y</v>
      </c>
    </row>
    <row r="45" spans="1:17" x14ac:dyDescent="0.35">
      <c r="A45" t="s">
        <v>27</v>
      </c>
      <c r="B45">
        <v>30</v>
      </c>
      <c r="C45" t="s">
        <v>1</v>
      </c>
      <c r="D45" t="str">
        <f t="shared" ref="D45" si="129">IF($B44=$B45,"T",IF($B44&lt;$B45,"W","L"))</f>
        <v>L</v>
      </c>
      <c r="E45" s="5">
        <v>41532</v>
      </c>
      <c r="F45" s="4">
        <f t="shared" si="97"/>
        <v>2</v>
      </c>
      <c r="G45" s="4">
        <f>VLOOKUP($A45,$A45:$E45,5,FALSE)-VLOOKUP($A45,$A$2:$E$33,5,FALSE)</f>
        <v>6</v>
      </c>
      <c r="H45" t="s">
        <v>35</v>
      </c>
      <c r="I45">
        <v>1300</v>
      </c>
      <c r="J45" t="str">
        <f>VLOOKUP(A45,Sheet1!$A:$D,3, FALSE)</f>
        <v>Eastern</v>
      </c>
      <c r="K45" s="1">
        <v>71</v>
      </c>
      <c r="L45" s="1" t="s">
        <v>65</v>
      </c>
      <c r="M45">
        <f t="shared" ref="M45:M76" si="130">$B44</f>
        <v>33</v>
      </c>
      <c r="N45" s="10">
        <f t="shared" si="99"/>
        <v>33</v>
      </c>
      <c r="O45" s="10">
        <f t="shared" si="100"/>
        <v>27</v>
      </c>
      <c r="P45" s="8">
        <v>7.5</v>
      </c>
      <c r="Q45" t="str">
        <f>IF(AND(($P45 &lt;  0), ($D45="L")), "N", IF(AND(($P45 &gt; 0), ($D45="W")),"N","Y"))</f>
        <v>Y</v>
      </c>
    </row>
    <row r="46" spans="1:17" x14ac:dyDescent="0.35">
      <c r="A46" t="s">
        <v>8</v>
      </c>
      <c r="B46">
        <v>6</v>
      </c>
      <c r="C46" t="s">
        <v>1</v>
      </c>
      <c r="D46" t="str">
        <f t="shared" ref="D46" si="131">IF($B47=$B46,"T",IF($B47&lt;$B46,"W","L"))</f>
        <v>L</v>
      </c>
      <c r="E46" s="5">
        <f t="shared" ref="E46" si="132">$E47</f>
        <v>41532</v>
      </c>
      <c r="F46" s="4">
        <f t="shared" si="97"/>
        <v>2</v>
      </c>
      <c r="G46" s="4">
        <f>VLOOKUP($A46,$A46:$E46,5,FALSE)-VLOOKUP($A46,$A$2:$E$33,5,FALSE)</f>
        <v>7</v>
      </c>
      <c r="H46" t="s">
        <v>34</v>
      </c>
      <c r="I46">
        <f t="shared" si="86"/>
        <v>1300</v>
      </c>
      <c r="J46" t="str">
        <f t="shared" ref="J46:L46" si="133">J47</f>
        <v>Eastern</v>
      </c>
      <c r="K46">
        <f t="shared" si="133"/>
        <v>75</v>
      </c>
      <c r="L46" t="str">
        <f t="shared" si="133"/>
        <v>Partly Cloudy</v>
      </c>
      <c r="M46">
        <f t="shared" ref="M46:M77" si="134">$B47</f>
        <v>14</v>
      </c>
      <c r="N46" s="10">
        <f t="shared" si="99"/>
        <v>10</v>
      </c>
      <c r="O46" s="10">
        <f t="shared" si="100"/>
        <v>23</v>
      </c>
      <c r="P46" s="8">
        <f>(P47*-1)</f>
        <v>-6.5</v>
      </c>
      <c r="Q46" t="str">
        <f>IF(AND(($P46 &lt;  0), ($D46="L")), "N", IF(AND(($P46 &gt; 0), ($D46="W")),"N","Y"))</f>
        <v>N</v>
      </c>
    </row>
    <row r="47" spans="1:17" x14ac:dyDescent="0.35">
      <c r="A47" t="s">
        <v>30</v>
      </c>
      <c r="B47">
        <v>14</v>
      </c>
      <c r="C47" t="s">
        <v>1</v>
      </c>
      <c r="D47" t="str">
        <f t="shared" ref="D47" si="135">IF($B46=$B47,"T",IF($B46&lt;$B47,"W","L"))</f>
        <v>W</v>
      </c>
      <c r="E47" s="5">
        <v>41532</v>
      </c>
      <c r="F47" s="4">
        <f t="shared" si="97"/>
        <v>2</v>
      </c>
      <c r="G47" s="4">
        <f>VLOOKUP($A47,$A47:$E47,5,FALSE)-VLOOKUP($A47,$A$2:$E$33,5,FALSE)</f>
        <v>10</v>
      </c>
      <c r="H47" t="s">
        <v>35</v>
      </c>
      <c r="I47">
        <v>1300</v>
      </c>
      <c r="J47" t="str">
        <f>VLOOKUP(A47,Sheet1!$A:$D,3, FALSE)</f>
        <v>Eastern</v>
      </c>
      <c r="K47">
        <v>75</v>
      </c>
      <c r="L47" t="s">
        <v>62</v>
      </c>
      <c r="M47">
        <f t="shared" ref="M47:M78" si="136">$B46</f>
        <v>6</v>
      </c>
      <c r="N47" s="10">
        <f t="shared" si="99"/>
        <v>27</v>
      </c>
      <c r="O47" s="10">
        <f t="shared" si="100"/>
        <v>49</v>
      </c>
      <c r="P47" s="8">
        <v>6.5</v>
      </c>
      <c r="Q47" t="str">
        <f>IF(AND(($P47 &lt;  0), ($D47="L")), "N", IF(AND(($P47 &gt; 0), ($D47="W")),"N","Y"))</f>
        <v>N</v>
      </c>
    </row>
    <row r="48" spans="1:17" x14ac:dyDescent="0.35">
      <c r="A48" t="s">
        <v>0</v>
      </c>
      <c r="B48">
        <v>30</v>
      </c>
      <c r="C48" t="s">
        <v>1</v>
      </c>
      <c r="D48" t="str">
        <f t="shared" ref="D48" si="137">IF($B49=$B48,"T",IF($B49&lt;$B48,"W","L"))</f>
        <v>L</v>
      </c>
      <c r="E48" s="5">
        <f t="shared" ref="E48" si="138">$E49</f>
        <v>41532</v>
      </c>
      <c r="F48" s="4">
        <f t="shared" si="97"/>
        <v>2</v>
      </c>
      <c r="G48" s="4">
        <f>VLOOKUP($A48,$A48:$E48,5,FALSE)-VLOOKUP($A48,$A$2:$E$33,5,FALSE)</f>
        <v>7</v>
      </c>
      <c r="H48" t="s">
        <v>34</v>
      </c>
      <c r="I48">
        <f t="shared" si="86"/>
        <v>1200</v>
      </c>
      <c r="J48" t="str">
        <f t="shared" ref="J48:L48" si="139">J49</f>
        <v>Central</v>
      </c>
      <c r="K48">
        <f t="shared" si="139"/>
        <v>60</v>
      </c>
      <c r="L48" t="str">
        <f t="shared" si="139"/>
        <v>Rain</v>
      </c>
      <c r="M48">
        <f t="shared" ref="M48:M79" si="140">$B49</f>
        <v>31</v>
      </c>
      <c r="N48" s="10">
        <f t="shared" si="99"/>
        <v>24</v>
      </c>
      <c r="O48" s="10">
        <f t="shared" si="100"/>
        <v>34</v>
      </c>
      <c r="P48" s="8">
        <f>(P49*-1)</f>
        <v>-6</v>
      </c>
      <c r="Q48" t="str">
        <f>IF(AND(($P48 &lt;  0), ($D48="L")), "N", IF(AND(($P48 &gt; 0), ($D48="W")),"N","Y"))</f>
        <v>N</v>
      </c>
    </row>
    <row r="49" spans="1:17" x14ac:dyDescent="0.35">
      <c r="A49" t="s">
        <v>17</v>
      </c>
      <c r="B49">
        <v>31</v>
      </c>
      <c r="C49" t="s">
        <v>1</v>
      </c>
      <c r="D49" t="str">
        <f t="shared" ref="D49" si="141">IF($B48=$B49,"T",IF($B48&lt;$B49,"W","L"))</f>
        <v>W</v>
      </c>
      <c r="E49" s="5">
        <v>41532</v>
      </c>
      <c r="F49" s="4">
        <f t="shared" si="97"/>
        <v>2</v>
      </c>
      <c r="G49" s="4">
        <f>VLOOKUP($A49,$A49:$E49,5,FALSE)-VLOOKUP($A49,$A$2:$E$33,5,FALSE)</f>
        <v>7</v>
      </c>
      <c r="H49" t="s">
        <v>35</v>
      </c>
      <c r="I49">
        <v>1200</v>
      </c>
      <c r="J49" t="str">
        <f>VLOOKUP(A49,Sheet1!$A:$D,3, FALSE)</f>
        <v>Central</v>
      </c>
      <c r="K49">
        <v>60</v>
      </c>
      <c r="L49" t="s">
        <v>73</v>
      </c>
      <c r="M49">
        <f t="shared" ref="M49:M80" si="142">$B48</f>
        <v>30</v>
      </c>
      <c r="N49" s="10">
        <f t="shared" si="99"/>
        <v>24</v>
      </c>
      <c r="O49" s="10">
        <f t="shared" si="100"/>
        <v>21</v>
      </c>
      <c r="P49" s="8">
        <v>6</v>
      </c>
      <c r="Q49" t="str">
        <f>IF(AND(($P49 &lt;  0), ($D49="L")), "N", IF(AND(($P49 &gt; 0), ($D49="W")),"N","Y"))</f>
        <v>N</v>
      </c>
    </row>
    <row r="50" spans="1:17" x14ac:dyDescent="0.35">
      <c r="A50" t="s">
        <v>23</v>
      </c>
      <c r="B50">
        <v>24</v>
      </c>
      <c r="C50" t="s">
        <v>1</v>
      </c>
      <c r="D50" t="str">
        <f t="shared" ref="D50" si="143">IF($B51=$B50,"T",IF($B51&lt;$B50,"W","L"))</f>
        <v>L</v>
      </c>
      <c r="E50" s="5">
        <f t="shared" ref="E50" si="144">$E51</f>
        <v>41532</v>
      </c>
      <c r="F50" s="4">
        <f t="shared" si="97"/>
        <v>2</v>
      </c>
      <c r="G50" s="4">
        <f>VLOOKUP($A50,$A50:$E50,5,FALSE)-VLOOKUP($A50,$A$2:$E$33,5,FALSE)</f>
        <v>7</v>
      </c>
      <c r="H50" t="s">
        <v>34</v>
      </c>
      <c r="I50">
        <f t="shared" si="86"/>
        <v>1300</v>
      </c>
      <c r="J50" t="str">
        <f t="shared" ref="J50:L50" si="145">J51</f>
        <v>Eastern</v>
      </c>
      <c r="K50" t="str">
        <f t="shared" si="145"/>
        <v>Dome</v>
      </c>
      <c r="L50">
        <f t="shared" si="145"/>
        <v>0</v>
      </c>
      <c r="M50">
        <f t="shared" ref="M50:M81" si="146">$B51</f>
        <v>31</v>
      </c>
      <c r="N50" s="10">
        <f t="shared" si="99"/>
        <v>27</v>
      </c>
      <c r="O50" s="10">
        <f t="shared" si="100"/>
        <v>24</v>
      </c>
      <c r="P50" s="8">
        <f>(P51*-1)</f>
        <v>-5</v>
      </c>
      <c r="Q50" t="str">
        <f>IF(AND(($P50 &lt;  0), ($D50="L")), "N", IF(AND(($P50 &gt; 0), ($D50="W")),"N","Y"))</f>
        <v>N</v>
      </c>
    </row>
    <row r="51" spans="1:17" x14ac:dyDescent="0.35">
      <c r="A51" t="s">
        <v>3</v>
      </c>
      <c r="B51">
        <v>31</v>
      </c>
      <c r="C51" t="s">
        <v>1</v>
      </c>
      <c r="D51" t="str">
        <f t="shared" ref="D51" si="147">IF($B50=$B51,"T",IF($B50&lt;$B51,"W","L"))</f>
        <v>W</v>
      </c>
      <c r="E51" s="5">
        <v>41532</v>
      </c>
      <c r="F51" s="4">
        <f t="shared" si="97"/>
        <v>2</v>
      </c>
      <c r="G51" s="4">
        <f>VLOOKUP($A51,$A51:$E51,5,FALSE)-VLOOKUP($A51,$A$2:$E$33,5,FALSE)</f>
        <v>7</v>
      </c>
      <c r="H51" t="s">
        <v>35</v>
      </c>
      <c r="I51">
        <v>1300</v>
      </c>
      <c r="J51" t="str">
        <f>VLOOKUP(A51,Sheet1!$A:$D,3, FALSE)</f>
        <v>Eastern</v>
      </c>
      <c r="K51" t="s">
        <v>61</v>
      </c>
      <c r="M51">
        <f t="shared" ref="M51:M82" si="148">$B50</f>
        <v>24</v>
      </c>
      <c r="N51" s="10">
        <f t="shared" si="99"/>
        <v>17</v>
      </c>
      <c r="O51" s="10">
        <f t="shared" si="100"/>
        <v>23</v>
      </c>
      <c r="P51" s="8">
        <v>5</v>
      </c>
      <c r="Q51" t="str">
        <f>IF(AND(($P51 &lt;  0), ($D51="L")), "N", IF(AND(($P51 &gt; 0), ($D51="W")),"N","Y"))</f>
        <v>N</v>
      </c>
    </row>
    <row r="52" spans="1:17" x14ac:dyDescent="0.35">
      <c r="A52" t="s">
        <v>13</v>
      </c>
      <c r="B52">
        <v>24</v>
      </c>
      <c r="C52" t="s">
        <v>5</v>
      </c>
      <c r="D52" t="str">
        <f t="shared" ref="D52" si="149">IF($B53=$B52,"T",IF($B53&lt;$B52,"W","L"))</f>
        <v>L</v>
      </c>
      <c r="E52" s="5">
        <f t="shared" ref="E52" si="150">$E53</f>
        <v>41532</v>
      </c>
      <c r="F52" s="4">
        <f t="shared" si="97"/>
        <v>2</v>
      </c>
      <c r="G52" s="4">
        <f>VLOOKUP($A52,$A52:$E52,5,FALSE)-VLOOKUP($A52,$A$2:$E$33,5,FALSE)</f>
        <v>7</v>
      </c>
      <c r="H52" t="s">
        <v>34</v>
      </c>
      <c r="I52">
        <f t="shared" si="86"/>
        <v>1200</v>
      </c>
      <c r="J52" t="str">
        <f t="shared" ref="J52:L52" si="151">J53</f>
        <v>Central</v>
      </c>
      <c r="K52" t="str">
        <f t="shared" si="151"/>
        <v>Dome</v>
      </c>
      <c r="L52">
        <f t="shared" si="151"/>
        <v>0</v>
      </c>
      <c r="M52">
        <f t="shared" ref="M52:M83" si="152">$B53</f>
        <v>30</v>
      </c>
      <c r="N52" s="10">
        <f t="shared" si="99"/>
        <v>16</v>
      </c>
      <c r="O52" s="10">
        <f t="shared" si="100"/>
        <v>9</v>
      </c>
      <c r="P52" s="8">
        <f>(P53*-1)</f>
        <v>-7.5</v>
      </c>
      <c r="Q52" t="str">
        <f>IF(AND(($P52 &lt;  0), ($D52="L")), "N", IF(AND(($P52 &gt; 0), ($D52="W")),"N","Y"))</f>
        <v>N</v>
      </c>
    </row>
    <row r="53" spans="1:17" x14ac:dyDescent="0.35">
      <c r="A53" t="s">
        <v>15</v>
      </c>
      <c r="B53">
        <v>30</v>
      </c>
      <c r="C53" t="s">
        <v>5</v>
      </c>
      <c r="D53" t="str">
        <f t="shared" ref="D53" si="153">IF($B52=$B53,"T",IF($B52&lt;$B53,"W","L"))</f>
        <v>W</v>
      </c>
      <c r="E53" s="5">
        <v>41532</v>
      </c>
      <c r="F53" s="4">
        <f t="shared" si="97"/>
        <v>2</v>
      </c>
      <c r="G53" s="4">
        <f>VLOOKUP($A53,$A53:$E53,5,FALSE)-VLOOKUP($A53,$A$2:$E$33,5,FALSE)</f>
        <v>6</v>
      </c>
      <c r="H53" t="s">
        <v>35</v>
      </c>
      <c r="I53">
        <v>1200</v>
      </c>
      <c r="J53" t="str">
        <f>VLOOKUP(A53,Sheet1!$A:$D,3, FALSE)</f>
        <v>Central</v>
      </c>
      <c r="K53" t="s">
        <v>61</v>
      </c>
      <c r="M53">
        <f t="shared" ref="M53:M84" si="154">$B52</f>
        <v>24</v>
      </c>
      <c r="N53" s="10">
        <f t="shared" si="99"/>
        <v>31</v>
      </c>
      <c r="O53" s="10">
        <f t="shared" si="100"/>
        <v>28</v>
      </c>
      <c r="P53" s="8">
        <v>7.5</v>
      </c>
      <c r="Q53" t="str">
        <f>IF(AND(($P53 &lt;  0), ($D53="L")), "N", IF(AND(($P53 &gt; 0), ($D53="W")),"N","Y"))</f>
        <v>N</v>
      </c>
    </row>
    <row r="54" spans="1:17" x14ac:dyDescent="0.35">
      <c r="A54" t="s">
        <v>16</v>
      </c>
      <c r="B54">
        <v>21</v>
      </c>
      <c r="C54" t="s">
        <v>1</v>
      </c>
      <c r="D54" t="str">
        <f t="shared" ref="D54" si="155">IF($B55=$B54,"T",IF($B55&lt;$B54,"W","L"))</f>
        <v>L</v>
      </c>
      <c r="E54" s="5">
        <f t="shared" ref="E54" si="156">$E55</f>
        <v>41532</v>
      </c>
      <c r="F54" s="4">
        <f t="shared" si="97"/>
        <v>2</v>
      </c>
      <c r="G54" s="4">
        <f>VLOOKUP($A54,$A54:$E54,5,FALSE)-VLOOKUP($A54,$A$2:$E$33,5,FALSE)</f>
        <v>7</v>
      </c>
      <c r="H54" t="s">
        <v>34</v>
      </c>
      <c r="I54">
        <f t="shared" si="86"/>
        <v>1305</v>
      </c>
      <c r="J54" t="str">
        <f t="shared" ref="J54:L54" si="157">J55</f>
        <v>Pacific</v>
      </c>
      <c r="K54" t="str">
        <f t="shared" si="157"/>
        <v>Dome</v>
      </c>
      <c r="L54">
        <f t="shared" si="157"/>
        <v>0</v>
      </c>
      <c r="M54">
        <f t="shared" ref="M54:M85" si="158">$B55</f>
        <v>25</v>
      </c>
      <c r="N54" s="10">
        <f t="shared" si="99"/>
        <v>34</v>
      </c>
      <c r="O54" s="10">
        <f t="shared" si="100"/>
        <v>24</v>
      </c>
      <c r="P54" s="8">
        <f>(P55*-1)</f>
        <v>2</v>
      </c>
      <c r="Q54" t="str">
        <f>IF(AND(($P54 &lt;  0), ($D54="L")), "N", IF(AND(($P54 &gt; 0), ($D54="W")),"N","Y"))</f>
        <v>Y</v>
      </c>
    </row>
    <row r="55" spans="1:17" x14ac:dyDescent="0.35">
      <c r="A55" t="s">
        <v>22</v>
      </c>
      <c r="B55">
        <v>25</v>
      </c>
      <c r="C55" t="s">
        <v>1</v>
      </c>
      <c r="D55" t="str">
        <f t="shared" ref="D55" si="159">IF($B54=$B55,"T",IF($B54&lt;$B55,"W","L"))</f>
        <v>W</v>
      </c>
      <c r="E55" s="5">
        <v>41532</v>
      </c>
      <c r="F55" s="4">
        <f t="shared" si="97"/>
        <v>2</v>
      </c>
      <c r="G55" s="4">
        <f>VLOOKUP($A55,$A55:$E55,5,FALSE)-VLOOKUP($A55,$A$2:$E$33,5,FALSE)</f>
        <v>7</v>
      </c>
      <c r="H55" t="s">
        <v>35</v>
      </c>
      <c r="I55">
        <v>1305</v>
      </c>
      <c r="J55" t="s">
        <v>67</v>
      </c>
      <c r="K55" t="s">
        <v>61</v>
      </c>
      <c r="M55">
        <f t="shared" ref="M55:M86" si="160">$B54</f>
        <v>21</v>
      </c>
      <c r="N55" s="10">
        <f t="shared" si="99"/>
        <v>24</v>
      </c>
      <c r="O55" s="10">
        <f t="shared" si="100"/>
        <v>27</v>
      </c>
      <c r="P55" s="8">
        <v>-2</v>
      </c>
      <c r="Q55" t="str">
        <f>IF(AND(($P55 &lt;  0), ($D55="L")), "N", IF(AND(($P55 &gt; 0), ($D55="W")),"N","Y"))</f>
        <v>Y</v>
      </c>
    </row>
    <row r="56" spans="1:17" x14ac:dyDescent="0.35">
      <c r="A56" t="s">
        <v>2</v>
      </c>
      <c r="B56">
        <v>16</v>
      </c>
      <c r="C56" t="s">
        <v>1</v>
      </c>
      <c r="D56" t="str">
        <f t="shared" ref="D56" si="161">IF($B57=$B56,"T",IF($B57&lt;$B56,"W","L"))</f>
        <v>W</v>
      </c>
      <c r="E56" s="5">
        <f t="shared" ref="E56" si="162">$E57</f>
        <v>41532</v>
      </c>
      <c r="F56" s="4">
        <f t="shared" si="97"/>
        <v>2</v>
      </c>
      <c r="G56" s="4">
        <f>VLOOKUP($A56,$A56:$E56,5,FALSE)-VLOOKUP($A56,$A$2:$E$33,5,FALSE)</f>
        <v>7</v>
      </c>
      <c r="H56" t="s">
        <v>34</v>
      </c>
      <c r="I56">
        <f t="shared" si="86"/>
        <v>1605</v>
      </c>
      <c r="J56" t="str">
        <f t="shared" ref="J56:L56" si="163">J57</f>
        <v>Eastern</v>
      </c>
      <c r="K56">
        <f t="shared" si="163"/>
        <v>93</v>
      </c>
      <c r="L56" t="str">
        <f t="shared" si="163"/>
        <v>Cloudy</v>
      </c>
      <c r="M56">
        <f t="shared" ref="M56:M87" si="164">$B57</f>
        <v>14</v>
      </c>
      <c r="N56" s="10">
        <f t="shared" si="99"/>
        <v>23</v>
      </c>
      <c r="O56" s="10">
        <f t="shared" si="100"/>
        <v>17</v>
      </c>
      <c r="P56" s="8">
        <f>(P57*-1)</f>
        <v>3.5</v>
      </c>
      <c r="Q56" t="str">
        <f>IF(AND(($P56 &lt;  0), ($D56="L")), "N", IF(AND(($P56 &gt; 0), ($D56="W")),"N","Y"))</f>
        <v>N</v>
      </c>
    </row>
    <row r="57" spans="1:17" x14ac:dyDescent="0.35">
      <c r="A57" t="s">
        <v>9</v>
      </c>
      <c r="B57">
        <v>14</v>
      </c>
      <c r="C57" t="s">
        <v>1</v>
      </c>
      <c r="D57" t="str">
        <f t="shared" ref="D57" si="165">IF($B56=$B57,"T",IF($B56&lt;$B57,"W","L"))</f>
        <v>L</v>
      </c>
      <c r="E57" s="5">
        <v>41532</v>
      </c>
      <c r="F57" s="4">
        <f t="shared" si="97"/>
        <v>2</v>
      </c>
      <c r="G57" s="4">
        <f>VLOOKUP($A57,$A57:$E57,5,FALSE)-VLOOKUP($A57,$A$2:$E$33,5,FALSE)</f>
        <v>7</v>
      </c>
      <c r="H57" t="s">
        <v>35</v>
      </c>
      <c r="I57">
        <v>1605</v>
      </c>
      <c r="J57" t="str">
        <f>VLOOKUP(A57,Sheet1!$A:$D,3, FALSE)</f>
        <v>Eastern</v>
      </c>
      <c r="K57">
        <v>93</v>
      </c>
      <c r="L57" t="s">
        <v>64</v>
      </c>
      <c r="M57">
        <f t="shared" ref="M57:M88" si="166">$B56</f>
        <v>16</v>
      </c>
      <c r="N57" s="10">
        <f t="shared" si="99"/>
        <v>17</v>
      </c>
      <c r="O57" s="10">
        <f t="shared" si="100"/>
        <v>18</v>
      </c>
      <c r="P57" s="8">
        <v>-3.5</v>
      </c>
      <c r="Q57" t="str">
        <f>IF(AND(($P57 &lt;  0), ($D57="L")), "N", IF(AND(($P57 &gt; 0), ($D57="W")),"N","Y"))</f>
        <v>N</v>
      </c>
    </row>
    <row r="58" spans="1:17" x14ac:dyDescent="0.35">
      <c r="A58" t="s">
        <v>18</v>
      </c>
      <c r="B58">
        <v>41</v>
      </c>
      <c r="C58" t="s">
        <v>1</v>
      </c>
      <c r="D58" t="str">
        <f t="shared" ref="D58" si="167">IF($B59=$B58,"T",IF($B59&lt;$B58,"W","L"))</f>
        <v>W</v>
      </c>
      <c r="E58" s="5">
        <f t="shared" ref="E58" si="168">$E59</f>
        <v>41532</v>
      </c>
      <c r="F58" s="4">
        <f t="shared" si="97"/>
        <v>2</v>
      </c>
      <c r="G58" s="4">
        <f>VLOOKUP($A58,$A58:$E58,5,FALSE)-VLOOKUP($A58,$A$2:$E$33,5,FALSE)</f>
        <v>10</v>
      </c>
      <c r="H58" t="s">
        <v>34</v>
      </c>
      <c r="I58">
        <f t="shared" si="86"/>
        <v>1625</v>
      </c>
      <c r="J58" t="str">
        <f t="shared" ref="J58:L58" si="169">J59</f>
        <v>Eastern</v>
      </c>
      <c r="K58">
        <f t="shared" si="169"/>
        <v>70</v>
      </c>
      <c r="L58" t="str">
        <f t="shared" si="169"/>
        <v>Mostly Sunny</v>
      </c>
      <c r="M58">
        <f t="shared" ref="M58:M89" si="170">$B59</f>
        <v>23</v>
      </c>
      <c r="N58" s="10">
        <f t="shared" si="99"/>
        <v>49</v>
      </c>
      <c r="O58" s="10">
        <f t="shared" si="100"/>
        <v>27</v>
      </c>
      <c r="P58" s="8">
        <f>(P59*-1)</f>
        <v>3.5</v>
      </c>
      <c r="Q58" t="str">
        <f>IF(AND(($P58 &lt;  0), ($D58="L")), "N", IF(AND(($P58 &gt; 0), ($D58="W")),"N","Y"))</f>
        <v>N</v>
      </c>
    </row>
    <row r="59" spans="1:17" x14ac:dyDescent="0.35">
      <c r="A59" t="s">
        <v>21</v>
      </c>
      <c r="B59">
        <v>23</v>
      </c>
      <c r="C59" t="s">
        <v>1</v>
      </c>
      <c r="D59" t="str">
        <f t="shared" ref="D59" si="171">IF($B58=$B59,"T",IF($B58&lt;$B59,"W","L"))</f>
        <v>L</v>
      </c>
      <c r="E59" s="5">
        <v>41532</v>
      </c>
      <c r="F59" s="4">
        <f t="shared" si="97"/>
        <v>2</v>
      </c>
      <c r="G59" s="4">
        <f>VLOOKUP($A59,$A59:$E59,5,FALSE)-VLOOKUP($A59,$A$2:$E$33,5,FALSE)</f>
        <v>7</v>
      </c>
      <c r="H59" t="s">
        <v>35</v>
      </c>
      <c r="I59">
        <v>1625</v>
      </c>
      <c r="J59" t="str">
        <f>VLOOKUP(A59,Sheet1!$A:$D,3, FALSE)</f>
        <v>Eastern</v>
      </c>
      <c r="K59">
        <v>70</v>
      </c>
      <c r="L59" t="s">
        <v>107</v>
      </c>
      <c r="M59">
        <f t="shared" ref="M59:M90" si="172">$B58</f>
        <v>41</v>
      </c>
      <c r="N59" s="10">
        <f t="shared" si="99"/>
        <v>31</v>
      </c>
      <c r="O59" s="10">
        <f t="shared" si="100"/>
        <v>36</v>
      </c>
      <c r="P59" s="8">
        <v>-3.5</v>
      </c>
      <c r="Q59" t="str">
        <f>IF(AND(($P59 &lt;  0), ($D59="L")), "N", IF(AND(($P59 &gt; 0), ($D59="W")),"N","Y"))</f>
        <v>N</v>
      </c>
    </row>
    <row r="60" spans="1:17" x14ac:dyDescent="0.35">
      <c r="A60" t="s">
        <v>19</v>
      </c>
      <c r="B60">
        <v>9</v>
      </c>
      <c r="C60" t="s">
        <v>1</v>
      </c>
      <c r="D60" t="str">
        <f t="shared" ref="D60" si="173">IF($B61=$B60,"T",IF($B61&lt;$B60,"W","L"))</f>
        <v>L</v>
      </c>
      <c r="E60" s="5">
        <f t="shared" ref="E60" si="174">$E61</f>
        <v>41532</v>
      </c>
      <c r="F60" s="4">
        <f t="shared" si="97"/>
        <v>2</v>
      </c>
      <c r="G60" s="4">
        <f>VLOOKUP($A60,$A60:$E60,5,FALSE)-VLOOKUP($A60,$A$2:$E$33,5,FALSE)</f>
        <v>7</v>
      </c>
      <c r="H60" t="s">
        <v>34</v>
      </c>
      <c r="I60">
        <f t="shared" si="86"/>
        <v>1325</v>
      </c>
      <c r="J60" t="str">
        <f t="shared" ref="J60:L60" si="175">J61</f>
        <v>Pacific</v>
      </c>
      <c r="K60">
        <f t="shared" si="175"/>
        <v>76</v>
      </c>
      <c r="L60" t="str">
        <f t="shared" si="175"/>
        <v>Sunny</v>
      </c>
      <c r="M60">
        <f t="shared" ref="M60:M91" si="176">$B61</f>
        <v>19</v>
      </c>
      <c r="N60" s="10">
        <f t="shared" si="99"/>
        <v>2</v>
      </c>
      <c r="O60" s="10">
        <f t="shared" si="100"/>
        <v>28</v>
      </c>
      <c r="P60" s="8">
        <f>(P61*-1)</f>
        <v>-4</v>
      </c>
      <c r="Q60" t="str">
        <f>IF(AND(($P60 &lt;  0), ($D60="L")), "N", IF(AND(($P60 &gt; 0), ($D60="W")),"N","Y"))</f>
        <v>N</v>
      </c>
    </row>
    <row r="61" spans="1:17" x14ac:dyDescent="0.35">
      <c r="A61" t="s">
        <v>12</v>
      </c>
      <c r="B61">
        <v>19</v>
      </c>
      <c r="C61" t="s">
        <v>1</v>
      </c>
      <c r="D61" t="str">
        <f t="shared" ref="D61" si="177">IF($B60=$B61,"T",IF($B60&lt;$B61,"W","L"))</f>
        <v>W</v>
      </c>
      <c r="E61" s="5">
        <v>41532</v>
      </c>
      <c r="F61" s="4">
        <f t="shared" si="97"/>
        <v>2</v>
      </c>
      <c r="G61" s="4">
        <f>VLOOKUP($A61,$A61:$E61,5,FALSE)-VLOOKUP($A61,$A$2:$E$33,5,FALSE)</f>
        <v>7</v>
      </c>
      <c r="H61" t="s">
        <v>35</v>
      </c>
      <c r="I61">
        <v>1325</v>
      </c>
      <c r="J61" t="str">
        <f>VLOOKUP(A61,Sheet1!$A:$D,3, FALSE)</f>
        <v>Pacific</v>
      </c>
      <c r="K61">
        <v>76</v>
      </c>
      <c r="L61" t="s">
        <v>65</v>
      </c>
      <c r="M61">
        <f t="shared" ref="M61:M92" si="178">$B60</f>
        <v>9</v>
      </c>
      <c r="N61" s="10">
        <f t="shared" si="99"/>
        <v>17</v>
      </c>
      <c r="O61" s="10">
        <f t="shared" si="100"/>
        <v>21</v>
      </c>
      <c r="P61" s="8">
        <v>4</v>
      </c>
      <c r="Q61" t="str">
        <f>IF(AND(($P61 &lt;  0), ($D61="L")), "N", IF(AND(($P61 &gt; 0), ($D61="W")),"N","Y"))</f>
        <v>N</v>
      </c>
    </row>
    <row r="62" spans="1:17" x14ac:dyDescent="0.35">
      <c r="A62" t="s">
        <v>24</v>
      </c>
      <c r="B62">
        <v>3</v>
      </c>
      <c r="C62" t="s">
        <v>1</v>
      </c>
      <c r="D62" t="str">
        <f t="shared" ref="D62" si="179">IF($B63=$B62,"T",IF($B63&lt;$B62,"W","L"))</f>
        <v>L</v>
      </c>
      <c r="E62" s="5">
        <f t="shared" ref="E62" si="180">$E63</f>
        <v>41532</v>
      </c>
      <c r="F62" s="4">
        <f t="shared" si="97"/>
        <v>2</v>
      </c>
      <c r="G62" s="4">
        <f>VLOOKUP($A62,$A62:$E62,5,FALSE)-VLOOKUP($A62,$A$2:$E$33,5,FALSE)</f>
        <v>7</v>
      </c>
      <c r="H62" t="s">
        <v>34</v>
      </c>
      <c r="I62">
        <f t="shared" si="86"/>
        <v>1730</v>
      </c>
      <c r="J62" t="str">
        <f t="shared" ref="J62:L62" si="181">J63</f>
        <v>Pacific</v>
      </c>
      <c r="K62">
        <f t="shared" si="181"/>
        <v>64</v>
      </c>
      <c r="L62" t="str">
        <f t="shared" si="181"/>
        <v>Cloudy</v>
      </c>
      <c r="M62">
        <f t="shared" ref="M62:M93" si="182">$B63</f>
        <v>29</v>
      </c>
      <c r="N62" s="10">
        <f t="shared" si="99"/>
        <v>34</v>
      </c>
      <c r="O62" s="10">
        <f t="shared" si="100"/>
        <v>28</v>
      </c>
      <c r="P62" s="8">
        <f>(P63*-1)</f>
        <v>-3</v>
      </c>
      <c r="Q62" t="str">
        <f>IF(AND(($P62 &lt;  0), ($D62="L")), "N", IF(AND(($P62 &gt; 0), ($D62="W")),"N","Y"))</f>
        <v>N</v>
      </c>
    </row>
    <row r="63" spans="1:17" x14ac:dyDescent="0.35">
      <c r="A63" t="s">
        <v>25</v>
      </c>
      <c r="B63">
        <v>29</v>
      </c>
      <c r="C63" t="s">
        <v>1</v>
      </c>
      <c r="D63" t="str">
        <f t="shared" ref="D63" si="183">IF($B62=$B63,"T",IF($B62&lt;$B63,"W","L"))</f>
        <v>W</v>
      </c>
      <c r="E63" s="5">
        <v>41532</v>
      </c>
      <c r="F63" s="4">
        <f t="shared" si="97"/>
        <v>2</v>
      </c>
      <c r="G63" s="4">
        <f>VLOOKUP($A63,$A63:$E63,5,FALSE)-VLOOKUP($A63,$A$2:$E$33,5,FALSE)</f>
        <v>7</v>
      </c>
      <c r="H63" t="s">
        <v>35</v>
      </c>
      <c r="I63">
        <v>1730</v>
      </c>
      <c r="J63" t="str">
        <f>VLOOKUP(A63,Sheet1!$A:$D,3, FALSE)</f>
        <v>Pacific</v>
      </c>
      <c r="K63">
        <v>64</v>
      </c>
      <c r="L63" t="s">
        <v>64</v>
      </c>
      <c r="M63">
        <f t="shared" ref="M63:M94" si="184">$B62</f>
        <v>3</v>
      </c>
      <c r="N63" s="10">
        <f t="shared" si="99"/>
        <v>12</v>
      </c>
      <c r="O63" s="10">
        <f t="shared" si="100"/>
        <v>7</v>
      </c>
      <c r="P63" s="8">
        <v>3</v>
      </c>
      <c r="Q63" t="str">
        <f>IF(AND(($P63 &lt;  0), ($D63="L")), "N", IF(AND(($P63 &gt; 0), ($D63="W")),"N","Y"))</f>
        <v>N</v>
      </c>
    </row>
    <row r="64" spans="1:17" x14ac:dyDescent="0.35">
      <c r="A64" t="s">
        <v>4</v>
      </c>
      <c r="B64">
        <v>10</v>
      </c>
      <c r="C64" t="s">
        <v>1</v>
      </c>
      <c r="D64" t="str">
        <f t="shared" ref="D64" si="185">IF($B65=$B64,"T",IF($B65&lt;$B64,"W","L"))</f>
        <v>L</v>
      </c>
      <c r="E64" s="5">
        <f t="shared" ref="E64" si="186">$E65</f>
        <v>41533</v>
      </c>
      <c r="F64" s="4">
        <f t="shared" si="97"/>
        <v>2</v>
      </c>
      <c r="G64" s="4">
        <f>VLOOKUP($A64,$A64:$E64,5,FALSE)-VLOOKUP($A64,$A$2:$E$33,5,FALSE)</f>
        <v>8</v>
      </c>
      <c r="H64" t="s">
        <v>34</v>
      </c>
      <c r="I64">
        <f t="shared" si="86"/>
        <v>2040</v>
      </c>
      <c r="J64" t="str">
        <f t="shared" ref="J64:L64" si="187">J65</f>
        <v>Eastern</v>
      </c>
      <c r="K64">
        <f t="shared" si="187"/>
        <v>62</v>
      </c>
      <c r="L64" t="str">
        <f t="shared" si="187"/>
        <v>Clear</v>
      </c>
      <c r="M64">
        <f t="shared" ref="M64:M95" si="188">$B65</f>
        <v>20</v>
      </c>
      <c r="N64" s="10">
        <f t="shared" si="99"/>
        <v>9</v>
      </c>
      <c r="O64" s="10">
        <f t="shared" si="100"/>
        <v>16</v>
      </c>
      <c r="P64" s="8">
        <f>(P65*-1)</f>
        <v>-6.5</v>
      </c>
      <c r="Q64" t="str">
        <f>IF(AND(($P64 &lt;  0), ($D64="L")), "N", IF(AND(($P64 &gt; 0), ($D64="W")),"N","Y"))</f>
        <v>N</v>
      </c>
    </row>
    <row r="65" spans="1:17" x14ac:dyDescent="0.35">
      <c r="A65" t="s">
        <v>6</v>
      </c>
      <c r="B65">
        <v>20</v>
      </c>
      <c r="C65" t="s">
        <v>1</v>
      </c>
      <c r="D65" t="str">
        <f t="shared" ref="D65" si="189">IF($B64=$B65,"T",IF($B64&lt;$B65,"W","L"))</f>
        <v>W</v>
      </c>
      <c r="E65" s="5">
        <v>41533</v>
      </c>
      <c r="F65" s="4">
        <f t="shared" si="97"/>
        <v>2</v>
      </c>
      <c r="G65" s="4">
        <f>VLOOKUP($A65,$A65:$E65,5,FALSE)-VLOOKUP($A65,$A$2:$E$33,5,FALSE)</f>
        <v>8</v>
      </c>
      <c r="H65" t="s">
        <v>35</v>
      </c>
      <c r="I65">
        <v>2040</v>
      </c>
      <c r="J65" t="str">
        <f>VLOOKUP(A65,Sheet1!$A:$D,3, FALSE)</f>
        <v>Eastern</v>
      </c>
      <c r="K65">
        <v>62</v>
      </c>
      <c r="L65" t="s">
        <v>69</v>
      </c>
      <c r="M65">
        <f t="shared" ref="M65:M96" si="190">$B64</f>
        <v>10</v>
      </c>
      <c r="N65" s="10">
        <f t="shared" si="99"/>
        <v>21</v>
      </c>
      <c r="O65" s="10">
        <f t="shared" si="100"/>
        <v>24</v>
      </c>
      <c r="P65" s="8">
        <v>6.5</v>
      </c>
      <c r="Q65" t="str">
        <f>IF(AND(($P65 &lt;  0), ($D65="L")), "N", IF(AND(($P65 &gt; 0), ($D65="W")),"N","Y"))</f>
        <v>N</v>
      </c>
    </row>
    <row r="66" spans="1:17" x14ac:dyDescent="0.35">
      <c r="A66" t="s">
        <v>33</v>
      </c>
      <c r="B66">
        <v>26</v>
      </c>
      <c r="C66" t="s">
        <v>1</v>
      </c>
      <c r="D66" t="str">
        <f t="shared" ref="D66" si="191">IF($B67=$B66,"T",IF($B67&lt;$B66,"W","L"))</f>
        <v>W</v>
      </c>
      <c r="E66" s="5">
        <f t="shared" ref="E66" si="192">$E67</f>
        <v>41536</v>
      </c>
      <c r="F66" s="4">
        <f>1+IF(ISNA(VLOOKUP($A66,$A$34:$F$65,6,FALSE)),VLOOKUP($A66,$A$2:$F$33,6,FALSE),VLOOKUP($A66,$A$34:$F$65,6,FALSE))</f>
        <v>3</v>
      </c>
      <c r="G66" s="4">
        <f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93">I67</f>
        <v>2025</v>
      </c>
      <c r="J66" t="str">
        <f t="shared" ref="J66:L66" si="194">J67</f>
        <v>Eastern</v>
      </c>
      <c r="K66" s="1">
        <f t="shared" si="194"/>
        <v>73</v>
      </c>
      <c r="L66" s="1" t="str">
        <f t="shared" si="194"/>
        <v>Clear</v>
      </c>
      <c r="M66">
        <f t="shared" ref="M66:M97" si="195">$B67</f>
        <v>16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22.5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9</v>
      </c>
      <c r="P66" s="8">
        <f>(P67*-1)</f>
        <v>-3.5</v>
      </c>
      <c r="Q66" t="str">
        <f>IF(AND(($P66 &lt;  0), ($D66="L")), "N", IF(AND(($P66 &gt; 0), ($D66="W")),"N","Y"))</f>
        <v>Y</v>
      </c>
    </row>
    <row r="67" spans="1:17" x14ac:dyDescent="0.35">
      <c r="A67" t="s">
        <v>27</v>
      </c>
      <c r="B67">
        <v>16</v>
      </c>
      <c r="C67" t="s">
        <v>1</v>
      </c>
      <c r="D67" t="str">
        <f t="shared" ref="D67" si="196">IF($B66=$B67,"T",IF($B66&lt;$B67,"W","L"))</f>
        <v>L</v>
      </c>
      <c r="E67" s="5">
        <v>41536</v>
      </c>
      <c r="F67" s="4">
        <f t="shared" ref="F67:F97" si="197">1+IF(ISNA(VLOOKUP($A67,$A$34:$F$65,6,FALSE)),VLOOKUP($A67,$A$2:$F$33,6,FALSE),VLOOKUP($A67,$A$34:$F$65,6,FALSE))</f>
        <v>3</v>
      </c>
      <c r="G67" s="4">
        <f>VLOOKUP($A67,$A67:$E67,5,FALSE)-IF(ISNA(VLOOKUP($A67,$A$34:$E$65,5,FALSE)),VLOOKUP($A67,$A$2:$E$33,5,FALSE),VLOOKUP($A67,$A$34:$E$65,5,FALSE))</f>
        <v>4</v>
      </c>
      <c r="H67" t="s">
        <v>35</v>
      </c>
      <c r="I67">
        <v>2025</v>
      </c>
      <c r="J67" t="str">
        <f>VLOOKUP(A67,Sheet1!$A:$D,3, FALSE)</f>
        <v>Eastern</v>
      </c>
      <c r="K67" s="1">
        <v>73</v>
      </c>
      <c r="L67" s="1" t="s">
        <v>69</v>
      </c>
      <c r="M67">
        <f t="shared" ref="M67:M98" si="198">$B66</f>
        <v>26</v>
      </c>
      <c r="N67" s="10">
        <f t="shared" ref="N67:N97" si="199">(IF(ISNA(VLOOKUP($A67,$A$34:$N$65,2,FALSE)),((VLOOKUP($A67,$A$2:$N$33,14,FALSE)*($F67-2))+VLOOKUP($A67,$A$2:$N$33,2,FALSE))/($F67-1),((VLOOKUP($A67,$A$34:$N$65,14,FALSE)*($F67-2))+VLOOKUP($A67,$A$34:$N$65,2,FALSE))/($F67-1)))</f>
        <v>31.5</v>
      </c>
      <c r="O67" s="10">
        <f t="shared" ref="O67:O97" si="200">(IF(ISNA(VLOOKUP($A67,$A$34:$O$65,13,FALSE)),((VLOOKUP($A67,$A$2:$O$33,15,FALSE)*($F67-2))+VLOOKUP($A67,$A$2:$O$33,13,FALSE))/($F67-1),((VLOOKUP($A67,$A$34:$O$65,15,FALSE)*($F67-2))+VLOOKUP($A67,$A$34:$O$65,13,FALSE))/($F67-1)))</f>
        <v>30</v>
      </c>
      <c r="P67" s="8">
        <v>3.5</v>
      </c>
      <c r="Q67" t="str">
        <f>IF(AND(($P67 &lt;  0), ($D67="L")), "N", IF(AND(($P67 &gt; 0), ($D67="W")),"N","Y"))</f>
        <v>Y</v>
      </c>
    </row>
    <row r="68" spans="1:17" x14ac:dyDescent="0.35">
      <c r="A68" t="s">
        <v>9</v>
      </c>
      <c r="B68">
        <v>3</v>
      </c>
      <c r="C68" t="s">
        <v>1</v>
      </c>
      <c r="D68" t="str">
        <f t="shared" ref="D68" si="201">IF($B69=$B68,"T",IF($B69&lt;$B68,"W","L"))</f>
        <v>L</v>
      </c>
      <c r="E68" s="5">
        <f t="shared" ref="E68" si="202">$E69</f>
        <v>41539</v>
      </c>
      <c r="F68" s="4">
        <f t="shared" si="197"/>
        <v>3</v>
      </c>
      <c r="G68" s="4">
        <f>VLOOKUP($A68,$A68:$E68,5,FALSE)-IF(ISNA(VLOOKUP($A68,$A$34:$E$65,5,FALSE)),VLOOKUP($A68,$A$2:$E$33,5,FALSE),VLOOKUP($A68,$A$34:$E$65,5,FALSE))</f>
        <v>7</v>
      </c>
      <c r="H68" t="s">
        <v>34</v>
      </c>
      <c r="I68">
        <f t="shared" si="193"/>
        <v>1300</v>
      </c>
      <c r="J68" t="str">
        <f t="shared" ref="J68:L68" si="203">J69</f>
        <v>Eastern</v>
      </c>
      <c r="K68">
        <f t="shared" si="203"/>
        <v>65</v>
      </c>
      <c r="L68" t="str">
        <f t="shared" si="203"/>
        <v>Sunny</v>
      </c>
      <c r="M68">
        <f t="shared" ref="M68:M99" si="204">$B69</f>
        <v>23</v>
      </c>
      <c r="N68" s="10">
        <f t="shared" si="199"/>
        <v>15.5</v>
      </c>
      <c r="O68" s="10">
        <f t="shared" si="200"/>
        <v>17</v>
      </c>
      <c r="P68" s="8">
        <f>(P69*-1)</f>
        <v>-7</v>
      </c>
      <c r="Q68" t="str">
        <f>IF(AND(($P68 &lt;  0), ($D68="L")), "N", IF(AND(($P68 &gt; 0), ($D68="W")),"N","Y"))</f>
        <v>N</v>
      </c>
    </row>
    <row r="69" spans="1:17" x14ac:dyDescent="0.35">
      <c r="A69" t="s">
        <v>7</v>
      </c>
      <c r="B69">
        <v>23</v>
      </c>
      <c r="C69" t="s">
        <v>1</v>
      </c>
      <c r="D69" t="str">
        <f t="shared" ref="D69" si="205">IF($B68=$B69,"T",IF($B68&lt;$B69,"W","L"))</f>
        <v>W</v>
      </c>
      <c r="E69" s="5">
        <v>41539</v>
      </c>
      <c r="F69" s="4">
        <f t="shared" si="197"/>
        <v>3</v>
      </c>
      <c r="G69" s="4">
        <f>VLOOKUP($A69,$A69:$E69,5,FALSE)-IF(ISNA(VLOOKUP($A69,$A$34:$E$65,5,FALSE)),VLOOKUP($A69,$A$2:$E$33,5,FALSE),VLOOKUP($A69,$A$34:$E$65,5,FALSE))</f>
        <v>10</v>
      </c>
      <c r="H69" t="s">
        <v>35</v>
      </c>
      <c r="I69">
        <v>1300</v>
      </c>
      <c r="J69" t="str">
        <f>VLOOKUP(A69,Sheet1!$A:$D,3, FALSE)</f>
        <v>Eastern</v>
      </c>
      <c r="K69">
        <v>65</v>
      </c>
      <c r="L69" t="s">
        <v>65</v>
      </c>
      <c r="M69">
        <f t="shared" ref="M69:M100" si="206">$B68</f>
        <v>3</v>
      </c>
      <c r="N69" s="10">
        <f t="shared" si="199"/>
        <v>18</v>
      </c>
      <c r="O69" s="10">
        <f t="shared" si="200"/>
        <v>15.5</v>
      </c>
      <c r="P69" s="8">
        <v>7</v>
      </c>
      <c r="Q69" t="str">
        <f>IF(AND(($P69 &lt;  0), ($D69="L")), "N", IF(AND(($P69 &gt; 0), ($D69="W")),"N","Y"))</f>
        <v>N</v>
      </c>
    </row>
    <row r="70" spans="1:17" x14ac:dyDescent="0.35">
      <c r="A70" t="s">
        <v>23</v>
      </c>
      <c r="B70">
        <v>7</v>
      </c>
      <c r="C70" t="s">
        <v>1</v>
      </c>
      <c r="D70" t="str">
        <f t="shared" ref="D70" si="207">IF($B71=$B70,"T",IF($B71&lt;$B70,"W","L"))</f>
        <v>L</v>
      </c>
      <c r="E70" s="5">
        <f t="shared" ref="E70" si="208">$E71</f>
        <v>41539</v>
      </c>
      <c r="F70" s="4">
        <f t="shared" si="197"/>
        <v>3</v>
      </c>
      <c r="G70" s="4">
        <f>VLOOKUP($A70,$A70:$E70,5,FALSE)-IF(ISNA(VLOOKUP($A70,$A$34:$E$65,5,FALSE)),VLOOKUP($A70,$A$2:$E$33,5,FALSE),VLOOKUP($A70,$A$34:$E$65,5,FALSE))</f>
        <v>7</v>
      </c>
      <c r="H70" t="s">
        <v>34</v>
      </c>
      <c r="I70">
        <f t="shared" si="193"/>
        <v>1200</v>
      </c>
      <c r="J70" t="str">
        <f t="shared" ref="J70:L70" si="209">J71</f>
        <v>Central</v>
      </c>
      <c r="K70" t="str">
        <f t="shared" si="209"/>
        <v>Dome</v>
      </c>
      <c r="L70">
        <f t="shared" si="209"/>
        <v>0</v>
      </c>
      <c r="M70">
        <f t="shared" ref="M70:M101" si="210">$B71</f>
        <v>31</v>
      </c>
      <c r="N70" s="10">
        <f t="shared" si="199"/>
        <v>25.5</v>
      </c>
      <c r="O70" s="10">
        <f t="shared" si="200"/>
        <v>27.5</v>
      </c>
      <c r="P70" s="8">
        <f>(P71*-1)</f>
        <v>-3</v>
      </c>
      <c r="Q70" t="str">
        <f>IF(AND(($P70 &lt;  0), ($D70="L")), "N", IF(AND(($P70 &gt; 0), ($D70="W")),"N","Y"))</f>
        <v>N</v>
      </c>
    </row>
    <row r="71" spans="1:17" x14ac:dyDescent="0.35">
      <c r="A71" t="s">
        <v>28</v>
      </c>
      <c r="B71">
        <v>31</v>
      </c>
      <c r="C71" t="s">
        <v>1</v>
      </c>
      <c r="D71" t="str">
        <f t="shared" ref="D71" si="211">IF($B70=$B71,"T",IF($B70&lt;$B71,"W","L"))</f>
        <v>W</v>
      </c>
      <c r="E71" s="5">
        <v>41539</v>
      </c>
      <c r="F71" s="4">
        <f t="shared" si="197"/>
        <v>3</v>
      </c>
      <c r="G71" s="4">
        <f>VLOOKUP($A71,$A71:$E71,5,FALSE)-IF(ISNA(VLOOKUP($A71,$A$34:$E$65,5,FALSE)),VLOOKUP($A71,$A$2:$E$33,5,FALSE),VLOOKUP($A71,$A$34:$E$65,5,FALSE))</f>
        <v>7</v>
      </c>
      <c r="H71" t="s">
        <v>35</v>
      </c>
      <c r="I71">
        <v>1200</v>
      </c>
      <c r="J71" t="str">
        <f>VLOOKUP(A71,Sheet1!$A:$D,3, FALSE)</f>
        <v>Central</v>
      </c>
      <c r="K71" t="s">
        <v>61</v>
      </c>
      <c r="M71">
        <f t="shared" ref="M71:M102" si="212">$B70</f>
        <v>7</v>
      </c>
      <c r="N71" s="10">
        <f t="shared" si="199"/>
        <v>26</v>
      </c>
      <c r="O71" s="10">
        <f t="shared" si="200"/>
        <v>24</v>
      </c>
      <c r="P71" s="8">
        <v>3</v>
      </c>
      <c r="Q71" t="str">
        <f>IF(AND(($P71 &lt;  0), ($D71="L")), "N", IF(AND(($P71 &gt; 0), ($D71="W")),"N","Y"))</f>
        <v>N</v>
      </c>
    </row>
    <row r="72" spans="1:17" x14ac:dyDescent="0.35">
      <c r="A72" t="s">
        <v>26</v>
      </c>
      <c r="B72">
        <v>30</v>
      </c>
      <c r="C72" t="s">
        <v>1</v>
      </c>
      <c r="D72" t="str">
        <f t="shared" ref="D72" si="213">IF($B73=$B72,"T",IF($B73&lt;$B72,"W","L"))</f>
        <v>L</v>
      </c>
      <c r="E72" s="5">
        <f t="shared" ref="E72" si="214">$E73</f>
        <v>41539</v>
      </c>
      <c r="F72" s="4">
        <f t="shared" si="197"/>
        <v>3</v>
      </c>
      <c r="G72" s="4">
        <f>VLOOKUP($A72,$A72:$E72,5,FALSE)-IF(ISNA(VLOOKUP($A72,$A$34:$E$65,5,FALSE)),VLOOKUP($A72,$A$2:$E$33,5,FALSE),VLOOKUP($A72,$A$34:$E$65,5,FALSE))</f>
        <v>7</v>
      </c>
      <c r="H72" t="s">
        <v>34</v>
      </c>
      <c r="I72">
        <f t="shared" si="193"/>
        <v>1300</v>
      </c>
      <c r="J72" t="str">
        <f t="shared" ref="J72:L72" si="215">J73</f>
        <v>Eastern</v>
      </c>
      <c r="K72">
        <f t="shared" si="215"/>
        <v>63</v>
      </c>
      <c r="L72" t="str">
        <f t="shared" si="215"/>
        <v>Partly Cloudy</v>
      </c>
      <c r="M72">
        <f t="shared" ref="M72:M103" si="216">$B73</f>
        <v>34</v>
      </c>
      <c r="N72" s="10">
        <f t="shared" si="199"/>
        <v>33</v>
      </c>
      <c r="O72" s="10">
        <f t="shared" si="200"/>
        <v>27</v>
      </c>
      <c r="P72" s="8">
        <f>(P73*-1)</f>
        <v>3</v>
      </c>
      <c r="Q72" t="str">
        <f>IF(AND(($P72 &lt;  0), ($D72="L")), "N", IF(AND(($P72 &gt; 0), ($D72="W")),"N","Y"))</f>
        <v>Y</v>
      </c>
    </row>
    <row r="73" spans="1:17" x14ac:dyDescent="0.35">
      <c r="A73" t="s">
        <v>6</v>
      </c>
      <c r="B73">
        <v>34</v>
      </c>
      <c r="C73" t="s">
        <v>1</v>
      </c>
      <c r="D73" t="str">
        <f t="shared" ref="D73" si="217">IF($B72=$B73,"T",IF($B72&lt;$B73,"W","L"))</f>
        <v>W</v>
      </c>
      <c r="E73" s="5">
        <v>41539</v>
      </c>
      <c r="F73" s="4">
        <f t="shared" si="197"/>
        <v>3</v>
      </c>
      <c r="G73" s="4">
        <f>VLOOKUP($A73,$A73:$E73,5,FALSE)-IF(ISNA(VLOOKUP($A73,$A$34:$E$65,5,FALSE)),VLOOKUP($A73,$A$2:$E$33,5,FALSE),VLOOKUP($A73,$A$34:$E$65,5,FALSE))</f>
        <v>6</v>
      </c>
      <c r="H73" t="s">
        <v>35</v>
      </c>
      <c r="I73">
        <v>1300</v>
      </c>
      <c r="J73" t="str">
        <f>VLOOKUP(A73,Sheet1!$A:$D,3, FALSE)</f>
        <v>Eastern</v>
      </c>
      <c r="K73">
        <v>63</v>
      </c>
      <c r="L73" t="s">
        <v>62</v>
      </c>
      <c r="M73">
        <f t="shared" ref="M73:M104" si="218">$B72</f>
        <v>30</v>
      </c>
      <c r="N73" s="10">
        <f t="shared" si="199"/>
        <v>20.5</v>
      </c>
      <c r="O73" s="10">
        <f t="shared" si="200"/>
        <v>17</v>
      </c>
      <c r="P73" s="8">
        <v>-3</v>
      </c>
      <c r="Q73" t="str">
        <f>IF(AND(($P73 &lt;  0), ($D73="L")), "N", IF(AND(($P73 &gt; 0), ($D73="W")),"N","Y"))</f>
        <v>Y</v>
      </c>
    </row>
    <row r="74" spans="1:17" x14ac:dyDescent="0.35">
      <c r="A74" t="s">
        <v>32</v>
      </c>
      <c r="B74">
        <v>17</v>
      </c>
      <c r="C74" t="s">
        <v>1</v>
      </c>
      <c r="D74" t="str">
        <f t="shared" ref="D74" si="219">IF($B75=$B74,"T",IF($B75&lt;$B74,"W","L"))</f>
        <v>L</v>
      </c>
      <c r="E74" s="5">
        <f t="shared" ref="E74" si="220">$E75</f>
        <v>41539</v>
      </c>
      <c r="F74" s="4">
        <f t="shared" si="197"/>
        <v>3</v>
      </c>
      <c r="G74" s="4">
        <f>VLOOKUP($A74,$A74:$E74,5,FALSE)-IF(ISNA(VLOOKUP($A74,$A$34:$E$65,5,FALSE)),VLOOKUP($A74,$A$2:$E$33,5,FALSE),VLOOKUP($A74,$A$34:$E$65,5,FALSE))</f>
        <v>7</v>
      </c>
      <c r="H74" t="s">
        <v>34</v>
      </c>
      <c r="I74">
        <f t="shared" si="193"/>
        <v>1200</v>
      </c>
      <c r="J74" t="str">
        <f t="shared" ref="J74:L74" si="221">J75</f>
        <v>Central</v>
      </c>
      <c r="K74" s="1">
        <f t="shared" si="221"/>
        <v>72</v>
      </c>
      <c r="L74" s="1" t="str">
        <f t="shared" si="221"/>
        <v>Sunny</v>
      </c>
      <c r="M74">
        <f t="shared" ref="M74:M105" si="222">$B75</f>
        <v>20</v>
      </c>
      <c r="N74" s="10">
        <f t="shared" si="199"/>
        <v>30.5</v>
      </c>
      <c r="O74" s="10">
        <f t="shared" si="200"/>
        <v>30.5</v>
      </c>
      <c r="P74" s="8">
        <f>(P75*-1)</f>
        <v>-3</v>
      </c>
      <c r="Q74" t="str">
        <f>IF(AND(($P74 &lt;  0), ($D74="L")), "N", IF(AND(($P74 &gt; 0), ($D74="W")),"N","Y"))</f>
        <v>N</v>
      </c>
    </row>
    <row r="75" spans="1:17" x14ac:dyDescent="0.35">
      <c r="A75" t="s">
        <v>13</v>
      </c>
      <c r="B75">
        <v>20</v>
      </c>
      <c r="C75" t="s">
        <v>1</v>
      </c>
      <c r="D75" t="str">
        <f t="shared" ref="D75" si="223">IF($B74=$B75,"T",IF($B74&lt;$B75,"W","L"))</f>
        <v>W</v>
      </c>
      <c r="E75" s="5">
        <v>41539</v>
      </c>
      <c r="F75" s="4">
        <f t="shared" si="197"/>
        <v>3</v>
      </c>
      <c r="G75" s="4">
        <f>VLOOKUP($A75,$A75:$E75,5,FALSE)-IF(ISNA(VLOOKUP($A75,$A$34:$E$65,5,FALSE)),VLOOKUP($A75,$A$2:$E$33,5,FALSE),VLOOKUP($A75,$A$34:$E$65,5,FALSE))</f>
        <v>7</v>
      </c>
      <c r="H75" t="s">
        <v>35</v>
      </c>
      <c r="I75">
        <v>1200</v>
      </c>
      <c r="J75" t="str">
        <f>VLOOKUP(A75,Sheet1!$A:$D,3, FALSE)</f>
        <v>Central</v>
      </c>
      <c r="K75" s="1">
        <v>72</v>
      </c>
      <c r="L75" s="1" t="s">
        <v>65</v>
      </c>
      <c r="M75">
        <f t="shared" ref="M75:M106" si="224">$B74</f>
        <v>17</v>
      </c>
      <c r="N75" s="10">
        <f t="shared" si="199"/>
        <v>20</v>
      </c>
      <c r="O75" s="10">
        <f t="shared" si="200"/>
        <v>19.5</v>
      </c>
      <c r="P75" s="8">
        <v>3</v>
      </c>
      <c r="Q75" t="str">
        <f>IF(AND(($P75 &lt;  0), ($D75="L")), "N", IF(AND(($P75 &gt; 0), ($D75="W")),"N","Y"))</f>
        <v>N</v>
      </c>
    </row>
    <row r="76" spans="1:17" x14ac:dyDescent="0.35">
      <c r="A76" t="s">
        <v>16</v>
      </c>
      <c r="B76">
        <v>27</v>
      </c>
      <c r="C76" t="s">
        <v>1</v>
      </c>
      <c r="D76" t="str">
        <f t="shared" ref="D76" si="225">IF($B77=$B76,"T",IF($B77&lt;$B76,"W","L"))</f>
        <v>W</v>
      </c>
      <c r="E76" s="5">
        <f t="shared" ref="E76" si="226">$E77</f>
        <v>41539</v>
      </c>
      <c r="F76" s="4">
        <f t="shared" si="197"/>
        <v>3</v>
      </c>
      <c r="G76" s="4">
        <f>VLOOKUP($A76,$A76:$E76,5,FALSE)-IF(ISNA(VLOOKUP($A76,$A$34:$E$65,5,FALSE)),VLOOKUP($A76,$A$2:$E$33,5,FALSE),VLOOKUP($A76,$A$34:$E$65,5,FALSE))</f>
        <v>7</v>
      </c>
      <c r="H76" t="s">
        <v>34</v>
      </c>
      <c r="I76">
        <f t="shared" si="193"/>
        <v>1300</v>
      </c>
      <c r="J76" t="str">
        <f t="shared" ref="J76:L76" si="227">J77</f>
        <v>Eastern</v>
      </c>
      <c r="K76">
        <f t="shared" si="227"/>
        <v>72</v>
      </c>
      <c r="L76" t="str">
        <f t="shared" si="227"/>
        <v>Sunny</v>
      </c>
      <c r="M76">
        <f t="shared" ref="M76:M107" si="228">$B77</f>
        <v>20</v>
      </c>
      <c r="N76" s="10">
        <f t="shared" si="199"/>
        <v>27.5</v>
      </c>
      <c r="O76" s="10">
        <f t="shared" si="200"/>
        <v>24.5</v>
      </c>
      <c r="P76" s="8">
        <f>(P77*-1)</f>
        <v>1</v>
      </c>
      <c r="Q76" t="str">
        <f>IF(AND(($P76 &lt;  0), ($D76="L")), "N", IF(AND(($P76 &gt; 0), ($D76="W")),"N","Y"))</f>
        <v>N</v>
      </c>
    </row>
    <row r="77" spans="1:17" x14ac:dyDescent="0.35">
      <c r="A77" t="s">
        <v>29</v>
      </c>
      <c r="B77">
        <v>20</v>
      </c>
      <c r="C77" t="s">
        <v>1</v>
      </c>
      <c r="D77" t="str">
        <f t="shared" ref="D77" si="229">IF($B76=$B77,"T",IF($B76&lt;$B77,"W","L"))</f>
        <v>L</v>
      </c>
      <c r="E77" s="5">
        <v>41539</v>
      </c>
      <c r="F77" s="4">
        <f t="shared" si="197"/>
        <v>3</v>
      </c>
      <c r="G77" s="4">
        <f>VLOOKUP($A77,$A77:$E77,5,FALSE)-IF(ISNA(VLOOKUP($A77,$A$34:$E$65,5,FALSE)),VLOOKUP($A77,$A$2:$E$33,5,FALSE),VLOOKUP($A77,$A$34:$E$65,5,FALSE))</f>
        <v>7</v>
      </c>
      <c r="H77" t="s">
        <v>35</v>
      </c>
      <c r="I77">
        <v>1300</v>
      </c>
      <c r="J77" t="str">
        <f>VLOOKUP(A77,Sheet1!$A:$D,3, FALSE)</f>
        <v>Eastern</v>
      </c>
      <c r="K77">
        <v>72</v>
      </c>
      <c r="L77" t="s">
        <v>65</v>
      </c>
      <c r="M77">
        <f t="shared" ref="M77:M108" si="230">$B76</f>
        <v>27</v>
      </c>
      <c r="N77" s="10">
        <f t="shared" si="199"/>
        <v>23.5</v>
      </c>
      <c r="O77" s="10">
        <f t="shared" si="200"/>
        <v>35.5</v>
      </c>
      <c r="P77" s="8">
        <v>-1</v>
      </c>
      <c r="Q77" t="str">
        <f>IF(AND(($P77 &lt;  0), ($D77="L")), "N", IF(AND(($P77 &gt; 0), ($D77="W")),"N","Y"))</f>
        <v>N</v>
      </c>
    </row>
    <row r="78" spans="1:17" x14ac:dyDescent="0.35">
      <c r="A78" t="s">
        <v>21</v>
      </c>
      <c r="B78">
        <v>0</v>
      </c>
      <c r="C78" t="s">
        <v>1</v>
      </c>
      <c r="D78" t="str">
        <f t="shared" ref="D78" si="231">IF($B79=$B78,"T",IF($B79&lt;$B78,"W","L"))</f>
        <v>L</v>
      </c>
      <c r="E78" s="5">
        <f t="shared" ref="E78" si="232">$E79</f>
        <v>41539</v>
      </c>
      <c r="F78" s="4">
        <f t="shared" si="197"/>
        <v>3</v>
      </c>
      <c r="G78" s="4">
        <f>VLOOKUP($A78,$A78:$E78,5,FALSE)-IF(ISNA(VLOOKUP($A78,$A$34:$E$65,5,FALSE)),VLOOKUP($A78,$A$2:$E$33,5,FALSE),VLOOKUP($A78,$A$34:$E$65,5,FALSE))</f>
        <v>7</v>
      </c>
      <c r="H78" t="s">
        <v>34</v>
      </c>
      <c r="I78">
        <f t="shared" si="193"/>
        <v>1300</v>
      </c>
      <c r="J78" t="str">
        <f t="shared" ref="J78:L78" si="233">J79</f>
        <v>Eastern</v>
      </c>
      <c r="K78">
        <f t="shared" si="233"/>
        <v>75</v>
      </c>
      <c r="L78" t="str">
        <f t="shared" si="233"/>
        <v>Sunny</v>
      </c>
      <c r="M78">
        <f t="shared" ref="M78:M109" si="234">$B79</f>
        <v>38</v>
      </c>
      <c r="N78" s="10">
        <f t="shared" si="199"/>
        <v>27</v>
      </c>
      <c r="O78" s="10">
        <f t="shared" si="200"/>
        <v>38.5</v>
      </c>
      <c r="P78" s="8">
        <f>(P79*-1)</f>
        <v>2.5</v>
      </c>
      <c r="Q78" t="str">
        <f>IF(AND(($P78 &lt;  0), ($D78="L")), "N", IF(AND(($P78 &gt; 0), ($D78="W")),"N","Y"))</f>
        <v>Y</v>
      </c>
    </row>
    <row r="79" spans="1:17" x14ac:dyDescent="0.35">
      <c r="A79" t="s">
        <v>20</v>
      </c>
      <c r="B79">
        <v>38</v>
      </c>
      <c r="C79" t="s">
        <v>1</v>
      </c>
      <c r="D79" t="str">
        <f t="shared" ref="D79" si="235">IF($B78=$B79,"T",IF($B78&lt;$B79,"W","L"))</f>
        <v>W</v>
      </c>
      <c r="E79" s="5">
        <v>41539</v>
      </c>
      <c r="F79" s="4">
        <f t="shared" si="197"/>
        <v>3</v>
      </c>
      <c r="G79" s="4">
        <f>VLOOKUP($A79,$A79:$E79,5,FALSE)-IF(ISNA(VLOOKUP($A79,$A$34:$E$65,5,FALSE)),VLOOKUP($A79,$A$2:$E$33,5,FALSE),VLOOKUP($A79,$A$34:$E$65,5,FALSE))</f>
        <v>7</v>
      </c>
      <c r="H79" t="s">
        <v>35</v>
      </c>
      <c r="I79">
        <v>1300</v>
      </c>
      <c r="J79" t="str">
        <f>VLOOKUP(A79,Sheet1!$A:$D,3, FALSE)</f>
        <v>Eastern</v>
      </c>
      <c r="K79">
        <v>75</v>
      </c>
      <c r="L79" t="s">
        <v>65</v>
      </c>
      <c r="M79">
        <f t="shared" ref="M79:M110" si="236">$B78</f>
        <v>0</v>
      </c>
      <c r="N79" s="10">
        <f t="shared" si="199"/>
        <v>15</v>
      </c>
      <c r="O79" s="10">
        <f t="shared" si="200"/>
        <v>18</v>
      </c>
      <c r="P79" s="8">
        <v>-2.5</v>
      </c>
      <c r="Q79" t="str">
        <f>IF(AND(($P79 &lt;  0), ($D79="L")), "N", IF(AND(($P79 &gt; 0), ($D79="W")),"N","Y"))</f>
        <v>Y</v>
      </c>
    </row>
    <row r="80" spans="1:17" x14ac:dyDescent="0.35">
      <c r="A80" t="s">
        <v>22</v>
      </c>
      <c r="B80">
        <v>7</v>
      </c>
      <c r="C80" t="s">
        <v>1</v>
      </c>
      <c r="D80" t="str">
        <f t="shared" ref="D80" si="237">IF($B81=$B80,"T",IF($B81&lt;$B80,"W","L"))</f>
        <v>L</v>
      </c>
      <c r="E80" s="5">
        <f t="shared" ref="E80" si="238">$E81</f>
        <v>41539</v>
      </c>
      <c r="F80" s="4">
        <f t="shared" si="197"/>
        <v>3</v>
      </c>
      <c r="G80" s="4">
        <f>VLOOKUP($A80,$A80:$E80,5,FALSE)-IF(ISNA(VLOOKUP($A80,$A$34:$E$65,5,FALSE)),VLOOKUP($A80,$A$2:$E$33,5,FALSE),VLOOKUP($A80,$A$34:$E$65,5,FALSE))</f>
        <v>7</v>
      </c>
      <c r="H80" t="s">
        <v>34</v>
      </c>
      <c r="I80" s="1">
        <f t="shared" si="193"/>
        <v>1200</v>
      </c>
      <c r="J80" t="str">
        <f t="shared" ref="J80:L80" si="239">J81</f>
        <v>Central</v>
      </c>
      <c r="K80" t="str">
        <f t="shared" si="239"/>
        <v>Dome</v>
      </c>
      <c r="L80">
        <f t="shared" si="239"/>
        <v>0</v>
      </c>
      <c r="M80">
        <f t="shared" ref="M80:M111" si="240">$B81</f>
        <v>31</v>
      </c>
      <c r="N80" s="10">
        <f t="shared" si="199"/>
        <v>24.5</v>
      </c>
      <c r="O80" s="10">
        <f t="shared" si="200"/>
        <v>24</v>
      </c>
      <c r="P80" s="8">
        <f>(P81*-1)</f>
        <v>-7.5</v>
      </c>
      <c r="Q80" t="str">
        <f>IF(AND(($P80 &lt;  0), ($D80="L")), "N", IF(AND(($P80 &gt; 0), ($D80="W")),"N","Y"))</f>
        <v>N</v>
      </c>
    </row>
    <row r="81" spans="1:17" x14ac:dyDescent="0.35">
      <c r="A81" t="s">
        <v>2</v>
      </c>
      <c r="B81">
        <v>31</v>
      </c>
      <c r="C81" t="s">
        <v>1</v>
      </c>
      <c r="D81" t="str">
        <f t="shared" ref="D81" si="241">IF($B80=$B81,"T",IF($B80&lt;$B81,"W","L"))</f>
        <v>W</v>
      </c>
      <c r="E81" s="5">
        <v>41539</v>
      </c>
      <c r="F81" s="4">
        <f t="shared" si="197"/>
        <v>3</v>
      </c>
      <c r="G81" s="4">
        <f>VLOOKUP($A81,$A81:$E81,5,FALSE)-IF(ISNA(VLOOKUP($A81,$A$34:$E$65,5,FALSE)),VLOOKUP($A81,$A$2:$E$33,5,FALSE),VLOOKUP($A81,$A$34:$E$65,5,FALSE))</f>
        <v>7</v>
      </c>
      <c r="H81" t="s">
        <v>35</v>
      </c>
      <c r="I81" s="1">
        <v>1200</v>
      </c>
      <c r="J81" t="str">
        <f>VLOOKUP(A81,Sheet1!$A:$D,3, FALSE)</f>
        <v>Central</v>
      </c>
      <c r="K81" t="s">
        <v>61</v>
      </c>
      <c r="M81">
        <f t="shared" ref="M81:M112" si="242">$B80</f>
        <v>7</v>
      </c>
      <c r="N81" s="10">
        <f t="shared" si="199"/>
        <v>19.5</v>
      </c>
      <c r="O81" s="10">
        <f t="shared" si="200"/>
        <v>15.5</v>
      </c>
      <c r="P81" s="8">
        <v>7.5</v>
      </c>
      <c r="Q81" t="str">
        <f>IF(AND(($P81 &lt;  0), ($D81="L")), "N", IF(AND(($P81 &gt; 0), ($D81="W")),"N","Y"))</f>
        <v>N</v>
      </c>
    </row>
    <row r="82" spans="1:17" x14ac:dyDescent="0.35">
      <c r="A82" t="s">
        <v>15</v>
      </c>
      <c r="B82">
        <v>9</v>
      </c>
      <c r="C82" t="s">
        <v>1</v>
      </c>
      <c r="D82" t="str">
        <f t="shared" ref="D82" si="243">IF($B83=$B82,"T",IF($B83&lt;$B82,"W","L"))</f>
        <v>L</v>
      </c>
      <c r="E82" s="5">
        <f t="shared" ref="E82" si="244">$E83</f>
        <v>41539</v>
      </c>
      <c r="F82" s="4">
        <f t="shared" si="197"/>
        <v>3</v>
      </c>
      <c r="G82" s="4">
        <f>VLOOKUP($A82,$A82:$E82,5,FALSE)-IF(ISNA(VLOOKUP($A82,$A$34:$E$65,5,FALSE)),VLOOKUP($A82,$A$2:$E$33,5,FALSE),VLOOKUP($A82,$A$34:$E$65,5,FALSE))</f>
        <v>7</v>
      </c>
      <c r="H82" t="s">
        <v>34</v>
      </c>
      <c r="I82">
        <f t="shared" si="193"/>
        <v>1300</v>
      </c>
      <c r="J82" t="str">
        <f t="shared" ref="J82:L82" si="245">J83</f>
        <v>Eastern</v>
      </c>
      <c r="K82">
        <f t="shared" si="245"/>
        <v>73</v>
      </c>
      <c r="L82" t="str">
        <f t="shared" si="245"/>
        <v>Sunny</v>
      </c>
      <c r="M82">
        <f t="shared" ref="M82:M113" si="246">$B83</f>
        <v>30</v>
      </c>
      <c r="N82" s="10">
        <f t="shared" si="199"/>
        <v>30.5</v>
      </c>
      <c r="O82" s="10">
        <f t="shared" si="200"/>
        <v>26</v>
      </c>
      <c r="P82" s="8">
        <f>(P83*-1)</f>
        <v>-1</v>
      </c>
      <c r="Q82" t="str">
        <f>IF(AND(($P82 &lt;  0), ($D82="L")), "N", IF(AND(($P82 &gt; 0), ($D82="W")),"N","Y"))</f>
        <v>N</v>
      </c>
    </row>
    <row r="83" spans="1:17" x14ac:dyDescent="0.35">
      <c r="A83" t="s">
        <v>30</v>
      </c>
      <c r="B83">
        <v>30</v>
      </c>
      <c r="C83" t="s">
        <v>1</v>
      </c>
      <c r="D83" t="str">
        <f t="shared" ref="D83" si="247">IF($B82=$B83,"T",IF($B82&lt;$B83,"W","L"))</f>
        <v>W</v>
      </c>
      <c r="E83" s="5">
        <v>41539</v>
      </c>
      <c r="F83" s="4">
        <f t="shared" si="197"/>
        <v>3</v>
      </c>
      <c r="G83" s="4">
        <f>VLOOKUP($A83,$A83:$E83,5,FALSE)-IF(ISNA(VLOOKUP($A83,$A$34:$E$65,5,FALSE)),VLOOKUP($A83,$A$2:$E$33,5,FALSE),VLOOKUP($A83,$A$34:$E$65,5,FALSE))</f>
        <v>7</v>
      </c>
      <c r="H83" t="s">
        <v>35</v>
      </c>
      <c r="I83">
        <v>1300</v>
      </c>
      <c r="J83" t="str">
        <f>VLOOKUP(A83,Sheet1!$A:$D,3, FALSE)</f>
        <v>Eastern</v>
      </c>
      <c r="K83">
        <v>73</v>
      </c>
      <c r="L83" t="s">
        <v>65</v>
      </c>
      <c r="M83">
        <f t="shared" ref="M83:M114" si="248">$B82</f>
        <v>9</v>
      </c>
      <c r="N83" s="10">
        <f t="shared" si="199"/>
        <v>20.5</v>
      </c>
      <c r="O83" s="10">
        <f t="shared" si="200"/>
        <v>27.5</v>
      </c>
      <c r="P83" s="8">
        <v>1</v>
      </c>
      <c r="Q83" t="str">
        <f>IF(AND(($P83 &lt;  0), ($D83="L")), "N", IF(AND(($P83 &gt; 0), ($D83="W")),"N","Y"))</f>
        <v>N</v>
      </c>
    </row>
    <row r="84" spans="1:17" x14ac:dyDescent="0.35">
      <c r="A84" t="s">
        <v>8</v>
      </c>
      <c r="B84">
        <v>31</v>
      </c>
      <c r="C84" t="s">
        <v>1</v>
      </c>
      <c r="D84" t="str">
        <f t="shared" ref="D84" si="249">IF($B85=$B84,"T",IF($B85&lt;$B84,"W","L"))</f>
        <v>W</v>
      </c>
      <c r="E84" s="5">
        <f t="shared" ref="E84" si="250">$E85</f>
        <v>41539</v>
      </c>
      <c r="F84" s="4">
        <f t="shared" si="197"/>
        <v>3</v>
      </c>
      <c r="G84" s="4">
        <f>VLOOKUP($A84,$A84:$E84,5,FALSE)-IF(ISNA(VLOOKUP($A84,$A$34:$E$65,5,FALSE)),VLOOKUP($A84,$A$2:$E$33,5,FALSE),VLOOKUP($A84,$A$34:$E$65,5,FALSE))</f>
        <v>7</v>
      </c>
      <c r="H84" t="s">
        <v>34</v>
      </c>
      <c r="I84">
        <f t="shared" si="193"/>
        <v>1200</v>
      </c>
      <c r="J84" t="str">
        <f t="shared" ref="J84:L84" si="251">J85</f>
        <v>Central</v>
      </c>
      <c r="K84" t="str">
        <f t="shared" si="251"/>
        <v>Dome</v>
      </c>
      <c r="L84">
        <f t="shared" si="251"/>
        <v>0</v>
      </c>
      <c r="M84">
        <f t="shared" ref="M84:M115" si="252">$B85</f>
        <v>27</v>
      </c>
      <c r="N84" s="10">
        <f t="shared" si="199"/>
        <v>8</v>
      </c>
      <c r="O84" s="10">
        <f t="shared" si="200"/>
        <v>18.5</v>
      </c>
      <c r="P84" s="8">
        <f>(P85*-1)</f>
        <v>-7</v>
      </c>
      <c r="Q84" t="str">
        <f>IF(AND(($P84 &lt;  0), ($D84="L")), "N", IF(AND(($P84 &gt; 0), ($D84="W")),"N","Y"))</f>
        <v>Y</v>
      </c>
    </row>
    <row r="85" spans="1:17" x14ac:dyDescent="0.35">
      <c r="A85" t="s">
        <v>0</v>
      </c>
      <c r="B85">
        <v>27</v>
      </c>
      <c r="C85" t="s">
        <v>1</v>
      </c>
      <c r="D85" t="str">
        <f t="shared" ref="D85" si="253">IF($B84=$B85,"T",IF($B84&lt;$B85,"W","L"))</f>
        <v>L</v>
      </c>
      <c r="E85" s="5">
        <v>41539</v>
      </c>
      <c r="F85" s="4">
        <f t="shared" si="197"/>
        <v>3</v>
      </c>
      <c r="G85" s="4">
        <f>VLOOKUP($A85,$A85:$E85,5,FALSE)-IF(ISNA(VLOOKUP($A85,$A$34:$E$65,5,FALSE)),VLOOKUP($A85,$A$2:$E$33,5,FALSE),VLOOKUP($A85,$A$34:$E$65,5,FALSE))</f>
        <v>7</v>
      </c>
      <c r="H85" t="s">
        <v>35</v>
      </c>
      <c r="I85">
        <v>1200</v>
      </c>
      <c r="J85" t="str">
        <f>VLOOKUP(A85,Sheet1!$A:$D,3, FALSE)</f>
        <v>Central</v>
      </c>
      <c r="K85" t="s">
        <v>61</v>
      </c>
      <c r="M85">
        <f t="shared" ref="M85:M116" si="254">$B84</f>
        <v>31</v>
      </c>
      <c r="N85" s="10">
        <f t="shared" si="199"/>
        <v>27</v>
      </c>
      <c r="O85" s="10">
        <f t="shared" si="200"/>
        <v>32.5</v>
      </c>
      <c r="P85" s="8">
        <v>7</v>
      </c>
      <c r="Q85" t="str">
        <f>IF(AND(($P85 &lt;  0), ($D85="L")), "N", IF(AND(($P85 &gt; 0), ($D85="W")),"N","Y"))</f>
        <v>Y</v>
      </c>
    </row>
    <row r="86" spans="1:17" x14ac:dyDescent="0.35">
      <c r="A86" t="s">
        <v>3</v>
      </c>
      <c r="B86">
        <v>23</v>
      </c>
      <c r="C86" t="s">
        <v>1</v>
      </c>
      <c r="D86" t="str">
        <f t="shared" ref="D86" si="255">IF($B87=$B86,"T",IF($B87&lt;$B86,"W","L"))</f>
        <v>L</v>
      </c>
      <c r="E86" s="5">
        <f t="shared" ref="E86" si="256">$E87</f>
        <v>41539</v>
      </c>
      <c r="F86" s="4">
        <f t="shared" si="197"/>
        <v>3</v>
      </c>
      <c r="G86" s="4">
        <f>VLOOKUP($A86,$A86:$E86,5,FALSE)-IF(ISNA(VLOOKUP($A86,$A$34:$E$65,5,FALSE)),VLOOKUP($A86,$A$2:$E$33,5,FALSE),VLOOKUP($A86,$A$34:$E$65,5,FALSE))</f>
        <v>7</v>
      </c>
      <c r="H86" t="s">
        <v>34</v>
      </c>
      <c r="I86">
        <f t="shared" si="193"/>
        <v>1605</v>
      </c>
      <c r="J86" t="str">
        <f t="shared" ref="J86:L86" si="257">J87</f>
        <v>Eastern</v>
      </c>
      <c r="K86">
        <f t="shared" si="257"/>
        <v>89</v>
      </c>
      <c r="L86" t="str">
        <f t="shared" si="257"/>
        <v>Cloudy</v>
      </c>
      <c r="M86">
        <f t="shared" ref="M86:M117" si="258">$B87</f>
        <v>27</v>
      </c>
      <c r="N86" s="10">
        <f t="shared" si="199"/>
        <v>24</v>
      </c>
      <c r="O86" s="10">
        <f t="shared" si="200"/>
        <v>23.5</v>
      </c>
      <c r="P86" s="8">
        <f>(P87*-1)</f>
        <v>-2.5</v>
      </c>
      <c r="Q86" t="str">
        <f>IF(AND(($P86 &lt;  0), ($D86="L")), "N", IF(AND(($P86 &gt; 0), ($D86="W")),"N","Y"))</f>
        <v>N</v>
      </c>
    </row>
    <row r="87" spans="1:17" x14ac:dyDescent="0.35">
      <c r="A87" t="s">
        <v>10</v>
      </c>
      <c r="B87">
        <v>27</v>
      </c>
      <c r="C87" t="s">
        <v>1</v>
      </c>
      <c r="D87" t="str">
        <f t="shared" ref="D87" si="259">IF($B86=$B87,"T",IF($B86&lt;$B87,"W","L"))</f>
        <v>W</v>
      </c>
      <c r="E87" s="5">
        <v>41539</v>
      </c>
      <c r="F87" s="4">
        <f t="shared" si="197"/>
        <v>3</v>
      </c>
      <c r="G87" s="4">
        <f>VLOOKUP($A87,$A87:$E87,5,FALSE)-IF(ISNA(VLOOKUP($A87,$A$34:$E$65,5,FALSE)),VLOOKUP($A87,$A$2:$E$33,5,FALSE),VLOOKUP($A87,$A$34:$E$65,5,FALSE))</f>
        <v>7</v>
      </c>
      <c r="H87" t="s">
        <v>35</v>
      </c>
      <c r="I87">
        <v>1605</v>
      </c>
      <c r="J87" t="str">
        <f>VLOOKUP(A87,Sheet1!$A:$D,3, FALSE)</f>
        <v>Eastern</v>
      </c>
      <c r="K87">
        <v>89</v>
      </c>
      <c r="L87" t="s">
        <v>64</v>
      </c>
      <c r="M87">
        <f t="shared" ref="M87:M118" si="260">$B86</f>
        <v>23</v>
      </c>
      <c r="N87" s="10">
        <f t="shared" si="199"/>
        <v>23.5</v>
      </c>
      <c r="O87" s="10">
        <f t="shared" si="200"/>
        <v>15</v>
      </c>
      <c r="P87" s="8">
        <v>2.5</v>
      </c>
      <c r="Q87" t="str">
        <f>IF(AND(($P87 &lt;  0), ($D87="L")), "N", IF(AND(($P87 &gt; 0), ($D87="W")),"N","Y"))</f>
        <v>N</v>
      </c>
    </row>
    <row r="88" spans="1:17" x14ac:dyDescent="0.35">
      <c r="A88" t="s">
        <v>14</v>
      </c>
      <c r="B88">
        <v>27</v>
      </c>
      <c r="C88" t="s">
        <v>1</v>
      </c>
      <c r="D88" t="str">
        <f t="shared" ref="D88" si="261">IF($B89=$B88,"T",IF($B89&lt;$B88,"W","L"))</f>
        <v>W</v>
      </c>
      <c r="E88" s="5">
        <f t="shared" ref="E88" si="262">$E89</f>
        <v>41539</v>
      </c>
      <c r="F88" s="4">
        <f t="shared" si="197"/>
        <v>3</v>
      </c>
      <c r="G88" s="4">
        <f>VLOOKUP($A88,$A88:$E88,5,FALSE)-IF(ISNA(VLOOKUP($A88,$A$34:$E$65,5,FALSE)),VLOOKUP($A88,$A$2:$E$33,5,FALSE),VLOOKUP($A88,$A$34:$E$65,5,FALSE))</f>
        <v>7</v>
      </c>
      <c r="H88" t="s">
        <v>34</v>
      </c>
      <c r="I88">
        <f t="shared" si="193"/>
        <v>1325</v>
      </c>
      <c r="J88" t="str">
        <f t="shared" ref="J88:L88" si="263">J89</f>
        <v>Pacific</v>
      </c>
      <c r="K88">
        <f t="shared" si="263"/>
        <v>66</v>
      </c>
      <c r="L88" t="str">
        <f t="shared" si="263"/>
        <v>Sunny</v>
      </c>
      <c r="M88">
        <f t="shared" ref="M88:M119" si="264">$B89</f>
        <v>7</v>
      </c>
      <c r="N88" s="10">
        <f t="shared" si="199"/>
        <v>20.5</v>
      </c>
      <c r="O88" s="10">
        <f t="shared" si="200"/>
        <v>20.5</v>
      </c>
      <c r="P88" s="8">
        <f>(P89*-1)</f>
        <v>-10.5</v>
      </c>
      <c r="Q88" t="str">
        <f>IF(AND(($P88 &lt;  0), ($D88="L")), "N", IF(AND(($P88 &gt; 0), ($D88="W")),"N","Y"))</f>
        <v>Y</v>
      </c>
    </row>
    <row r="89" spans="1:17" x14ac:dyDescent="0.35">
      <c r="A89" t="s">
        <v>24</v>
      </c>
      <c r="B89">
        <v>7</v>
      </c>
      <c r="C89" t="s">
        <v>1</v>
      </c>
      <c r="D89" t="str">
        <f t="shared" ref="D89" si="265">IF($B88=$B89,"T",IF($B88&lt;$B89,"W","L"))</f>
        <v>L</v>
      </c>
      <c r="E89" s="5">
        <v>41539</v>
      </c>
      <c r="F89" s="4">
        <f t="shared" si="197"/>
        <v>3</v>
      </c>
      <c r="G89" s="4">
        <f>VLOOKUP($A89,$A89:$E89,5,FALSE)-IF(ISNA(VLOOKUP($A89,$A$34:$E$65,5,FALSE)),VLOOKUP($A89,$A$2:$E$33,5,FALSE),VLOOKUP($A89,$A$34:$E$65,5,FALSE))</f>
        <v>7</v>
      </c>
      <c r="H89" t="s">
        <v>35</v>
      </c>
      <c r="I89">
        <v>1325</v>
      </c>
      <c r="J89" t="str">
        <f>VLOOKUP(A89,Sheet1!$A:$D,3, FALSE)</f>
        <v>Pacific</v>
      </c>
      <c r="K89">
        <v>66</v>
      </c>
      <c r="L89" t="s">
        <v>65</v>
      </c>
      <c r="M89">
        <f t="shared" ref="M89:M120" si="266">$B88</f>
        <v>27</v>
      </c>
      <c r="N89" s="10">
        <f t="shared" si="199"/>
        <v>18.5</v>
      </c>
      <c r="O89" s="10">
        <f t="shared" si="200"/>
        <v>28.5</v>
      </c>
      <c r="P89" s="8">
        <v>10.5</v>
      </c>
      <c r="Q89" t="str">
        <f>IF(AND(($P89 &lt;  0), ($D89="L")), "N", IF(AND(($P89 &gt; 0), ($D89="W")),"N","Y"))</f>
        <v>Y</v>
      </c>
    </row>
    <row r="90" spans="1:17" x14ac:dyDescent="0.35">
      <c r="A90" t="s">
        <v>11</v>
      </c>
      <c r="B90">
        <v>20</v>
      </c>
      <c r="C90" t="s">
        <v>1</v>
      </c>
      <c r="D90" t="str">
        <f t="shared" ref="D90" si="267">IF($B91=$B90,"T",IF($B91&lt;$B90,"W","L"))</f>
        <v>L</v>
      </c>
      <c r="E90" s="5">
        <f t="shared" ref="E90" si="268">$E91</f>
        <v>41539</v>
      </c>
      <c r="F90" s="4">
        <f t="shared" si="197"/>
        <v>3</v>
      </c>
      <c r="G90" s="4">
        <f>VLOOKUP($A90,$A90:$E90,5,FALSE)-IF(ISNA(VLOOKUP($A90,$A$34:$E$65,5,FALSE)),VLOOKUP($A90,$A$2:$E$33,5,FALSE),VLOOKUP($A90,$A$34:$E$65,5,FALSE))</f>
        <v>7</v>
      </c>
      <c r="H90" t="s">
        <v>34</v>
      </c>
      <c r="I90">
        <f t="shared" si="193"/>
        <v>1625</v>
      </c>
      <c r="J90" t="str">
        <f t="shared" ref="J90:L90" si="269">J91</f>
        <v>Eastern</v>
      </c>
      <c r="K90">
        <f t="shared" si="269"/>
        <v>67</v>
      </c>
      <c r="L90" t="str">
        <f t="shared" si="269"/>
        <v>Cloudy</v>
      </c>
      <c r="M90">
        <f t="shared" ref="M90:M121" si="270">$B91</f>
        <v>27</v>
      </c>
      <c r="N90" s="10">
        <f t="shared" si="199"/>
        <v>22.5</v>
      </c>
      <c r="O90" s="10">
        <f t="shared" si="200"/>
        <v>23</v>
      </c>
      <c r="P90" s="8">
        <f>(P91*-1)</f>
        <v>-2.5</v>
      </c>
      <c r="Q90" t="str">
        <f>IF(AND(($P90 &lt;  0), ($D90="L")), "N", IF(AND(($P90 &gt; 0), ($D90="W")),"N","Y"))</f>
        <v>N</v>
      </c>
    </row>
    <row r="91" spans="1:17" x14ac:dyDescent="0.35">
      <c r="A91" t="s">
        <v>31</v>
      </c>
      <c r="B91">
        <v>27</v>
      </c>
      <c r="C91" t="s">
        <v>1</v>
      </c>
      <c r="D91" t="str">
        <f t="shared" ref="D91" si="271">IF($B90=$B91,"T",IF($B90&lt;$B91,"W","L"))</f>
        <v>W</v>
      </c>
      <c r="E91" s="5">
        <v>41539</v>
      </c>
      <c r="F91" s="4">
        <f t="shared" si="197"/>
        <v>3</v>
      </c>
      <c r="G91" s="4">
        <f>VLOOKUP($A91,$A91:$E91,5,FALSE)-IF(ISNA(VLOOKUP($A91,$A$34:$E$65,5,FALSE)),VLOOKUP($A91,$A$2:$E$33,5,FALSE),VLOOKUP($A91,$A$34:$E$65,5,FALSE))</f>
        <v>10</v>
      </c>
      <c r="H91" t="s">
        <v>35</v>
      </c>
      <c r="I91">
        <v>1625</v>
      </c>
      <c r="J91" t="str">
        <f>VLOOKUP(A91,Sheet1!$A:$D,3, FALSE)</f>
        <v>Eastern</v>
      </c>
      <c r="K91">
        <v>67</v>
      </c>
      <c r="L91" t="s">
        <v>64</v>
      </c>
      <c r="M91">
        <f t="shared" ref="M91:M122" si="272">$B90</f>
        <v>20</v>
      </c>
      <c r="N91" s="10">
        <f t="shared" si="199"/>
        <v>14</v>
      </c>
      <c r="O91" s="10">
        <f t="shared" si="200"/>
        <v>15</v>
      </c>
      <c r="P91" s="8">
        <v>2.5</v>
      </c>
      <c r="Q91" t="str">
        <f>IF(AND(($P91 &lt;  0), ($D91="L")), "N", IF(AND(($P91 &gt; 0), ($D91="W")),"N","Y"))</f>
        <v>N</v>
      </c>
    </row>
    <row r="92" spans="1:17" x14ac:dyDescent="0.35">
      <c r="A92" t="s">
        <v>19</v>
      </c>
      <c r="B92">
        <v>17</v>
      </c>
      <c r="C92" t="s">
        <v>1</v>
      </c>
      <c r="D92" t="str">
        <f t="shared" ref="D92" si="273">IF($B93=$B92,"T",IF($B93&lt;$B92,"W","L"))</f>
        <v>L</v>
      </c>
      <c r="E92" s="5">
        <f t="shared" ref="E92" si="274">$E93</f>
        <v>41539</v>
      </c>
      <c r="F92" s="4">
        <f t="shared" si="197"/>
        <v>3</v>
      </c>
      <c r="G92" s="4">
        <f>VLOOKUP($A92,$A92:$E92,5,FALSE)-IF(ISNA(VLOOKUP($A92,$A$34:$E$65,5,FALSE)),VLOOKUP($A92,$A$2:$E$33,5,FALSE),VLOOKUP($A92,$A$34:$E$65,5,FALSE))</f>
        <v>7</v>
      </c>
      <c r="H92" t="s">
        <v>34</v>
      </c>
      <c r="I92">
        <f t="shared" si="193"/>
        <v>1325</v>
      </c>
      <c r="J92" t="str">
        <f t="shared" ref="J92:L92" si="275">J93</f>
        <v>Pacific</v>
      </c>
      <c r="K92">
        <f t="shared" si="275"/>
        <v>61</v>
      </c>
      <c r="L92" t="str">
        <f t="shared" si="275"/>
        <v>Rain, Wind 17 mph</v>
      </c>
      <c r="M92">
        <f t="shared" ref="M92:M123" si="276">$B93</f>
        <v>45</v>
      </c>
      <c r="N92" s="10">
        <f t="shared" si="199"/>
        <v>5.5</v>
      </c>
      <c r="O92" s="10">
        <f t="shared" si="200"/>
        <v>23.5</v>
      </c>
      <c r="P92" s="8">
        <f>(P93*-1)</f>
        <v>-19.5</v>
      </c>
      <c r="Q92" t="str">
        <f>IF(AND(($P92 &lt;  0), ($D92="L")), "N", IF(AND(($P92 &gt; 0), ($D92="W")),"N","Y"))</f>
        <v>N</v>
      </c>
    </row>
    <row r="93" spans="1:17" x14ac:dyDescent="0.35">
      <c r="A93" t="s">
        <v>25</v>
      </c>
      <c r="B93">
        <v>45</v>
      </c>
      <c r="C93" t="s">
        <v>1</v>
      </c>
      <c r="D93" t="str">
        <f t="shared" ref="D93" si="277">IF($B92=$B93,"T",IF($B92&lt;$B93,"W","L"))</f>
        <v>W</v>
      </c>
      <c r="E93" s="5">
        <v>41539</v>
      </c>
      <c r="F93" s="4">
        <f t="shared" si="197"/>
        <v>3</v>
      </c>
      <c r="G93" s="4">
        <f>VLOOKUP($A93,$A93:$E93,5,FALSE)-IF(ISNA(VLOOKUP($A93,$A$34:$E$65,5,FALSE)),VLOOKUP($A93,$A$2:$E$33,5,FALSE),VLOOKUP($A93,$A$34:$E$65,5,FALSE))</f>
        <v>7</v>
      </c>
      <c r="H93" t="s">
        <v>35</v>
      </c>
      <c r="I93">
        <v>1325</v>
      </c>
      <c r="J93" t="str">
        <f>VLOOKUP(A93,Sheet1!$A:$D,3, FALSE)</f>
        <v>Pacific</v>
      </c>
      <c r="K93">
        <v>61</v>
      </c>
      <c r="L93" t="s">
        <v>164</v>
      </c>
      <c r="M93">
        <f t="shared" ref="M93:M124" si="278">$B92</f>
        <v>17</v>
      </c>
      <c r="N93" s="10">
        <f t="shared" si="199"/>
        <v>20.5</v>
      </c>
      <c r="O93" s="10">
        <f t="shared" si="200"/>
        <v>5</v>
      </c>
      <c r="P93" s="8">
        <v>19.5</v>
      </c>
      <c r="Q93" t="str">
        <f>IF(AND(($P93 &lt;  0), ($D93="L")), "N", IF(AND(($P93 &gt; 0), ($D93="W")),"N","Y"))</f>
        <v>N</v>
      </c>
    </row>
    <row r="94" spans="1:17" x14ac:dyDescent="0.35">
      <c r="A94" t="s">
        <v>17</v>
      </c>
      <c r="B94">
        <v>40</v>
      </c>
      <c r="C94" t="s">
        <v>1</v>
      </c>
      <c r="D94" t="str">
        <f t="shared" ref="D94" si="279">IF($B95=$B94,"T",IF($B95&lt;$B94,"W","L"))</f>
        <v>W</v>
      </c>
      <c r="E94" s="5">
        <f t="shared" ref="E94" si="280">$E95</f>
        <v>41539</v>
      </c>
      <c r="F94" s="4">
        <f t="shared" si="197"/>
        <v>3</v>
      </c>
      <c r="G94" s="4">
        <f>VLOOKUP($A94,$A94:$E94,5,FALSE)-IF(ISNA(VLOOKUP($A94,$A$34:$E$65,5,FALSE)),VLOOKUP($A94,$A$2:$E$33,5,FALSE),VLOOKUP($A94,$A$34:$E$65,5,FALSE))</f>
        <v>7</v>
      </c>
      <c r="H94" t="s">
        <v>34</v>
      </c>
      <c r="I94">
        <f t="shared" si="193"/>
        <v>2030</v>
      </c>
      <c r="J94" t="str">
        <f t="shared" ref="J94:L94" si="281">J95</f>
        <v>Eastern</v>
      </c>
      <c r="K94" s="1">
        <f t="shared" si="281"/>
        <v>56</v>
      </c>
      <c r="L94" s="1" t="str">
        <f t="shared" si="281"/>
        <v>Cloudy</v>
      </c>
      <c r="M94">
        <f t="shared" ref="M94:M125" si="282">$B95</f>
        <v>23</v>
      </c>
      <c r="N94" s="10">
        <f t="shared" si="199"/>
        <v>27.5</v>
      </c>
      <c r="O94" s="10">
        <f t="shared" si="200"/>
        <v>25.5</v>
      </c>
      <c r="P94" s="8">
        <f>(P95*-1)</f>
        <v>2.5</v>
      </c>
      <c r="Q94" t="str">
        <f>IF(AND(($P94 &lt;  0), ($D94="L")), "N", IF(AND(($P94 &gt; 0), ($D94="W")),"N","Y"))</f>
        <v>N</v>
      </c>
    </row>
    <row r="95" spans="1:17" x14ac:dyDescent="0.35">
      <c r="A95" t="s">
        <v>4</v>
      </c>
      <c r="B95">
        <v>23</v>
      </c>
      <c r="C95" t="s">
        <v>1</v>
      </c>
      <c r="D95" t="str">
        <f t="shared" ref="D95" si="283">IF($B94=$B95,"T",IF($B94&lt;$B95,"W","L"))</f>
        <v>L</v>
      </c>
      <c r="E95" s="5">
        <v>41539</v>
      </c>
      <c r="F95" s="4">
        <f t="shared" si="197"/>
        <v>3</v>
      </c>
      <c r="G95" s="4">
        <f>VLOOKUP($A95,$A95:$E95,5,FALSE)-IF(ISNA(VLOOKUP($A95,$A$34:$E$65,5,FALSE)),VLOOKUP($A95,$A$2:$E$33,5,FALSE),VLOOKUP($A95,$A$34:$E$65,5,FALSE))</f>
        <v>6</v>
      </c>
      <c r="H95" t="s">
        <v>35</v>
      </c>
      <c r="I95">
        <v>2030</v>
      </c>
      <c r="J95" t="str">
        <f>VLOOKUP(A95,Sheet1!$A:$D,3, FALSE)</f>
        <v>Eastern</v>
      </c>
      <c r="K95" s="1">
        <v>56</v>
      </c>
      <c r="L95" s="1" t="s">
        <v>64</v>
      </c>
      <c r="M95">
        <f t="shared" ref="M95:M126" si="284">$B94</f>
        <v>40</v>
      </c>
      <c r="N95" s="10">
        <f t="shared" si="199"/>
        <v>9.5</v>
      </c>
      <c r="O95" s="10">
        <f t="shared" si="200"/>
        <v>18</v>
      </c>
      <c r="P95" s="8">
        <v>-2.5</v>
      </c>
      <c r="Q95" t="str">
        <f>IF(AND(($P95 &lt;  0), ($D95="L")), "N", IF(AND(($P95 &gt; 0), ($D95="W")),"N","Y"))</f>
        <v>N</v>
      </c>
    </row>
    <row r="96" spans="1:17" x14ac:dyDescent="0.35">
      <c r="A96" t="s">
        <v>12</v>
      </c>
      <c r="B96">
        <v>21</v>
      </c>
      <c r="C96" t="s">
        <v>1</v>
      </c>
      <c r="D96" t="str">
        <f t="shared" ref="D96" si="285">IF($B97=$B96,"T",IF($B97&lt;$B96,"W","L"))</f>
        <v>L</v>
      </c>
      <c r="E96" s="5">
        <f t="shared" ref="E96" si="286">$E97</f>
        <v>41540</v>
      </c>
      <c r="F96" s="4">
        <f t="shared" si="197"/>
        <v>3</v>
      </c>
      <c r="G96" s="4">
        <f>VLOOKUP($A96,$A96:$E96,5,FALSE)-IF(ISNA(VLOOKUP($A96,$A$34:$E$65,5,FALSE)),VLOOKUP($A96,$A$2:$E$33,5,FALSE),VLOOKUP($A96,$A$34:$E$65,5,FALSE))</f>
        <v>8</v>
      </c>
      <c r="H96" t="s">
        <v>34</v>
      </c>
      <c r="I96">
        <f t="shared" si="193"/>
        <v>1840</v>
      </c>
      <c r="J96" t="str">
        <f t="shared" ref="J96:L96" si="287">J97</f>
        <v>Mountain</v>
      </c>
      <c r="K96">
        <f t="shared" si="287"/>
        <v>64</v>
      </c>
      <c r="L96" t="str">
        <f t="shared" si="287"/>
        <v>Mostly Clear</v>
      </c>
      <c r="M96">
        <f t="shared" ref="M96:M127" si="288">$B97</f>
        <v>37</v>
      </c>
      <c r="N96" s="10">
        <f t="shared" si="199"/>
        <v>18</v>
      </c>
      <c r="O96" s="10">
        <f t="shared" si="200"/>
        <v>15</v>
      </c>
      <c r="P96" s="8">
        <f>(P97*-1)</f>
        <v>-16.5</v>
      </c>
      <c r="Q96" t="str">
        <f>IF(AND(($P96 &lt;  0), ($D96="L")), "N", IF(AND(($P96 &gt; 0), ($D96="W")),"N","Y"))</f>
        <v>N</v>
      </c>
    </row>
    <row r="97" spans="1:17" x14ac:dyDescent="0.35">
      <c r="A97" t="s">
        <v>18</v>
      </c>
      <c r="B97">
        <v>37</v>
      </c>
      <c r="C97" t="s">
        <v>1</v>
      </c>
      <c r="D97" t="str">
        <f t="shared" ref="D97" si="289">IF($B96=$B97,"T",IF($B96&lt;$B97,"W","L"))</f>
        <v>W</v>
      </c>
      <c r="E97" s="5">
        <v>41540</v>
      </c>
      <c r="F97" s="4">
        <f t="shared" si="197"/>
        <v>3</v>
      </c>
      <c r="G97" s="4">
        <f>VLOOKUP($A97,$A97:$E97,5,FALSE)-IF(ISNA(VLOOKUP($A97,$A$34:$E$65,5,FALSE)),VLOOKUP($A97,$A$2:$E$33,5,FALSE),VLOOKUP($A97,$A$34:$E$65,5,FALSE))</f>
        <v>8</v>
      </c>
      <c r="H97" t="s">
        <v>35</v>
      </c>
      <c r="I97">
        <v>1840</v>
      </c>
      <c r="J97" t="str">
        <f>VLOOKUP(A97,Sheet1!$A:$D,3, FALSE)</f>
        <v>Mountain</v>
      </c>
      <c r="K97">
        <v>64</v>
      </c>
      <c r="L97" t="s">
        <v>117</v>
      </c>
      <c r="M97">
        <f t="shared" ref="M97:M128" si="290">$B96</f>
        <v>21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45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</v>
      </c>
      <c r="P97" s="8">
        <v>16.5</v>
      </c>
      <c r="Q97" t="str">
        <f>IF(AND(($P97 &lt;  0), ($D97="L")), "N", IF(AND(($P97 &gt; 0), ($D97="W")),"N","Y"))</f>
        <v>N</v>
      </c>
    </row>
    <row r="98" spans="1:17" x14ac:dyDescent="0.35">
      <c r="A98" t="s">
        <v>24</v>
      </c>
      <c r="B98">
        <v>35</v>
      </c>
      <c r="C98" t="s">
        <v>1</v>
      </c>
      <c r="D98" t="str">
        <f t="shared" ref="D98" si="291">IF($B99=$B98,"T",IF($B99&lt;$B98,"W","L"))</f>
        <v>W</v>
      </c>
      <c r="E98" s="5">
        <f t="shared" ref="E98" si="292">$E99</f>
        <v>41543</v>
      </c>
      <c r="F98" s="4">
        <f>1+IF(ISNA(VLOOKUP($A98,$A$66:$F$97,6,FALSE)),VLOOKUP($A98,$A$34:$F$65,6,FALSE),VLOOKUP($A98,$A$66:$F$97,6,FALSE))</f>
        <v>4</v>
      </c>
      <c r="G98" s="4">
        <f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6" si="293">I99</f>
        <v>1925</v>
      </c>
      <c r="J98" t="str">
        <f t="shared" ref="J98:L98" si="294">J99</f>
        <v>Central</v>
      </c>
      <c r="K98" t="str">
        <f t="shared" si="294"/>
        <v>Dome</v>
      </c>
      <c r="L98">
        <f t="shared" si="294"/>
        <v>0</v>
      </c>
      <c r="M98">
        <f t="shared" ref="M98:M129" si="295">$B99</f>
        <v>11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14.666666666666666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28</v>
      </c>
      <c r="P98" s="8">
        <f>(P99*-1)</f>
        <v>3.5</v>
      </c>
      <c r="Q98" t="str">
        <f>IF(AND(($P98 &lt;  0), ($D98="L")), "N", IF(AND(($P98 &gt; 0), ($D98="W")),"N","Y"))</f>
        <v>N</v>
      </c>
    </row>
    <row r="99" spans="1:17" x14ac:dyDescent="0.35">
      <c r="A99" t="s">
        <v>23</v>
      </c>
      <c r="B99">
        <v>11</v>
      </c>
      <c r="C99" t="s">
        <v>1</v>
      </c>
      <c r="D99" t="str">
        <f t="shared" ref="D99" si="296">IF($B98=$B99,"T",IF($B98&lt;$B99,"W","L"))</f>
        <v>L</v>
      </c>
      <c r="E99" s="5">
        <v>41543</v>
      </c>
      <c r="F99" s="4">
        <f t="shared" ref="F99:F128" si="297">1+IF(ISNA(VLOOKUP($A99,$A$66:$F$97,6,FALSE)),VLOOKUP($A99,$A$34:$F$65,6,FALSE),VLOOKUP($A99,$A$66:$F$97,6,FALSE))</f>
        <v>4</v>
      </c>
      <c r="G99" s="4">
        <f>VLOOKUP($A99,$A99:$E99,5,FALSE)-IF(ISNA(VLOOKUP($A99,$A$66:$E$97,5,FALSE)),VLOOKUP($A99,$A$34:$E$65,5,FALSE),VLOOKUP($A99,$A$66:$E$97,5,FALSE))</f>
        <v>4</v>
      </c>
      <c r="H99" t="s">
        <v>35</v>
      </c>
      <c r="I99">
        <v>1925</v>
      </c>
      <c r="J99" t="str">
        <f>VLOOKUP(A99,Sheet1!$A:$D,3, FALSE)</f>
        <v>Central</v>
      </c>
      <c r="K99" t="s">
        <v>61</v>
      </c>
      <c r="M99">
        <f t="shared" ref="M99:M130" si="298">$B98</f>
        <v>35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19.333333333333332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28.666666666666668</v>
      </c>
      <c r="P99" s="8">
        <v>-3.5</v>
      </c>
      <c r="Q99" t="str">
        <f>IF(AND(($P99 &lt;  0), ($D99="L")), "N", IF(AND(($P99 &gt; 0), ($D99="W")),"N","Y"))</f>
        <v>N</v>
      </c>
    </row>
    <row r="100" spans="1:17" x14ac:dyDescent="0.35">
      <c r="A100" t="s">
        <v>21</v>
      </c>
      <c r="B100">
        <v>7</v>
      </c>
      <c r="C100" t="s">
        <v>1</v>
      </c>
      <c r="D100" t="str">
        <f t="shared" ref="D100" si="299">IF($B101=$B100,"T",IF($B101&lt;$B100,"W","L"))</f>
        <v>L</v>
      </c>
      <c r="E100" s="5">
        <f t="shared" ref="E100:E124" si="300">$E101</f>
        <v>41546</v>
      </c>
      <c r="F100" s="4">
        <f t="shared" si="297"/>
        <v>4</v>
      </c>
      <c r="G100" s="4">
        <f>VLOOKUP($A100,$A100:$E100,5,FALSE)-IF(ISNA(VLOOKUP($A100,$A$66:$E$97,5,FALSE)),VLOOKUP($A100,$A$34:$E$65,5,FALSE),VLOOKUP($A100,$A$66:$E$97,5,FALSE))</f>
        <v>7</v>
      </c>
      <c r="H100" t="s">
        <v>34</v>
      </c>
      <c r="I100">
        <f t="shared" si="293"/>
        <v>1200</v>
      </c>
      <c r="J100" t="str">
        <f t="shared" ref="J100:L100" si="301">J101</f>
        <v>Central</v>
      </c>
      <c r="K100">
        <f t="shared" si="301"/>
        <v>66</v>
      </c>
      <c r="L100" t="str">
        <f t="shared" si="301"/>
        <v>Sunny</v>
      </c>
      <c r="M100">
        <f t="shared" ref="M100:M131" si="302">$B101</f>
        <v>31</v>
      </c>
      <c r="N100" s="10">
        <f t="shared" ref="N100:N128" si="303">IF(ISNA(VLOOKUP($A100,$A$66:$N$97,2,FALSE)),((VLOOKUP($A100,$A$34:$N$65,14,FALSE)*($F100-2))+VLOOKUP($A100,$A$34:$N$65,2,FALSE))/($F100-1),((VLOOKUP($A100,$A$66:$N$97,14,FALSE)*($F100-2))+VLOOKUP($A100,$A$66:$N$97,2,FALSE))/($F100-1))</f>
        <v>18</v>
      </c>
      <c r="O100" s="10">
        <f t="shared" ref="O100:O128" si="304">IF(ISNA(VLOOKUP($A100,$A$66:$O$97,13,FALSE)),((VLOOKUP($A100,$A$34:$O$65,15,FALSE)*($F100-2))+VLOOKUP($A100,$A$34:$O$65,13,FALSE))/($F100-1),((VLOOKUP($A100,$A$66:$O$97,15,FALSE)*($F100-2))+VLOOKUP($A100,$A$66:$O$97,13,FALSE))/($F100-1))</f>
        <v>38.333333333333336</v>
      </c>
      <c r="P100" s="8">
        <f>(P101*-1)</f>
        <v>-3.5</v>
      </c>
      <c r="Q100" t="str">
        <f>IF(AND(($P100 &lt;  0), ($D100="L")), "N", IF(AND(($P100 &gt; 0), ($D100="W")),"N","Y"))</f>
        <v>N</v>
      </c>
    </row>
    <row r="101" spans="1:17" x14ac:dyDescent="0.35">
      <c r="A101" t="s">
        <v>33</v>
      </c>
      <c r="B101">
        <v>31</v>
      </c>
      <c r="C101" t="s">
        <v>1</v>
      </c>
      <c r="D101" t="str">
        <f t="shared" ref="D101" si="305">IF($B100=$B101,"T",IF($B100&lt;$B101,"W","L"))</f>
        <v>W</v>
      </c>
      <c r="E101" s="5">
        <v>41546</v>
      </c>
      <c r="F101" s="4">
        <f t="shared" si="297"/>
        <v>4</v>
      </c>
      <c r="G101" s="4">
        <f>VLOOKUP($A101,$A101:$E101,5,FALSE)-IF(ISNA(VLOOKUP($A101,$A$66:$E$97,5,FALSE)),VLOOKUP($A101,$A$34:$E$65,5,FALSE),VLOOKUP($A101,$A$66:$E$97,5,FALSE))</f>
        <v>10</v>
      </c>
      <c r="H101" t="s">
        <v>35</v>
      </c>
      <c r="I101">
        <v>1200</v>
      </c>
      <c r="J101" t="str">
        <f>VLOOKUP(A101,Sheet1!$A:$D,3, FALSE)</f>
        <v>Central</v>
      </c>
      <c r="K101">
        <v>66</v>
      </c>
      <c r="L101" t="s">
        <v>65</v>
      </c>
      <c r="M101">
        <f t="shared" ref="M101:M132" si="306">$B100</f>
        <v>7</v>
      </c>
      <c r="N101" s="10">
        <f t="shared" si="303"/>
        <v>23.666666666666668</v>
      </c>
      <c r="O101" s="10">
        <f t="shared" si="304"/>
        <v>11.333333333333334</v>
      </c>
      <c r="P101" s="8">
        <v>3.5</v>
      </c>
      <c r="Q101" t="str">
        <f>IF(AND(($P101 &lt;  0), ($D101="L")), "N", IF(AND(($P101 &gt; 0), ($D101="W")),"N","Y"))</f>
        <v>N</v>
      </c>
    </row>
    <row r="102" spans="1:17" x14ac:dyDescent="0.35">
      <c r="A102" t="s">
        <v>30</v>
      </c>
      <c r="B102">
        <v>20</v>
      </c>
      <c r="C102" t="s">
        <v>1</v>
      </c>
      <c r="D102" t="str">
        <f t="shared" ref="D102" si="307">IF($B103=$B102,"T",IF($B103&lt;$B102,"W","L"))</f>
        <v>L</v>
      </c>
      <c r="E102" s="5">
        <f t="shared" si="300"/>
        <v>41546</v>
      </c>
      <c r="F102" s="4">
        <f t="shared" si="297"/>
        <v>4</v>
      </c>
      <c r="G102" s="4">
        <f>VLOOKUP($A102,$A102:$E102,5,FALSE)-IF(ISNA(VLOOKUP($A102,$A$66:$E$97,5,FALSE)),VLOOKUP($A102,$A$34:$E$65,5,FALSE),VLOOKUP($A102,$A$66:$E$97,5,FALSE))</f>
        <v>7</v>
      </c>
      <c r="H102" t="s">
        <v>34</v>
      </c>
      <c r="I102">
        <f t="shared" si="293"/>
        <v>1300</v>
      </c>
      <c r="J102" t="str">
        <f t="shared" ref="J102:L102" si="308">J103</f>
        <v>Eastern</v>
      </c>
      <c r="K102">
        <f t="shared" si="308"/>
        <v>67</v>
      </c>
      <c r="L102" t="str">
        <f t="shared" si="308"/>
        <v>Mostly Sunny</v>
      </c>
      <c r="M102">
        <f t="shared" ref="M102:M133" si="309">$B103</f>
        <v>23</v>
      </c>
      <c r="N102" s="10">
        <f t="shared" si="303"/>
        <v>23.666666666666668</v>
      </c>
      <c r="O102" s="10">
        <f t="shared" si="304"/>
        <v>21.333333333333332</v>
      </c>
      <c r="P102" s="8">
        <f>(P103*-1)</f>
        <v>3.5</v>
      </c>
      <c r="Q102" t="str">
        <f>IF(AND(($P102 &lt;  0), ($D102="L")), "N", IF(AND(($P102 &gt; 0), ($D102="W")),"N","Y"))</f>
        <v>Y</v>
      </c>
    </row>
    <row r="103" spans="1:17" x14ac:dyDescent="0.35">
      <c r="A103" t="s">
        <v>11</v>
      </c>
      <c r="B103">
        <v>23</v>
      </c>
      <c r="C103" t="s">
        <v>1</v>
      </c>
      <c r="D103" t="str">
        <f t="shared" ref="D103" si="310">IF($B102=$B103,"T",IF($B102&lt;$B103,"W","L"))</f>
        <v>W</v>
      </c>
      <c r="E103" s="5">
        <v>41546</v>
      </c>
      <c r="F103" s="4">
        <f t="shared" si="297"/>
        <v>4</v>
      </c>
      <c r="G103" s="4">
        <f>VLOOKUP($A103,$A103:$E103,5,FALSE)-IF(ISNA(VLOOKUP($A103,$A$66:$E$97,5,FALSE)),VLOOKUP($A103,$A$34:$E$65,5,FALSE),VLOOKUP($A103,$A$66:$E$97,5,FALSE))</f>
        <v>7</v>
      </c>
      <c r="H103" t="s">
        <v>35</v>
      </c>
      <c r="I103">
        <v>1300</v>
      </c>
      <c r="J103" t="str">
        <f>VLOOKUP(A103,Sheet1!$A:$D,3, FALSE)</f>
        <v>Eastern</v>
      </c>
      <c r="K103">
        <v>67</v>
      </c>
      <c r="L103" t="s">
        <v>107</v>
      </c>
      <c r="M103">
        <f t="shared" ref="M103:M134" si="311">$B102</f>
        <v>20</v>
      </c>
      <c r="N103" s="10">
        <f t="shared" si="303"/>
        <v>21.666666666666668</v>
      </c>
      <c r="O103" s="10">
        <f t="shared" si="304"/>
        <v>24.333333333333332</v>
      </c>
      <c r="P103" s="8">
        <v>-3.5</v>
      </c>
      <c r="Q103" t="str">
        <f>IF(AND(($P103 &lt;  0), ($D103="L")), "N", IF(AND(($P103 &gt; 0), ($D103="W")),"N","Y"))</f>
        <v>Y</v>
      </c>
    </row>
    <row r="104" spans="1:17" x14ac:dyDescent="0.35">
      <c r="A104" t="s">
        <v>25</v>
      </c>
      <c r="B104">
        <v>23</v>
      </c>
      <c r="C104" t="s">
        <v>5</v>
      </c>
      <c r="D104" t="str">
        <f t="shared" ref="D104" si="312">IF($B105=$B104,"T",IF($B105&lt;$B104,"W","L"))</f>
        <v>W</v>
      </c>
      <c r="E104" s="5">
        <f t="shared" si="300"/>
        <v>41546</v>
      </c>
      <c r="F104" s="4">
        <f t="shared" si="297"/>
        <v>4</v>
      </c>
      <c r="G104" s="4">
        <f>VLOOKUP($A104,$A104:$E104,5,FALSE)-IF(ISNA(VLOOKUP($A104,$A$66:$E$97,5,FALSE)),VLOOKUP($A104,$A$34:$E$65,5,FALSE),VLOOKUP($A104,$A$66:$E$97,5,FALSE))</f>
        <v>7</v>
      </c>
      <c r="H104" t="s">
        <v>34</v>
      </c>
      <c r="I104">
        <f t="shared" si="293"/>
        <v>1200</v>
      </c>
      <c r="J104" t="str">
        <f t="shared" ref="J104:L104" si="313">J105</f>
        <v>Central</v>
      </c>
      <c r="K104" t="str">
        <f t="shared" si="313"/>
        <v>Dome</v>
      </c>
      <c r="L104">
        <f t="shared" si="313"/>
        <v>0</v>
      </c>
      <c r="M104">
        <f t="shared" ref="M104:M135" si="314">$B105</f>
        <v>20</v>
      </c>
      <c r="N104" s="10">
        <f t="shared" si="303"/>
        <v>28.666666666666668</v>
      </c>
      <c r="O104" s="10">
        <f t="shared" si="304"/>
        <v>9</v>
      </c>
      <c r="P104" s="8">
        <f>(P105*-1)</f>
        <v>1.5</v>
      </c>
      <c r="Q104" t="str">
        <f>IF(AND(($P104 &lt;  0), ($D104="L")), "N", IF(AND(($P104 &gt; 0), ($D104="W")),"N","Y"))</f>
        <v>N</v>
      </c>
    </row>
    <row r="105" spans="1:17" x14ac:dyDescent="0.35">
      <c r="A105" t="s">
        <v>15</v>
      </c>
      <c r="B105">
        <v>20</v>
      </c>
      <c r="C105" t="s">
        <v>5</v>
      </c>
      <c r="D105" t="str">
        <f t="shared" ref="D105" si="315">IF($B104=$B105,"T",IF($B104&lt;$B105,"W","L"))</f>
        <v>L</v>
      </c>
      <c r="E105" s="5">
        <v>41546</v>
      </c>
      <c r="F105" s="4">
        <f t="shared" si="297"/>
        <v>4</v>
      </c>
      <c r="G105" s="4">
        <f>VLOOKUP($A105,$A105:$E105,5,FALSE)-IF(ISNA(VLOOKUP($A105,$A$66:$E$97,5,FALSE)),VLOOKUP($A105,$A$34:$E$65,5,FALSE),VLOOKUP($A105,$A$66:$E$97,5,FALSE))</f>
        <v>7</v>
      </c>
      <c r="H105" t="s">
        <v>35</v>
      </c>
      <c r="I105">
        <v>1200</v>
      </c>
      <c r="J105" t="str">
        <f>VLOOKUP(A105,Sheet1!$A:$D,3, FALSE)</f>
        <v>Central</v>
      </c>
      <c r="K105" t="s">
        <v>61</v>
      </c>
      <c r="M105">
        <f t="shared" ref="M105:M136" si="316">$B104</f>
        <v>23</v>
      </c>
      <c r="N105" s="10">
        <f t="shared" si="303"/>
        <v>23.333333333333332</v>
      </c>
      <c r="O105" s="10">
        <f t="shared" si="304"/>
        <v>27.333333333333332</v>
      </c>
      <c r="P105" s="8">
        <v>-1.5</v>
      </c>
      <c r="Q105" t="str">
        <f>IF(AND(($P105 &lt;  0), ($D105="L")), "N", IF(AND(($P105 &gt; 0), ($D105="W")),"N","Y"))</f>
        <v>N</v>
      </c>
    </row>
    <row r="106" spans="1:17" x14ac:dyDescent="0.35">
      <c r="A106" t="s">
        <v>22</v>
      </c>
      <c r="B106">
        <v>13</v>
      </c>
      <c r="C106" t="s">
        <v>1</v>
      </c>
      <c r="D106" t="str">
        <f t="shared" ref="D106" si="317">IF($B107=$B106,"T",IF($B107&lt;$B106,"W","L"))</f>
        <v>W</v>
      </c>
      <c r="E106" s="5">
        <f t="shared" si="300"/>
        <v>41546</v>
      </c>
      <c r="F106" s="4">
        <f t="shared" si="297"/>
        <v>4</v>
      </c>
      <c r="G106" s="4">
        <f>VLOOKUP($A106,$A106:$E106,5,FALSE)-IF(ISNA(VLOOKUP($A106,$A$66:$E$97,5,FALSE)),VLOOKUP($A106,$A$34:$E$65,5,FALSE),VLOOKUP($A106,$A$66:$E$97,5,FALSE))</f>
        <v>7</v>
      </c>
      <c r="H106" t="s">
        <v>34</v>
      </c>
      <c r="I106" s="1">
        <f t="shared" si="293"/>
        <v>1300</v>
      </c>
      <c r="J106" t="str">
        <f t="shared" ref="J106:L106" si="318">J107</f>
        <v>Eastern</v>
      </c>
      <c r="K106">
        <f t="shared" si="318"/>
        <v>84</v>
      </c>
      <c r="L106" t="str">
        <f t="shared" si="318"/>
        <v>Sunny</v>
      </c>
      <c r="M106">
        <f t="shared" ref="M106:M137" si="319">$B107</f>
        <v>10</v>
      </c>
      <c r="N106" s="10">
        <f t="shared" si="303"/>
        <v>18.666666666666668</v>
      </c>
      <c r="O106" s="10">
        <f t="shared" si="304"/>
        <v>26.333333333333332</v>
      </c>
      <c r="P106" s="8">
        <f>(P107*-1)</f>
        <v>-2.5</v>
      </c>
      <c r="Q106" t="str">
        <f>IF(AND(($P106 &lt;  0), ($D106="L")), "N", IF(AND(($P106 &gt; 0), ($D106="W")),"N","Y"))</f>
        <v>Y</v>
      </c>
    </row>
    <row r="107" spans="1:17" x14ac:dyDescent="0.35">
      <c r="A107" t="s">
        <v>9</v>
      </c>
      <c r="B107">
        <v>10</v>
      </c>
      <c r="C107" t="s">
        <v>1</v>
      </c>
      <c r="D107" t="str">
        <f t="shared" ref="D107" si="320">IF($B106=$B107,"T",IF($B106&lt;$B107,"W","L"))</f>
        <v>L</v>
      </c>
      <c r="E107" s="5">
        <v>41546</v>
      </c>
      <c r="F107" s="4">
        <f t="shared" si="297"/>
        <v>4</v>
      </c>
      <c r="G107" s="4">
        <f>VLOOKUP($A107,$A107:$E107,5,FALSE)-IF(ISNA(VLOOKUP($A107,$A$66:$E$97,5,FALSE)),VLOOKUP($A107,$A$34:$E$65,5,FALSE),VLOOKUP($A107,$A$66:$E$97,5,FALSE))</f>
        <v>7</v>
      </c>
      <c r="H107" t="s">
        <v>35</v>
      </c>
      <c r="I107" s="1">
        <v>1300</v>
      </c>
      <c r="J107" t="str">
        <f>VLOOKUP(A107,Sheet1!$A:$D,3, FALSE)</f>
        <v>Eastern</v>
      </c>
      <c r="K107">
        <v>84</v>
      </c>
      <c r="L107" t="s">
        <v>65</v>
      </c>
      <c r="M107">
        <f t="shared" ref="M107:M138" si="321">$B106</f>
        <v>13</v>
      </c>
      <c r="N107" s="10">
        <f t="shared" si="303"/>
        <v>11.333333333333334</v>
      </c>
      <c r="O107" s="10">
        <f t="shared" si="304"/>
        <v>19</v>
      </c>
      <c r="P107" s="8">
        <v>2.5</v>
      </c>
      <c r="Q107" t="str">
        <f>IF(AND(($P107 &lt;  0), ($D107="L")), "N", IF(AND(($P107 &gt; 0), ($D107="W")),"N","Y"))</f>
        <v>Y</v>
      </c>
    </row>
    <row r="108" spans="1:17" x14ac:dyDescent="0.35">
      <c r="A108" t="s">
        <v>17</v>
      </c>
      <c r="B108">
        <v>32</v>
      </c>
      <c r="C108" t="s">
        <v>1</v>
      </c>
      <c r="D108" t="str">
        <f t="shared" ref="D108" si="322">IF($B109=$B108,"T",IF($B109&lt;$B108,"W","L"))</f>
        <v>L</v>
      </c>
      <c r="E108" s="5">
        <f t="shared" si="300"/>
        <v>41546</v>
      </c>
      <c r="F108" s="4">
        <f t="shared" si="297"/>
        <v>4</v>
      </c>
      <c r="G108" s="4">
        <f>VLOOKUP($A108,$A108:$E108,5,FALSE)-IF(ISNA(VLOOKUP($A108,$A$66:$E$97,5,FALSE)),VLOOKUP($A108,$A$34:$E$65,5,FALSE),VLOOKUP($A108,$A$66:$E$97,5,FALSE))</f>
        <v>7</v>
      </c>
      <c r="H108" t="s">
        <v>34</v>
      </c>
      <c r="I108">
        <f t="shared" si="293"/>
        <v>1300</v>
      </c>
      <c r="J108" t="str">
        <f t="shared" ref="J108:L108" si="323">J109</f>
        <v>Eastern</v>
      </c>
      <c r="K108" t="str">
        <f t="shared" si="323"/>
        <v>Dome</v>
      </c>
      <c r="L108">
        <f t="shared" si="323"/>
        <v>0</v>
      </c>
      <c r="M108">
        <f t="shared" ref="M108:M139" si="324">$B109</f>
        <v>40</v>
      </c>
      <c r="N108" s="10">
        <f t="shared" si="303"/>
        <v>31.666666666666668</v>
      </c>
      <c r="O108" s="10">
        <f t="shared" si="304"/>
        <v>24.666666666666668</v>
      </c>
      <c r="P108" s="8">
        <f>(P109*-1)</f>
        <v>-3</v>
      </c>
      <c r="Q108" t="str">
        <f>IF(AND(($P108 &lt;  0), ($D108="L")), "N", IF(AND(($P108 &gt; 0), ($D108="W")),"N","Y"))</f>
        <v>N</v>
      </c>
    </row>
    <row r="109" spans="1:17" x14ac:dyDescent="0.35">
      <c r="A109" t="s">
        <v>16</v>
      </c>
      <c r="B109">
        <v>40</v>
      </c>
      <c r="C109" t="s">
        <v>1</v>
      </c>
      <c r="D109" t="str">
        <f t="shared" ref="D109" si="325">IF($B108=$B109,"T",IF($B108&lt;$B109,"W","L"))</f>
        <v>W</v>
      </c>
      <c r="E109" s="5">
        <v>41546</v>
      </c>
      <c r="F109" s="4">
        <f t="shared" si="297"/>
        <v>4</v>
      </c>
      <c r="G109" s="4">
        <f>VLOOKUP($A109,$A109:$E109,5,FALSE)-IF(ISNA(VLOOKUP($A109,$A$66:$E$97,5,FALSE)),VLOOKUP($A109,$A$34:$E$65,5,FALSE),VLOOKUP($A109,$A$66:$E$97,5,FALSE))</f>
        <v>7</v>
      </c>
      <c r="H109" t="s">
        <v>35</v>
      </c>
      <c r="I109">
        <v>1300</v>
      </c>
      <c r="J109" t="str">
        <f>VLOOKUP(A109,Sheet1!$A:$D,3, FALSE)</f>
        <v>Eastern</v>
      </c>
      <c r="K109" t="s">
        <v>61</v>
      </c>
      <c r="M109">
        <f t="shared" ref="M109:M140" si="326">$B108</f>
        <v>32</v>
      </c>
      <c r="N109" s="10">
        <f t="shared" si="303"/>
        <v>27.333333333333332</v>
      </c>
      <c r="O109" s="10">
        <f t="shared" si="304"/>
        <v>23</v>
      </c>
      <c r="P109" s="8">
        <v>3</v>
      </c>
      <c r="Q109" t="str">
        <f>IF(AND(($P109 &lt;  0), ($D109="L")), "N", IF(AND(($P109 &gt; 0), ($D109="W")),"N","Y"))</f>
        <v>N</v>
      </c>
    </row>
    <row r="110" spans="1:17" x14ac:dyDescent="0.35">
      <c r="A110" t="s">
        <v>6</v>
      </c>
      <c r="B110">
        <v>6</v>
      </c>
      <c r="C110" t="s">
        <v>1</v>
      </c>
      <c r="D110" t="str">
        <f t="shared" ref="D110" si="327">IF($B111=$B110,"T",IF($B111&lt;$B110,"W","L"))</f>
        <v>L</v>
      </c>
      <c r="E110" s="5">
        <f t="shared" si="300"/>
        <v>41546</v>
      </c>
      <c r="F110" s="4">
        <f t="shared" si="297"/>
        <v>4</v>
      </c>
      <c r="G110" s="4">
        <f>VLOOKUP($A110,$A110:$E110,5,FALSE)-IF(ISNA(VLOOKUP($A110,$A$66:$E$97,5,FALSE)),VLOOKUP($A110,$A$34:$E$65,5,FALSE),VLOOKUP($A110,$A$66:$E$97,5,FALSE))</f>
        <v>7</v>
      </c>
      <c r="H110" t="s">
        <v>34</v>
      </c>
      <c r="I110">
        <f t="shared" si="293"/>
        <v>1300</v>
      </c>
      <c r="J110" t="str">
        <f t="shared" ref="J110:L110" si="328">J111</f>
        <v>Eastern</v>
      </c>
      <c r="K110">
        <f t="shared" si="328"/>
        <v>68</v>
      </c>
      <c r="L110" t="str">
        <f t="shared" si="328"/>
        <v>Cloudy</v>
      </c>
      <c r="M110">
        <f t="shared" ref="M110:M141" si="329">$B111</f>
        <v>17</v>
      </c>
      <c r="N110" s="10">
        <f t="shared" si="303"/>
        <v>25</v>
      </c>
      <c r="O110" s="10">
        <f t="shared" si="304"/>
        <v>21.333333333333332</v>
      </c>
      <c r="P110" s="8">
        <f>(P111*-1)</f>
        <v>3.5</v>
      </c>
      <c r="Q110" t="str">
        <f>IF(AND(($P110 &lt;  0), ($D110="L")), "N", IF(AND(($P110 &gt; 0), ($D110="W")),"N","Y"))</f>
        <v>Y</v>
      </c>
    </row>
    <row r="111" spans="1:17" x14ac:dyDescent="0.35">
      <c r="A111" t="s">
        <v>8</v>
      </c>
      <c r="B111">
        <v>17</v>
      </c>
      <c r="C111" t="s">
        <v>1</v>
      </c>
      <c r="D111" t="str">
        <f t="shared" ref="D111" si="330">IF($B110=$B111,"T",IF($B110&lt;$B111,"W","L"))</f>
        <v>W</v>
      </c>
      <c r="E111" s="5">
        <v>41546</v>
      </c>
      <c r="F111" s="4">
        <f t="shared" si="297"/>
        <v>4</v>
      </c>
      <c r="G111" s="4">
        <f>VLOOKUP($A111,$A111:$E111,5,FALSE)-IF(ISNA(VLOOKUP($A111,$A$66:$E$97,5,FALSE)),VLOOKUP($A111,$A$34:$E$65,5,FALSE),VLOOKUP($A111,$A$66:$E$97,5,FALSE))</f>
        <v>7</v>
      </c>
      <c r="H111" t="s">
        <v>35</v>
      </c>
      <c r="I111">
        <v>1300</v>
      </c>
      <c r="J111" t="str">
        <f>VLOOKUP(A111,Sheet1!$A:$D,3, FALSE)</f>
        <v>Eastern</v>
      </c>
      <c r="K111">
        <v>68</v>
      </c>
      <c r="L111" t="s">
        <v>64</v>
      </c>
      <c r="M111">
        <f t="shared" ref="M111:M142" si="331">$B110</f>
        <v>6</v>
      </c>
      <c r="N111" s="10">
        <f t="shared" si="303"/>
        <v>15.666666666666666</v>
      </c>
      <c r="O111" s="10">
        <f t="shared" si="304"/>
        <v>21.333333333333332</v>
      </c>
      <c r="P111" s="8">
        <v>-3.5</v>
      </c>
      <c r="Q111" t="str">
        <f>IF(AND(($P111 &lt;  0), ($D111="L")), "N", IF(AND(($P111 &gt; 0), ($D111="W")),"N","Y"))</f>
        <v>Y</v>
      </c>
    </row>
    <row r="112" spans="1:17" x14ac:dyDescent="0.35">
      <c r="A112" t="s">
        <v>14</v>
      </c>
      <c r="B112">
        <v>37</v>
      </c>
      <c r="C112" t="s">
        <v>1</v>
      </c>
      <c r="D112" t="str">
        <f t="shared" ref="D112" si="332">IF($B113=$B112,"T",IF($B113&lt;$B112,"W","L"))</f>
        <v>W</v>
      </c>
      <c r="E112" s="5">
        <f t="shared" si="300"/>
        <v>41546</v>
      </c>
      <c r="F112" s="4">
        <f t="shared" si="297"/>
        <v>4</v>
      </c>
      <c r="G112" s="4">
        <f>VLOOKUP($A112,$A112:$E112,5,FALSE)-IF(ISNA(VLOOKUP($A112,$A$66:$E$97,5,FALSE)),VLOOKUP($A112,$A$34:$E$65,5,FALSE),VLOOKUP($A112,$A$66:$E$97,5,FALSE))</f>
        <v>7</v>
      </c>
      <c r="H112" t="s">
        <v>34</v>
      </c>
      <c r="I112">
        <f t="shared" si="293"/>
        <v>1300</v>
      </c>
      <c r="J112" t="str">
        <f t="shared" ref="J112:L112" si="333">J113</f>
        <v>Eastern</v>
      </c>
      <c r="K112" s="1">
        <f t="shared" si="333"/>
        <v>80</v>
      </c>
      <c r="L112" s="1" t="str">
        <f t="shared" si="333"/>
        <v>Chance of Rain</v>
      </c>
      <c r="M112">
        <f t="shared" ref="M112:M143" si="334">$B113</f>
        <v>3</v>
      </c>
      <c r="N112" s="10">
        <f t="shared" si="303"/>
        <v>22.666666666666668</v>
      </c>
      <c r="O112" s="10">
        <f t="shared" si="304"/>
        <v>16</v>
      </c>
      <c r="P112" s="8">
        <f>(P113*-1)</f>
        <v>9</v>
      </c>
      <c r="Q112" t="str">
        <f>IF(AND(($P112 &lt;  0), ($D112="L")), "N", IF(AND(($P112 &gt; 0), ($D112="W")),"N","Y"))</f>
        <v>N</v>
      </c>
    </row>
    <row r="113" spans="1:17" x14ac:dyDescent="0.35">
      <c r="A113" t="s">
        <v>19</v>
      </c>
      <c r="B113">
        <v>3</v>
      </c>
      <c r="C113" t="s">
        <v>1</v>
      </c>
      <c r="D113" t="str">
        <f t="shared" ref="D113" si="335">IF($B112=$B113,"T",IF($B112&lt;$B113,"W","L"))</f>
        <v>L</v>
      </c>
      <c r="E113" s="5">
        <v>41546</v>
      </c>
      <c r="F113" s="4">
        <f t="shared" si="297"/>
        <v>4</v>
      </c>
      <c r="G113" s="4">
        <f>VLOOKUP($A113,$A113:$E113,5,FALSE)-IF(ISNA(VLOOKUP($A113,$A$66:$E$97,5,FALSE)),VLOOKUP($A113,$A$34:$E$65,5,FALSE),VLOOKUP($A113,$A$66:$E$97,5,FALSE))</f>
        <v>7</v>
      </c>
      <c r="H113" t="s">
        <v>35</v>
      </c>
      <c r="I113">
        <v>1300</v>
      </c>
      <c r="J113" t="str">
        <f>VLOOKUP(A113,Sheet1!$A:$D,3, FALSE)</f>
        <v>Eastern</v>
      </c>
      <c r="K113" s="1">
        <v>80</v>
      </c>
      <c r="L113" s="1" t="s">
        <v>113</v>
      </c>
      <c r="M113">
        <f t="shared" ref="M113:M144" si="336">$B112</f>
        <v>37</v>
      </c>
      <c r="N113" s="10">
        <f t="shared" si="303"/>
        <v>9.3333333333333339</v>
      </c>
      <c r="O113" s="10">
        <f t="shared" si="304"/>
        <v>30.666666666666668</v>
      </c>
      <c r="P113" s="8">
        <v>-9</v>
      </c>
      <c r="Q113" t="str">
        <f>IF(AND(($P113 &lt;  0), ($D113="L")), "N", IF(AND(($P113 &gt; 0), ($D113="W")),"N","Y"))</f>
        <v>N</v>
      </c>
    </row>
    <row r="114" spans="1:17" x14ac:dyDescent="0.35">
      <c r="A114" t="s">
        <v>4</v>
      </c>
      <c r="B114">
        <v>27</v>
      </c>
      <c r="C114" t="s">
        <v>1</v>
      </c>
      <c r="D114" t="str">
        <f t="shared" ref="D114" si="337">IF($B115=$B114,"T",IF($B115&lt;$B114,"W","L"))</f>
        <v>L</v>
      </c>
      <c r="E114" s="5">
        <f t="shared" si="300"/>
        <v>41546</v>
      </c>
      <c r="F114" s="4">
        <f t="shared" si="297"/>
        <v>4</v>
      </c>
      <c r="G114" s="4">
        <f>VLOOKUP($A114,$A114:$E114,5,FALSE)-IF(ISNA(VLOOKUP($A114,$A$66:$E$97,5,FALSE)),VLOOKUP($A114,$A$34:$E$65,5,FALSE),VLOOKUP($A114,$A$66:$E$97,5,FALSE))</f>
        <v>7</v>
      </c>
      <c r="H114" t="s">
        <v>37</v>
      </c>
      <c r="I114">
        <f t="shared" si="293"/>
        <v>1200</v>
      </c>
      <c r="J114" t="str">
        <f t="shared" ref="J114:L114" si="338">J115</f>
        <v>Central</v>
      </c>
      <c r="K114">
        <f t="shared" si="338"/>
        <v>54</v>
      </c>
      <c r="L114" t="str">
        <f t="shared" si="338"/>
        <v>Partly Cloudy</v>
      </c>
      <c r="M114">
        <f t="shared" ref="M114:M145" si="339">$B115</f>
        <v>34</v>
      </c>
      <c r="N114" s="10">
        <f t="shared" si="303"/>
        <v>14</v>
      </c>
      <c r="O114" s="10">
        <f t="shared" si="304"/>
        <v>25.333333333333332</v>
      </c>
      <c r="P114" s="8">
        <f>(P115*-1)</f>
        <v>3</v>
      </c>
      <c r="Q114" t="str">
        <f>IF(AND(($P114 &lt;  0), ($D114="L")), "N", IF(AND(($P114 &gt; 0), ($D114="W")),"N","Y"))</f>
        <v>Y</v>
      </c>
    </row>
    <row r="115" spans="1:17" x14ac:dyDescent="0.35">
      <c r="A115" t="s">
        <v>0</v>
      </c>
      <c r="B115">
        <v>34</v>
      </c>
      <c r="C115" t="s">
        <v>1</v>
      </c>
      <c r="D115" t="str">
        <f t="shared" ref="D115" si="340">IF($B114=$B115,"T",IF($B114&lt;$B115,"W","L"))</f>
        <v>W</v>
      </c>
      <c r="E115" s="5">
        <v>41546</v>
      </c>
      <c r="F115" s="4">
        <f t="shared" si="297"/>
        <v>4</v>
      </c>
      <c r="G115" s="4">
        <f>VLOOKUP($A115,$A115:$E115,5,FALSE)-IF(ISNA(VLOOKUP($A115,$A$66:$E$97,5,FALSE)),VLOOKUP($A115,$A$34:$E$65,5,FALSE),VLOOKUP($A115,$A$66:$E$97,5,FALSE))</f>
        <v>7</v>
      </c>
      <c r="H115" t="s">
        <v>36</v>
      </c>
      <c r="I115">
        <v>1200</v>
      </c>
      <c r="J115" t="str">
        <f>VLOOKUP(A115,Sheet1!$A:$D,3, FALSE)</f>
        <v>Central</v>
      </c>
      <c r="K115">
        <v>54</v>
      </c>
      <c r="L115" t="s">
        <v>62</v>
      </c>
      <c r="M115">
        <f t="shared" ref="M115:M146" si="341">$B114</f>
        <v>27</v>
      </c>
      <c r="N115" s="10">
        <f t="shared" si="303"/>
        <v>27</v>
      </c>
      <c r="O115" s="10">
        <f t="shared" si="304"/>
        <v>32</v>
      </c>
      <c r="P115" s="8">
        <v>-3</v>
      </c>
      <c r="Q115" t="str">
        <f>IF(AND(($P115 &lt;  0), ($D115="L")), "N", IF(AND(($P115 &gt; 0), ($D115="W")),"N","Y"))</f>
        <v>Y</v>
      </c>
    </row>
    <row r="116" spans="1:17" x14ac:dyDescent="0.35">
      <c r="A116" t="s">
        <v>31</v>
      </c>
      <c r="B116">
        <v>13</v>
      </c>
      <c r="C116" t="s">
        <v>1</v>
      </c>
      <c r="D116" t="str">
        <f t="shared" ref="D116" si="342">IF($B117=$B116,"T",IF($B117&lt;$B116,"W","L"))</f>
        <v>L</v>
      </c>
      <c r="E116" s="5">
        <f t="shared" si="300"/>
        <v>41546</v>
      </c>
      <c r="F116" s="4">
        <f t="shared" si="297"/>
        <v>4</v>
      </c>
      <c r="G116" s="4">
        <f>VLOOKUP($A116,$A116:$E116,5,FALSE)-IF(ISNA(VLOOKUP($A116,$A$66:$E$97,5,FALSE)),VLOOKUP($A116,$A$34:$E$65,5,FALSE),VLOOKUP($A116,$A$66:$E$97,5,FALSE))</f>
        <v>7</v>
      </c>
      <c r="H116" t="s">
        <v>34</v>
      </c>
      <c r="I116">
        <f t="shared" si="293"/>
        <v>1505</v>
      </c>
      <c r="J116" t="str">
        <f t="shared" ref="J116:L116" si="343">J117</f>
        <v>Central</v>
      </c>
      <c r="K116">
        <f t="shared" si="343"/>
        <v>74</v>
      </c>
      <c r="L116" t="str">
        <f t="shared" si="343"/>
        <v>Cloudy</v>
      </c>
      <c r="M116">
        <f t="shared" ref="M116:M147" si="344">$B117</f>
        <v>38</v>
      </c>
      <c r="N116" s="10">
        <f t="shared" si="303"/>
        <v>18.333333333333332</v>
      </c>
      <c r="O116" s="10">
        <f t="shared" si="304"/>
        <v>16.666666666666668</v>
      </c>
      <c r="P116" s="8">
        <f>(P117*-1)</f>
        <v>-3.5</v>
      </c>
      <c r="Q116" t="str">
        <f>IF(AND(($P116 &lt;  0), ($D116="L")), "N", IF(AND(($P116 &gt; 0), ($D116="W")),"N","Y"))</f>
        <v>N</v>
      </c>
    </row>
    <row r="117" spans="1:17" x14ac:dyDescent="0.35">
      <c r="A117" t="s">
        <v>13</v>
      </c>
      <c r="B117">
        <v>38</v>
      </c>
      <c r="C117" t="s">
        <v>1</v>
      </c>
      <c r="D117" t="str">
        <f t="shared" ref="D117" si="345">IF($B116=$B117,"T",IF($B116&lt;$B117,"W","L"))</f>
        <v>W</v>
      </c>
      <c r="E117" s="5">
        <v>41546</v>
      </c>
      <c r="F117" s="4">
        <f t="shared" si="297"/>
        <v>4</v>
      </c>
      <c r="G117" s="4">
        <f>VLOOKUP($A117,$A117:$E117,5,FALSE)-IF(ISNA(VLOOKUP($A117,$A$66:$E$97,5,FALSE)),VLOOKUP($A117,$A$34:$E$65,5,FALSE),VLOOKUP($A117,$A$66:$E$97,5,FALSE))</f>
        <v>7</v>
      </c>
      <c r="H117" t="s">
        <v>35</v>
      </c>
      <c r="I117">
        <v>1505</v>
      </c>
      <c r="J117" t="str">
        <f>VLOOKUP(A117,Sheet1!$A:$D,3, FALSE)</f>
        <v>Central</v>
      </c>
      <c r="K117">
        <v>74</v>
      </c>
      <c r="L117" t="s">
        <v>64</v>
      </c>
      <c r="M117">
        <f t="shared" ref="M117:M148" si="346">$B116</f>
        <v>13</v>
      </c>
      <c r="N117" s="10">
        <f t="shared" si="303"/>
        <v>20</v>
      </c>
      <c r="O117" s="10">
        <f t="shared" si="304"/>
        <v>18.666666666666668</v>
      </c>
      <c r="P117" s="8">
        <v>3.5</v>
      </c>
      <c r="Q117" t="str">
        <f>IF(AND(($P117 &lt;  0), ($D117="L")), "N", IF(AND(($P117 &gt; 0), ($D117="W")),"N","Y"))</f>
        <v>N</v>
      </c>
    </row>
    <row r="118" spans="1:17" x14ac:dyDescent="0.35">
      <c r="A118" t="s">
        <v>27</v>
      </c>
      <c r="B118">
        <v>20</v>
      </c>
      <c r="C118" t="s">
        <v>1</v>
      </c>
      <c r="D118" t="str">
        <f t="shared" ref="D118" si="347">IF($B119=$B118,"T",IF($B119&lt;$B118,"W","L"))</f>
        <v>L</v>
      </c>
      <c r="E118" s="5">
        <f t="shared" si="300"/>
        <v>41546</v>
      </c>
      <c r="F118" s="4">
        <f t="shared" si="297"/>
        <v>4</v>
      </c>
      <c r="G118" s="4">
        <f>VLOOKUP($A118,$A118:$E118,5,FALSE)-IF(ISNA(VLOOKUP($A118,$A$66:$E$97,5,FALSE)),VLOOKUP($A118,$A$34:$E$65,5,FALSE),VLOOKUP($A118,$A$66:$E$97,5,FALSE))</f>
        <v>10</v>
      </c>
      <c r="H118" t="s">
        <v>34</v>
      </c>
      <c r="I118">
        <f t="shared" si="293"/>
        <v>1425</v>
      </c>
      <c r="J118" t="str">
        <f t="shared" ref="J118:L118" si="348">J119</f>
        <v>Mountain</v>
      </c>
      <c r="K118">
        <f t="shared" si="348"/>
        <v>76</v>
      </c>
      <c r="L118" t="str">
        <f t="shared" si="348"/>
        <v>Partly Cloudy</v>
      </c>
      <c r="M118">
        <f t="shared" ref="M118:M149" si="349">$B119</f>
        <v>52</v>
      </c>
      <c r="N118" s="10">
        <f t="shared" si="303"/>
        <v>26.333333333333332</v>
      </c>
      <c r="O118" s="10">
        <f t="shared" si="304"/>
        <v>28.666666666666668</v>
      </c>
      <c r="P118" s="8">
        <f>(P119*-1)</f>
        <v>-10.5</v>
      </c>
      <c r="Q118" t="str">
        <f>IF(AND(($P118 &lt;  0), ($D118="L")), "N", IF(AND(($P118 &gt; 0), ($D118="W")),"N","Y"))</f>
        <v>N</v>
      </c>
    </row>
    <row r="119" spans="1:17" x14ac:dyDescent="0.35">
      <c r="A119" t="s">
        <v>18</v>
      </c>
      <c r="B119">
        <v>52</v>
      </c>
      <c r="C119" t="s">
        <v>1</v>
      </c>
      <c r="D119" t="str">
        <f t="shared" ref="D119" si="350">IF($B118=$B119,"T",IF($B118&lt;$B119,"W","L"))</f>
        <v>W</v>
      </c>
      <c r="E119" s="5">
        <v>41546</v>
      </c>
      <c r="F119" s="4">
        <f t="shared" si="297"/>
        <v>4</v>
      </c>
      <c r="G119" s="4">
        <f>VLOOKUP($A119,$A119:$E119,5,FALSE)-IF(ISNA(VLOOKUP($A119,$A$66:$E$97,5,FALSE)),VLOOKUP($A119,$A$34:$E$65,5,FALSE),VLOOKUP($A119,$A$66:$E$97,5,FALSE))</f>
        <v>6</v>
      </c>
      <c r="H119" t="s">
        <v>35</v>
      </c>
      <c r="I119">
        <v>1425</v>
      </c>
      <c r="J119" t="str">
        <f>VLOOKUP(A119,Sheet1!$A:$D,3, FALSE)</f>
        <v>Mountain</v>
      </c>
      <c r="K119">
        <v>76</v>
      </c>
      <c r="L119" t="s">
        <v>62</v>
      </c>
      <c r="M119">
        <f t="shared" ref="M119:M150" si="351">$B118</f>
        <v>20</v>
      </c>
      <c r="N119" s="10">
        <f t="shared" si="303"/>
        <v>42.333333333333336</v>
      </c>
      <c r="O119" s="10">
        <f t="shared" si="304"/>
        <v>23.666666666666668</v>
      </c>
      <c r="P119" s="8">
        <v>10.5</v>
      </c>
      <c r="Q119" t="str">
        <f>IF(AND(($P119 &lt;  0), ($D119="L")), "N", IF(AND(($P119 &gt; 0), ($D119="W")),"N","Y"))</f>
        <v>N</v>
      </c>
    </row>
    <row r="120" spans="1:17" x14ac:dyDescent="0.35">
      <c r="A120" t="s">
        <v>29</v>
      </c>
      <c r="B120">
        <v>24</v>
      </c>
      <c r="C120" t="s">
        <v>1</v>
      </c>
      <c r="D120" t="str">
        <f t="shared" ref="D120" si="352">IF($B121=$B120,"T",IF($B121&lt;$B120,"W","L"))</f>
        <v>W</v>
      </c>
      <c r="E120" s="5">
        <f t="shared" si="300"/>
        <v>41546</v>
      </c>
      <c r="F120" s="4">
        <f t="shared" si="297"/>
        <v>4</v>
      </c>
      <c r="G120" s="4">
        <f>VLOOKUP($A120,$A120:$E120,5,FALSE)-IF(ISNA(VLOOKUP($A120,$A$66:$E$97,5,FALSE)),VLOOKUP($A120,$A$34:$E$65,5,FALSE),VLOOKUP($A120,$A$66:$E$97,5,FALSE))</f>
        <v>7</v>
      </c>
      <c r="H120" t="s">
        <v>34</v>
      </c>
      <c r="I120">
        <f t="shared" si="293"/>
        <v>1325</v>
      </c>
      <c r="J120" t="str">
        <f t="shared" ref="J120:L120" si="353">J121</f>
        <v>Pacific</v>
      </c>
      <c r="K120">
        <f t="shared" si="353"/>
        <v>77</v>
      </c>
      <c r="L120" t="str">
        <f t="shared" si="353"/>
        <v>Sunny</v>
      </c>
      <c r="M120">
        <f t="shared" ref="M120:M151" si="354">$B121</f>
        <v>14</v>
      </c>
      <c r="N120" s="10">
        <f t="shared" si="303"/>
        <v>22.333333333333332</v>
      </c>
      <c r="O120" s="10">
        <f t="shared" si="304"/>
        <v>32.666666666666664</v>
      </c>
      <c r="P120" s="8">
        <f>(P121*-1)</f>
        <v>3.5</v>
      </c>
      <c r="Q120" t="str">
        <f>IF(AND(($P120 &lt;  0), ($D120="L")), "N", IF(AND(($P120 &gt; 0), ($D120="W")),"N","Y"))</f>
        <v>N</v>
      </c>
    </row>
    <row r="121" spans="1:17" x14ac:dyDescent="0.35">
      <c r="A121" t="s">
        <v>12</v>
      </c>
      <c r="B121">
        <v>14</v>
      </c>
      <c r="C121" t="s">
        <v>1</v>
      </c>
      <c r="D121" t="str">
        <f t="shared" ref="D121" si="355">IF($B120=$B121,"T",IF($B120&lt;$B121,"W","L"))</f>
        <v>L</v>
      </c>
      <c r="E121" s="5">
        <v>41546</v>
      </c>
      <c r="F121" s="4">
        <f t="shared" si="297"/>
        <v>4</v>
      </c>
      <c r="G121" s="4">
        <f>VLOOKUP($A121,$A121:$E121,5,FALSE)-IF(ISNA(VLOOKUP($A121,$A$66:$E$97,5,FALSE)),VLOOKUP($A121,$A$34:$E$65,5,FALSE),VLOOKUP($A121,$A$66:$E$97,5,FALSE))</f>
        <v>6</v>
      </c>
      <c r="H121" t="s">
        <v>35</v>
      </c>
      <c r="I121">
        <v>1325</v>
      </c>
      <c r="J121" t="str">
        <f>VLOOKUP(A121,Sheet1!$A:$D,3, FALSE)</f>
        <v>Pacific</v>
      </c>
      <c r="K121">
        <v>77</v>
      </c>
      <c r="L121" t="s">
        <v>65</v>
      </c>
      <c r="M121">
        <f t="shared" ref="M121:M152" si="356">$B120</f>
        <v>24</v>
      </c>
      <c r="N121" s="10">
        <f t="shared" si="303"/>
        <v>19</v>
      </c>
      <c r="O121" s="10">
        <f t="shared" si="304"/>
        <v>22.333333333333332</v>
      </c>
      <c r="P121" s="8">
        <v>-3.5</v>
      </c>
      <c r="Q121" t="str">
        <f>IF(AND(($P121 &lt;  0), ($D121="L")), "N", IF(AND(($P121 &gt; 0), ($D121="W")),"N","Y"))</f>
        <v>N</v>
      </c>
    </row>
    <row r="122" spans="1:17" x14ac:dyDescent="0.35">
      <c r="A122" t="s">
        <v>28</v>
      </c>
      <c r="B122">
        <v>21</v>
      </c>
      <c r="C122" t="s">
        <v>1</v>
      </c>
      <c r="D122" t="str">
        <f t="shared" ref="D122" si="357">IF($B123=$B122,"T",IF($B123&lt;$B122,"W","L"))</f>
        <v>L</v>
      </c>
      <c r="E122" s="5">
        <f t="shared" si="300"/>
        <v>41546</v>
      </c>
      <c r="F122" s="4">
        <f t="shared" si="297"/>
        <v>4</v>
      </c>
      <c r="G122" s="4">
        <f>VLOOKUP($A122,$A122:$E122,5,FALSE)-IF(ISNA(VLOOKUP($A122,$A$66:$E$97,5,FALSE)),VLOOKUP($A122,$A$34:$E$65,5,FALSE),VLOOKUP($A122,$A$66:$E$97,5,FALSE))</f>
        <v>7</v>
      </c>
      <c r="H122" t="s">
        <v>34</v>
      </c>
      <c r="I122">
        <f t="shared" si="293"/>
        <v>1325</v>
      </c>
      <c r="J122" t="str">
        <f t="shared" ref="J122:L122" si="358">J123</f>
        <v>Pacific</v>
      </c>
      <c r="K122">
        <f t="shared" si="358"/>
        <v>80</v>
      </c>
      <c r="L122" t="str">
        <f t="shared" si="358"/>
        <v>Sunny</v>
      </c>
      <c r="M122">
        <f t="shared" ref="M122:M153" si="359">$B123</f>
        <v>30</v>
      </c>
      <c r="N122" s="10">
        <f t="shared" si="303"/>
        <v>27.666666666666668</v>
      </c>
      <c r="O122" s="10">
        <f t="shared" si="304"/>
        <v>18.333333333333332</v>
      </c>
      <c r="P122" s="8">
        <f>(P123*-1)</f>
        <v>1.5</v>
      </c>
      <c r="Q122" t="str">
        <f>IF(AND(($P122 &lt;  0), ($D122="L")), "N", IF(AND(($P122 &gt; 0), ($D122="W")),"N","Y"))</f>
        <v>Y</v>
      </c>
    </row>
    <row r="123" spans="1:17" x14ac:dyDescent="0.35">
      <c r="A123" t="s">
        <v>32</v>
      </c>
      <c r="B123">
        <v>30</v>
      </c>
      <c r="C123" t="s">
        <v>1</v>
      </c>
      <c r="D123" t="str">
        <f t="shared" ref="D123" si="360">IF($B122=$B123,"T",IF($B122&lt;$B123,"W","L"))</f>
        <v>W</v>
      </c>
      <c r="E123" s="5">
        <v>41546</v>
      </c>
      <c r="F123" s="4">
        <f t="shared" si="297"/>
        <v>4</v>
      </c>
      <c r="G123" s="4">
        <f>VLOOKUP($A123,$A123:$E123,5,FALSE)-IF(ISNA(VLOOKUP($A123,$A$66:$E$97,5,FALSE)),VLOOKUP($A123,$A$34:$E$65,5,FALSE),VLOOKUP($A123,$A$66:$E$97,5,FALSE))</f>
        <v>7</v>
      </c>
      <c r="H123" t="s">
        <v>35</v>
      </c>
      <c r="I123">
        <v>1325</v>
      </c>
      <c r="J123" t="str">
        <f>VLOOKUP(A123,Sheet1!$A:$D,3, FALSE)</f>
        <v>Pacific</v>
      </c>
      <c r="K123">
        <v>80</v>
      </c>
      <c r="L123" t="s">
        <v>65</v>
      </c>
      <c r="M123">
        <f t="shared" ref="M123:M154" si="361">$B122</f>
        <v>21</v>
      </c>
      <c r="N123" s="10">
        <f t="shared" si="303"/>
        <v>26</v>
      </c>
      <c r="O123" s="10">
        <f t="shared" si="304"/>
        <v>27</v>
      </c>
      <c r="P123" s="8">
        <v>-1.5</v>
      </c>
      <c r="Q123" t="str">
        <f>IF(AND(($P123 &lt;  0), ($D123="L")), "N", IF(AND(($P123 &gt; 0), ($D123="W")),"N","Y"))</f>
        <v>Y</v>
      </c>
    </row>
    <row r="124" spans="1:17" x14ac:dyDescent="0.35">
      <c r="A124" t="s">
        <v>7</v>
      </c>
      <c r="B124">
        <v>30</v>
      </c>
      <c r="C124" t="s">
        <v>1</v>
      </c>
      <c r="D124" t="str">
        <f t="shared" ref="D124" si="362">IF($B125=$B124,"T",IF($B125&lt;$B124,"W","L"))</f>
        <v>W</v>
      </c>
      <c r="E124" s="5">
        <f t="shared" si="300"/>
        <v>41546</v>
      </c>
      <c r="F124" s="4">
        <f t="shared" si="297"/>
        <v>4</v>
      </c>
      <c r="G124" s="4">
        <f>VLOOKUP($A124,$A124:$E124,5,FALSE)-IF(ISNA(VLOOKUP($A124,$A$66:$E$97,5,FALSE)),VLOOKUP($A124,$A$34:$E$65,5,FALSE),VLOOKUP($A124,$A$66:$E$97,5,FALSE))</f>
        <v>7</v>
      </c>
      <c r="H124" t="s">
        <v>34</v>
      </c>
      <c r="I124">
        <f t="shared" si="293"/>
        <v>2030</v>
      </c>
      <c r="J124" t="str">
        <f t="shared" ref="J124:L124" si="363">J125</f>
        <v>Eastern</v>
      </c>
      <c r="K124" t="str">
        <f t="shared" si="363"/>
        <v>Dome</v>
      </c>
      <c r="L124">
        <f t="shared" si="363"/>
        <v>0</v>
      </c>
      <c r="M124">
        <f t="shared" ref="M124:M155" si="364">$B125</f>
        <v>23</v>
      </c>
      <c r="N124" s="10">
        <f t="shared" si="303"/>
        <v>19.666666666666668</v>
      </c>
      <c r="O124" s="10">
        <f t="shared" si="304"/>
        <v>11.333333333333334</v>
      </c>
      <c r="P124" s="8">
        <f>(P125*-1)</f>
        <v>-3</v>
      </c>
      <c r="Q124" t="str">
        <f>IF(AND(($P124 &lt;  0), ($D124="L")), "N", IF(AND(($P124 &gt; 0), ($D124="W")),"N","Y"))</f>
        <v>Y</v>
      </c>
    </row>
    <row r="125" spans="1:17" x14ac:dyDescent="0.35">
      <c r="A125" t="s">
        <v>3</v>
      </c>
      <c r="B125">
        <v>23</v>
      </c>
      <c r="C125" t="s">
        <v>1</v>
      </c>
      <c r="D125" t="str">
        <f t="shared" ref="D125" si="365">IF($B124=$B125,"T",IF($B124&lt;$B125,"W","L"))</f>
        <v>L</v>
      </c>
      <c r="E125" s="5">
        <v>41546</v>
      </c>
      <c r="F125" s="4">
        <f t="shared" si="297"/>
        <v>4</v>
      </c>
      <c r="G125" s="4">
        <f>VLOOKUP($A125,$A125:$E125,5,FALSE)-IF(ISNA(VLOOKUP($A125,$A$66:$E$97,5,FALSE)),VLOOKUP($A125,$A$34:$E$65,5,FALSE),VLOOKUP($A125,$A$66:$E$97,5,FALSE))</f>
        <v>7</v>
      </c>
      <c r="H125" t="s">
        <v>35</v>
      </c>
      <c r="I125">
        <v>2030</v>
      </c>
      <c r="J125" t="str">
        <f>VLOOKUP(A125,Sheet1!$A:$D,3, FALSE)</f>
        <v>Eastern</v>
      </c>
      <c r="K125" t="s">
        <v>61</v>
      </c>
      <c r="M125">
        <f t="shared" ref="M125:M156" si="366">$B124</f>
        <v>30</v>
      </c>
      <c r="N125" s="10">
        <f t="shared" si="303"/>
        <v>23.666666666666668</v>
      </c>
      <c r="O125" s="10">
        <f t="shared" si="304"/>
        <v>24.666666666666668</v>
      </c>
      <c r="P125" s="8">
        <v>3</v>
      </c>
      <c r="Q125" t="str">
        <f>IF(AND(($P125 &lt;  0), ($D125="L")), "N", IF(AND(($P125 &gt; 0), ($D125="W")),"N","Y"))</f>
        <v>Y</v>
      </c>
    </row>
    <row r="126" spans="1:17" x14ac:dyDescent="0.35">
      <c r="A126" t="s">
        <v>10</v>
      </c>
      <c r="B126">
        <v>17</v>
      </c>
      <c r="C126" t="s">
        <v>1</v>
      </c>
      <c r="D126" t="str">
        <f t="shared" ref="D126" si="367">IF($B127=$B126,"T",IF($B127&lt;$B126,"W","L"))</f>
        <v>L</v>
      </c>
      <c r="E126" s="5">
        <f t="shared" ref="E126" si="368">$E127</f>
        <v>41547</v>
      </c>
      <c r="F126" s="4">
        <f t="shared" si="297"/>
        <v>4</v>
      </c>
      <c r="G126" s="4">
        <f>VLOOKUP($A126,$A126:$E126,5,FALSE)-IF(ISNA(VLOOKUP($A126,$A$66:$E$97,5,FALSE)),VLOOKUP($A126,$A$34:$E$65,5,FALSE),VLOOKUP($A126,$A$66:$E$97,5,FALSE))</f>
        <v>8</v>
      </c>
      <c r="H126" t="s">
        <v>34</v>
      </c>
      <c r="I126">
        <f t="shared" si="293"/>
        <v>1940</v>
      </c>
      <c r="J126" t="str">
        <f t="shared" ref="J126:L126" si="369">J127</f>
        <v>Central</v>
      </c>
      <c r="K126" t="str">
        <f t="shared" si="369"/>
        <v>Dome</v>
      </c>
      <c r="L126">
        <f t="shared" si="369"/>
        <v>0</v>
      </c>
      <c r="M126">
        <f t="shared" ref="M126:M157" si="370">$B127</f>
        <v>38</v>
      </c>
      <c r="N126" s="10">
        <f>IF(ISNA(VLOOKUP($A126,$A$98:$N$125,2,FALSE)),((VLOOKUP($A126,$A$66:$N$97,14,FALSE)*($F126-2))+VLOOKUP($A126,$A$66:$N$97,2,FALSE))/($F126-1),((VLOOKUP($A126,$A$98:$N$125,14,FALSE)*($F126-2))+VLOOKUP($A126,$A$98:$N$125,2,FALSE))/($F126-1))</f>
        <v>24.666666666666668</v>
      </c>
      <c r="O126" s="10">
        <f>IF(ISNA(VLOOKUP($A126,$A$98:$O$125,13,FALSE)),((VLOOKUP($A126,$A$66:$O$97,15,FALSE)*($F126-2))+VLOOKUP($A126,$A$66:$O$97,13,FALSE))/($F126-1),((VLOOKUP($A126,$A$98:$O$125,15,FALSE)*($F126-2))+VLOOKUP($A126,$A$98:$O$125,13,FALSE))/($F126-1))</f>
        <v>17.666666666666668</v>
      </c>
      <c r="P126" s="8">
        <f>(P127*-1)</f>
        <v>-7</v>
      </c>
      <c r="Q126" t="str">
        <f>IF(AND(($P126 &lt;  0), ($D126="L")), "N", IF(AND(($P126 &gt; 0), ($D126="W")),"N","Y"))</f>
        <v>N</v>
      </c>
    </row>
    <row r="127" spans="1:17" x14ac:dyDescent="0.35">
      <c r="A127" t="s">
        <v>2</v>
      </c>
      <c r="B127">
        <v>38</v>
      </c>
      <c r="C127" t="s">
        <v>1</v>
      </c>
      <c r="D127" t="str">
        <f t="shared" ref="D127" si="371">IF($B126=$B127,"T",IF($B126&lt;$B127,"W","L"))</f>
        <v>W</v>
      </c>
      <c r="E127" s="5">
        <v>41547</v>
      </c>
      <c r="F127" s="4">
        <f t="shared" si="297"/>
        <v>4</v>
      </c>
      <c r="G127" s="4">
        <f>VLOOKUP($A127,$A127:$E127,5,FALSE)-IF(ISNA(VLOOKUP($A127,$A$66:$E$97,5,FALSE)),VLOOKUP($A127,$A$34:$E$65,5,FALSE),VLOOKUP($A127,$A$66:$E$97,5,FALSE))</f>
        <v>8</v>
      </c>
      <c r="H127" t="s">
        <v>35</v>
      </c>
      <c r="I127">
        <v>1940</v>
      </c>
      <c r="J127" t="str">
        <f>VLOOKUP(A127,Sheet1!$A:$D,3, FALSE)</f>
        <v>Central</v>
      </c>
      <c r="K127" t="s">
        <v>61</v>
      </c>
      <c r="M127">
        <f t="shared" ref="M127:M158" si="372">$B126</f>
        <v>17</v>
      </c>
      <c r="N127" s="10">
        <f t="shared" ref="N127:N154" si="373">IF(ISNA(VLOOKUP($A127,$A$98:$N$125,2,FALSE)),((VLOOKUP($A127,$A$66:$N$97,14,FALSE)*($F127-2))+VLOOKUP($A127,$A$66:$N$97,2,FALSE))/($F127-1),((VLOOKUP($A127,$A$98:$N$125,14,FALSE)*($F127-2))+VLOOKUP($A127,$A$98:$N$125,2,FALSE))/($F127-1))</f>
        <v>23.333333333333332</v>
      </c>
      <c r="O127" s="10">
        <f t="shared" ref="O127:O154" si="374">IF(ISNA(VLOOKUP($A127,$A$98:$O$125,13,FALSE)),((VLOOKUP($A127,$A$66:$O$97,15,FALSE)*($F127-2))+VLOOKUP($A127,$A$66:$O$97,13,FALSE))/($F127-1),((VLOOKUP($A127,$A$98:$O$125,15,FALSE)*($F127-2))+VLOOKUP($A127,$A$98:$O$125,13,FALSE))/($F127-1))</f>
        <v>12.666666666666666</v>
      </c>
      <c r="P127" s="8">
        <v>7</v>
      </c>
      <c r="Q127" t="str">
        <f>IF(AND(($P127 &lt;  0), ($D127="L")), "N", IF(AND(($P127 &gt; 0), ($D127="W")),"N","Y"))</f>
        <v>N</v>
      </c>
    </row>
    <row r="128" spans="1:17" x14ac:dyDescent="0.35">
      <c r="A128" t="s">
        <v>11</v>
      </c>
      <c r="B128">
        <v>24</v>
      </c>
      <c r="C128" t="s">
        <v>1</v>
      </c>
      <c r="D128" t="str">
        <f t="shared" ref="D128" si="375">IF($B129=$B128,"T",IF($B129&lt;$B128,"W","L"))</f>
        <v>L</v>
      </c>
      <c r="E128" s="5">
        <f t="shared" ref="E128" si="376">$E129</f>
        <v>41550</v>
      </c>
      <c r="F128" s="4">
        <f>1+IF(ISNA(VLOOKUP($A128,$A$98:$F$127,6,FALSE)),VLOOKUP($A128,$A$66:$F$97,6,FALSE),VLOOKUP($A128,$A$98:$F$127,6,FALSE))</f>
        <v>5</v>
      </c>
      <c r="G128" s="4">
        <f>VLOOKUP($A128,$A128:$E128,5,FALSE)-IF(ISNA(VLOOKUP($A128,$A$98:$E$127,5,FALSE)),VLOOKUP($A128,$A$66:$E$97,5,FALSE),VLOOKUP($A128,$A$98:$E$127,5,FALSE))</f>
        <v>4</v>
      </c>
      <c r="H128" t="s">
        <v>34</v>
      </c>
      <c r="I128">
        <f t="shared" ref="I128:I154" si="377">I129</f>
        <v>2025</v>
      </c>
      <c r="J128" t="str">
        <f t="shared" ref="J128:L128" si="378">J129</f>
        <v>Eastern</v>
      </c>
      <c r="K128">
        <f t="shared" si="378"/>
        <v>75</v>
      </c>
      <c r="L128" t="str">
        <f t="shared" si="378"/>
        <v>Cloudy</v>
      </c>
      <c r="M128">
        <f t="shared" ref="M128:M159" si="379">$B129</f>
        <v>37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22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23.25</v>
      </c>
      <c r="P128" s="8">
        <f>(P129*-1)</f>
        <v>-3.5</v>
      </c>
      <c r="Q128" t="str">
        <f>IF(AND(($P128 &lt;  0), ($D128="L")), "N", IF(AND(($P128 &gt; 0), ($D128="W")),"N","Y"))</f>
        <v>N</v>
      </c>
    </row>
    <row r="129" spans="1:17" x14ac:dyDescent="0.35">
      <c r="A129" t="s">
        <v>8</v>
      </c>
      <c r="B129">
        <v>37</v>
      </c>
      <c r="C129" t="s">
        <v>1</v>
      </c>
      <c r="D129" t="str">
        <f t="shared" ref="D129" si="380">IF($B128=$B129,"T",IF($B128&lt;$B129,"W","L"))</f>
        <v>W</v>
      </c>
      <c r="E129" s="5">
        <v>41550</v>
      </c>
      <c r="F129" s="4">
        <f t="shared" ref="F129:F156" si="381">1+IF(ISNA(VLOOKUP($A129,$A$98:$F$127,6,FALSE)),VLOOKUP($A129,$A$66:$F$97,6,FALSE),VLOOKUP($A129,$A$98:$F$127,6,FALSE))</f>
        <v>5</v>
      </c>
      <c r="G129" s="4">
        <f>VLOOKUP($A129,$A129:$E129,5,FALSE)-IF(ISNA(VLOOKUP($A129,$A$98:$E$127,5,FALSE)),VLOOKUP($A129,$A$66:$E$97,5,FALSE),VLOOKUP($A129,$A$98:$E$127,5,FALSE))</f>
        <v>4</v>
      </c>
      <c r="H129" t="s">
        <v>35</v>
      </c>
      <c r="I129">
        <v>2025</v>
      </c>
      <c r="J129" t="str">
        <f>VLOOKUP(A129,Sheet1!$A:$D,3, FALSE)</f>
        <v>Eastern</v>
      </c>
      <c r="K129">
        <v>75</v>
      </c>
      <c r="L129" t="s">
        <v>64</v>
      </c>
      <c r="M129">
        <f t="shared" ref="M129:M160" si="382">$B128</f>
        <v>24</v>
      </c>
      <c r="N129" s="10">
        <f t="shared" ref="N129:N155" si="383">IF(ISNA(VLOOKUP($A129,$A$98:$N$127,2,FALSE)),((VLOOKUP($A129,$A$66:$N$97,14,FALSE)*($F129-2))+VLOOKUP($A129,$A$66:$N$97,2,FALSE))/($F129-1),((VLOOKUP($A129,$A$98:$N$127,14,FALSE)*($F129-2))+VLOOKUP($A129,$A$98:$N$127,2,FALSE))/($F129-1))</f>
        <v>16</v>
      </c>
      <c r="O129" s="10">
        <f t="shared" ref="O129:O155" si="384">IF(ISNA(VLOOKUP($A129,$A$98:$O$127,13,FALSE)),((VLOOKUP($A129,$A$66:$O$97,15,FALSE)*($F129-2))+VLOOKUP($A129,$A$66:$O$97,13,FALSE))/($F129-1),((VLOOKUP($A129,$A$98:$O$127,15,FALSE)*($F129-2))+VLOOKUP($A129,$A$98:$O$127,13,FALSE))/($F129-1))</f>
        <v>17.5</v>
      </c>
      <c r="P129" s="8">
        <v>3.5</v>
      </c>
      <c r="Q129" t="str">
        <f>IF(AND(($P129 &lt;  0), ($D129="L")), "N", IF(AND(($P129 &gt; 0), ($D129="W")),"N","Y"))</f>
        <v>N</v>
      </c>
    </row>
    <row r="130" spans="1:17" x14ac:dyDescent="0.35">
      <c r="A130" t="s">
        <v>19</v>
      </c>
      <c r="B130">
        <v>20</v>
      </c>
      <c r="C130" t="s">
        <v>1</v>
      </c>
      <c r="D130" t="str">
        <f t="shared" ref="D130" si="385">IF($B131=$B130,"T",IF($B131&lt;$B130,"W","L"))</f>
        <v>L</v>
      </c>
      <c r="E130" s="5">
        <f t="shared" ref="E130:E152" si="386">$E131</f>
        <v>41553</v>
      </c>
      <c r="F130" s="4">
        <f t="shared" si="381"/>
        <v>5</v>
      </c>
      <c r="G130" s="4">
        <f>VLOOKUP($A130,$A130:$E130,5,FALSE)-IF(ISNA(VLOOKUP($A130,$A$98:$E$127,5,FALSE)),VLOOKUP($A130,$A$66:$E$97,5,FALSE),VLOOKUP($A130,$A$98:$E$127,5,FALSE))</f>
        <v>7</v>
      </c>
      <c r="H130" t="s">
        <v>34</v>
      </c>
      <c r="I130">
        <f t="shared" si="377"/>
        <v>1200</v>
      </c>
      <c r="J130" t="str">
        <f t="shared" ref="J130:L130" si="387">J131</f>
        <v>Central</v>
      </c>
      <c r="K130" t="str">
        <f t="shared" si="387"/>
        <v>Dome</v>
      </c>
      <c r="L130">
        <f t="shared" si="387"/>
        <v>0</v>
      </c>
      <c r="M130">
        <f t="shared" ref="M130:M161" si="388">$B131</f>
        <v>34</v>
      </c>
      <c r="N130" s="10">
        <f t="shared" si="383"/>
        <v>7.75</v>
      </c>
      <c r="O130" s="10">
        <f t="shared" si="384"/>
        <v>32.25</v>
      </c>
      <c r="P130" s="8">
        <f>(P131*-1)</f>
        <v>-11</v>
      </c>
      <c r="Q130" t="str">
        <f>IF(AND(($P130 &lt;  0), ($D130="L")), "N", IF(AND(($P130 &gt; 0), ($D130="W")),"N","Y"))</f>
        <v>N</v>
      </c>
    </row>
    <row r="131" spans="1:17" x14ac:dyDescent="0.35">
      <c r="A131" t="s">
        <v>23</v>
      </c>
      <c r="B131">
        <v>34</v>
      </c>
      <c r="C131" t="s">
        <v>1</v>
      </c>
      <c r="D131" t="str">
        <f t="shared" ref="D131" si="389">IF($B130=$B131,"T",IF($B130&lt;$B131,"W","L"))</f>
        <v>W</v>
      </c>
      <c r="E131" s="5">
        <v>41553</v>
      </c>
      <c r="F131" s="4">
        <f t="shared" si="381"/>
        <v>5</v>
      </c>
      <c r="G131" s="4">
        <f>VLOOKUP($A131,$A131:$E131,5,FALSE)-IF(ISNA(VLOOKUP($A131,$A$98:$E$127,5,FALSE)),VLOOKUP($A131,$A$66:$E$97,5,FALSE),VLOOKUP($A131,$A$98:$E$127,5,FALSE))</f>
        <v>10</v>
      </c>
      <c r="H131" t="s">
        <v>35</v>
      </c>
      <c r="I131">
        <v>1200</v>
      </c>
      <c r="J131" t="str">
        <f>VLOOKUP(A131,Sheet1!$A:$D,3, FALSE)</f>
        <v>Central</v>
      </c>
      <c r="K131" t="s">
        <v>61</v>
      </c>
      <c r="M131">
        <f t="shared" ref="M131:M162" si="390">$B130</f>
        <v>20</v>
      </c>
      <c r="N131" s="10">
        <f t="shared" si="383"/>
        <v>17.25</v>
      </c>
      <c r="O131" s="10">
        <f t="shared" si="384"/>
        <v>30.25</v>
      </c>
      <c r="P131" s="8">
        <v>11</v>
      </c>
      <c r="Q131" t="str">
        <f>IF(AND(($P131 &lt;  0), ($D131="L")), "N", IF(AND(($P131 &gt; 0), ($D131="W")),"N","Y"))</f>
        <v>N</v>
      </c>
    </row>
    <row r="132" spans="1:17" x14ac:dyDescent="0.35">
      <c r="A132" t="s">
        <v>2</v>
      </c>
      <c r="B132">
        <v>26</v>
      </c>
      <c r="C132" t="s">
        <v>1</v>
      </c>
      <c r="D132" t="str">
        <f t="shared" ref="D132" si="391">IF($B133=$B132,"T",IF($B133&lt;$B132,"W","L"))</f>
        <v>W</v>
      </c>
      <c r="E132" s="5">
        <f t="shared" si="386"/>
        <v>41553</v>
      </c>
      <c r="F132" s="4">
        <f t="shared" si="381"/>
        <v>5</v>
      </c>
      <c r="G132" s="4">
        <f>VLOOKUP($A132,$A132:$E132,5,FALSE)-IF(ISNA(VLOOKUP($A132,$A$98:$E$127,5,FALSE)),VLOOKUP($A132,$A$66:$E$97,5,FALSE),VLOOKUP($A132,$A$98:$E$127,5,FALSE))</f>
        <v>6</v>
      </c>
      <c r="H132" t="s">
        <v>34</v>
      </c>
      <c r="I132">
        <f t="shared" si="377"/>
        <v>1200</v>
      </c>
      <c r="J132" t="str">
        <f t="shared" ref="J132:L132" si="392">J133</f>
        <v>Central</v>
      </c>
      <c r="K132">
        <f t="shared" si="392"/>
        <v>60</v>
      </c>
      <c r="L132" t="str">
        <f t="shared" si="392"/>
        <v>Sunny</v>
      </c>
      <c r="M132">
        <f t="shared" ref="M132:M163" si="393">$B133</f>
        <v>18</v>
      </c>
      <c r="N132" s="10">
        <f t="shared" si="383"/>
        <v>27</v>
      </c>
      <c r="O132" s="10">
        <f t="shared" si="384"/>
        <v>13.75</v>
      </c>
      <c r="P132" s="8">
        <f>(P133*-1)</f>
        <v>1</v>
      </c>
      <c r="Q132" t="str">
        <f>IF(AND(($P132 &lt;  0), ($D132="L")), "N", IF(AND(($P132 &gt; 0), ($D132="W")),"N","Y"))</f>
        <v>N</v>
      </c>
    </row>
    <row r="133" spans="1:17" x14ac:dyDescent="0.35">
      <c r="A133" t="s">
        <v>17</v>
      </c>
      <c r="B133">
        <v>18</v>
      </c>
      <c r="C133" t="s">
        <v>1</v>
      </c>
      <c r="D133" t="str">
        <f t="shared" ref="D133" si="394">IF($B132=$B133,"T",IF($B132&lt;$B133,"W","L"))</f>
        <v>L</v>
      </c>
      <c r="E133" s="5">
        <v>41553</v>
      </c>
      <c r="F133" s="4">
        <f t="shared" si="381"/>
        <v>5</v>
      </c>
      <c r="G133" s="4">
        <f>VLOOKUP($A133,$A133:$E133,5,FALSE)-IF(ISNA(VLOOKUP($A133,$A$98:$E$127,5,FALSE)),VLOOKUP($A133,$A$66:$E$97,5,FALSE),VLOOKUP($A133,$A$98:$E$127,5,FALSE))</f>
        <v>7</v>
      </c>
      <c r="H133" t="s">
        <v>35</v>
      </c>
      <c r="I133">
        <v>1200</v>
      </c>
      <c r="J133" t="str">
        <f>VLOOKUP(A133,Sheet1!$A:$D,3, FALSE)</f>
        <v>Central</v>
      </c>
      <c r="K133">
        <v>60</v>
      </c>
      <c r="L133" t="s">
        <v>65</v>
      </c>
      <c r="M133">
        <f t="shared" ref="M133:M164" si="395">$B132</f>
        <v>26</v>
      </c>
      <c r="N133" s="10">
        <f t="shared" si="383"/>
        <v>31.75</v>
      </c>
      <c r="O133" s="10">
        <f t="shared" si="384"/>
        <v>28.5</v>
      </c>
      <c r="P133" s="8">
        <v>-1</v>
      </c>
      <c r="Q133" t="str">
        <f>IF(AND(($P133 &lt;  0), ($D133="L")), "N", IF(AND(($P133 &gt; 0), ($D133="W")),"N","Y"))</f>
        <v>N</v>
      </c>
    </row>
    <row r="134" spans="1:17" x14ac:dyDescent="0.35">
      <c r="A134" t="s">
        <v>30</v>
      </c>
      <c r="B134">
        <v>26</v>
      </c>
      <c r="C134" t="s">
        <v>1</v>
      </c>
      <c r="D134" t="str">
        <f t="shared" ref="D134" si="396">IF($B135=$B134,"T",IF($B135&lt;$B134,"W","L"))</f>
        <v>W</v>
      </c>
      <c r="E134" s="5">
        <f t="shared" si="386"/>
        <v>41553</v>
      </c>
      <c r="F134" s="4">
        <f t="shared" si="381"/>
        <v>5</v>
      </c>
      <c r="G134" s="4">
        <f>VLOOKUP($A134,$A134:$E134,5,FALSE)-IF(ISNA(VLOOKUP($A134,$A$98:$E$127,5,FALSE)),VLOOKUP($A134,$A$66:$E$97,5,FALSE),VLOOKUP($A134,$A$98:$E$127,5,FALSE))</f>
        <v>7</v>
      </c>
      <c r="H134" t="s">
        <v>34</v>
      </c>
      <c r="I134">
        <f t="shared" si="377"/>
        <v>1300</v>
      </c>
      <c r="J134" t="str">
        <f t="shared" ref="J134:L134" si="397">J135</f>
        <v>Eastern</v>
      </c>
      <c r="K134">
        <f t="shared" si="397"/>
        <v>87</v>
      </c>
      <c r="L134" t="str">
        <f t="shared" si="397"/>
        <v>Sunny</v>
      </c>
      <c r="M134">
        <f t="shared" ref="M134:M165" si="398">$B135</f>
        <v>23</v>
      </c>
      <c r="N134" s="10">
        <f t="shared" si="383"/>
        <v>22.75</v>
      </c>
      <c r="O134" s="10">
        <f t="shared" si="384"/>
        <v>21.75</v>
      </c>
      <c r="P134" s="8">
        <f>(P135*-1)</f>
        <v>-2.5</v>
      </c>
      <c r="Q134" t="str">
        <f>IF(AND(($P134 &lt;  0), ($D134="L")), "N", IF(AND(($P134 &gt; 0), ($D134="W")),"N","Y"))</f>
        <v>Y</v>
      </c>
    </row>
    <row r="135" spans="1:17" x14ac:dyDescent="0.35">
      <c r="A135" t="s">
        <v>10</v>
      </c>
      <c r="B135">
        <v>23</v>
      </c>
      <c r="C135" t="s">
        <v>1</v>
      </c>
      <c r="D135" t="str">
        <f t="shared" ref="D135" si="399">IF($B134=$B135,"T",IF($B134&lt;$B135,"W","L"))</f>
        <v>L</v>
      </c>
      <c r="E135" s="5">
        <v>41553</v>
      </c>
      <c r="F135" s="4">
        <f t="shared" si="381"/>
        <v>5</v>
      </c>
      <c r="G135" s="4">
        <f>VLOOKUP($A135,$A135:$E135,5,FALSE)-IF(ISNA(VLOOKUP($A135,$A$98:$E$127,5,FALSE)),VLOOKUP($A135,$A$66:$E$97,5,FALSE),VLOOKUP($A135,$A$98:$E$127,5,FALSE))</f>
        <v>6</v>
      </c>
      <c r="H135" t="s">
        <v>35</v>
      </c>
      <c r="I135">
        <v>1300</v>
      </c>
      <c r="J135" t="str">
        <f>VLOOKUP(A135,Sheet1!$A:$D,3, FALSE)</f>
        <v>Eastern</v>
      </c>
      <c r="K135">
        <v>87</v>
      </c>
      <c r="L135" t="s">
        <v>65</v>
      </c>
      <c r="M135">
        <f t="shared" ref="M135:M166" si="400">$B134</f>
        <v>26</v>
      </c>
      <c r="N135" s="10">
        <f t="shared" si="383"/>
        <v>22.75</v>
      </c>
      <c r="O135" s="10">
        <f t="shared" si="384"/>
        <v>22.75</v>
      </c>
      <c r="P135" s="8">
        <v>2.5</v>
      </c>
      <c r="Q135" t="str">
        <f>IF(AND(($P135 &lt;  0), ($D135="L")), "N", IF(AND(($P135 &gt; 0), ($D135="W")),"N","Y"))</f>
        <v>Y</v>
      </c>
    </row>
    <row r="136" spans="1:17" x14ac:dyDescent="0.35">
      <c r="A136" t="s">
        <v>27</v>
      </c>
      <c r="B136">
        <v>36</v>
      </c>
      <c r="C136" t="s">
        <v>1</v>
      </c>
      <c r="D136" t="str">
        <f t="shared" ref="D136" si="401">IF($B137=$B136,"T",IF($B137&lt;$B136,"W","L"))</f>
        <v>W</v>
      </c>
      <c r="E136" s="5">
        <f t="shared" si="386"/>
        <v>41553</v>
      </c>
      <c r="F136" s="4">
        <f t="shared" si="381"/>
        <v>5</v>
      </c>
      <c r="G136" s="4">
        <f>VLOOKUP($A136,$A136:$E136,5,FALSE)-IF(ISNA(VLOOKUP($A136,$A$98:$E$127,5,FALSE)),VLOOKUP($A136,$A$66:$E$97,5,FALSE),VLOOKUP($A136,$A$98:$E$127,5,FALSE))</f>
        <v>7</v>
      </c>
      <c r="H136" t="s">
        <v>34</v>
      </c>
      <c r="I136">
        <f t="shared" si="377"/>
        <v>1300</v>
      </c>
      <c r="J136" t="str">
        <f t="shared" ref="J136:L136" si="402">J137</f>
        <v>Eastern</v>
      </c>
      <c r="K136">
        <f t="shared" si="402"/>
        <v>66</v>
      </c>
      <c r="L136" t="str">
        <f t="shared" si="402"/>
        <v>Mostly Cloudy</v>
      </c>
      <c r="M136">
        <f t="shared" ref="M136:M167" si="403">$B137</f>
        <v>21</v>
      </c>
      <c r="N136" s="10">
        <f t="shared" si="383"/>
        <v>24.75</v>
      </c>
      <c r="O136" s="10">
        <f t="shared" si="384"/>
        <v>34.5</v>
      </c>
      <c r="P136" s="8">
        <f>(P137*-1)</f>
        <v>1</v>
      </c>
      <c r="Q136" t="str">
        <f>IF(AND(($P136 &lt;  0), ($D136="L")), "N", IF(AND(($P136 &gt; 0), ($D136="W")),"N","Y"))</f>
        <v>N</v>
      </c>
    </row>
    <row r="137" spans="1:17" x14ac:dyDescent="0.35">
      <c r="A137" t="s">
        <v>21</v>
      </c>
      <c r="B137">
        <v>21</v>
      </c>
      <c r="C137" t="s">
        <v>1</v>
      </c>
      <c r="D137" t="str">
        <f t="shared" ref="D137" si="404">IF($B136=$B137,"T",IF($B136&lt;$B137,"W","L"))</f>
        <v>L</v>
      </c>
      <c r="E137" s="5">
        <v>41553</v>
      </c>
      <c r="F137" s="4">
        <f t="shared" si="381"/>
        <v>5</v>
      </c>
      <c r="G137" s="4">
        <f>VLOOKUP($A137,$A137:$E137,5,FALSE)-IF(ISNA(VLOOKUP($A137,$A$98:$E$127,5,FALSE)),VLOOKUP($A137,$A$66:$E$97,5,FALSE),VLOOKUP($A137,$A$98:$E$127,5,FALSE))</f>
        <v>7</v>
      </c>
      <c r="H137" t="s">
        <v>35</v>
      </c>
      <c r="I137">
        <v>1300</v>
      </c>
      <c r="J137" t="str">
        <f>VLOOKUP(A137,Sheet1!$A:$D,3, FALSE)</f>
        <v>Eastern</v>
      </c>
      <c r="K137">
        <v>66</v>
      </c>
      <c r="L137" t="s">
        <v>74</v>
      </c>
      <c r="M137">
        <f t="shared" ref="M137:M168" si="405">$B136</f>
        <v>36</v>
      </c>
      <c r="N137" s="10">
        <f t="shared" si="383"/>
        <v>15.25</v>
      </c>
      <c r="O137" s="10">
        <f t="shared" si="384"/>
        <v>36.5</v>
      </c>
      <c r="P137" s="8">
        <v>-1</v>
      </c>
      <c r="Q137" t="str">
        <f>IF(AND(($P137 &lt;  0), ($D137="L")), "N", IF(AND(($P137 &gt; 0), ($D137="W")),"N","Y"))</f>
        <v>N</v>
      </c>
    </row>
    <row r="138" spans="1:17" x14ac:dyDescent="0.35">
      <c r="A138" t="s">
        <v>16</v>
      </c>
      <c r="B138">
        <v>9</v>
      </c>
      <c r="C138" t="s">
        <v>1</v>
      </c>
      <c r="D138" t="str">
        <f t="shared" ref="D138" si="406">IF($B139=$B138,"T",IF($B139&lt;$B138,"W","L"))</f>
        <v>L</v>
      </c>
      <c r="E138" s="5">
        <f t="shared" si="386"/>
        <v>41553</v>
      </c>
      <c r="F138" s="4">
        <f t="shared" si="381"/>
        <v>5</v>
      </c>
      <c r="G138" s="4">
        <f>VLOOKUP($A138,$A138:$E138,5,FALSE)-IF(ISNA(VLOOKUP($A138,$A$98:$E$127,5,FALSE)),VLOOKUP($A138,$A$66:$E$97,5,FALSE),VLOOKUP($A138,$A$98:$E$127,5,FALSE))</f>
        <v>7</v>
      </c>
      <c r="H138" t="s">
        <v>34</v>
      </c>
      <c r="I138">
        <f t="shared" si="377"/>
        <v>1200</v>
      </c>
      <c r="J138" t="str">
        <f t="shared" ref="J138:L138" si="407">J139</f>
        <v>Central</v>
      </c>
      <c r="K138" s="1">
        <f t="shared" si="407"/>
        <v>59</v>
      </c>
      <c r="L138" s="1" t="str">
        <f t="shared" si="407"/>
        <v>Sunny</v>
      </c>
      <c r="M138">
        <f t="shared" ref="M138:M169" si="408">$B139</f>
        <v>22</v>
      </c>
      <c r="N138" s="10">
        <f t="shared" si="383"/>
        <v>30.5</v>
      </c>
      <c r="O138" s="10">
        <f t="shared" si="384"/>
        <v>25.25</v>
      </c>
      <c r="P138" s="8">
        <f>(P139*-1)</f>
        <v>-10</v>
      </c>
      <c r="Q138" t="str">
        <f>IF(AND(($P138 &lt;  0), ($D138="L")), "N", IF(AND(($P138 &gt; 0), ($D138="W")),"N","Y"))</f>
        <v>N</v>
      </c>
    </row>
    <row r="139" spans="1:17" x14ac:dyDescent="0.35">
      <c r="A139" t="s">
        <v>26</v>
      </c>
      <c r="B139">
        <v>22</v>
      </c>
      <c r="C139" t="s">
        <v>1</v>
      </c>
      <c r="D139" t="str">
        <f t="shared" ref="D139" si="409">IF($B138=$B139,"T",IF($B138&lt;$B139,"W","L"))</f>
        <v>W</v>
      </c>
      <c r="E139" s="5">
        <v>41553</v>
      </c>
      <c r="F139" s="4">
        <f t="shared" si="381"/>
        <v>4</v>
      </c>
      <c r="G139" s="4">
        <f>VLOOKUP($A139,$A139:$E139,5,FALSE)-IF(ISNA(VLOOKUP($A139,$A$98:$E$127,5,FALSE)),VLOOKUP($A139,$A$66:$E$97,5,FALSE),VLOOKUP($A139,$A$98:$E$127,5,FALSE))</f>
        <v>14</v>
      </c>
      <c r="H139" t="s">
        <v>35</v>
      </c>
      <c r="I139">
        <v>1200</v>
      </c>
      <c r="J139" t="str">
        <f>VLOOKUP(A139,Sheet1!$A:$D,3, FALSE)</f>
        <v>Central</v>
      </c>
      <c r="K139" s="1">
        <v>59</v>
      </c>
      <c r="L139" s="1" t="s">
        <v>65</v>
      </c>
      <c r="M139">
        <f t="shared" ref="M139:M170" si="410">$B138</f>
        <v>9</v>
      </c>
      <c r="N139" s="10">
        <f t="shared" si="383"/>
        <v>32</v>
      </c>
      <c r="O139" s="10">
        <f t="shared" si="384"/>
        <v>29.333333333333332</v>
      </c>
      <c r="P139" s="8">
        <v>10</v>
      </c>
      <c r="Q139" t="str">
        <f>IF(AND(($P139 &lt;  0), ($D139="L")), "N", IF(AND(($P139 &gt; 0), ($D139="W")),"N","Y"))</f>
        <v>N</v>
      </c>
    </row>
    <row r="140" spans="1:17" x14ac:dyDescent="0.35">
      <c r="A140" t="s">
        <v>7</v>
      </c>
      <c r="B140">
        <v>6</v>
      </c>
      <c r="C140" t="s">
        <v>1</v>
      </c>
      <c r="D140" t="str">
        <f t="shared" ref="D140" si="411">IF($B141=$B140,"T",IF($B141&lt;$B140,"W","L"))</f>
        <v>L</v>
      </c>
      <c r="E140" s="5">
        <f t="shared" si="386"/>
        <v>41553</v>
      </c>
      <c r="F140" s="4">
        <f t="shared" si="381"/>
        <v>5</v>
      </c>
      <c r="G140" s="4">
        <f>VLOOKUP($A140,$A140:$E140,5,FALSE)-IF(ISNA(VLOOKUP($A140,$A$98:$E$127,5,FALSE)),VLOOKUP($A140,$A$66:$E$97,5,FALSE),VLOOKUP($A140,$A$98:$E$127,5,FALSE))</f>
        <v>7</v>
      </c>
      <c r="H140" t="s">
        <v>34</v>
      </c>
      <c r="I140">
        <f t="shared" si="377"/>
        <v>1300</v>
      </c>
      <c r="J140" t="str">
        <f t="shared" ref="J140:L140" si="412">J141</f>
        <v>Eastern</v>
      </c>
      <c r="K140">
        <f t="shared" si="412"/>
        <v>68</v>
      </c>
      <c r="L140" t="str">
        <f t="shared" si="412"/>
        <v>Cloudy</v>
      </c>
      <c r="M140">
        <f t="shared" ref="M140:M171" si="413">$B141</f>
        <v>13</v>
      </c>
      <c r="N140" s="10">
        <f t="shared" si="383"/>
        <v>22.25</v>
      </c>
      <c r="O140" s="10">
        <f t="shared" si="384"/>
        <v>14.25</v>
      </c>
      <c r="P140" s="8">
        <f>(P141*-1)</f>
        <v>1.5</v>
      </c>
      <c r="Q140" t="str">
        <f>IF(AND(($P140 &lt;  0), ($D140="L")), "N", IF(AND(($P140 &gt; 0), ($D140="W")),"N","Y"))</f>
        <v>Y</v>
      </c>
    </row>
    <row r="141" spans="1:17" x14ac:dyDescent="0.35">
      <c r="A141" t="s">
        <v>6</v>
      </c>
      <c r="B141">
        <v>13</v>
      </c>
      <c r="C141" t="s">
        <v>1</v>
      </c>
      <c r="D141" t="str">
        <f t="shared" ref="D141" si="414">IF($B140=$B141,"T",IF($B140&lt;$B141,"W","L"))</f>
        <v>W</v>
      </c>
      <c r="E141" s="5">
        <v>41553</v>
      </c>
      <c r="F141" s="4">
        <f t="shared" si="381"/>
        <v>5</v>
      </c>
      <c r="G141" s="4">
        <f>VLOOKUP($A141,$A141:$E141,5,FALSE)-IF(ISNA(VLOOKUP($A141,$A$98:$E$127,5,FALSE)),VLOOKUP($A141,$A$66:$E$97,5,FALSE),VLOOKUP($A141,$A$98:$E$127,5,FALSE))</f>
        <v>7</v>
      </c>
      <c r="H141" t="s">
        <v>35</v>
      </c>
      <c r="I141">
        <v>1300</v>
      </c>
      <c r="J141" t="str">
        <f>VLOOKUP(A141,Sheet1!$A:$D,3, FALSE)</f>
        <v>Eastern</v>
      </c>
      <c r="K141">
        <v>68</v>
      </c>
      <c r="L141" t="s">
        <v>64</v>
      </c>
      <c r="M141">
        <f t="shared" ref="M141:M172" si="415">$B140</f>
        <v>6</v>
      </c>
      <c r="N141" s="10">
        <f t="shared" si="383"/>
        <v>20.25</v>
      </c>
      <c r="O141" s="10">
        <f t="shared" si="384"/>
        <v>20.25</v>
      </c>
      <c r="P141" s="8">
        <v>-1.5</v>
      </c>
      <c r="Q141" t="str">
        <f>IF(AND(($P141 &lt;  0), ($D141="L")), "N", IF(AND(($P141 &gt; 0), ($D141="W")),"N","Y"))</f>
        <v>Y</v>
      </c>
    </row>
    <row r="142" spans="1:17" x14ac:dyDescent="0.35">
      <c r="A142" t="s">
        <v>33</v>
      </c>
      <c r="B142">
        <v>26</v>
      </c>
      <c r="C142" t="s">
        <v>1</v>
      </c>
      <c r="D142" t="str">
        <f t="shared" ref="D142" si="416">IF($B143=$B142,"T",IF($B143&lt;$B142,"W","L"))</f>
        <v>W</v>
      </c>
      <c r="E142" s="5">
        <f t="shared" si="386"/>
        <v>41553</v>
      </c>
      <c r="F142" s="4">
        <f t="shared" si="381"/>
        <v>5</v>
      </c>
      <c r="G142" s="4">
        <f>VLOOKUP($A142,$A142:$E142,5,FALSE)-IF(ISNA(VLOOKUP($A142,$A$98:$E$127,5,FALSE)),VLOOKUP($A142,$A$66:$E$97,5,FALSE),VLOOKUP($A142,$A$98:$E$127,5,FALSE))</f>
        <v>7</v>
      </c>
      <c r="H142" t="s">
        <v>34</v>
      </c>
      <c r="I142">
        <f t="shared" si="377"/>
        <v>1200</v>
      </c>
      <c r="J142" t="str">
        <f t="shared" ref="J142:K142" si="417">J143</f>
        <v>Central</v>
      </c>
      <c r="K142" s="1">
        <f t="shared" si="417"/>
        <v>74</v>
      </c>
      <c r="L142" s="1" t="str">
        <f t="shared" ref="L142" si="418">L143</f>
        <v>Cloudy</v>
      </c>
      <c r="M142">
        <f t="shared" ref="M142:M173" si="419">$B143</f>
        <v>17</v>
      </c>
      <c r="N142" s="10">
        <f t="shared" si="383"/>
        <v>25.5</v>
      </c>
      <c r="O142" s="10">
        <f t="shared" si="384"/>
        <v>10.25</v>
      </c>
      <c r="P142" s="8">
        <f>(P143*-1)</f>
        <v>2.5</v>
      </c>
      <c r="Q142" t="str">
        <f>IF(AND(($P142 &lt;  0), ($D142="L")), "N", IF(AND(($P142 &gt; 0), ($D142="W")),"N","Y"))</f>
        <v>N</v>
      </c>
    </row>
    <row r="143" spans="1:17" x14ac:dyDescent="0.35">
      <c r="A143" t="s">
        <v>13</v>
      </c>
      <c r="B143">
        <v>17</v>
      </c>
      <c r="C143" t="s">
        <v>1</v>
      </c>
      <c r="D143" t="str">
        <f t="shared" ref="D143" si="420">IF($B142=$B143,"T",IF($B142&lt;$B143,"W","L"))</f>
        <v>L</v>
      </c>
      <c r="E143" s="5">
        <v>41553</v>
      </c>
      <c r="F143" s="4">
        <f t="shared" si="381"/>
        <v>5</v>
      </c>
      <c r="G143" s="4">
        <f>VLOOKUP($A143,$A143:$E143,5,FALSE)-IF(ISNA(VLOOKUP($A143,$A$98:$E$127,5,FALSE)),VLOOKUP($A143,$A$66:$E$97,5,FALSE),VLOOKUP($A143,$A$98:$E$127,5,FALSE))</f>
        <v>7</v>
      </c>
      <c r="H143" t="s">
        <v>35</v>
      </c>
      <c r="I143">
        <v>1200</v>
      </c>
      <c r="J143" t="str">
        <f>VLOOKUP(A143,Sheet1!$A:$D,3, FALSE)</f>
        <v>Central</v>
      </c>
      <c r="K143" s="1">
        <v>74</v>
      </c>
      <c r="L143" s="1" t="s">
        <v>64</v>
      </c>
      <c r="M143">
        <f t="shared" ref="M143:M174" si="421">$B142</f>
        <v>26</v>
      </c>
      <c r="N143" s="10">
        <f t="shared" si="383"/>
        <v>24.5</v>
      </c>
      <c r="O143" s="10">
        <f t="shared" si="384"/>
        <v>17.25</v>
      </c>
      <c r="P143" s="8">
        <v>-2.5</v>
      </c>
      <c r="Q143" t="str">
        <f>IF(AND(($P143 &lt;  0), ($D143="L")), "N", IF(AND(($P143 &gt; 0), ($D143="W")),"N","Y"))</f>
        <v>N</v>
      </c>
    </row>
    <row r="144" spans="1:17" x14ac:dyDescent="0.35">
      <c r="A144" t="s">
        <v>25</v>
      </c>
      <c r="B144">
        <v>28</v>
      </c>
      <c r="C144" t="s">
        <v>1</v>
      </c>
      <c r="D144" t="str">
        <f t="shared" ref="D144" si="422">IF($B145=$B144,"T",IF($B145&lt;$B144,"W","L"))</f>
        <v>L</v>
      </c>
      <c r="E144" s="5">
        <f t="shared" si="386"/>
        <v>41553</v>
      </c>
      <c r="F144" s="4">
        <f t="shared" si="381"/>
        <v>5</v>
      </c>
      <c r="G144" s="4">
        <f>VLOOKUP($A144,$A144:$E144,5,FALSE)-IF(ISNA(VLOOKUP($A144,$A$98:$E$127,5,FALSE)),VLOOKUP($A144,$A$66:$E$97,5,FALSE),VLOOKUP($A144,$A$98:$E$127,5,FALSE))</f>
        <v>7</v>
      </c>
      <c r="H144" t="s">
        <v>34</v>
      </c>
      <c r="I144">
        <f t="shared" si="377"/>
        <v>1300</v>
      </c>
      <c r="J144" t="str">
        <f t="shared" ref="J144:L144" si="423">J145</f>
        <v>Eastern</v>
      </c>
      <c r="K144" t="str">
        <f t="shared" si="423"/>
        <v>Dome</v>
      </c>
      <c r="L144">
        <f t="shared" si="423"/>
        <v>0</v>
      </c>
      <c r="M144">
        <f t="shared" ref="M144:M175" si="424">$B145</f>
        <v>34</v>
      </c>
      <c r="N144" s="10">
        <f t="shared" si="383"/>
        <v>27.25</v>
      </c>
      <c r="O144" s="10">
        <f t="shared" si="384"/>
        <v>11.75</v>
      </c>
      <c r="P144" s="8">
        <f>(P145*-1)</f>
        <v>3</v>
      </c>
      <c r="Q144" t="str">
        <f>IF(AND(($P144 &lt;  0), ($D144="L")), "N", IF(AND(($P144 &gt; 0), ($D144="W")),"N","Y"))</f>
        <v>Y</v>
      </c>
    </row>
    <row r="145" spans="1:17" x14ac:dyDescent="0.35">
      <c r="A145" t="s">
        <v>14</v>
      </c>
      <c r="B145">
        <v>34</v>
      </c>
      <c r="C145" t="s">
        <v>1</v>
      </c>
      <c r="D145" t="str">
        <f t="shared" ref="D145" si="425">IF($B144=$B145,"T",IF($B144&lt;$B145,"W","L"))</f>
        <v>W</v>
      </c>
      <c r="E145" s="5">
        <v>41553</v>
      </c>
      <c r="F145" s="4">
        <f t="shared" si="381"/>
        <v>5</v>
      </c>
      <c r="G145" s="4">
        <f>VLOOKUP($A145,$A145:$E145,5,FALSE)-IF(ISNA(VLOOKUP($A145,$A$98:$E$127,5,FALSE)),VLOOKUP($A145,$A$66:$E$97,5,FALSE),VLOOKUP($A145,$A$98:$E$127,5,FALSE))</f>
        <v>7</v>
      </c>
      <c r="H145" t="s">
        <v>35</v>
      </c>
      <c r="I145">
        <v>1300</v>
      </c>
      <c r="J145" t="str">
        <f>VLOOKUP(A145,Sheet1!$A:$D,3, FALSE)</f>
        <v>Eastern</v>
      </c>
      <c r="K145" t="s">
        <v>61</v>
      </c>
      <c r="M145">
        <f t="shared" ref="M145:M176" si="426">$B144</f>
        <v>28</v>
      </c>
      <c r="N145" s="10">
        <f t="shared" si="383"/>
        <v>26.25</v>
      </c>
      <c r="O145" s="10">
        <f t="shared" si="384"/>
        <v>12.75</v>
      </c>
      <c r="P145" s="8">
        <v>-3</v>
      </c>
      <c r="Q145" t="str">
        <f>IF(AND(($P145 &lt;  0), ($D145="L")), "N", IF(AND(($P145 &gt; 0), ($D145="W")),"N","Y"))</f>
        <v>Y</v>
      </c>
    </row>
    <row r="146" spans="1:17" x14ac:dyDescent="0.35">
      <c r="A146" t="s">
        <v>20</v>
      </c>
      <c r="B146">
        <v>6</v>
      </c>
      <c r="C146" t="s">
        <v>1</v>
      </c>
      <c r="D146" t="str">
        <f t="shared" ref="D146" si="427">IF($B147=$B146,"T",IF($B147&lt;$B146,"W","L"))</f>
        <v>L</v>
      </c>
      <c r="E146" s="5">
        <f t="shared" si="386"/>
        <v>41553</v>
      </c>
      <c r="F146" s="4">
        <f t="shared" si="381"/>
        <v>4</v>
      </c>
      <c r="G146" s="4">
        <f>VLOOKUP($A146,$A146:$E146,5,FALSE)-IF(ISNA(VLOOKUP($A146,$A$98:$E$127,5,FALSE)),VLOOKUP($A146,$A$66:$E$97,5,FALSE),VLOOKUP($A146,$A$98:$E$127,5,FALSE))</f>
        <v>14</v>
      </c>
      <c r="H146" t="s">
        <v>34</v>
      </c>
      <c r="I146">
        <f t="shared" si="377"/>
        <v>1305</v>
      </c>
      <c r="J146" t="str">
        <f t="shared" ref="J146:L146" si="428">J147</f>
        <v>Pacific</v>
      </c>
      <c r="K146" t="str">
        <f t="shared" si="428"/>
        <v>Dome</v>
      </c>
      <c r="L146">
        <f t="shared" si="428"/>
        <v>0</v>
      </c>
      <c r="M146">
        <f t="shared" ref="M146:M177" si="429">$B147</f>
        <v>22</v>
      </c>
      <c r="N146" s="10">
        <f t="shared" si="383"/>
        <v>22.666666666666668</v>
      </c>
      <c r="O146" s="10">
        <f t="shared" si="384"/>
        <v>12</v>
      </c>
      <c r="P146" s="8">
        <f>(P147*-1)</f>
        <v>3</v>
      </c>
      <c r="Q146" t="str">
        <f>IF(AND(($P146 &lt;  0), ($D146="L")), "N", IF(AND(($P146 &gt; 0), ($D146="W")),"N","Y"))</f>
        <v>Y</v>
      </c>
    </row>
    <row r="147" spans="1:17" x14ac:dyDescent="0.35">
      <c r="A147" t="s">
        <v>22</v>
      </c>
      <c r="B147">
        <v>22</v>
      </c>
      <c r="C147" t="s">
        <v>1</v>
      </c>
      <c r="D147" t="str">
        <f t="shared" ref="D147" si="430">IF($B146=$B147,"T",IF($B146&lt;$B147,"W","L"))</f>
        <v>W</v>
      </c>
      <c r="E147" s="5">
        <v>41553</v>
      </c>
      <c r="F147" s="4">
        <f t="shared" si="381"/>
        <v>5</v>
      </c>
      <c r="G147" s="4">
        <f>VLOOKUP($A147,$A147:$E147,5,FALSE)-IF(ISNA(VLOOKUP($A147,$A$98:$E$127,5,FALSE)),VLOOKUP($A147,$A$66:$E$97,5,FALSE),VLOOKUP($A147,$A$98:$E$127,5,FALSE))</f>
        <v>7</v>
      </c>
      <c r="H147" t="s">
        <v>35</v>
      </c>
      <c r="I147">
        <v>1305</v>
      </c>
      <c r="J147" t="s">
        <v>67</v>
      </c>
      <c r="K147" t="s">
        <v>61</v>
      </c>
      <c r="M147">
        <f t="shared" ref="M147:M178" si="431">$B146</f>
        <v>6</v>
      </c>
      <c r="N147" s="10">
        <f t="shared" si="383"/>
        <v>17.25</v>
      </c>
      <c r="O147" s="10">
        <f t="shared" si="384"/>
        <v>22.25</v>
      </c>
      <c r="P147" s="8">
        <v>-3</v>
      </c>
      <c r="Q147" t="str">
        <f>IF(AND(($P147 &lt;  0), ($D147="L")), "N", IF(AND(($P147 &gt; 0), ($D147="W")),"N","Y"))</f>
        <v>Y</v>
      </c>
    </row>
    <row r="148" spans="1:17" x14ac:dyDescent="0.35">
      <c r="A148" t="s">
        <v>18</v>
      </c>
      <c r="B148">
        <v>51</v>
      </c>
      <c r="C148" t="s">
        <v>1</v>
      </c>
      <c r="D148" t="str">
        <f t="shared" ref="D148" si="432">IF($B149=$B148,"T",IF($B149&lt;$B148,"W","L"))</f>
        <v>W</v>
      </c>
      <c r="E148" s="5">
        <f t="shared" si="386"/>
        <v>41553</v>
      </c>
      <c r="F148" s="4">
        <f t="shared" si="381"/>
        <v>5</v>
      </c>
      <c r="G148" s="4">
        <f>VLOOKUP($A148,$A148:$E148,5,FALSE)-IF(ISNA(VLOOKUP($A148,$A$98:$E$127,5,FALSE)),VLOOKUP($A148,$A$66:$E$97,5,FALSE),VLOOKUP($A148,$A$98:$E$127,5,FALSE))</f>
        <v>7</v>
      </c>
      <c r="H148" t="s">
        <v>34</v>
      </c>
      <c r="I148">
        <f t="shared" si="377"/>
        <v>1525</v>
      </c>
      <c r="J148" t="str">
        <f t="shared" ref="J148:L148" si="433">J149</f>
        <v>Central</v>
      </c>
      <c r="K148" t="str">
        <f t="shared" si="433"/>
        <v>Dome</v>
      </c>
      <c r="L148">
        <f t="shared" si="433"/>
        <v>0</v>
      </c>
      <c r="M148">
        <f t="shared" ref="M148:M179" si="434">$B149</f>
        <v>48</v>
      </c>
      <c r="N148" s="10">
        <f t="shared" si="383"/>
        <v>44.75</v>
      </c>
      <c r="O148" s="10">
        <f t="shared" si="384"/>
        <v>22.75</v>
      </c>
      <c r="P148" s="8">
        <f>(P149*-1)</f>
        <v>8</v>
      </c>
      <c r="Q148" t="str">
        <f>IF(AND(($P148 &lt;  0), ($D148="L")), "N", IF(AND(($P148 &gt; 0), ($D148="W")),"N","Y"))</f>
        <v>N</v>
      </c>
    </row>
    <row r="149" spans="1:17" x14ac:dyDescent="0.35">
      <c r="A149" t="s">
        <v>28</v>
      </c>
      <c r="B149">
        <v>48</v>
      </c>
      <c r="C149" t="s">
        <v>1</v>
      </c>
      <c r="D149" t="str">
        <f t="shared" ref="D149" si="435">IF($B148=$B149,"T",IF($B148&lt;$B149,"W","L"))</f>
        <v>L</v>
      </c>
      <c r="E149" s="5">
        <v>41553</v>
      </c>
      <c r="F149" s="4">
        <f t="shared" si="381"/>
        <v>5</v>
      </c>
      <c r="G149" s="4">
        <f>VLOOKUP($A149,$A149:$E149,5,FALSE)-IF(ISNA(VLOOKUP($A149,$A$98:$E$127,5,FALSE)),VLOOKUP($A149,$A$66:$E$97,5,FALSE),VLOOKUP($A149,$A$98:$E$127,5,FALSE))</f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:M180" si="436">$B148</f>
        <v>51</v>
      </c>
      <c r="N149" s="10">
        <f t="shared" si="383"/>
        <v>26</v>
      </c>
      <c r="O149" s="10">
        <f t="shared" si="384"/>
        <v>21.25</v>
      </c>
      <c r="P149" s="8">
        <v>-8</v>
      </c>
      <c r="Q149" t="str">
        <f>IF(AND(($P149 &lt;  0), ($D149="L")), "N", IF(AND(($P149 &gt; 0), ($D149="W")),"N","Y"))</f>
        <v>N</v>
      </c>
    </row>
    <row r="150" spans="1:17" x14ac:dyDescent="0.35">
      <c r="A150" t="s">
        <v>15</v>
      </c>
      <c r="B150">
        <v>3</v>
      </c>
      <c r="C150" t="s">
        <v>1</v>
      </c>
      <c r="D150" t="str">
        <f t="shared" ref="D150" si="437">IF($B151=$B150,"T",IF($B151&lt;$B150,"W","L"))</f>
        <v>L</v>
      </c>
      <c r="E150" s="5">
        <f t="shared" si="386"/>
        <v>41553</v>
      </c>
      <c r="F150" s="4">
        <f t="shared" si="381"/>
        <v>5</v>
      </c>
      <c r="G150" s="4">
        <f>VLOOKUP($A150,$A150:$E150,5,FALSE)-IF(ISNA(VLOOKUP($A150,$A$98:$E$127,5,FALSE)),VLOOKUP($A150,$A$66:$E$97,5,FALSE),VLOOKUP($A150,$A$98:$E$127,5,FALSE))</f>
        <v>7</v>
      </c>
      <c r="H150" t="s">
        <v>34</v>
      </c>
      <c r="I150" s="1">
        <f t="shared" si="377"/>
        <v>1730</v>
      </c>
      <c r="J150" t="str">
        <f t="shared" ref="J150:L150" si="438">J151</f>
        <v>Pacific</v>
      </c>
      <c r="K150">
        <f t="shared" si="438"/>
        <v>76</v>
      </c>
      <c r="L150" t="str">
        <f t="shared" si="438"/>
        <v>Sunny</v>
      </c>
      <c r="M150">
        <f t="shared" ref="M150:M181" si="439">$B151</f>
        <v>34</v>
      </c>
      <c r="N150" s="10">
        <f t="shared" si="383"/>
        <v>22.5</v>
      </c>
      <c r="O150" s="10">
        <f t="shared" si="384"/>
        <v>26.25</v>
      </c>
      <c r="P150" s="8">
        <f>(P151*-1)</f>
        <v>-4.5</v>
      </c>
      <c r="Q150" t="str">
        <f>IF(AND(($P150 &lt;  0), ($D150="L")), "N", IF(AND(($P150 &gt; 0), ($D150="W")),"N","Y"))</f>
        <v>N</v>
      </c>
    </row>
    <row r="151" spans="1:17" x14ac:dyDescent="0.35">
      <c r="A151" t="s">
        <v>24</v>
      </c>
      <c r="B151">
        <v>34</v>
      </c>
      <c r="C151" t="s">
        <v>1</v>
      </c>
      <c r="D151" t="str">
        <f t="shared" ref="D151" si="440">IF($B150=$B151,"T",IF($B150&lt;$B151,"W","L"))</f>
        <v>W</v>
      </c>
      <c r="E151" s="5">
        <v>41553</v>
      </c>
      <c r="F151" s="4">
        <f t="shared" si="381"/>
        <v>5</v>
      </c>
      <c r="G151" s="4">
        <f>VLOOKUP($A151,$A151:$E151,5,FALSE)-IF(ISNA(VLOOKUP($A151,$A$98:$E$127,5,FALSE)),VLOOKUP($A151,$A$66:$E$97,5,FALSE),VLOOKUP($A151,$A$98:$E$127,5,FALSE))</f>
        <v>10</v>
      </c>
      <c r="H151" t="s">
        <v>35</v>
      </c>
      <c r="I151" s="1">
        <v>1730</v>
      </c>
      <c r="J151" t="str">
        <f>VLOOKUP(A151,Sheet1!$A:$D,3, FALSE)</f>
        <v>Pacific</v>
      </c>
      <c r="K151">
        <v>76</v>
      </c>
      <c r="L151" t="s">
        <v>65</v>
      </c>
      <c r="M151">
        <f t="shared" ref="M151:M182" si="441">$B150</f>
        <v>3</v>
      </c>
      <c r="N151" s="10">
        <f t="shared" si="383"/>
        <v>19.75</v>
      </c>
      <c r="O151" s="10">
        <f t="shared" si="384"/>
        <v>23.75</v>
      </c>
      <c r="P151" s="8">
        <v>4.5</v>
      </c>
      <c r="Q151" t="str">
        <f>IF(AND(($P151 &lt;  0), ($D151="L")), "N", IF(AND(($P151 &gt; 0), ($D151="W")),"N","Y"))</f>
        <v>N</v>
      </c>
    </row>
    <row r="152" spans="1:17" x14ac:dyDescent="0.35">
      <c r="A152" t="s">
        <v>32</v>
      </c>
      <c r="B152">
        <v>17</v>
      </c>
      <c r="C152" t="s">
        <v>1</v>
      </c>
      <c r="D152" t="str">
        <f t="shared" ref="D152" si="442">IF($B153=$B152,"T",IF($B153&lt;$B152,"W","L"))</f>
        <v>L</v>
      </c>
      <c r="E152" s="5">
        <f t="shared" si="386"/>
        <v>41553</v>
      </c>
      <c r="F152" s="4">
        <f t="shared" si="381"/>
        <v>5</v>
      </c>
      <c r="G152" s="4">
        <f>VLOOKUP($A152,$A152:$E152,5,FALSE)-IF(ISNA(VLOOKUP($A152,$A$98:$E$127,5,FALSE)),VLOOKUP($A152,$A$66:$E$97,5,FALSE),VLOOKUP($A152,$A$98:$E$127,5,FALSE))</f>
        <v>7</v>
      </c>
      <c r="H152" t="s">
        <v>34</v>
      </c>
      <c r="I152">
        <f t="shared" si="377"/>
        <v>2035</v>
      </c>
      <c r="J152" t="str">
        <f t="shared" ref="J152:L152" si="443">J153</f>
        <v>Pacific</v>
      </c>
      <c r="K152">
        <f t="shared" si="443"/>
        <v>70</v>
      </c>
      <c r="L152" t="str">
        <f t="shared" si="443"/>
        <v>Partly Cloudy</v>
      </c>
      <c r="M152">
        <f t="shared" ref="M152:M183" si="444">$B153</f>
        <v>27</v>
      </c>
      <c r="N152" s="10">
        <f t="shared" si="383"/>
        <v>27</v>
      </c>
      <c r="O152" s="10">
        <f t="shared" si="384"/>
        <v>25.5</v>
      </c>
      <c r="P152" s="8">
        <f>(P153*-1)</f>
        <v>5.5</v>
      </c>
      <c r="Q152" t="str">
        <f>IF(AND(($P152 &lt;  0), ($D152="L")), "N", IF(AND(($P152 &gt; 0), ($D152="W")),"N","Y"))</f>
        <v>Y</v>
      </c>
    </row>
    <row r="153" spans="1:17" x14ac:dyDescent="0.35">
      <c r="A153" t="s">
        <v>12</v>
      </c>
      <c r="B153">
        <v>27</v>
      </c>
      <c r="C153" t="s">
        <v>1</v>
      </c>
      <c r="D153" t="str">
        <f t="shared" ref="D153" si="445">IF($B152=$B153,"T",IF($B152&lt;$B153,"W","L"))</f>
        <v>W</v>
      </c>
      <c r="E153" s="5">
        <v>41553</v>
      </c>
      <c r="F153" s="4">
        <f t="shared" si="381"/>
        <v>5</v>
      </c>
      <c r="G153" s="4">
        <f>VLOOKUP($A153,$A153:$E153,5,FALSE)-IF(ISNA(VLOOKUP($A153,$A$98:$E$127,5,FALSE)),VLOOKUP($A153,$A$66:$E$97,5,FALSE),VLOOKUP($A153,$A$98:$E$127,5,FALSE))</f>
        <v>7</v>
      </c>
      <c r="H153" t="s">
        <v>35</v>
      </c>
      <c r="I153">
        <v>2035</v>
      </c>
      <c r="J153" t="str">
        <f>VLOOKUP(A153,Sheet1!$A:$D,3, FALSE)</f>
        <v>Pacific</v>
      </c>
      <c r="K153">
        <v>70</v>
      </c>
      <c r="L153" t="s">
        <v>62</v>
      </c>
      <c r="M153">
        <f t="shared" ref="M153:M184" si="446">$B152</f>
        <v>17</v>
      </c>
      <c r="N153" s="10">
        <f t="shared" si="383"/>
        <v>17.75</v>
      </c>
      <c r="O153" s="10">
        <f t="shared" si="384"/>
        <v>22.75</v>
      </c>
      <c r="P153" s="8">
        <v>-5.5</v>
      </c>
      <c r="Q153" t="str">
        <f>IF(AND(($P153 &lt;  0), ($D153="L")), "N", IF(AND(($P153 &gt; 0), ($D153="W")),"N","Y"))</f>
        <v>Y</v>
      </c>
    </row>
    <row r="154" spans="1:17" x14ac:dyDescent="0.35">
      <c r="A154" t="s">
        <v>31</v>
      </c>
      <c r="B154">
        <v>30</v>
      </c>
      <c r="C154" t="s">
        <v>1</v>
      </c>
      <c r="D154" t="str">
        <f t="shared" ref="D154" si="447">IF($B155=$B154,"T",IF($B155&lt;$B154,"W","L"))</f>
        <v>W</v>
      </c>
      <c r="E154" s="5">
        <f t="shared" ref="E154" si="448">$E155</f>
        <v>41554</v>
      </c>
      <c r="F154" s="4">
        <f t="shared" si="381"/>
        <v>5</v>
      </c>
      <c r="G154" s="4">
        <f>VLOOKUP($A154,$A154:$E154,5,FALSE)-IF(ISNA(VLOOKUP($A154,$A$98:$E$127,5,FALSE)),VLOOKUP($A154,$A$66:$E$97,5,FALSE),VLOOKUP($A154,$A$98:$E$127,5,FALSE))</f>
        <v>8</v>
      </c>
      <c r="H154" t="s">
        <v>34</v>
      </c>
      <c r="I154">
        <f t="shared" si="377"/>
        <v>2040</v>
      </c>
      <c r="J154" t="str">
        <f t="shared" ref="J154:L154" si="449">J155</f>
        <v>Eastern</v>
      </c>
      <c r="K154" t="str">
        <f t="shared" si="449"/>
        <v>Dome</v>
      </c>
      <c r="L154">
        <f t="shared" si="449"/>
        <v>0</v>
      </c>
      <c r="M154">
        <f t="shared" ref="M154:M185" si="450">$B155</f>
        <v>28</v>
      </c>
      <c r="N154" s="10">
        <f t="shared" si="383"/>
        <v>17</v>
      </c>
      <c r="O154" s="10">
        <f t="shared" si="384"/>
        <v>22</v>
      </c>
      <c r="P154" s="8">
        <f>(P155*-1)</f>
        <v>-10</v>
      </c>
      <c r="Q154" t="str">
        <f>IF(AND(($P154 &lt;  0), ($D154="L")), "N", IF(AND(($P154 &gt; 0), ($D154="W")),"N","Y"))</f>
        <v>Y</v>
      </c>
    </row>
    <row r="155" spans="1:17" x14ac:dyDescent="0.35">
      <c r="A155" t="s">
        <v>3</v>
      </c>
      <c r="B155">
        <v>28</v>
      </c>
      <c r="C155" t="s">
        <v>1</v>
      </c>
      <c r="D155" t="str">
        <f t="shared" ref="D155" si="451">IF($B154=$B155,"T",IF($B154&lt;$B155,"W","L"))</f>
        <v>L</v>
      </c>
      <c r="E155" s="5">
        <v>41554</v>
      </c>
      <c r="F155" s="4">
        <f t="shared" si="381"/>
        <v>5</v>
      </c>
      <c r="G155" s="4">
        <f>VLOOKUP($A155,$A155:$E155,5,FALSE)-IF(ISNA(VLOOKUP($A155,$A$98:$E$127,5,FALSE)),VLOOKUP($A155,$A$66:$E$97,5,FALSE),VLOOKUP($A155,$A$98:$E$127,5,FALSE))</f>
        <v>8</v>
      </c>
      <c r="H155" t="s">
        <v>35</v>
      </c>
      <c r="I155">
        <v>2040</v>
      </c>
      <c r="J155" t="str">
        <f>VLOOKUP(A155,Sheet1!$A:$D,3, FALSE)</f>
        <v>Eastern</v>
      </c>
      <c r="K155" t="s">
        <v>61</v>
      </c>
      <c r="M155">
        <f t="shared" ref="M155:M186" si="452">$B154</f>
        <v>30</v>
      </c>
      <c r="N155" s="10">
        <f t="shared" si="383"/>
        <v>23.5</v>
      </c>
      <c r="O155" s="10">
        <f t="shared" si="384"/>
        <v>26</v>
      </c>
      <c r="P155" s="8">
        <v>10</v>
      </c>
      <c r="Q155" t="str">
        <f>IF(AND(($P155 &lt;  0), ($D155="L")), "N", IF(AND(($P155 &gt; 0), ($D155="W")),"N","Y"))</f>
        <v>Y</v>
      </c>
    </row>
    <row r="156" spans="1:17" x14ac:dyDescent="0.35">
      <c r="A156" t="s">
        <v>21</v>
      </c>
      <c r="B156">
        <v>21</v>
      </c>
      <c r="C156" t="s">
        <v>1</v>
      </c>
      <c r="D156" t="str">
        <f t="shared" ref="D156" si="453">IF($B157=$B156,"T",IF($B157&lt;$B156,"W","L"))</f>
        <v>L</v>
      </c>
      <c r="E156" s="5">
        <f t="shared" ref="E156" si="454">$E157</f>
        <v>41557</v>
      </c>
      <c r="F156" s="4">
        <f>1+IF(ISNA(VLOOKUP($A156,$A$128:$F$155,6,FALSE)),VLOOKUP($A156,$A$98:$F$127,6,FALSE),VLOOKUP($A156,$A$128:$F$155,6,FALSE))</f>
        <v>6</v>
      </c>
      <c r="G156" s="4">
        <f>VLOOKUP($A156,$A156:$E156,5,FALSE)-IF(ISNA(VLOOKUP($A156,$A$128:$E$155,5,FALSE)),VLOOKUP($A156,$A$98:$E$127,5,FALSE),VLOOKUP($A156,$A$128:$E$155,5,FALSE))</f>
        <v>4</v>
      </c>
      <c r="H156" t="s">
        <v>34</v>
      </c>
      <c r="I156">
        <f t="shared" ref="I156:I184" si="455">I157</f>
        <v>1925</v>
      </c>
      <c r="J156" t="str">
        <f t="shared" ref="J156:L156" si="456">J157</f>
        <v>Central</v>
      </c>
      <c r="K156">
        <f t="shared" si="456"/>
        <v>63</v>
      </c>
      <c r="L156" t="str">
        <f t="shared" si="456"/>
        <v>Clear</v>
      </c>
      <c r="M156">
        <f t="shared" ref="M156:M187" si="457">$B157</f>
        <v>27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16.399999999999999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36.4</v>
      </c>
      <c r="P156" s="8">
        <f>(P157*-1)</f>
        <v>-9</v>
      </c>
      <c r="Q156" t="str">
        <f>IF(AND(($P156 &lt;  0), ($D156="L")), "N", IF(AND(($P156 &gt; 0), ($D156="W")),"N","Y"))</f>
        <v>N</v>
      </c>
    </row>
    <row r="157" spans="1:17" x14ac:dyDescent="0.35">
      <c r="A157" t="s">
        <v>17</v>
      </c>
      <c r="B157">
        <v>27</v>
      </c>
      <c r="C157" t="s">
        <v>1</v>
      </c>
      <c r="D157" t="str">
        <f t="shared" ref="D157" si="458">IF($B156=$B157,"T",IF($B156&lt;$B157,"W","L"))</f>
        <v>W</v>
      </c>
      <c r="E157" s="5">
        <v>41557</v>
      </c>
      <c r="F157" s="4">
        <f t="shared" ref="F157:F186" si="459">1+IF(ISNA(VLOOKUP($A157,$A$128:$F$155,6,FALSE)),VLOOKUP($A157,$A$98:$F$127,6,FALSE),VLOOKUP($A157,$A$128:$F$155,6,FALSE))</f>
        <v>6</v>
      </c>
      <c r="G157" s="4">
        <f>VLOOKUP($A157,$A157:$E157,5,FALSE)-IF(ISNA(VLOOKUP($A157,$A$128:$E$155,5,FALSE)),VLOOKUP($A157,$A$98:$E$127,5,FALSE),VLOOKUP($A157,$A$128:$E$155,5,FALSE))</f>
        <v>4</v>
      </c>
      <c r="H157" t="s">
        <v>35</v>
      </c>
      <c r="I157">
        <v>1925</v>
      </c>
      <c r="J157" t="str">
        <f>VLOOKUP(A157,Sheet1!$A:$D,3, FALSE)</f>
        <v>Central</v>
      </c>
      <c r="K157">
        <v>63</v>
      </c>
      <c r="L157" t="s">
        <v>69</v>
      </c>
      <c r="M157">
        <f t="shared" ref="M157:M188" si="460">$B156</f>
        <v>21</v>
      </c>
      <c r="N157" s="10">
        <f t="shared" ref="N157:N185" si="461">IF(ISNA(VLOOKUP($A157,$A$128:$N$155,2,FALSE)),((VLOOKUP($A157,$A$98:$N$127,14,FALSE)*($F157-2))+VLOOKUP($A157,$A$98:$N$127,2,FALSE))/($F157-1),((VLOOKUP($A157,$A$128:$N$155,14,FALSE)*($F157-2))+VLOOKUP($A157,$A$128:$N$155,2,FALSE))/($F157-1))</f>
        <v>29</v>
      </c>
      <c r="O157" s="10">
        <f t="shared" ref="O157:O185" si="462">IF(ISNA(VLOOKUP($A157,$A$128:$O$155,13,FALSE)),((VLOOKUP($A157,$A$98:$O$127,15,FALSE)*($F157-2))+VLOOKUP($A157,$A$98:$O$127,13,FALSE))/($F157-1),((VLOOKUP($A157,$A$128:$O$155,15,FALSE)*($F157-2))+VLOOKUP($A157,$A$128:$O$155,13,FALSE))/($F157-1))</f>
        <v>28</v>
      </c>
      <c r="P157" s="8">
        <v>9</v>
      </c>
      <c r="Q157" t="str">
        <f>IF(AND(($P157 &lt;  0), ($D157="L")), "N", IF(AND(($P157 &gt; 0), ($D157="W")),"N","Y"))</f>
        <v>N</v>
      </c>
    </row>
    <row r="158" spans="1:17" x14ac:dyDescent="0.35">
      <c r="A158" t="s">
        <v>12</v>
      </c>
      <c r="B158">
        <v>7</v>
      </c>
      <c r="C158" t="s">
        <v>1</v>
      </c>
      <c r="D158" t="str">
        <f t="shared" ref="D158" si="463">IF($B159=$B158,"T",IF($B159&lt;$B158,"W","L"))</f>
        <v>L</v>
      </c>
      <c r="E158" s="5">
        <f t="shared" ref="E158:E182" si="464">$E159</f>
        <v>41560</v>
      </c>
      <c r="F158" s="4">
        <f t="shared" si="459"/>
        <v>6</v>
      </c>
      <c r="G158" s="4">
        <f>VLOOKUP($A158,$A158:$E158,5,FALSE)-IF(ISNA(VLOOKUP($A158,$A$128:$E$155,5,FALSE)),VLOOKUP($A158,$A$98:$E$127,5,FALSE),VLOOKUP($A158,$A$128:$E$155,5,FALSE))</f>
        <v>7</v>
      </c>
      <c r="H158" t="s">
        <v>34</v>
      </c>
      <c r="I158">
        <f t="shared" si="455"/>
        <v>1200</v>
      </c>
      <c r="J158" t="str">
        <f t="shared" ref="J158:L158" si="465">J159</f>
        <v>Central</v>
      </c>
      <c r="K158">
        <f t="shared" si="465"/>
        <v>63</v>
      </c>
      <c r="L158" t="str">
        <f t="shared" si="465"/>
        <v>Sunny</v>
      </c>
      <c r="M158">
        <f t="shared" ref="M158:M189" si="466">$B159</f>
        <v>24</v>
      </c>
      <c r="N158" s="10">
        <f t="shared" si="461"/>
        <v>19.600000000000001</v>
      </c>
      <c r="O158" s="10">
        <f t="shared" si="462"/>
        <v>21.6</v>
      </c>
      <c r="P158" s="8">
        <f>(P159*-1)</f>
        <v>-8</v>
      </c>
      <c r="Q158" t="str">
        <f>IF(AND(($P158 &lt;  0), ($D158="L")), "N", IF(AND(($P158 &gt; 0), ($D158="W")),"N","Y"))</f>
        <v>N</v>
      </c>
    </row>
    <row r="159" spans="1:17" x14ac:dyDescent="0.35">
      <c r="A159" t="s">
        <v>33</v>
      </c>
      <c r="B159">
        <v>24</v>
      </c>
      <c r="C159" t="s">
        <v>1</v>
      </c>
      <c r="D159" t="str">
        <f t="shared" ref="D159" si="467">IF($B158=$B159,"T",IF($B158&lt;$B159,"W","L"))</f>
        <v>W</v>
      </c>
      <c r="E159" s="5">
        <v>41560</v>
      </c>
      <c r="F159" s="4">
        <f t="shared" si="459"/>
        <v>6</v>
      </c>
      <c r="G159" s="4">
        <f>VLOOKUP($A159,$A159:$E159,5,FALSE)-IF(ISNA(VLOOKUP($A159,$A$128:$E$155,5,FALSE)),VLOOKUP($A159,$A$98:$E$127,5,FALSE),VLOOKUP($A159,$A$128:$E$155,5,FALSE))</f>
        <v>7</v>
      </c>
      <c r="H159" t="s">
        <v>35</v>
      </c>
      <c r="I159">
        <v>1200</v>
      </c>
      <c r="J159" t="str">
        <f>VLOOKUP(A159,Sheet1!$A:$D,3, FALSE)</f>
        <v>Central</v>
      </c>
      <c r="K159">
        <v>63</v>
      </c>
      <c r="L159" t="s">
        <v>65</v>
      </c>
      <c r="M159">
        <f t="shared" ref="M159:M190" si="468">$B158</f>
        <v>7</v>
      </c>
      <c r="N159" s="10">
        <f t="shared" si="461"/>
        <v>25.6</v>
      </c>
      <c r="O159" s="10">
        <f t="shared" si="462"/>
        <v>11.6</v>
      </c>
      <c r="P159" s="8">
        <v>8</v>
      </c>
      <c r="Q159" t="str">
        <f>IF(AND(($P159 &lt;  0), ($D159="L")), "N", IF(AND(($P159 &gt; 0), ($D159="W")),"N","Y"))</f>
        <v>N</v>
      </c>
    </row>
    <row r="160" spans="1:17" x14ac:dyDescent="0.35">
      <c r="A160" t="s">
        <v>26</v>
      </c>
      <c r="B160">
        <v>19</v>
      </c>
      <c r="C160" t="s">
        <v>1</v>
      </c>
      <c r="D160" t="str">
        <f t="shared" ref="D160" si="469">IF($B161=$B160,"T",IF($B161&lt;$B160,"W","L"))</f>
        <v>W</v>
      </c>
      <c r="E160" s="5">
        <f t="shared" si="464"/>
        <v>41560</v>
      </c>
      <c r="F160" s="4">
        <f t="shared" si="459"/>
        <v>5</v>
      </c>
      <c r="G160" s="4">
        <f>VLOOKUP($A160,$A160:$E160,5,FALSE)-IF(ISNA(VLOOKUP($A160,$A$128:$E$155,5,FALSE)),VLOOKUP($A160,$A$98:$E$127,5,FALSE),VLOOKUP($A160,$A$128:$E$155,5,FALSE))</f>
        <v>7</v>
      </c>
      <c r="H160" t="s">
        <v>34</v>
      </c>
      <c r="I160">
        <f t="shared" si="455"/>
        <v>1300</v>
      </c>
      <c r="J160" t="str">
        <f t="shared" ref="J160:L160" si="470">J161</f>
        <v>Eastern</v>
      </c>
      <c r="K160">
        <f t="shared" si="470"/>
        <v>61</v>
      </c>
      <c r="L160" t="str">
        <f t="shared" si="470"/>
        <v>Cloudy</v>
      </c>
      <c r="M160">
        <f t="shared" ref="M160:M191" si="471">$B161</f>
        <v>17</v>
      </c>
      <c r="N160" s="10">
        <f t="shared" si="461"/>
        <v>29.5</v>
      </c>
      <c r="O160" s="10">
        <f t="shared" si="462"/>
        <v>24.25</v>
      </c>
      <c r="P160" s="8">
        <f>(P161*-1)</f>
        <v>2</v>
      </c>
      <c r="Q160" t="str">
        <f>IF(AND(($P160 &lt;  0), ($D160="L")), "N", IF(AND(($P160 &gt; 0), ($D160="W")),"N","Y"))</f>
        <v>N</v>
      </c>
    </row>
    <row r="161" spans="1:17" x14ac:dyDescent="0.35">
      <c r="A161" t="s">
        <v>30</v>
      </c>
      <c r="B161">
        <v>17</v>
      </c>
      <c r="C161" t="s">
        <v>1</v>
      </c>
      <c r="D161" t="str">
        <f t="shared" ref="D161" si="472">IF($B160=$B161,"T",IF($B160&lt;$B161,"W","L"))</f>
        <v>L</v>
      </c>
      <c r="E161" s="5">
        <v>41560</v>
      </c>
      <c r="F161" s="4">
        <f t="shared" si="459"/>
        <v>6</v>
      </c>
      <c r="G161" s="4">
        <f>VLOOKUP($A161,$A161:$E161,5,FALSE)-IF(ISNA(VLOOKUP($A161,$A$128:$E$155,5,FALSE)),VLOOKUP($A161,$A$98:$E$127,5,FALSE),VLOOKUP($A161,$A$128:$E$155,5,FALSE))</f>
        <v>7</v>
      </c>
      <c r="H161" t="s">
        <v>35</v>
      </c>
      <c r="I161">
        <v>1300</v>
      </c>
      <c r="J161" t="str">
        <f>VLOOKUP(A161,Sheet1!$A:$D,3, FALSE)</f>
        <v>Eastern</v>
      </c>
      <c r="K161">
        <v>61</v>
      </c>
      <c r="L161" t="s">
        <v>64</v>
      </c>
      <c r="M161">
        <f t="shared" ref="M161:M192" si="473">$B160</f>
        <v>19</v>
      </c>
      <c r="N161" s="10">
        <f t="shared" si="461"/>
        <v>23.4</v>
      </c>
      <c r="O161" s="10">
        <f t="shared" si="462"/>
        <v>22</v>
      </c>
      <c r="P161" s="8">
        <v>-2</v>
      </c>
      <c r="Q161" t="str">
        <f>IF(AND(($P161 &lt;  0), ($D161="L")), "N", IF(AND(($P161 &gt; 0), ($D161="W")),"N","Y"))</f>
        <v>N</v>
      </c>
    </row>
    <row r="162" spans="1:17" x14ac:dyDescent="0.35">
      <c r="A162" t="s">
        <v>16</v>
      </c>
      <c r="B162">
        <v>31</v>
      </c>
      <c r="C162" t="s">
        <v>1</v>
      </c>
      <c r="D162" t="str">
        <f t="shared" ref="D162" si="474">IF($B163=$B162,"T",IF($B163&lt;$B162,"W","L"))</f>
        <v>W</v>
      </c>
      <c r="E162" s="5">
        <f t="shared" si="464"/>
        <v>41560</v>
      </c>
      <c r="F162" s="4">
        <f t="shared" si="459"/>
        <v>6</v>
      </c>
      <c r="G162" s="4">
        <f>VLOOKUP($A162,$A162:$E162,5,FALSE)-IF(ISNA(VLOOKUP($A162,$A$128:$E$155,5,FALSE)),VLOOKUP($A162,$A$98:$E$127,5,FALSE),VLOOKUP($A162,$A$128:$E$155,5,FALSE))</f>
        <v>7</v>
      </c>
      <c r="H162" t="s">
        <v>34</v>
      </c>
      <c r="I162">
        <f t="shared" si="455"/>
        <v>1300</v>
      </c>
      <c r="J162" t="str">
        <f t="shared" ref="J162:L162" si="475">J163</f>
        <v>Eastern</v>
      </c>
      <c r="K162">
        <f t="shared" si="475"/>
        <v>66</v>
      </c>
      <c r="L162" t="str">
        <f t="shared" si="475"/>
        <v>Cloudy</v>
      </c>
      <c r="M162">
        <f t="shared" ref="M162:M193" si="476">$B163</f>
        <v>17</v>
      </c>
      <c r="N162" s="10">
        <f t="shared" si="461"/>
        <v>26.2</v>
      </c>
      <c r="O162" s="10">
        <f t="shared" si="462"/>
        <v>24.6</v>
      </c>
      <c r="P162" s="8">
        <f>(P163*-1)</f>
        <v>2</v>
      </c>
      <c r="Q162" t="str">
        <f>IF(AND(($P162 &lt;  0), ($D162="L")), "N", IF(AND(($P162 &gt; 0), ($D162="W")),"N","Y"))</f>
        <v>N</v>
      </c>
    </row>
    <row r="163" spans="1:17" x14ac:dyDescent="0.35">
      <c r="A163" t="s">
        <v>8</v>
      </c>
      <c r="B163">
        <v>17</v>
      </c>
      <c r="C163" t="s">
        <v>1</v>
      </c>
      <c r="D163" t="str">
        <f t="shared" ref="D163" si="477">IF($B162=$B163,"T",IF($B162&lt;$B163,"W","L"))</f>
        <v>L</v>
      </c>
      <c r="E163" s="5">
        <v>41560</v>
      </c>
      <c r="F163" s="4">
        <f t="shared" si="459"/>
        <v>6</v>
      </c>
      <c r="G163" s="4">
        <f>VLOOKUP($A163,$A163:$E163,5,FALSE)-IF(ISNA(VLOOKUP($A163,$A$128:$E$155,5,FALSE)),VLOOKUP($A163,$A$98:$E$127,5,FALSE),VLOOKUP($A163,$A$128:$E$155,5,FALSE))</f>
        <v>10</v>
      </c>
      <c r="H163" t="s">
        <v>35</v>
      </c>
      <c r="I163">
        <v>1300</v>
      </c>
      <c r="J163" t="str">
        <f>VLOOKUP(A163,Sheet1!$A:$D,3, FALSE)</f>
        <v>Eastern</v>
      </c>
      <c r="K163">
        <v>66</v>
      </c>
      <c r="L163" t="s">
        <v>64</v>
      </c>
      <c r="M163">
        <f t="shared" ref="M163:M194" si="478">$B162</f>
        <v>31</v>
      </c>
      <c r="N163" s="10">
        <f t="shared" si="461"/>
        <v>20.2</v>
      </c>
      <c r="O163" s="10">
        <f t="shared" si="462"/>
        <v>18.8</v>
      </c>
      <c r="P163" s="8">
        <v>-2</v>
      </c>
      <c r="Q163" t="str">
        <f>IF(AND(($P163 &lt;  0), ($D163="L")), "N", IF(AND(($P163 &gt; 0), ($D163="W")),"N","Y"))</f>
        <v>N</v>
      </c>
    </row>
    <row r="164" spans="1:17" x14ac:dyDescent="0.35">
      <c r="A164" t="s">
        <v>6</v>
      </c>
      <c r="B164">
        <v>27</v>
      </c>
      <c r="C164" t="s">
        <v>5</v>
      </c>
      <c r="D164" t="str">
        <f t="shared" ref="D164" si="479">IF($B165=$B164,"T",IF($B165&lt;$B164,"W","L"))</f>
        <v>W</v>
      </c>
      <c r="E164" s="5">
        <f t="shared" si="464"/>
        <v>41560</v>
      </c>
      <c r="F164" s="4">
        <f t="shared" si="459"/>
        <v>6</v>
      </c>
      <c r="G164" s="4">
        <f>VLOOKUP($A164,$A164:$E164,5,FALSE)-IF(ISNA(VLOOKUP($A164,$A$128:$E$155,5,FALSE)),VLOOKUP($A164,$A$98:$E$127,5,FALSE),VLOOKUP($A164,$A$128:$E$155,5,FALSE))</f>
        <v>7</v>
      </c>
      <c r="H164" t="s">
        <v>34</v>
      </c>
      <c r="I164">
        <f t="shared" si="455"/>
        <v>1300</v>
      </c>
      <c r="J164" t="str">
        <f t="shared" ref="J164:L164" si="480">J165</f>
        <v>Eastern</v>
      </c>
      <c r="K164">
        <f t="shared" si="480"/>
        <v>65</v>
      </c>
      <c r="L164" t="str">
        <f t="shared" si="480"/>
        <v>Mostly Cloudy</v>
      </c>
      <c r="M164">
        <f t="shared" ref="M164:M195" si="481">$B165</f>
        <v>24</v>
      </c>
      <c r="N164" s="10">
        <f t="shared" si="461"/>
        <v>18.8</v>
      </c>
      <c r="O164" s="10">
        <f t="shared" si="462"/>
        <v>17.399999999999999</v>
      </c>
      <c r="P164" s="8">
        <f>(P165*-1)</f>
        <v>6</v>
      </c>
      <c r="Q164" t="str">
        <f>IF(AND(($P164 &lt;  0), ($D164="L")), "N", IF(AND(($P164 &gt; 0), ($D164="W")),"N","Y"))</f>
        <v>N</v>
      </c>
    </row>
    <row r="165" spans="1:17" x14ac:dyDescent="0.35">
      <c r="A165" t="s">
        <v>11</v>
      </c>
      <c r="B165">
        <v>24</v>
      </c>
      <c r="C165" t="s">
        <v>5</v>
      </c>
      <c r="D165" t="str">
        <f t="shared" ref="D165" si="482">IF($B164=$B165,"T",IF($B164&lt;$B165,"W","L"))</f>
        <v>L</v>
      </c>
      <c r="E165" s="5">
        <v>41560</v>
      </c>
      <c r="F165" s="4">
        <f t="shared" si="459"/>
        <v>6</v>
      </c>
      <c r="G165" s="4">
        <f>VLOOKUP($A165,$A165:$E165,5,FALSE)-IF(ISNA(VLOOKUP($A165,$A$128:$E$155,5,FALSE)),VLOOKUP($A165,$A$98:$E$127,5,FALSE),VLOOKUP($A165,$A$128:$E$155,5,FALSE))</f>
        <v>10</v>
      </c>
      <c r="H165" t="s">
        <v>35</v>
      </c>
      <c r="I165">
        <v>1300</v>
      </c>
      <c r="J165" t="str">
        <f>VLOOKUP(A165,Sheet1!$A:$D,3, FALSE)</f>
        <v>Eastern</v>
      </c>
      <c r="K165">
        <v>65</v>
      </c>
      <c r="L165" t="s">
        <v>74</v>
      </c>
      <c r="M165">
        <f t="shared" ref="M165:M196" si="483">$B164</f>
        <v>27</v>
      </c>
      <c r="N165" s="10">
        <f t="shared" si="461"/>
        <v>22.4</v>
      </c>
      <c r="O165" s="10">
        <f t="shared" si="462"/>
        <v>26</v>
      </c>
      <c r="P165" s="8">
        <v>-6</v>
      </c>
      <c r="Q165" t="str">
        <f>IF(AND(($P165 &lt;  0), ($D165="L")), "N", IF(AND(($P165 &gt; 0), ($D165="W")),"N","Y"))</f>
        <v>N</v>
      </c>
    </row>
    <row r="166" spans="1:17" x14ac:dyDescent="0.35">
      <c r="A166" t="s">
        <v>27</v>
      </c>
      <c r="B166">
        <v>31</v>
      </c>
      <c r="C166" t="s">
        <v>1</v>
      </c>
      <c r="D166" t="str">
        <f t="shared" ref="D166" si="484">IF($B167=$B166,"T",IF($B167&lt;$B166,"W","L"))</f>
        <v>W</v>
      </c>
      <c r="E166" s="5">
        <f t="shared" si="464"/>
        <v>41560</v>
      </c>
      <c r="F166" s="4">
        <f t="shared" si="459"/>
        <v>6</v>
      </c>
      <c r="G166" s="4">
        <f>VLOOKUP($A166,$A166:$E166,5,FALSE)-IF(ISNA(VLOOKUP($A166,$A$128:$E$155,5,FALSE)),VLOOKUP($A166,$A$98:$E$127,5,FALSE),VLOOKUP($A166,$A$128:$E$155,5,FALSE))</f>
        <v>7</v>
      </c>
      <c r="H166" t="s">
        <v>34</v>
      </c>
      <c r="I166">
        <f t="shared" si="455"/>
        <v>1300</v>
      </c>
      <c r="J166" t="str">
        <f t="shared" ref="J166:L166" si="485">J167</f>
        <v>Eastern</v>
      </c>
      <c r="K166">
        <f t="shared" si="485"/>
        <v>82</v>
      </c>
      <c r="L166" t="str">
        <f t="shared" si="485"/>
        <v>Cloudy</v>
      </c>
      <c r="M166">
        <f t="shared" ref="M166:M197" si="486">$B167</f>
        <v>20</v>
      </c>
      <c r="N166" s="10">
        <f t="shared" si="461"/>
        <v>27</v>
      </c>
      <c r="O166" s="10">
        <f t="shared" si="462"/>
        <v>31.8</v>
      </c>
      <c r="P166" s="8">
        <f>(P167*-1)</f>
        <v>3</v>
      </c>
      <c r="Q166" t="str">
        <f>IF(AND(($P166 &lt;  0), ($D166="L")), "N", IF(AND(($P166 &gt; 0), ($D166="W")),"N","Y"))</f>
        <v>N</v>
      </c>
    </row>
    <row r="167" spans="1:17" x14ac:dyDescent="0.35">
      <c r="A167" t="s">
        <v>9</v>
      </c>
      <c r="B167">
        <v>20</v>
      </c>
      <c r="C167" t="s">
        <v>1</v>
      </c>
      <c r="D167" t="str">
        <f t="shared" ref="D167" si="487">IF($B166=$B167,"T",IF($B166&lt;$B167,"W","L"))</f>
        <v>L</v>
      </c>
      <c r="E167" s="5">
        <v>41560</v>
      </c>
      <c r="F167" s="4">
        <f t="shared" si="459"/>
        <v>5</v>
      </c>
      <c r="G167" s="4">
        <f>VLOOKUP($A167,$A167:$E167,5,FALSE)-IF(ISNA(VLOOKUP($A167,$A$128:$E$155,5,FALSE)),VLOOKUP($A167,$A$98:$E$127,5,FALSE),VLOOKUP($A167,$A$128:$E$155,5,FALSE))</f>
        <v>14</v>
      </c>
      <c r="H167" t="s">
        <v>35</v>
      </c>
      <c r="I167">
        <v>1300</v>
      </c>
      <c r="J167" t="str">
        <f>VLOOKUP(A167,Sheet1!$A:$D,3, FALSE)</f>
        <v>Eastern</v>
      </c>
      <c r="K167">
        <v>82</v>
      </c>
      <c r="L167" t="s">
        <v>64</v>
      </c>
      <c r="M167">
        <f t="shared" ref="M167:M198" si="488">$B166</f>
        <v>31</v>
      </c>
      <c r="N167" s="10">
        <f t="shared" si="461"/>
        <v>11</v>
      </c>
      <c r="O167" s="10">
        <f t="shared" si="462"/>
        <v>17.5</v>
      </c>
      <c r="P167" s="8">
        <v>-3</v>
      </c>
      <c r="Q167" t="str">
        <f>IF(AND(($P167 &lt;  0), ($D167="L")), "N", IF(AND(($P167 &gt; 0), ($D167="W")),"N","Y"))</f>
        <v>N</v>
      </c>
    </row>
    <row r="168" spans="1:17" x14ac:dyDescent="0.35">
      <c r="A168" t="s">
        <v>4</v>
      </c>
      <c r="B168">
        <v>19</v>
      </c>
      <c r="C168" t="s">
        <v>1</v>
      </c>
      <c r="D168" t="str">
        <f t="shared" ref="D168" si="489">IF($B169=$B168,"T",IF($B169&lt;$B168,"W","L"))</f>
        <v>W</v>
      </c>
      <c r="E168" s="5">
        <f t="shared" si="464"/>
        <v>41560</v>
      </c>
      <c r="F168" s="4">
        <f t="shared" si="459"/>
        <v>5</v>
      </c>
      <c r="G168" s="4">
        <f>VLOOKUP($A168,$A168:$E168,5,FALSE)-IF(ISNA(VLOOKUP($A168,$A$128:$E$155,5,FALSE)),VLOOKUP($A168,$A$98:$E$127,5,FALSE),VLOOKUP($A168,$A$128:$E$155,5,FALSE))</f>
        <v>14</v>
      </c>
      <c r="H168" t="s">
        <v>34</v>
      </c>
      <c r="I168">
        <f t="shared" si="455"/>
        <v>1300</v>
      </c>
      <c r="J168" t="str">
        <f t="shared" ref="J168:L168" si="490">J169</f>
        <v>Eastern</v>
      </c>
      <c r="K168">
        <f t="shared" si="490"/>
        <v>62</v>
      </c>
      <c r="L168" t="str">
        <f t="shared" si="490"/>
        <v>Cloudy</v>
      </c>
      <c r="M168">
        <f t="shared" ref="M168:M199" si="491">$B169</f>
        <v>6</v>
      </c>
      <c r="N168" s="10">
        <f t="shared" si="461"/>
        <v>17.25</v>
      </c>
      <c r="O168" s="10">
        <f t="shared" si="462"/>
        <v>27.5</v>
      </c>
      <c r="P168" s="8">
        <f>(P169*-1)</f>
        <v>1.5</v>
      </c>
      <c r="Q168" t="str">
        <f>IF(AND(($P168 &lt;  0), ($D168="L")), "N", IF(AND(($P168 &gt; 0), ($D168="W")),"N","Y"))</f>
        <v>N</v>
      </c>
    </row>
    <row r="169" spans="1:17" x14ac:dyDescent="0.35">
      <c r="A169" t="s">
        <v>31</v>
      </c>
      <c r="B169">
        <v>6</v>
      </c>
      <c r="C169" t="s">
        <v>1</v>
      </c>
      <c r="D169" t="str">
        <f t="shared" ref="D169" si="492">IF($B168=$B169,"T",IF($B168&lt;$B169,"W","L"))</f>
        <v>L</v>
      </c>
      <c r="E169" s="5">
        <v>41560</v>
      </c>
      <c r="F169" s="4">
        <f t="shared" si="459"/>
        <v>6</v>
      </c>
      <c r="G169" s="4">
        <f>VLOOKUP($A169,$A169:$E169,5,FALSE)-IF(ISNA(VLOOKUP($A169,$A$128:$E$155,5,FALSE)),VLOOKUP($A169,$A$98:$E$127,5,FALSE),VLOOKUP($A169,$A$128:$E$155,5,FALSE))</f>
        <v>6</v>
      </c>
      <c r="H169" t="s">
        <v>35</v>
      </c>
      <c r="I169">
        <v>1300</v>
      </c>
      <c r="J169" t="str">
        <f>VLOOKUP(A169,Sheet1!$A:$D,3, FALSE)</f>
        <v>Eastern</v>
      </c>
      <c r="K169">
        <v>62</v>
      </c>
      <c r="L169" t="s">
        <v>64</v>
      </c>
      <c r="M169">
        <f t="shared" ref="M169:M200" si="493">$B168</f>
        <v>19</v>
      </c>
      <c r="N169" s="10">
        <f t="shared" si="461"/>
        <v>19.600000000000001</v>
      </c>
      <c r="O169" s="10">
        <f t="shared" si="462"/>
        <v>23.2</v>
      </c>
      <c r="P169" s="8">
        <v>-1.5</v>
      </c>
      <c r="Q169" t="str">
        <f>IF(AND(($P169 &lt;  0), ($D169="L")), "N", IF(AND(($P169 &gt; 0), ($D169="W")),"N","Y"))</f>
        <v>N</v>
      </c>
    </row>
    <row r="170" spans="1:17" x14ac:dyDescent="0.35">
      <c r="A170" t="s">
        <v>23</v>
      </c>
      <c r="B170">
        <v>38</v>
      </c>
      <c r="C170" t="s">
        <v>1</v>
      </c>
      <c r="D170" t="str">
        <f t="shared" ref="D170" si="494">IF($B171=$B170,"T",IF($B171&lt;$B170,"W","L"))</f>
        <v>W</v>
      </c>
      <c r="E170" s="5">
        <f t="shared" si="464"/>
        <v>41560</v>
      </c>
      <c r="F170" s="4">
        <f t="shared" si="459"/>
        <v>6</v>
      </c>
      <c r="G170" s="4">
        <f>VLOOKUP($A170,$A170:$E170,5,FALSE)-IF(ISNA(VLOOKUP($A170,$A$128:$E$155,5,FALSE)),VLOOKUP($A170,$A$98:$E$127,5,FALSE),VLOOKUP($A170,$A$128:$E$155,5,FALSE))</f>
        <v>7</v>
      </c>
      <c r="H170" t="s">
        <v>34</v>
      </c>
      <c r="I170">
        <f t="shared" si="455"/>
        <v>1200</v>
      </c>
      <c r="J170" t="str">
        <f t="shared" ref="J170:L170" si="495">J171</f>
        <v>Central</v>
      </c>
      <c r="K170" t="str">
        <f t="shared" si="495"/>
        <v>Dome</v>
      </c>
      <c r="L170">
        <f t="shared" si="495"/>
        <v>0</v>
      </c>
      <c r="M170">
        <f t="shared" ref="M170:M201" si="496">$B171</f>
        <v>13</v>
      </c>
      <c r="N170" s="10">
        <f t="shared" si="461"/>
        <v>20.6</v>
      </c>
      <c r="O170" s="10">
        <f t="shared" si="462"/>
        <v>28.2</v>
      </c>
      <c r="P170" s="8">
        <f>(P171*-1)</f>
        <v>-9</v>
      </c>
      <c r="Q170" t="str">
        <f>IF(AND(($P170 &lt;  0), ($D170="L")), "N", IF(AND(($P170 &gt; 0), ($D170="W")),"N","Y"))</f>
        <v>Y</v>
      </c>
    </row>
    <row r="171" spans="1:17" x14ac:dyDescent="0.35">
      <c r="A171" t="s">
        <v>15</v>
      </c>
      <c r="B171">
        <v>13</v>
      </c>
      <c r="C171" t="s">
        <v>1</v>
      </c>
      <c r="D171" t="str">
        <f t="shared" ref="D171" si="497">IF($B170=$B171,"T",IF($B170&lt;$B171,"W","L"))</f>
        <v>L</v>
      </c>
      <c r="E171" s="5">
        <v>41560</v>
      </c>
      <c r="F171" s="4">
        <f t="shared" si="459"/>
        <v>6</v>
      </c>
      <c r="G171" s="4">
        <f>VLOOKUP($A171,$A171:$E171,5,FALSE)-IF(ISNA(VLOOKUP($A171,$A$128:$E$155,5,FALSE)),VLOOKUP($A171,$A$98:$E$127,5,FALSE),VLOOKUP($A171,$A$128:$E$155,5,FALSE))</f>
        <v>7</v>
      </c>
      <c r="H171" t="s">
        <v>35</v>
      </c>
      <c r="I171">
        <v>1200</v>
      </c>
      <c r="J171" t="str">
        <f>VLOOKUP(A171,Sheet1!$A:$D,3, FALSE)</f>
        <v>Central</v>
      </c>
      <c r="K171" t="s">
        <v>61</v>
      </c>
      <c r="M171">
        <f t="shared" ref="M171:M202" si="498">$B170</f>
        <v>38</v>
      </c>
      <c r="N171" s="10">
        <f t="shared" si="461"/>
        <v>18.600000000000001</v>
      </c>
      <c r="O171" s="10">
        <f t="shared" si="462"/>
        <v>27.8</v>
      </c>
      <c r="P171" s="8">
        <v>9</v>
      </c>
      <c r="Q171" t="str">
        <f>IF(AND(($P171 &lt;  0), ($D171="L")), "N", IF(AND(($P171 &gt; 0), ($D171="W")),"N","Y"))</f>
        <v>Y</v>
      </c>
    </row>
    <row r="172" spans="1:17" x14ac:dyDescent="0.35">
      <c r="A172" t="s">
        <v>20</v>
      </c>
      <c r="B172">
        <v>35</v>
      </c>
      <c r="C172" t="s">
        <v>1</v>
      </c>
      <c r="D172" t="str">
        <f t="shared" ref="D172" si="499">IF($B173=$B172,"T",IF($B173&lt;$B172,"W","L"))</f>
        <v>W</v>
      </c>
      <c r="E172" s="5">
        <f t="shared" si="464"/>
        <v>41560</v>
      </c>
      <c r="F172" s="4">
        <f t="shared" si="459"/>
        <v>5</v>
      </c>
      <c r="G172" s="4">
        <f>VLOOKUP($A172,$A172:$E172,5,FALSE)-IF(ISNA(VLOOKUP($A172,$A$128:$E$155,5,FALSE)),VLOOKUP($A172,$A$98:$E$127,5,FALSE),VLOOKUP($A172,$A$128:$E$155,5,FALSE))</f>
        <v>7</v>
      </c>
      <c r="H172" t="s">
        <v>34</v>
      </c>
      <c r="I172">
        <f t="shared" si="455"/>
        <v>1200</v>
      </c>
      <c r="J172" t="str">
        <f t="shared" ref="J172:L172" si="500">J173</f>
        <v>Central</v>
      </c>
      <c r="K172" t="str">
        <f t="shared" si="500"/>
        <v>Dome</v>
      </c>
      <c r="L172">
        <f t="shared" si="500"/>
        <v>0</v>
      </c>
      <c r="M172">
        <f t="shared" ref="M172:M203" si="501">$B173</f>
        <v>10</v>
      </c>
      <c r="N172" s="10">
        <f t="shared" si="461"/>
        <v>18.5</v>
      </c>
      <c r="O172" s="10">
        <f t="shared" si="462"/>
        <v>14.5</v>
      </c>
      <c r="P172" s="8">
        <f>(P173*-1)</f>
        <v>-2.5</v>
      </c>
      <c r="Q172" t="str">
        <f>IF(AND(($P172 &lt;  0), ($D172="L")), "N", IF(AND(($P172 &gt; 0), ($D172="W")),"N","Y"))</f>
        <v>Y</v>
      </c>
    </row>
    <row r="173" spans="1:17" x14ac:dyDescent="0.35">
      <c r="A173" t="s">
        <v>0</v>
      </c>
      <c r="B173">
        <v>10</v>
      </c>
      <c r="C173" t="s">
        <v>1</v>
      </c>
      <c r="D173" t="str">
        <f t="shared" ref="D173" si="502">IF($B172=$B173,"T",IF($B172&lt;$B173,"W","L"))</f>
        <v>L</v>
      </c>
      <c r="E173" s="5">
        <v>41560</v>
      </c>
      <c r="F173" s="4">
        <f t="shared" si="459"/>
        <v>5</v>
      </c>
      <c r="G173" s="4">
        <f>VLOOKUP($A173,$A173:$E173,5,FALSE)-IF(ISNA(VLOOKUP($A173,$A$128:$E$155,5,FALSE)),VLOOKUP($A173,$A$98:$E$127,5,FALSE),VLOOKUP($A173,$A$128:$E$155,5,FALSE))</f>
        <v>14</v>
      </c>
      <c r="H173" t="s">
        <v>35</v>
      </c>
      <c r="I173">
        <v>1200</v>
      </c>
      <c r="J173" t="str">
        <f>VLOOKUP(A173,Sheet1!$A:$D,3, FALSE)</f>
        <v>Central</v>
      </c>
      <c r="K173" t="s">
        <v>61</v>
      </c>
      <c r="M173">
        <f t="shared" ref="M173:M204" si="503">$B172</f>
        <v>35</v>
      </c>
      <c r="N173" s="10">
        <f t="shared" si="461"/>
        <v>28.75</v>
      </c>
      <c r="O173" s="10">
        <f t="shared" si="462"/>
        <v>30.75</v>
      </c>
      <c r="P173" s="8">
        <v>2.5</v>
      </c>
      <c r="Q173" t="str">
        <f>IF(AND(($P173 &lt;  0), ($D173="L")), "N", IF(AND(($P173 &gt; 0), ($D173="W")),"N","Y"))</f>
        <v>Y</v>
      </c>
    </row>
    <row r="174" spans="1:17" x14ac:dyDescent="0.35">
      <c r="A174" t="s">
        <v>19</v>
      </c>
      <c r="B174">
        <v>19</v>
      </c>
      <c r="C174" t="s">
        <v>1</v>
      </c>
      <c r="D174" t="str">
        <f t="shared" ref="D174" si="504">IF($B175=$B174,"T",IF($B175&lt;$B174,"W","L"))</f>
        <v>L</v>
      </c>
      <c r="E174" s="5">
        <f t="shared" si="464"/>
        <v>41560</v>
      </c>
      <c r="F174" s="4">
        <f t="shared" si="459"/>
        <v>6</v>
      </c>
      <c r="G174" s="4">
        <f>VLOOKUP($A174,$A174:$E174,5,FALSE)-IF(ISNA(VLOOKUP($A174,$A$128:$E$155,5,FALSE)),VLOOKUP($A174,$A$98:$E$127,5,FALSE),VLOOKUP($A174,$A$128:$E$155,5,FALSE))</f>
        <v>7</v>
      </c>
      <c r="H174" t="s">
        <v>34</v>
      </c>
      <c r="I174">
        <f t="shared" si="455"/>
        <v>1405</v>
      </c>
      <c r="J174" t="str">
        <f t="shared" ref="J174:L174" si="505">J175</f>
        <v>Mountain</v>
      </c>
      <c r="K174">
        <f t="shared" si="505"/>
        <v>59</v>
      </c>
      <c r="L174" t="str">
        <f t="shared" si="505"/>
        <v>Partly Cloudy</v>
      </c>
      <c r="M174">
        <f t="shared" ref="M174:M205" si="506">$B175</f>
        <v>35</v>
      </c>
      <c r="N174" s="10">
        <f t="shared" si="461"/>
        <v>10.199999999999999</v>
      </c>
      <c r="O174" s="10">
        <f t="shared" si="462"/>
        <v>32.6</v>
      </c>
      <c r="P174" s="8">
        <f>(P175*-1)</f>
        <v>-27</v>
      </c>
      <c r="Q174" t="str">
        <f>IF(AND(($P174 &lt;  0), ($D174="L")), "N", IF(AND(($P174 &gt; 0), ($D174="W")),"N","Y"))</f>
        <v>N</v>
      </c>
    </row>
    <row r="175" spans="1:17" x14ac:dyDescent="0.35">
      <c r="A175" t="s">
        <v>18</v>
      </c>
      <c r="B175">
        <v>35</v>
      </c>
      <c r="C175" t="s">
        <v>1</v>
      </c>
      <c r="D175" t="str">
        <f t="shared" ref="D175" si="507">IF($B174=$B175,"T",IF($B174&lt;$B175,"W","L"))</f>
        <v>W</v>
      </c>
      <c r="E175" s="5">
        <v>41560</v>
      </c>
      <c r="F175" s="4">
        <f t="shared" si="459"/>
        <v>6</v>
      </c>
      <c r="G175" s="4">
        <f>VLOOKUP($A175,$A175:$E175,5,FALSE)-IF(ISNA(VLOOKUP($A175,$A$128:$E$155,5,FALSE)),VLOOKUP($A175,$A$98:$E$127,5,FALSE),VLOOKUP($A175,$A$128:$E$155,5,FALSE))</f>
        <v>7</v>
      </c>
      <c r="H175" t="s">
        <v>35</v>
      </c>
      <c r="I175">
        <v>1405</v>
      </c>
      <c r="J175" t="str">
        <f>VLOOKUP(A175,Sheet1!$A:$D,3, FALSE)</f>
        <v>Mountain</v>
      </c>
      <c r="K175">
        <v>59</v>
      </c>
      <c r="L175" t="s">
        <v>62</v>
      </c>
      <c r="M175">
        <f t="shared" ref="M175:M206" si="508">$B174</f>
        <v>19</v>
      </c>
      <c r="N175" s="10">
        <f t="shared" si="461"/>
        <v>46</v>
      </c>
      <c r="O175" s="10">
        <f t="shared" si="462"/>
        <v>27.8</v>
      </c>
      <c r="P175" s="8">
        <v>27</v>
      </c>
      <c r="Q175" t="str">
        <f>IF(AND(($P175 &lt;  0), ($D175="L")), "N", IF(AND(($P175 &gt; 0), ($D175="W")),"N","Y"))</f>
        <v>N</v>
      </c>
    </row>
    <row r="176" spans="1:17" x14ac:dyDescent="0.35">
      <c r="A176" t="s">
        <v>13</v>
      </c>
      <c r="B176">
        <v>13</v>
      </c>
      <c r="C176" t="s">
        <v>1</v>
      </c>
      <c r="D176" t="str">
        <f t="shared" ref="D176" si="509">IF($B177=$B176,"T",IF($B177&lt;$B176,"W","L"))</f>
        <v>L</v>
      </c>
      <c r="E176" s="5">
        <f t="shared" si="464"/>
        <v>41560</v>
      </c>
      <c r="F176" s="4">
        <f t="shared" si="459"/>
        <v>6</v>
      </c>
      <c r="G176" s="4">
        <f>VLOOKUP($A176,$A176:$E176,5,FALSE)-IF(ISNA(VLOOKUP($A176,$A$128:$E$155,5,FALSE)),VLOOKUP($A176,$A$98:$E$127,5,FALSE),VLOOKUP($A176,$A$128:$E$155,5,FALSE))</f>
        <v>7</v>
      </c>
      <c r="H176" t="s">
        <v>34</v>
      </c>
      <c r="I176">
        <f t="shared" si="455"/>
        <v>1305</v>
      </c>
      <c r="J176" t="str">
        <f t="shared" ref="J176:L176" si="510">J177</f>
        <v>Pacific</v>
      </c>
      <c r="K176">
        <f t="shared" si="510"/>
        <v>51</v>
      </c>
      <c r="L176" t="str">
        <f t="shared" si="510"/>
        <v>Sunny</v>
      </c>
      <c r="M176">
        <f t="shared" ref="M176:M207" si="511">$B177</f>
        <v>20</v>
      </c>
      <c r="N176" s="10">
        <f t="shared" si="461"/>
        <v>23</v>
      </c>
      <c r="O176" s="10">
        <f t="shared" si="462"/>
        <v>19</v>
      </c>
      <c r="P176" s="8">
        <f>(P177*-1)</f>
        <v>-12.5</v>
      </c>
      <c r="Q176" t="str">
        <f>IF(AND(($P176 &lt;  0), ($D176="L")), "N", IF(AND(($P176 &gt; 0), ($D176="W")),"N","Y"))</f>
        <v>N</v>
      </c>
    </row>
    <row r="177" spans="1:17" x14ac:dyDescent="0.35">
      <c r="A177" t="s">
        <v>25</v>
      </c>
      <c r="B177">
        <v>20</v>
      </c>
      <c r="C177" t="s">
        <v>1</v>
      </c>
      <c r="D177" t="str">
        <f t="shared" ref="D177" si="512">IF($B176=$B177,"T",IF($B176&lt;$B177,"W","L"))</f>
        <v>W</v>
      </c>
      <c r="E177" s="5">
        <v>41560</v>
      </c>
      <c r="F177" s="4">
        <f t="shared" si="459"/>
        <v>6</v>
      </c>
      <c r="G177" s="4">
        <f>VLOOKUP($A177,$A177:$E177,5,FALSE)-IF(ISNA(VLOOKUP($A177,$A$128:$E$155,5,FALSE)),VLOOKUP($A177,$A$98:$E$127,5,FALSE),VLOOKUP($A177,$A$128:$E$155,5,FALSE))</f>
        <v>7</v>
      </c>
      <c r="H177" t="s">
        <v>35</v>
      </c>
      <c r="I177">
        <v>1305</v>
      </c>
      <c r="J177" t="str">
        <f>VLOOKUP(A177,Sheet1!$A:$D,3, FALSE)</f>
        <v>Pacific</v>
      </c>
      <c r="K177">
        <v>51</v>
      </c>
      <c r="L177" t="s">
        <v>65</v>
      </c>
      <c r="M177">
        <f t="shared" ref="M177:M208" si="513">$B176</f>
        <v>13</v>
      </c>
      <c r="N177" s="10">
        <f t="shared" si="461"/>
        <v>27.4</v>
      </c>
      <c r="O177" s="10">
        <f t="shared" si="462"/>
        <v>16.2</v>
      </c>
      <c r="P177" s="8">
        <v>12.5</v>
      </c>
      <c r="Q177" t="str">
        <f>IF(AND(($P177 &lt;  0), ($D177="L")), "N", IF(AND(($P177 &gt; 0), ($D177="W")),"N","Y"))</f>
        <v>N</v>
      </c>
    </row>
    <row r="178" spans="1:17" x14ac:dyDescent="0.35">
      <c r="A178" t="s">
        <v>2</v>
      </c>
      <c r="B178">
        <v>27</v>
      </c>
      <c r="C178" t="s">
        <v>1</v>
      </c>
      <c r="D178" t="str">
        <f t="shared" ref="D178" si="514">IF($B179=$B178,"T",IF($B179&lt;$B178,"W","L"))</f>
        <v>L</v>
      </c>
      <c r="E178" s="5">
        <f t="shared" si="464"/>
        <v>41560</v>
      </c>
      <c r="F178" s="4">
        <f t="shared" si="459"/>
        <v>6</v>
      </c>
      <c r="G178" s="4">
        <f>VLOOKUP($A178,$A178:$E178,5,FALSE)-IF(ISNA(VLOOKUP($A178,$A$128:$E$155,5,FALSE)),VLOOKUP($A178,$A$98:$E$127,5,FALSE),VLOOKUP($A178,$A$128:$E$155,5,FALSE))</f>
        <v>7</v>
      </c>
      <c r="H178" t="s">
        <v>34</v>
      </c>
      <c r="I178">
        <f t="shared" si="455"/>
        <v>1625</v>
      </c>
      <c r="J178" t="str">
        <f t="shared" ref="J178:L178" si="515">J179</f>
        <v>Eastern</v>
      </c>
      <c r="K178">
        <f t="shared" si="515"/>
        <v>59</v>
      </c>
      <c r="L178" t="str">
        <f t="shared" si="515"/>
        <v>Partly Cloudy</v>
      </c>
      <c r="M178">
        <f t="shared" ref="M178:M209" si="516">$B179</f>
        <v>30</v>
      </c>
      <c r="N178" s="10">
        <f t="shared" si="461"/>
        <v>26.8</v>
      </c>
      <c r="O178" s="10">
        <f t="shared" si="462"/>
        <v>14.6</v>
      </c>
      <c r="P178" s="8">
        <f>(P179*-1)</f>
        <v>-2</v>
      </c>
      <c r="Q178" t="str">
        <f>IF(AND(($P178 &lt;  0), ($D178="L")), "N", IF(AND(($P178 &gt; 0), ($D178="W")),"N","Y"))</f>
        <v>N</v>
      </c>
    </row>
    <row r="179" spans="1:17" x14ac:dyDescent="0.35">
      <c r="A179" t="s">
        <v>7</v>
      </c>
      <c r="B179">
        <v>30</v>
      </c>
      <c r="C179" t="s">
        <v>1</v>
      </c>
      <c r="D179" t="str">
        <f t="shared" ref="D179" si="517">IF($B178=$B179,"T",IF($B178&lt;$B179,"W","L"))</f>
        <v>W</v>
      </c>
      <c r="E179" s="5">
        <v>41560</v>
      </c>
      <c r="F179" s="4">
        <f t="shared" si="459"/>
        <v>6</v>
      </c>
      <c r="G179" s="4">
        <f>VLOOKUP($A179,$A179:$E179,5,FALSE)-IF(ISNA(VLOOKUP($A179,$A$128:$E$155,5,FALSE)),VLOOKUP($A179,$A$98:$E$127,5,FALSE),VLOOKUP($A179,$A$128:$E$155,5,FALSE))</f>
        <v>7</v>
      </c>
      <c r="H179" t="s">
        <v>35</v>
      </c>
      <c r="I179">
        <v>1625</v>
      </c>
      <c r="J179" t="str">
        <f>VLOOKUP(A179,Sheet1!$A:$D,3, FALSE)</f>
        <v>Eastern</v>
      </c>
      <c r="K179">
        <v>59</v>
      </c>
      <c r="L179" t="s">
        <v>62</v>
      </c>
      <c r="M179">
        <f t="shared" ref="M179:M210" si="518">$B178</f>
        <v>27</v>
      </c>
      <c r="N179" s="10">
        <f t="shared" si="461"/>
        <v>19</v>
      </c>
      <c r="O179" s="10">
        <f t="shared" si="462"/>
        <v>14</v>
      </c>
      <c r="P179" s="8">
        <v>2</v>
      </c>
      <c r="Q179" t="str">
        <f>IF(AND(($P179 &lt;  0), ($D179="L")), "N", IF(AND(($P179 &gt; 0), ($D179="W")),"N","Y"))</f>
        <v>N</v>
      </c>
    </row>
    <row r="180" spans="1:17" x14ac:dyDescent="0.35">
      <c r="A180" t="s">
        <v>22</v>
      </c>
      <c r="B180">
        <v>20</v>
      </c>
      <c r="C180" t="s">
        <v>1</v>
      </c>
      <c r="D180" t="str">
        <f t="shared" ref="D180" si="519">IF($B181=$B180,"T",IF($B181&lt;$B180,"W","L"))</f>
        <v>L</v>
      </c>
      <c r="E180" s="5">
        <f t="shared" si="464"/>
        <v>41560</v>
      </c>
      <c r="F180" s="4">
        <f t="shared" si="459"/>
        <v>6</v>
      </c>
      <c r="G180" s="4">
        <f>VLOOKUP($A180,$A180:$E180,5,FALSE)-IF(ISNA(VLOOKUP($A180,$A$128:$E$155,5,FALSE)),VLOOKUP($A180,$A$98:$E$127,5,FALSE),VLOOKUP($A180,$A$128:$E$155,5,FALSE))</f>
        <v>7</v>
      </c>
      <c r="H180" t="s">
        <v>34</v>
      </c>
      <c r="I180" s="1">
        <f t="shared" si="455"/>
        <v>1325</v>
      </c>
      <c r="J180" t="str">
        <f t="shared" ref="J180:L180" si="520">J181</f>
        <v>Pacific</v>
      </c>
      <c r="K180">
        <f t="shared" si="520"/>
        <v>65</v>
      </c>
      <c r="L180" t="str">
        <f t="shared" si="520"/>
        <v>Sunny</v>
      </c>
      <c r="M180">
        <f t="shared" ref="M180:M211" si="521">$B181</f>
        <v>32</v>
      </c>
      <c r="N180" s="10">
        <f t="shared" si="461"/>
        <v>18.2</v>
      </c>
      <c r="O180" s="10">
        <f t="shared" si="462"/>
        <v>19</v>
      </c>
      <c r="P180" s="8">
        <f>(P181*-1)</f>
        <v>-10</v>
      </c>
      <c r="Q180" t="str">
        <f>IF(AND(($P180 &lt;  0), ($D180="L")), "N", IF(AND(($P180 &gt; 0), ($D180="W")),"N","Y"))</f>
        <v>N</v>
      </c>
    </row>
    <row r="181" spans="1:17" x14ac:dyDescent="0.35">
      <c r="A181" t="s">
        <v>24</v>
      </c>
      <c r="B181">
        <v>32</v>
      </c>
      <c r="C181" t="s">
        <v>1</v>
      </c>
      <c r="D181" t="str">
        <f t="shared" ref="D181" si="522">IF($B180=$B181,"T",IF($B180&lt;$B181,"W","L"))</f>
        <v>W</v>
      </c>
      <c r="E181" s="5">
        <v>41560</v>
      </c>
      <c r="F181" s="4">
        <f t="shared" si="459"/>
        <v>6</v>
      </c>
      <c r="G181" s="4">
        <f>VLOOKUP($A181,$A181:$E181,5,FALSE)-IF(ISNA(VLOOKUP($A181,$A$128:$E$155,5,FALSE)),VLOOKUP($A181,$A$98:$E$127,5,FALSE),VLOOKUP($A181,$A$128:$E$155,5,FALSE))</f>
        <v>7</v>
      </c>
      <c r="H181" t="s">
        <v>35</v>
      </c>
      <c r="I181" s="1">
        <v>1325</v>
      </c>
      <c r="J181" t="str">
        <f>VLOOKUP(A181,Sheet1!$A:$D,3, FALSE)</f>
        <v>Pacific</v>
      </c>
      <c r="K181">
        <v>65</v>
      </c>
      <c r="L181" t="s">
        <v>65</v>
      </c>
      <c r="M181">
        <f t="shared" ref="M181:M212" si="523">$B180</f>
        <v>20</v>
      </c>
      <c r="N181" s="10">
        <f t="shared" si="461"/>
        <v>22.6</v>
      </c>
      <c r="O181" s="10">
        <f t="shared" si="462"/>
        <v>19.600000000000001</v>
      </c>
      <c r="P181" s="8">
        <v>10</v>
      </c>
      <c r="Q181" t="str">
        <f>IF(AND(($P181 &lt;  0), ($D181="L")), "N", IF(AND(($P181 &gt; 0), ($D181="W")),"N","Y"))</f>
        <v>N</v>
      </c>
    </row>
    <row r="182" spans="1:17" x14ac:dyDescent="0.35">
      <c r="A182" t="s">
        <v>29</v>
      </c>
      <c r="B182">
        <v>16</v>
      </c>
      <c r="C182" t="s">
        <v>1</v>
      </c>
      <c r="D182" t="str">
        <f t="shared" ref="D182" si="524">IF($B183=$B182,"T",IF($B183&lt;$B182,"W","L"))</f>
        <v>L</v>
      </c>
      <c r="E182" s="5">
        <f t="shared" si="464"/>
        <v>41560</v>
      </c>
      <c r="F182" s="4">
        <f t="shared" si="459"/>
        <v>5</v>
      </c>
      <c r="G182" s="4">
        <f>VLOOKUP($A182,$A182:$E182,5,FALSE)-IF(ISNA(VLOOKUP($A182,$A$128:$E$155,5,FALSE)),VLOOKUP($A182,$A$98:$E$127,5,FALSE),VLOOKUP($A182,$A$128:$E$155,5,FALSE))</f>
        <v>14</v>
      </c>
      <c r="H182" t="s">
        <v>34</v>
      </c>
      <c r="I182" s="1">
        <f t="shared" si="455"/>
        <v>1930</v>
      </c>
      <c r="J182" t="str">
        <f t="shared" ref="J182:L182" si="525">J183</f>
        <v>Central</v>
      </c>
      <c r="K182" t="str">
        <f t="shared" si="525"/>
        <v>Dome</v>
      </c>
      <c r="L182">
        <f t="shared" si="525"/>
        <v>0</v>
      </c>
      <c r="M182">
        <f t="shared" ref="M182:M213" si="526">$B183</f>
        <v>31</v>
      </c>
      <c r="N182" s="10">
        <f t="shared" si="461"/>
        <v>22.75</v>
      </c>
      <c r="O182" s="10">
        <f t="shared" si="462"/>
        <v>28</v>
      </c>
      <c r="P182" s="8">
        <f>(P183*-1)</f>
        <v>-5.5</v>
      </c>
      <c r="Q182" t="str">
        <f>IF(AND(($P182 &lt;  0), ($D182="L")), "N", IF(AND(($P182 &gt; 0), ($D182="W")),"N","Y"))</f>
        <v>N</v>
      </c>
    </row>
    <row r="183" spans="1:17" x14ac:dyDescent="0.35">
      <c r="A183" t="s">
        <v>28</v>
      </c>
      <c r="B183">
        <v>31</v>
      </c>
      <c r="C183" t="s">
        <v>1</v>
      </c>
      <c r="D183" t="str">
        <f t="shared" ref="D183" si="527">IF($B182=$B183,"T",IF($B182&lt;$B183,"W","L"))</f>
        <v>W</v>
      </c>
      <c r="E183" s="5">
        <v>41560</v>
      </c>
      <c r="F183" s="4">
        <f t="shared" si="459"/>
        <v>6</v>
      </c>
      <c r="G183" s="4">
        <f>VLOOKUP($A183,$A183:$E183,5,FALSE)-IF(ISNA(VLOOKUP($A183,$A$128:$E$155,5,FALSE)),VLOOKUP($A183,$A$98:$E$127,5,FALSE),VLOOKUP($A183,$A$128:$E$155,5,FALSE))</f>
        <v>7</v>
      </c>
      <c r="H183" t="s">
        <v>35</v>
      </c>
      <c r="I183" s="1">
        <v>1930</v>
      </c>
      <c r="J183" t="str">
        <f>VLOOKUP(A183,Sheet1!$A:$D,3, FALSE)</f>
        <v>Central</v>
      </c>
      <c r="K183" t="s">
        <v>61</v>
      </c>
      <c r="M183">
        <f t="shared" ref="M183:M214" si="528">$B182</f>
        <v>16</v>
      </c>
      <c r="N183" s="10">
        <f t="shared" si="461"/>
        <v>30.4</v>
      </c>
      <c r="O183" s="10">
        <f t="shared" si="462"/>
        <v>27.2</v>
      </c>
      <c r="P183" s="8">
        <v>5.5</v>
      </c>
      <c r="Q183" t="str">
        <f>IF(AND(($P183 &lt;  0), ($D183="L")), "N", IF(AND(($P183 &gt; 0), ($D183="W")),"N","Y"))</f>
        <v>N</v>
      </c>
    </row>
    <row r="184" spans="1:17" x14ac:dyDescent="0.35">
      <c r="A184" t="s">
        <v>14</v>
      </c>
      <c r="B184">
        <v>9</v>
      </c>
      <c r="C184" t="s">
        <v>1</v>
      </c>
      <c r="D184" t="str">
        <f t="shared" ref="D184" si="529">IF($B185=$B184,"T",IF($B185&lt;$B184,"W","L"))</f>
        <v>L</v>
      </c>
      <c r="E184" s="5">
        <f t="shared" ref="E184" si="530">$E185</f>
        <v>41561</v>
      </c>
      <c r="F184" s="4">
        <f t="shared" si="459"/>
        <v>6</v>
      </c>
      <c r="G184" s="4">
        <f>VLOOKUP($A184,$A184:$E184,5,FALSE)-IF(ISNA(VLOOKUP($A184,$A$128:$E$155,5,FALSE)),VLOOKUP($A184,$A$98:$E$127,5,FALSE),VLOOKUP($A184,$A$128:$E$155,5,FALSE))</f>
        <v>8</v>
      </c>
      <c r="H184" t="s">
        <v>34</v>
      </c>
      <c r="I184">
        <f t="shared" si="455"/>
        <v>1740</v>
      </c>
      <c r="J184" t="str">
        <f t="shared" ref="J184:L184" si="531">J185</f>
        <v>Pacific</v>
      </c>
      <c r="K184">
        <f t="shared" si="531"/>
        <v>69</v>
      </c>
      <c r="L184" t="str">
        <f t="shared" si="531"/>
        <v>Sunny</v>
      </c>
      <c r="M184">
        <f t="shared" ref="M184:M215" si="532">$B185</f>
        <v>19</v>
      </c>
      <c r="N184" s="10">
        <f t="shared" si="461"/>
        <v>27.8</v>
      </c>
      <c r="O184" s="10">
        <f t="shared" si="462"/>
        <v>15.8</v>
      </c>
      <c r="P184" s="8">
        <f>(P185*-1)</f>
        <v>1.5</v>
      </c>
      <c r="Q184" t="str">
        <f>IF(AND(($P184 &lt;  0), ($D184="L")), "N", IF(AND(($P184 &gt; 0), ($D184="W")),"N","Y"))</f>
        <v>Y</v>
      </c>
    </row>
    <row r="185" spans="1:17" x14ac:dyDescent="0.35">
      <c r="A185" t="s">
        <v>32</v>
      </c>
      <c r="B185">
        <v>19</v>
      </c>
      <c r="C185" t="s">
        <v>1</v>
      </c>
      <c r="D185" t="str">
        <f t="shared" ref="D185" si="533">IF($B184=$B185,"T",IF($B184&lt;$B185,"W","L"))</f>
        <v>W</v>
      </c>
      <c r="E185" s="5">
        <v>41561</v>
      </c>
      <c r="F185" s="4">
        <f t="shared" si="459"/>
        <v>6</v>
      </c>
      <c r="G185" s="4">
        <f>VLOOKUP($A185,$A185:$E185,5,FALSE)-IF(ISNA(VLOOKUP($A185,$A$128:$E$155,5,FALSE)),VLOOKUP($A185,$A$98:$E$127,5,FALSE),VLOOKUP($A185,$A$128:$E$155,5,FALSE))</f>
        <v>8</v>
      </c>
      <c r="H185" t="s">
        <v>35</v>
      </c>
      <c r="I185">
        <v>1740</v>
      </c>
      <c r="J185" t="str">
        <f>VLOOKUP(A185,Sheet1!$A:$D,3, FALSE)</f>
        <v>Pacific</v>
      </c>
      <c r="K185">
        <v>69</v>
      </c>
      <c r="L185" t="s">
        <v>65</v>
      </c>
      <c r="M185">
        <f t="shared" ref="M185:M216" si="534">$B184</f>
        <v>9</v>
      </c>
      <c r="N185" s="10">
        <f t="shared" si="461"/>
        <v>25</v>
      </c>
      <c r="O185" s="10">
        <f t="shared" si="462"/>
        <v>25.8</v>
      </c>
      <c r="P185" s="8">
        <v>-1.5</v>
      </c>
      <c r="Q185" t="str">
        <f>IF(AND(($P185 &lt;  0), ($D185="L")), "N", IF(AND(($P185 &gt; 0), ($D185="W")),"N","Y"))</f>
        <v>Y</v>
      </c>
    </row>
    <row r="186" spans="1:17" x14ac:dyDescent="0.35">
      <c r="A186" t="s">
        <v>25</v>
      </c>
      <c r="B186">
        <v>34</v>
      </c>
      <c r="C186" t="s">
        <v>1</v>
      </c>
      <c r="D186" t="str">
        <f t="shared" ref="D186" si="535">IF($B187=$B186,"T",IF($B187&lt;$B186,"W","L"))</f>
        <v>W</v>
      </c>
      <c r="E186" s="5">
        <f t="shared" ref="E186" si="536">$E187</f>
        <v>41564</v>
      </c>
      <c r="F186" s="4">
        <f>1+IF(ISNA(VLOOKUP($A186,$A$156:$F$185,6,FALSE)),VLOOKUP($A186,$A$128:$F$155,6,FALSE),VLOOKUP($A186,$A$155:$F$185,6,FALSE))</f>
        <v>7</v>
      </c>
      <c r="G186" s="4">
        <f>VLOOKUP($A186,$A186:$E186,5,FALSE)-IF(ISNA(VLOOKUP($A186,$A$156:$E$185,5,FALSE)),VLOOKUP($A186,$A$128:$E$155,5,FALSE),VLOOKUP($A186,$A$156:$E$185,5,FALSE))</f>
        <v>4</v>
      </c>
      <c r="H186" t="s">
        <v>34</v>
      </c>
      <c r="I186" s="1">
        <f t="shared" ref="I186:I214" si="537">I187</f>
        <v>1725</v>
      </c>
      <c r="J186" t="str">
        <f>J187</f>
        <v>Pacific</v>
      </c>
      <c r="K186">
        <f t="shared" ref="K186" si="538">K187</f>
        <v>82</v>
      </c>
      <c r="L186" t="str">
        <f t="shared" ref="L186" si="539">L187</f>
        <v>Clear</v>
      </c>
      <c r="M186">
        <f t="shared" ref="M186:M217" si="540">$B187</f>
        <v>22</v>
      </c>
      <c r="N186" s="10">
        <f>IF(ISNA(VLOOKUP($A186,$A$156:$N$185,2,FALSE)),((VLOOKUP($A186,$A$128:$N$155,14,FALSE)*($F186-2))+VLOOKUP($A186,$A$128:$N$155,2,FALSE))/($F186-1),((VLOOKUP($A186,$A$156:$N$185,14,FALSE)*($F186-2))+VLOOKUP($A186,$A$156:$N$185,2,FALSE))/($F186-1))</f>
        <v>26.166666666666668</v>
      </c>
      <c r="O186" s="10">
        <f>IF(ISNA(VLOOKUP($A186,$A$156:$O$185,13,FALSE)),((VLOOKUP($A186,$A$128:$O$155,15,FALSE)*($F186-2))+VLOOKUP($A186,$A$128:$O$155,13,FALSE))/($F186-1),((VLOOKUP($A186,$A$156:$O$185,15,FALSE)*($F186-2))+VLOOKUP($A186,$A$156:$O$185,13,FALSE))/($F186-1))</f>
        <v>15.666666666666666</v>
      </c>
      <c r="P186" s="8">
        <f>(P187*-1)</f>
        <v>5.5</v>
      </c>
      <c r="Q186" t="str">
        <f>IF(AND(($P186 &lt;  0), ($D186="L")), "N", IF(AND(($P186 &gt; 0), ($D186="W")),"N","Y"))</f>
        <v>N</v>
      </c>
    </row>
    <row r="187" spans="1:17" x14ac:dyDescent="0.35">
      <c r="A187" t="s">
        <v>22</v>
      </c>
      <c r="B187">
        <v>22</v>
      </c>
      <c r="C187" t="s">
        <v>1</v>
      </c>
      <c r="D187" t="str">
        <f t="shared" ref="D187" si="541">IF($B186=$B187,"T",IF($B186&lt;$B187,"W","L"))</f>
        <v>L</v>
      </c>
      <c r="E187" s="5">
        <v>41564</v>
      </c>
      <c r="F187" s="4">
        <f t="shared" ref="F187:F217" si="542">1+IF(ISNA(VLOOKUP($A187,$A$156:$F$185,6,FALSE)),VLOOKUP($A187,$A$128:$F$155,6,FALSE),VLOOKUP($A187,$A$155:$F$185,6,FALSE))</f>
        <v>7</v>
      </c>
      <c r="G187" s="4">
        <f>VLOOKUP($A187,$A187:$E187,5,FALSE)-IF(ISNA(VLOOKUP($A187,$A$156:$E$185,5,FALSE)),VLOOKUP($A187,$A$128:$E$155,5,FALSE),VLOOKUP($A187,$A$156:$E$185,5,FALSE))</f>
        <v>4</v>
      </c>
      <c r="H187" t="s">
        <v>35</v>
      </c>
      <c r="I187" s="1">
        <v>1725</v>
      </c>
      <c r="J187" t="s">
        <v>67</v>
      </c>
      <c r="K187">
        <v>82</v>
      </c>
      <c r="L187" t="s">
        <v>69</v>
      </c>
      <c r="M187">
        <f t="shared" ref="M187:M218" si="543">$B186</f>
        <v>34</v>
      </c>
      <c r="N187" s="10">
        <f t="shared" ref="N187:N215" si="544">IF(ISNA(VLOOKUP($A187,$A$156:$N$185,2,FALSE)),((VLOOKUP($A187,$A$128:$N$155,14,FALSE)*($F187-2))+VLOOKUP($A187,$A$128:$N$155,2,FALSE))/($F187-1),((VLOOKUP($A187,$A$156:$N$185,14,FALSE)*($F187-2))+VLOOKUP($A187,$A$156:$N$185,2,FALSE))/($F187-1))</f>
        <v>18.5</v>
      </c>
      <c r="O187" s="10">
        <f t="shared" ref="O187:O215" si="545">IF(ISNA(VLOOKUP($A187,$A$156:$O$185,13,FALSE)),((VLOOKUP($A187,$A$128:$O$155,15,FALSE)*($F187-2))+VLOOKUP($A187,$A$128:$O$155,13,FALSE))/($F187-1),((VLOOKUP($A187,$A$156:$O$185,15,FALSE)*($F187-2))+VLOOKUP($A187,$A$156:$O$185,13,FALSE))/($F187-1))</f>
        <v>21.166666666666668</v>
      </c>
      <c r="P187" s="8">
        <v>-5.5</v>
      </c>
      <c r="Q187" t="str">
        <f>IF(AND(($P187 &lt;  0), ($D187="L")), "N", IF(AND(($P187 &gt; 0), ($D187="W")),"N","Y"))</f>
        <v>N</v>
      </c>
    </row>
    <row r="188" spans="1:17" x14ac:dyDescent="0.35">
      <c r="A188" t="s">
        <v>28</v>
      </c>
      <c r="B188">
        <v>17</v>
      </c>
      <c r="C188" t="s">
        <v>1</v>
      </c>
      <c r="D188" t="str">
        <f t="shared" ref="D188" si="546">IF($B189=$B188,"T",IF($B189&lt;$B188,"W","L"))</f>
        <v>W</v>
      </c>
      <c r="E188" s="5">
        <f t="shared" ref="E188:E212" si="547">$E189</f>
        <v>41567</v>
      </c>
      <c r="F188" s="4">
        <f t="shared" si="542"/>
        <v>7</v>
      </c>
      <c r="G188" s="4">
        <f>VLOOKUP($A188,$A188:$E188,5,FALSE)-IF(ISNA(VLOOKUP($A188,$A$156:$E$185,5,FALSE)),VLOOKUP($A188,$A$128:$E$155,5,FALSE),VLOOKUP($A188,$A$156:$E$185,5,FALSE))</f>
        <v>7</v>
      </c>
      <c r="H188" t="s">
        <v>34</v>
      </c>
      <c r="I188">
        <f t="shared" si="537"/>
        <v>1300</v>
      </c>
      <c r="J188" t="str">
        <f t="shared" ref="J188:L188" si="548">J189</f>
        <v>Eastern</v>
      </c>
      <c r="K188" s="1">
        <f t="shared" si="548"/>
        <v>60</v>
      </c>
      <c r="L188" s="1" t="str">
        <f t="shared" si="548"/>
        <v>Sunny</v>
      </c>
      <c r="M188">
        <f t="shared" ref="M188:M219" si="549">$B189</f>
        <v>3</v>
      </c>
      <c r="N188" s="10">
        <f t="shared" si="544"/>
        <v>30.5</v>
      </c>
      <c r="O188" s="10">
        <f t="shared" si="545"/>
        <v>25.333333333333332</v>
      </c>
      <c r="P188" s="8">
        <f>(P189*-1)</f>
        <v>-3</v>
      </c>
      <c r="Q188" t="str">
        <f>IF(AND(($P188 &lt;  0), ($D188="L")), "N", IF(AND(($P188 &gt; 0), ($D188="W")),"N","Y"))</f>
        <v>Y</v>
      </c>
    </row>
    <row r="189" spans="1:17" x14ac:dyDescent="0.35">
      <c r="A189" t="s">
        <v>27</v>
      </c>
      <c r="B189">
        <v>3</v>
      </c>
      <c r="C189" t="s">
        <v>1</v>
      </c>
      <c r="D189" t="str">
        <f t="shared" ref="D189" si="550">IF($B188=$B189,"T",IF($B188&lt;$B189,"W","L"))</f>
        <v>L</v>
      </c>
      <c r="E189" s="5">
        <v>41567</v>
      </c>
      <c r="F189" s="4">
        <f t="shared" si="542"/>
        <v>7</v>
      </c>
      <c r="G189" s="4">
        <f>VLOOKUP($A189,$A189:$E189,5,FALSE)-IF(ISNA(VLOOKUP($A189,$A$156:$E$185,5,FALSE)),VLOOKUP($A189,$A$128:$E$155,5,FALSE),VLOOKUP($A189,$A$156:$E$185,5,FALSE))</f>
        <v>7</v>
      </c>
      <c r="H189" t="s">
        <v>35</v>
      </c>
      <c r="I189">
        <v>1300</v>
      </c>
      <c r="J189" t="str">
        <f>VLOOKUP(A189,Sheet1!$A:$D,3, FALSE)</f>
        <v>Eastern</v>
      </c>
      <c r="K189" s="1">
        <v>60</v>
      </c>
      <c r="L189" s="1" t="s">
        <v>65</v>
      </c>
      <c r="M189">
        <f t="shared" ref="M189:M220" si="551">$B188</f>
        <v>17</v>
      </c>
      <c r="N189" s="10">
        <f t="shared" si="544"/>
        <v>27.666666666666668</v>
      </c>
      <c r="O189" s="10">
        <f t="shared" si="545"/>
        <v>29.833333333333332</v>
      </c>
      <c r="P189" s="8">
        <v>3</v>
      </c>
      <c r="Q189" t="str">
        <f>IF(AND(($P189 &lt;  0), ($D189="L")), "N", IF(AND(($P189 &gt; 0), ($D189="W")),"N","Y"))</f>
        <v>Y</v>
      </c>
    </row>
    <row r="190" spans="1:17" x14ac:dyDescent="0.35">
      <c r="A190" t="s">
        <v>11</v>
      </c>
      <c r="B190">
        <v>23</v>
      </c>
      <c r="C190" t="s">
        <v>1</v>
      </c>
      <c r="D190" t="str">
        <f t="shared" ref="D190" si="552">IF($B191=$B190,"T",IF($B191&lt;$B190,"W","L"))</f>
        <v>W</v>
      </c>
      <c r="E190" s="5">
        <f t="shared" si="547"/>
        <v>41567</v>
      </c>
      <c r="F190" s="4">
        <f t="shared" si="542"/>
        <v>7</v>
      </c>
      <c r="G190" s="4">
        <f>VLOOKUP($A190,$A190:$E190,5,FALSE)-IF(ISNA(VLOOKUP($A190,$A$156:$E$185,5,FALSE)),VLOOKUP($A190,$A$128:$E$155,5,FALSE),VLOOKUP($A190,$A$156:$E$185,5,FALSE))</f>
        <v>7</v>
      </c>
      <c r="H190" t="s">
        <v>34</v>
      </c>
      <c r="I190">
        <f t="shared" si="537"/>
        <v>1300</v>
      </c>
      <c r="J190" t="str">
        <f t="shared" ref="J190:L190" si="553">J191</f>
        <v>Eastern</v>
      </c>
      <c r="K190">
        <f t="shared" si="553"/>
        <v>87</v>
      </c>
      <c r="L190" t="str">
        <f t="shared" si="553"/>
        <v>Partly Cloudy</v>
      </c>
      <c r="M190">
        <f t="shared" ref="M190:M221" si="554">$B191</f>
        <v>21</v>
      </c>
      <c r="N190" s="10">
        <f t="shared" si="544"/>
        <v>22.666666666666668</v>
      </c>
      <c r="O190" s="10">
        <f t="shared" si="545"/>
        <v>26.166666666666668</v>
      </c>
      <c r="P190" s="8">
        <f>(P191*-1)</f>
        <v>-6</v>
      </c>
      <c r="Q190" t="str">
        <f>IF(AND(($P190 &lt;  0), ($D190="L")), "N", IF(AND(($P190 &gt; 0), ($D190="W")),"N","Y"))</f>
        <v>Y</v>
      </c>
    </row>
    <row r="191" spans="1:17" x14ac:dyDescent="0.35">
      <c r="A191" t="s">
        <v>10</v>
      </c>
      <c r="B191">
        <v>21</v>
      </c>
      <c r="C191" t="s">
        <v>1</v>
      </c>
      <c r="D191" t="str">
        <f t="shared" ref="D191" si="555">IF($B190=$B191,"T",IF($B190&lt;$B191,"W","L"))</f>
        <v>L</v>
      </c>
      <c r="E191" s="5">
        <v>41567</v>
      </c>
      <c r="F191" s="4">
        <f t="shared" si="542"/>
        <v>6</v>
      </c>
      <c r="G191" s="4">
        <f>VLOOKUP($A191,$A191:$E191,5,FALSE)-IF(ISNA(VLOOKUP($A191,$A$156:$E$185,5,FALSE)),VLOOKUP($A191,$A$128:$E$155,5,FALSE),VLOOKUP($A191,$A$156:$E$185,5,FALSE))</f>
        <v>14</v>
      </c>
      <c r="H191" t="s">
        <v>35</v>
      </c>
      <c r="I191">
        <v>1300</v>
      </c>
      <c r="J191" t="str">
        <f>VLOOKUP(A191,Sheet1!$A:$D,3, FALSE)</f>
        <v>Eastern</v>
      </c>
      <c r="K191">
        <v>87</v>
      </c>
      <c r="L191" t="s">
        <v>62</v>
      </c>
      <c r="M191">
        <f t="shared" ref="M191:M222" si="556">$B190</f>
        <v>23</v>
      </c>
      <c r="N191" s="10">
        <f t="shared" si="544"/>
        <v>22.8</v>
      </c>
      <c r="O191" s="10">
        <f t="shared" si="545"/>
        <v>23.4</v>
      </c>
      <c r="P191" s="8">
        <v>6</v>
      </c>
      <c r="Q191" t="str">
        <f>IF(AND(($P191 &lt;  0), ($D191="L")), "N", IF(AND(($P191 &gt; 0), ($D191="W")),"N","Y"))</f>
        <v>Y</v>
      </c>
    </row>
    <row r="192" spans="1:17" x14ac:dyDescent="0.35">
      <c r="A192" t="s">
        <v>9</v>
      </c>
      <c r="B192">
        <v>23</v>
      </c>
      <c r="C192" t="s">
        <v>1</v>
      </c>
      <c r="D192" t="str">
        <f t="shared" ref="D192" si="557">IF($B193=$B192,"T",IF($B193&lt;$B192,"W","L"))</f>
        <v>L</v>
      </c>
      <c r="E192" s="5">
        <f t="shared" si="547"/>
        <v>41567</v>
      </c>
      <c r="F192" s="4">
        <f t="shared" si="542"/>
        <v>6</v>
      </c>
      <c r="G192" s="4">
        <f>VLOOKUP($A192,$A192:$E192,5,FALSE)-IF(ISNA(VLOOKUP($A192,$A$156:$E$185,5,FALSE)),VLOOKUP($A192,$A$128:$E$155,5,FALSE),VLOOKUP($A192,$A$156:$E$185,5,FALSE))</f>
        <v>7</v>
      </c>
      <c r="H192" t="s">
        <v>34</v>
      </c>
      <c r="I192">
        <f t="shared" si="537"/>
        <v>1300</v>
      </c>
      <c r="J192" t="str">
        <f t="shared" ref="J192:L192" si="558">J193</f>
        <v>Eastern</v>
      </c>
      <c r="K192" t="str">
        <f t="shared" si="558"/>
        <v>Dome</v>
      </c>
      <c r="L192">
        <f t="shared" si="558"/>
        <v>0</v>
      </c>
      <c r="M192">
        <f t="shared" ref="M192:M223" si="559">$B193</f>
        <v>31</v>
      </c>
      <c r="N192" s="10">
        <f t="shared" si="544"/>
        <v>12.8</v>
      </c>
      <c r="O192" s="10">
        <f t="shared" si="545"/>
        <v>20.2</v>
      </c>
      <c r="P192" s="8">
        <f>(P193*-1)</f>
        <v>-6.5</v>
      </c>
      <c r="Q192" t="str">
        <f>IF(AND(($P192 &lt;  0), ($D192="L")), "N", IF(AND(($P192 &gt; 0), ($D192="W")),"N","Y"))</f>
        <v>N</v>
      </c>
    </row>
    <row r="193" spans="1:17" x14ac:dyDescent="0.35">
      <c r="A193" t="s">
        <v>3</v>
      </c>
      <c r="B193">
        <v>31</v>
      </c>
      <c r="C193" t="s">
        <v>1</v>
      </c>
      <c r="D193" t="str">
        <f t="shared" ref="D193" si="560">IF($B192=$B193,"T",IF($B192&lt;$B193,"W","L"))</f>
        <v>W</v>
      </c>
      <c r="E193" s="5">
        <v>41567</v>
      </c>
      <c r="F193" s="4">
        <f t="shared" si="542"/>
        <v>6</v>
      </c>
      <c r="G193" s="4">
        <f>VLOOKUP($A193,$A193:$E193,5,FALSE)-IF(ISNA(VLOOKUP($A193,$A$156:$E$185,5,FALSE)),VLOOKUP($A193,$A$128:$E$155,5,FALSE),VLOOKUP($A193,$A$156:$E$185,5,FALSE))</f>
        <v>13</v>
      </c>
      <c r="H193" t="s">
        <v>35</v>
      </c>
      <c r="I193">
        <v>1300</v>
      </c>
      <c r="J193" t="str">
        <f>VLOOKUP(A193,Sheet1!$A:$D,3, FALSE)</f>
        <v>Eastern</v>
      </c>
      <c r="K193" t="s">
        <v>61</v>
      </c>
      <c r="M193">
        <f t="shared" ref="M193:M224" si="561">$B192</f>
        <v>23</v>
      </c>
      <c r="N193" s="10">
        <f t="shared" si="544"/>
        <v>24.4</v>
      </c>
      <c r="O193" s="10">
        <f t="shared" si="545"/>
        <v>26.8</v>
      </c>
      <c r="P193" s="8">
        <v>6.5</v>
      </c>
      <c r="Q193" t="str">
        <f>IF(AND(($P193 &lt;  0), ($D193="L")), "N", IF(AND(($P193 &gt; 0), ($D193="W")),"N","Y"))</f>
        <v>N</v>
      </c>
    </row>
    <row r="194" spans="1:17" x14ac:dyDescent="0.35">
      <c r="A194" t="s">
        <v>6</v>
      </c>
      <c r="B194">
        <v>27</v>
      </c>
      <c r="C194" t="s">
        <v>1</v>
      </c>
      <c r="D194" t="str">
        <f t="shared" ref="D194" si="562">IF($B195=$B194,"T",IF($B195&lt;$B194,"W","L"))</f>
        <v>W</v>
      </c>
      <c r="E194" s="5">
        <f t="shared" si="547"/>
        <v>41567</v>
      </c>
      <c r="F194" s="4">
        <f t="shared" si="542"/>
        <v>7</v>
      </c>
      <c r="G194" s="4">
        <f>VLOOKUP($A194,$A194:$E194,5,FALSE)-IF(ISNA(VLOOKUP($A194,$A$156:$E$185,5,FALSE)),VLOOKUP($A194,$A$128:$E$155,5,FALSE),VLOOKUP($A194,$A$156:$E$185,5,FALSE))</f>
        <v>7</v>
      </c>
      <c r="H194" t="s">
        <v>34</v>
      </c>
      <c r="I194">
        <f t="shared" si="537"/>
        <v>1300</v>
      </c>
      <c r="J194" t="str">
        <f t="shared" ref="J194:L194" si="563">J195</f>
        <v>Eastern</v>
      </c>
      <c r="K194" t="str">
        <f t="shared" si="563"/>
        <v>Dome</v>
      </c>
      <c r="L194">
        <f t="shared" si="563"/>
        <v>0</v>
      </c>
      <c r="M194">
        <f t="shared" ref="M194:M241" si="564">$B195</f>
        <v>24</v>
      </c>
      <c r="N194" s="10">
        <f t="shared" si="544"/>
        <v>20.166666666666668</v>
      </c>
      <c r="O194" s="10">
        <f t="shared" si="545"/>
        <v>18.5</v>
      </c>
      <c r="P194" s="8">
        <f>(P195*-1)</f>
        <v>-3</v>
      </c>
      <c r="Q194" t="str">
        <f>IF(AND(($P194 &lt;  0), ($D194="L")), "N", IF(AND(($P194 &gt; 0), ($D194="W")),"N","Y"))</f>
        <v>Y</v>
      </c>
    </row>
    <row r="195" spans="1:17" x14ac:dyDescent="0.35">
      <c r="A195" t="s">
        <v>16</v>
      </c>
      <c r="B195">
        <v>24</v>
      </c>
      <c r="C195" t="s">
        <v>1</v>
      </c>
      <c r="D195" t="str">
        <f t="shared" ref="D195" si="565">IF($B194=$B195,"T",IF($B194&lt;$B195,"W","L"))</f>
        <v>L</v>
      </c>
      <c r="E195" s="5">
        <v>41567</v>
      </c>
      <c r="F195" s="4">
        <f t="shared" si="542"/>
        <v>7</v>
      </c>
      <c r="G195" s="4">
        <f>VLOOKUP($A195,$A195:$E195,5,FALSE)-IF(ISNA(VLOOKUP($A195,$A$156:$E$185,5,FALSE)),VLOOKUP($A195,$A$128:$E$155,5,FALSE),VLOOKUP($A195,$A$156:$E$185,5,FALSE))</f>
        <v>7</v>
      </c>
      <c r="H195" t="s">
        <v>35</v>
      </c>
      <c r="I195">
        <v>1300</v>
      </c>
      <c r="J195" t="str">
        <f>VLOOKUP(A195,Sheet1!$A:$D,3, FALSE)</f>
        <v>Eastern</v>
      </c>
      <c r="K195" t="s">
        <v>61</v>
      </c>
      <c r="M195">
        <f t="shared" ref="M195:M241" si="566">$B194</f>
        <v>27</v>
      </c>
      <c r="N195" s="10">
        <f t="shared" si="544"/>
        <v>27</v>
      </c>
      <c r="O195" s="10">
        <f t="shared" si="545"/>
        <v>23.333333333333332</v>
      </c>
      <c r="P195" s="8">
        <v>3</v>
      </c>
      <c r="Q195" t="str">
        <f>IF(AND(($P195 &lt;  0), ($D195="L")), "N", IF(AND(($P195 &gt; 0), ($D195="W")),"N","Y"))</f>
        <v>Y</v>
      </c>
    </row>
    <row r="196" spans="1:17" x14ac:dyDescent="0.35">
      <c r="A196" t="s">
        <v>32</v>
      </c>
      <c r="B196">
        <v>24</v>
      </c>
      <c r="C196" t="s">
        <v>1</v>
      </c>
      <c r="D196" t="str">
        <f t="shared" ref="D196" si="567">IF($B197=$B196,"T",IF($B197&lt;$B196,"W","L"))</f>
        <v>W</v>
      </c>
      <c r="E196" s="5">
        <f t="shared" si="547"/>
        <v>41567</v>
      </c>
      <c r="F196" s="4">
        <f t="shared" si="542"/>
        <v>7</v>
      </c>
      <c r="G196" s="4">
        <f>VLOOKUP($A196,$A196:$E196,5,FALSE)-IF(ISNA(VLOOKUP($A196,$A$156:$E$185,5,FALSE)),VLOOKUP($A196,$A$128:$E$155,5,FALSE),VLOOKUP($A196,$A$156:$E$185,5,FALSE))</f>
        <v>6</v>
      </c>
      <c r="H196" t="s">
        <v>34</v>
      </c>
      <c r="I196">
        <f t="shared" si="537"/>
        <v>1300</v>
      </c>
      <c r="J196" t="str">
        <f t="shared" ref="J196:L196" si="568">J197</f>
        <v>Eastern</v>
      </c>
      <c r="K196">
        <f t="shared" si="568"/>
        <v>73</v>
      </c>
      <c r="L196">
        <f t="shared" si="568"/>
        <v>0</v>
      </c>
      <c r="M196">
        <f t="shared" ref="M196:M241" si="569">$B197</f>
        <v>6</v>
      </c>
      <c r="N196" s="10">
        <f t="shared" si="544"/>
        <v>24</v>
      </c>
      <c r="O196" s="10">
        <f t="shared" si="545"/>
        <v>23</v>
      </c>
      <c r="P196" s="8">
        <f>(P197*-1)</f>
        <v>-7</v>
      </c>
      <c r="Q196" t="str">
        <f>IF(AND(($P196 &lt;  0), ($D196="L")), "N", IF(AND(($P196 &gt; 0), ($D196="W")),"N","Y"))</f>
        <v>Y</v>
      </c>
    </row>
    <row r="197" spans="1:17" x14ac:dyDescent="0.35">
      <c r="A197" t="s">
        <v>19</v>
      </c>
      <c r="B197">
        <v>6</v>
      </c>
      <c r="C197" t="s">
        <v>1</v>
      </c>
      <c r="D197" t="str">
        <f t="shared" ref="D197" si="570">IF($B196=$B197,"T",IF($B196&lt;$B197,"W","L"))</f>
        <v>L</v>
      </c>
      <c r="E197" s="5">
        <v>41567</v>
      </c>
      <c r="F197" s="4">
        <f t="shared" si="542"/>
        <v>7</v>
      </c>
      <c r="G197" s="4">
        <f>VLOOKUP($A197,$A197:$E197,5,FALSE)-IF(ISNA(VLOOKUP($A197,$A$156:$E$185,5,FALSE)),VLOOKUP($A197,$A$128:$E$155,5,FALSE),VLOOKUP($A197,$A$156:$E$185,5,FALSE))</f>
        <v>7</v>
      </c>
      <c r="H197" t="s">
        <v>35</v>
      </c>
      <c r="I197">
        <v>1300</v>
      </c>
      <c r="J197" t="str">
        <f>VLOOKUP(A197,Sheet1!$A:$D,3, FALSE)</f>
        <v>Eastern</v>
      </c>
      <c r="K197">
        <v>73</v>
      </c>
      <c r="M197">
        <f t="shared" ref="M197:M241" si="571">$B196</f>
        <v>24</v>
      </c>
      <c r="N197" s="10">
        <f t="shared" si="544"/>
        <v>11.666666666666666</v>
      </c>
      <c r="O197" s="10">
        <f t="shared" si="545"/>
        <v>33</v>
      </c>
      <c r="P197" s="8">
        <v>7</v>
      </c>
      <c r="Q197" t="str">
        <f>IF(AND(($P197 &lt;  0), ($D197="L")), "N", IF(AND(($P197 &gt; 0), ($D197="W")),"N","Y"))</f>
        <v>Y</v>
      </c>
    </row>
    <row r="198" spans="1:17" x14ac:dyDescent="0.35">
      <c r="A198" t="s">
        <v>7</v>
      </c>
      <c r="B198">
        <v>27</v>
      </c>
      <c r="C198" t="s">
        <v>5</v>
      </c>
      <c r="D198" t="str">
        <f t="shared" ref="D198" si="572">IF($B199=$B198,"T",IF($B199&lt;$B198,"W","L"))</f>
        <v>L</v>
      </c>
      <c r="E198" s="5">
        <f t="shared" si="547"/>
        <v>41567</v>
      </c>
      <c r="F198" s="4">
        <f t="shared" si="542"/>
        <v>7</v>
      </c>
      <c r="G198" s="4">
        <f>VLOOKUP($A198,$A198:$E198,5,FALSE)-IF(ISNA(VLOOKUP($A198,$A$156:$E$185,5,FALSE)),VLOOKUP($A198,$A$128:$E$155,5,FALSE),VLOOKUP($A198,$A$156:$E$185,5,FALSE))</f>
        <v>7</v>
      </c>
      <c r="H198" t="s">
        <v>34</v>
      </c>
      <c r="I198">
        <f t="shared" si="537"/>
        <v>1300</v>
      </c>
      <c r="J198" t="str">
        <f t="shared" ref="J198:L198" si="573">J199</f>
        <v>Eastern</v>
      </c>
      <c r="K198">
        <f t="shared" si="573"/>
        <v>63</v>
      </c>
      <c r="L198" t="str">
        <f t="shared" si="573"/>
        <v>Sunny</v>
      </c>
      <c r="M198">
        <f t="shared" ref="M198:M241" si="574">$B199</f>
        <v>30</v>
      </c>
      <c r="N198" s="10">
        <f t="shared" si="544"/>
        <v>20.833333333333332</v>
      </c>
      <c r="O198" s="10">
        <f t="shared" si="545"/>
        <v>16.166666666666668</v>
      </c>
      <c r="P198" s="8">
        <f>(P199*-1)</f>
        <v>3.5</v>
      </c>
      <c r="Q198" t="str">
        <f>IF(AND(($P198 &lt;  0), ($D198="L")), "N", IF(AND(($P198 &gt; 0), ($D198="W")),"N","Y"))</f>
        <v>Y</v>
      </c>
    </row>
    <row r="199" spans="1:17" x14ac:dyDescent="0.35">
      <c r="A199" t="s">
        <v>31</v>
      </c>
      <c r="B199">
        <v>30</v>
      </c>
      <c r="C199" t="s">
        <v>5</v>
      </c>
      <c r="D199" t="str">
        <f t="shared" ref="D199" si="575">IF($B198=$B199,"T",IF($B198&lt;$B199,"W","L"))</f>
        <v>W</v>
      </c>
      <c r="E199" s="5">
        <v>41567</v>
      </c>
      <c r="F199" s="4">
        <f t="shared" si="542"/>
        <v>7</v>
      </c>
      <c r="G199" s="4">
        <f>VLOOKUP($A199,$A199:$E199,5,FALSE)-IF(ISNA(VLOOKUP($A199,$A$156:$E$185,5,FALSE)),VLOOKUP($A199,$A$128:$E$155,5,FALSE),VLOOKUP($A199,$A$156:$E$185,5,FALSE))</f>
        <v>7</v>
      </c>
      <c r="H199" t="s">
        <v>35</v>
      </c>
      <c r="I199">
        <v>1300</v>
      </c>
      <c r="J199" t="str">
        <f>VLOOKUP(A199,Sheet1!$A:$D,3, FALSE)</f>
        <v>Eastern</v>
      </c>
      <c r="K199">
        <v>63</v>
      </c>
      <c r="L199" t="s">
        <v>65</v>
      </c>
      <c r="M199">
        <f t="shared" ref="M199:M241" si="576">$B198</f>
        <v>27</v>
      </c>
      <c r="N199" s="10">
        <f t="shared" si="544"/>
        <v>17.333333333333332</v>
      </c>
      <c r="O199" s="10">
        <f t="shared" si="545"/>
        <v>22.5</v>
      </c>
      <c r="P199" s="8">
        <v>-3.5</v>
      </c>
      <c r="Q199" t="str">
        <f>IF(AND(($P199 &lt;  0), ($D199="L")), "N", IF(AND(($P199 &gt; 0), ($D199="W")),"N","Y"))</f>
        <v>Y</v>
      </c>
    </row>
    <row r="200" spans="1:17" x14ac:dyDescent="0.35">
      <c r="A200" t="s">
        <v>23</v>
      </c>
      <c r="B200">
        <v>15</v>
      </c>
      <c r="C200" t="s">
        <v>1</v>
      </c>
      <c r="D200" t="str">
        <f t="shared" ref="D200" si="577">IF($B201=$B200,"T",IF($B201&lt;$B200,"W","L"))</f>
        <v>L</v>
      </c>
      <c r="E200" s="5">
        <f t="shared" si="547"/>
        <v>41567</v>
      </c>
      <c r="F200" s="4">
        <f t="shared" si="542"/>
        <v>7</v>
      </c>
      <c r="G200" s="4">
        <f>VLOOKUP($A200,$A200:$E200,5,FALSE)-IF(ISNA(VLOOKUP($A200,$A$156:$E$185,5,FALSE)),VLOOKUP($A200,$A$128:$E$155,5,FALSE),VLOOKUP($A200,$A$156:$E$185,5,FALSE))</f>
        <v>7</v>
      </c>
      <c r="H200" t="s">
        <v>34</v>
      </c>
      <c r="I200">
        <f t="shared" si="537"/>
        <v>1300</v>
      </c>
      <c r="J200" t="str">
        <f t="shared" ref="J200:L200" si="578">J201</f>
        <v>Eastern</v>
      </c>
      <c r="K200">
        <f t="shared" si="578"/>
        <v>68</v>
      </c>
      <c r="L200" t="str">
        <f t="shared" si="578"/>
        <v>Sunny</v>
      </c>
      <c r="M200">
        <f t="shared" ref="M200:M241" si="579">$B201</f>
        <v>30</v>
      </c>
      <c r="N200" s="10">
        <f t="shared" si="544"/>
        <v>23.5</v>
      </c>
      <c r="O200" s="10">
        <f t="shared" si="545"/>
        <v>25.666666666666668</v>
      </c>
      <c r="P200" s="8">
        <f>(P201*-1)</f>
        <v>-7</v>
      </c>
      <c r="Q200" t="str">
        <f>IF(AND(($P200 &lt;  0), ($D200="L")), "N", IF(AND(($P200 &gt; 0), ($D200="W")),"N","Y"))</f>
        <v>N</v>
      </c>
    </row>
    <row r="201" spans="1:17" x14ac:dyDescent="0.35">
      <c r="A201" t="s">
        <v>20</v>
      </c>
      <c r="B201">
        <v>30</v>
      </c>
      <c r="C201" t="s">
        <v>1</v>
      </c>
      <c r="D201" t="str">
        <f t="shared" ref="D201" si="580">IF($B200=$B201,"T",IF($B200&lt;$B201,"W","L"))</f>
        <v>W</v>
      </c>
      <c r="E201" s="5">
        <v>41567</v>
      </c>
      <c r="F201" s="4">
        <f t="shared" si="542"/>
        <v>6</v>
      </c>
      <c r="G201" s="4">
        <f>VLOOKUP($A201,$A201:$E201,5,FALSE)-IF(ISNA(VLOOKUP($A201,$A$156:$E$185,5,FALSE)),VLOOKUP($A201,$A$128:$E$155,5,FALSE),VLOOKUP($A201,$A$156:$E$185,5,FALSE))</f>
        <v>7</v>
      </c>
      <c r="H201" t="s">
        <v>35</v>
      </c>
      <c r="I201">
        <v>1300</v>
      </c>
      <c r="J201" t="str">
        <f>VLOOKUP(A201,Sheet1!$A:$D,3, FALSE)</f>
        <v>Eastern</v>
      </c>
      <c r="K201">
        <v>68</v>
      </c>
      <c r="L201" t="s">
        <v>65</v>
      </c>
      <c r="M201">
        <f t="shared" ref="M201:M241" si="581">$B200</f>
        <v>15</v>
      </c>
      <c r="N201" s="10">
        <f t="shared" si="544"/>
        <v>21.8</v>
      </c>
      <c r="O201" s="10">
        <f t="shared" si="545"/>
        <v>13.6</v>
      </c>
      <c r="P201" s="8">
        <v>7</v>
      </c>
      <c r="Q201" t="str">
        <f>IF(AND(($P201 &lt;  0), ($D201="L")), "N", IF(AND(($P201 &gt; 0), ($D201="W")),"N","Y"))</f>
        <v>N</v>
      </c>
    </row>
    <row r="202" spans="1:17" x14ac:dyDescent="0.35">
      <c r="A202" t="s">
        <v>17</v>
      </c>
      <c r="B202">
        <v>41</v>
      </c>
      <c r="C202" t="s">
        <v>1</v>
      </c>
      <c r="D202" t="str">
        <f t="shared" ref="D202" si="582">IF($B203=$B202,"T",IF($B203&lt;$B202,"W","L"))</f>
        <v>L</v>
      </c>
      <c r="E202" s="5">
        <f t="shared" si="547"/>
        <v>41567</v>
      </c>
      <c r="F202" s="4">
        <f t="shared" si="542"/>
        <v>7</v>
      </c>
      <c r="G202" s="4">
        <f>VLOOKUP($A202,$A202:$E202,5,FALSE)-IF(ISNA(VLOOKUP($A202,$A$156:$E$185,5,FALSE)),VLOOKUP($A202,$A$128:$E$155,5,FALSE),VLOOKUP($A202,$A$156:$E$185,5,FALSE))</f>
        <v>10</v>
      </c>
      <c r="H202" t="s">
        <v>34</v>
      </c>
      <c r="I202">
        <f t="shared" si="537"/>
        <v>1300</v>
      </c>
      <c r="J202" t="str">
        <f t="shared" ref="J202:L202" si="583">J203</f>
        <v>Eastern</v>
      </c>
      <c r="K202">
        <f t="shared" si="583"/>
        <v>61</v>
      </c>
      <c r="L202" t="str">
        <f t="shared" si="583"/>
        <v>Sunny</v>
      </c>
      <c r="M202">
        <f t="shared" ref="M202:M241" si="584">$B203</f>
        <v>45</v>
      </c>
      <c r="N202" s="10">
        <f t="shared" si="544"/>
        <v>28.666666666666668</v>
      </c>
      <c r="O202" s="10">
        <f t="shared" si="545"/>
        <v>26.833333333333332</v>
      </c>
      <c r="P202" s="8">
        <f>(P203*-1)</f>
        <v>1</v>
      </c>
      <c r="Q202" t="str">
        <f>IF(AND(($P202 &lt;  0), ($D202="L")), "N", IF(AND(($P202 &gt; 0), ($D202="W")),"N","Y"))</f>
        <v>Y</v>
      </c>
    </row>
    <row r="203" spans="1:17" x14ac:dyDescent="0.35">
      <c r="A203" t="s">
        <v>29</v>
      </c>
      <c r="B203">
        <v>45</v>
      </c>
      <c r="C203" t="s">
        <v>1</v>
      </c>
      <c r="D203" t="str">
        <f t="shared" ref="D203" si="585">IF($B202=$B203,"T",IF($B202&lt;$B203,"W","L"))</f>
        <v>W</v>
      </c>
      <c r="E203" s="5">
        <v>41567</v>
      </c>
      <c r="F203" s="4">
        <f t="shared" si="542"/>
        <v>6</v>
      </c>
      <c r="G203" s="4">
        <f>VLOOKUP($A203,$A203:$E203,5,FALSE)-IF(ISNA(VLOOKUP($A203,$A$156:$E$185,5,FALSE)),VLOOKUP($A203,$A$128:$E$155,5,FALSE),VLOOKUP($A203,$A$156:$E$185,5,FALSE))</f>
        <v>7</v>
      </c>
      <c r="H203" t="s">
        <v>35</v>
      </c>
      <c r="I203">
        <v>1300</v>
      </c>
      <c r="J203" t="str">
        <f>VLOOKUP(A203,Sheet1!$A:$D,3, FALSE)</f>
        <v>Eastern</v>
      </c>
      <c r="K203">
        <v>61</v>
      </c>
      <c r="L203" t="s">
        <v>65</v>
      </c>
      <c r="M203">
        <f t="shared" ref="M203:M241" si="586">$B202</f>
        <v>41</v>
      </c>
      <c r="N203" s="10">
        <f t="shared" si="544"/>
        <v>21.4</v>
      </c>
      <c r="O203" s="10">
        <f t="shared" si="545"/>
        <v>28.6</v>
      </c>
      <c r="P203" s="8">
        <v>-1</v>
      </c>
      <c r="Q203" t="str">
        <f>IF(AND(($P203 &lt;  0), ($D203="L")), "N", IF(AND(($P203 &gt; 0), ($D203="W")),"N","Y"))</f>
        <v>Y</v>
      </c>
    </row>
    <row r="204" spans="1:17" x14ac:dyDescent="0.35">
      <c r="A204" t="s">
        <v>24</v>
      </c>
      <c r="B204">
        <v>31</v>
      </c>
      <c r="C204" t="s">
        <v>1</v>
      </c>
      <c r="D204" t="str">
        <f t="shared" ref="D204" si="587">IF($B205=$B204,"T",IF($B205&lt;$B204,"W","L"))</f>
        <v>W</v>
      </c>
      <c r="E204" s="5">
        <f t="shared" si="547"/>
        <v>41567</v>
      </c>
      <c r="F204" s="4">
        <f t="shared" si="542"/>
        <v>7</v>
      </c>
      <c r="G204" s="4">
        <f>VLOOKUP($A204,$A204:$E204,5,FALSE)-IF(ISNA(VLOOKUP($A204,$A$156:$E$185,5,FALSE)),VLOOKUP($A204,$A$128:$E$155,5,FALSE),VLOOKUP($A204,$A$156:$E$185,5,FALSE))</f>
        <v>7</v>
      </c>
      <c r="H204" t="s">
        <v>34</v>
      </c>
      <c r="I204">
        <f t="shared" si="537"/>
        <v>1505</v>
      </c>
      <c r="J204" t="str">
        <f t="shared" ref="J204:L204" si="588">J205</f>
        <v>Central</v>
      </c>
      <c r="K204" s="1">
        <f t="shared" si="588"/>
        <v>68</v>
      </c>
      <c r="L204" s="1" t="str">
        <f t="shared" si="588"/>
        <v>Sunny</v>
      </c>
      <c r="M204">
        <f t="shared" ref="M204:M241" si="589">$B205</f>
        <v>17</v>
      </c>
      <c r="N204" s="10">
        <f t="shared" si="544"/>
        <v>24.166666666666668</v>
      </c>
      <c r="O204" s="10">
        <f t="shared" si="545"/>
        <v>19.666666666666668</v>
      </c>
      <c r="P204" s="8">
        <f>(P205*-1)</f>
        <v>3.5</v>
      </c>
      <c r="Q204" t="str">
        <f>IF(AND(($P204 &lt;  0), ($D204="L")), "N", IF(AND(($P204 &gt; 0), ($D204="W")),"N","Y"))</f>
        <v>N</v>
      </c>
    </row>
    <row r="205" spans="1:17" x14ac:dyDescent="0.35">
      <c r="A205" t="s">
        <v>13</v>
      </c>
      <c r="B205">
        <v>17</v>
      </c>
      <c r="C205" t="s">
        <v>1</v>
      </c>
      <c r="D205" t="str">
        <f t="shared" ref="D205" si="590">IF($B204=$B205,"T",IF($B204&lt;$B205,"W","L"))</f>
        <v>L</v>
      </c>
      <c r="E205" s="5">
        <v>41567</v>
      </c>
      <c r="F205" s="4">
        <f t="shared" si="542"/>
        <v>7</v>
      </c>
      <c r="G205" s="4">
        <f>VLOOKUP($A205,$A205:$E205,5,FALSE)-IF(ISNA(VLOOKUP($A205,$A$156:$E$185,5,FALSE)),VLOOKUP($A205,$A$128:$E$155,5,FALSE),VLOOKUP($A205,$A$156:$E$185,5,FALSE))</f>
        <v>7</v>
      </c>
      <c r="H205" t="s">
        <v>35</v>
      </c>
      <c r="I205">
        <v>1505</v>
      </c>
      <c r="J205" t="str">
        <f>VLOOKUP(A205,Sheet1!$A:$D,3, FALSE)</f>
        <v>Central</v>
      </c>
      <c r="K205" s="1">
        <v>68</v>
      </c>
      <c r="L205" s="1" t="s">
        <v>65</v>
      </c>
      <c r="M205">
        <f t="shared" ref="M205:M241" si="591">$B204</f>
        <v>31</v>
      </c>
      <c r="N205" s="10">
        <f t="shared" si="544"/>
        <v>21.333333333333332</v>
      </c>
      <c r="O205" s="10">
        <f t="shared" si="545"/>
        <v>19.166666666666668</v>
      </c>
      <c r="P205" s="8">
        <v>-3.5</v>
      </c>
      <c r="Q205" t="str">
        <f>IF(AND(($P205 &lt;  0), ($D205="L")), "N", IF(AND(($P205 &gt; 0), ($D205="W")),"N","Y"))</f>
        <v>N</v>
      </c>
    </row>
    <row r="206" spans="1:17" x14ac:dyDescent="0.35">
      <c r="A206" t="s">
        <v>8</v>
      </c>
      <c r="B206">
        <v>13</v>
      </c>
      <c r="C206" t="s">
        <v>1</v>
      </c>
      <c r="D206" t="str">
        <f t="shared" ref="D206" si="592">IF($B207=$B206,"T",IF($B207&lt;$B206,"W","L"))</f>
        <v>L</v>
      </c>
      <c r="E206" s="5">
        <f t="shared" si="547"/>
        <v>41567</v>
      </c>
      <c r="F206" s="4">
        <f t="shared" si="542"/>
        <v>7</v>
      </c>
      <c r="G206" s="4">
        <f>VLOOKUP($A206,$A206:$E206,5,FALSE)-IF(ISNA(VLOOKUP($A206,$A$156:$E$185,5,FALSE)),VLOOKUP($A206,$A$128:$E$155,5,FALSE),VLOOKUP($A206,$A$156:$E$185,5,FALSE))</f>
        <v>7</v>
      </c>
      <c r="H206" t="s">
        <v>34</v>
      </c>
      <c r="I206">
        <f t="shared" si="537"/>
        <v>1525</v>
      </c>
      <c r="J206" t="str">
        <f t="shared" ref="J206:L208" si="593">J207</f>
        <v>Central</v>
      </c>
      <c r="K206" s="1">
        <f t="shared" si="593"/>
        <v>46</v>
      </c>
      <c r="L206" s="1" t="str">
        <f t="shared" si="593"/>
        <v>Light Rain</v>
      </c>
      <c r="M206">
        <f t="shared" ref="M206:M241" si="594">$B207</f>
        <v>31</v>
      </c>
      <c r="N206" s="10">
        <f t="shared" si="544"/>
        <v>19.666666666666668</v>
      </c>
      <c r="O206" s="10">
        <f t="shared" si="545"/>
        <v>20.833333333333332</v>
      </c>
      <c r="P206" s="8">
        <f>(P207*-1)</f>
        <v>-8.5</v>
      </c>
      <c r="Q206" t="str">
        <f>IF(AND(($P206 &lt;  0), ($D206="L")), "N", IF(AND(($P206 &gt; 0), ($D206="W")),"N","Y"))</f>
        <v>N</v>
      </c>
    </row>
    <row r="207" spans="1:17" x14ac:dyDescent="0.35">
      <c r="A207" t="s">
        <v>26</v>
      </c>
      <c r="B207">
        <v>31</v>
      </c>
      <c r="C207" t="s">
        <v>1</v>
      </c>
      <c r="D207" t="str">
        <f t="shared" ref="D207" si="595">IF($B206=$B207,"T",IF($B206&lt;$B207,"W","L"))</f>
        <v>W</v>
      </c>
      <c r="E207" s="5">
        <v>41567</v>
      </c>
      <c r="F207" s="4">
        <f t="shared" si="542"/>
        <v>6</v>
      </c>
      <c r="G207" s="4">
        <f>VLOOKUP($A207,$A207:$E207,5,FALSE)-IF(ISNA(VLOOKUP($A207,$A$156:$E$185,5,FALSE)),VLOOKUP($A207,$A$128:$E$155,5,FALSE),VLOOKUP($A207,$A$156:$E$185,5,FALSE))</f>
        <v>7</v>
      </c>
      <c r="H207" t="s">
        <v>35</v>
      </c>
      <c r="I207">
        <v>1525</v>
      </c>
      <c r="J207" t="str">
        <f>VLOOKUP(A207,Sheet1!$A:$D,3, FALSE)</f>
        <v>Central</v>
      </c>
      <c r="K207" s="1">
        <v>46</v>
      </c>
      <c r="L207" s="1" t="s">
        <v>79</v>
      </c>
      <c r="M207">
        <f t="shared" ref="M207:M241" si="596">$B206</f>
        <v>13</v>
      </c>
      <c r="N207" s="10">
        <f t="shared" si="544"/>
        <v>27.4</v>
      </c>
      <c r="O207" s="10">
        <f t="shared" si="545"/>
        <v>22.8</v>
      </c>
      <c r="P207" s="8">
        <v>8.5</v>
      </c>
      <c r="Q207" t="str">
        <f>IF(AND(($P207 &lt;  0), ($D207="L")), "N", IF(AND(($P207 &gt; 0), ($D207="W")),"N","Y"))</f>
        <v>N</v>
      </c>
    </row>
    <row r="208" spans="1:17" x14ac:dyDescent="0.35">
      <c r="A208" t="s">
        <v>30</v>
      </c>
      <c r="B208">
        <v>16</v>
      </c>
      <c r="C208" t="s">
        <v>1</v>
      </c>
      <c r="D208" t="str">
        <f t="shared" ref="D208" si="597">IF($B209=$B208,"T",IF($B209&lt;$B208,"W","L"))</f>
        <v>L</v>
      </c>
      <c r="E208" s="5">
        <f t="shared" si="547"/>
        <v>41567</v>
      </c>
      <c r="F208" s="4">
        <f t="shared" si="542"/>
        <v>7</v>
      </c>
      <c r="G208" s="4">
        <f>VLOOKUP($A208,$A208:$E208,5,FALSE)-IF(ISNA(VLOOKUP($A208,$A$156:$E$185,5,FALSE)),VLOOKUP($A208,$A$128:$E$155,5,FALSE),VLOOKUP($A208,$A$156:$E$185,5,FALSE))</f>
        <v>7</v>
      </c>
      <c r="H208" t="s">
        <v>34</v>
      </c>
      <c r="I208">
        <f t="shared" si="537"/>
        <v>1625</v>
      </c>
      <c r="J208" t="str">
        <f t="shared" ref="J208:K208" si="598">J209</f>
        <v>Eastern</v>
      </c>
      <c r="K208" s="1">
        <f t="shared" si="598"/>
        <v>57</v>
      </c>
      <c r="L208" s="1" t="str">
        <f t="shared" si="593"/>
        <v>Partly Cloudy</v>
      </c>
      <c r="M208">
        <f t="shared" ref="M208:M241" si="599">$B209</f>
        <v>19</v>
      </c>
      <c r="N208" s="10">
        <f t="shared" si="544"/>
        <v>22.333333333333332</v>
      </c>
      <c r="O208" s="10">
        <f t="shared" si="545"/>
        <v>21.5</v>
      </c>
      <c r="P208" s="8">
        <f>(P209*-1)</f>
        <v>-2</v>
      </c>
      <c r="Q208" t="str">
        <f>IF(AND(($P208 &lt;  0), ($D208="L")), "N", IF(AND(($P208 &gt; 0), ($D208="W")),"N","Y"))</f>
        <v>N</v>
      </c>
    </row>
    <row r="209" spans="1:17" x14ac:dyDescent="0.35">
      <c r="A209" t="s">
        <v>4</v>
      </c>
      <c r="B209">
        <v>19</v>
      </c>
      <c r="C209" t="s">
        <v>1</v>
      </c>
      <c r="D209" t="str">
        <f t="shared" ref="D209" si="600">IF($B208=$B209,"T",IF($B208&lt;$B209,"W","L"))</f>
        <v>W</v>
      </c>
      <c r="E209" s="5">
        <v>41567</v>
      </c>
      <c r="F209" s="4">
        <f t="shared" si="542"/>
        <v>6</v>
      </c>
      <c r="G209" s="4">
        <f>VLOOKUP($A209,$A209:$E209,5,FALSE)-IF(ISNA(VLOOKUP($A209,$A$156:$E$185,5,FALSE)),VLOOKUP($A209,$A$128:$E$155,5,FALSE),VLOOKUP($A209,$A$156:$E$185,5,FALSE))</f>
        <v>7</v>
      </c>
      <c r="H209" t="s">
        <v>35</v>
      </c>
      <c r="I209">
        <v>1625</v>
      </c>
      <c r="J209" t="str">
        <f>VLOOKUP(A209,Sheet1!$A:$D,3, FALSE)</f>
        <v>Eastern</v>
      </c>
      <c r="K209" s="1">
        <v>57</v>
      </c>
      <c r="L209" s="1" t="s">
        <v>62</v>
      </c>
      <c r="M209">
        <f t="shared" ref="M209:M241" si="601">$B208</f>
        <v>16</v>
      </c>
      <c r="N209" s="10">
        <f t="shared" si="544"/>
        <v>17.600000000000001</v>
      </c>
      <c r="O209" s="10">
        <f t="shared" si="545"/>
        <v>23.2</v>
      </c>
      <c r="P209" s="8">
        <v>2</v>
      </c>
      <c r="Q209" t="str">
        <f>IF(AND(($P209 &lt;  0), ($D209="L")), "N", IF(AND(($P209 &gt; 0), ($D209="W")),"N","Y"))</f>
        <v>N</v>
      </c>
    </row>
    <row r="210" spans="1:17" x14ac:dyDescent="0.35">
      <c r="A210" t="s">
        <v>15</v>
      </c>
      <c r="B210">
        <v>16</v>
      </c>
      <c r="C210" t="s">
        <v>1</v>
      </c>
      <c r="D210" t="str">
        <f t="shared" ref="D210" si="602">IF($B211=$B210,"T",IF($B211&lt;$B210,"W","L"))</f>
        <v>L</v>
      </c>
      <c r="E210" s="5">
        <f t="shared" si="547"/>
        <v>41567</v>
      </c>
      <c r="F210" s="4">
        <f t="shared" si="542"/>
        <v>7</v>
      </c>
      <c r="G210" s="4">
        <f>VLOOKUP($A210,$A210:$E210,5,FALSE)-IF(ISNA(VLOOKUP($A210,$A$156:$E$185,5,FALSE)),VLOOKUP($A210,$A$128:$E$155,5,FALSE),VLOOKUP($A210,$A$156:$E$185,5,FALSE))</f>
        <v>7</v>
      </c>
      <c r="H210" t="s">
        <v>34</v>
      </c>
      <c r="I210">
        <f t="shared" si="537"/>
        <v>1525</v>
      </c>
      <c r="J210" t="str">
        <f t="shared" ref="J210:L210" si="603">J211</f>
        <v>Central</v>
      </c>
      <c r="K210">
        <f t="shared" si="603"/>
        <v>70</v>
      </c>
      <c r="L210" t="str">
        <f t="shared" si="603"/>
        <v>Sunny</v>
      </c>
      <c r="M210">
        <f t="shared" ref="M210:M241" si="604">$B211</f>
        <v>17</v>
      </c>
      <c r="N210" s="10">
        <f t="shared" si="544"/>
        <v>17.666666666666668</v>
      </c>
      <c r="O210" s="10">
        <f t="shared" si="545"/>
        <v>29.5</v>
      </c>
      <c r="P210" s="8">
        <f>(P211*-1)</f>
        <v>-7</v>
      </c>
      <c r="Q210" t="str">
        <f>IF(AND(($P210 &lt;  0), ($D210="L")), "N", IF(AND(($P210 &gt; 0), ($D210="W")),"N","Y"))</f>
        <v>N</v>
      </c>
    </row>
    <row r="211" spans="1:17" x14ac:dyDescent="0.35">
      <c r="A211" t="s">
        <v>33</v>
      </c>
      <c r="B211">
        <v>17</v>
      </c>
      <c r="C211" t="s">
        <v>1</v>
      </c>
      <c r="D211" t="str">
        <f t="shared" ref="D211" si="605">IF($B210=$B211,"T",IF($B210&lt;$B211,"W","L"))</f>
        <v>W</v>
      </c>
      <c r="E211" s="5">
        <v>41567</v>
      </c>
      <c r="F211" s="4">
        <f t="shared" si="542"/>
        <v>7</v>
      </c>
      <c r="G211" s="4">
        <f>VLOOKUP($A211,$A211:$E211,5,FALSE)-IF(ISNA(VLOOKUP($A211,$A$156:$E$185,5,FALSE)),VLOOKUP($A211,$A$128:$E$155,5,FALSE),VLOOKUP($A211,$A$156:$E$185,5,FALSE))</f>
        <v>7</v>
      </c>
      <c r="H211" t="s">
        <v>35</v>
      </c>
      <c r="I211">
        <v>1525</v>
      </c>
      <c r="J211" t="str">
        <f>VLOOKUP(A211,Sheet1!$A:$D,3, FALSE)</f>
        <v>Central</v>
      </c>
      <c r="K211">
        <v>70</v>
      </c>
      <c r="L211" t="s">
        <v>65</v>
      </c>
      <c r="M211">
        <f t="shared" ref="M211:M241" si="606">$B210</f>
        <v>16</v>
      </c>
      <c r="N211" s="10">
        <f t="shared" si="544"/>
        <v>25.333333333333332</v>
      </c>
      <c r="O211" s="10">
        <f t="shared" si="545"/>
        <v>10.833333333333334</v>
      </c>
      <c r="P211" s="8">
        <v>7</v>
      </c>
      <c r="Q211" t="str">
        <f>IF(AND(($P211 &lt;  0), ($D211="L")), "N", IF(AND(($P211 &gt; 0), ($D211="W")),"N","Y"))</f>
        <v>N</v>
      </c>
    </row>
    <row r="212" spans="1:17" x14ac:dyDescent="0.35">
      <c r="A212" t="s">
        <v>18</v>
      </c>
      <c r="B212">
        <v>33</v>
      </c>
      <c r="C212" t="s">
        <v>1</v>
      </c>
      <c r="D212" t="str">
        <f t="shared" ref="D212" si="607">IF($B213=$B212,"T",IF($B213&lt;$B212,"W","L"))</f>
        <v>L</v>
      </c>
      <c r="E212" s="5">
        <f t="shared" si="547"/>
        <v>41567</v>
      </c>
      <c r="F212" s="4">
        <f t="shared" si="542"/>
        <v>7</v>
      </c>
      <c r="G212" s="4">
        <f>VLOOKUP($A212,$A212:$E212,5,FALSE)-IF(ISNA(VLOOKUP($A212,$A$156:$E$185,5,FALSE)),VLOOKUP($A212,$A$128:$E$155,5,FALSE),VLOOKUP($A212,$A$156:$E$185,5,FALSE))</f>
        <v>7</v>
      </c>
      <c r="H212" t="s">
        <v>34</v>
      </c>
      <c r="I212">
        <f t="shared" si="537"/>
        <v>2030</v>
      </c>
      <c r="J212" t="str">
        <f t="shared" ref="J212:L212" si="608">J213</f>
        <v>Eastern</v>
      </c>
      <c r="K212">
        <f t="shared" si="608"/>
        <v>57</v>
      </c>
      <c r="L212" t="str">
        <f t="shared" si="608"/>
        <v>Clear</v>
      </c>
      <c r="M212">
        <f t="shared" ref="M212:M241" si="609">$B213</f>
        <v>39</v>
      </c>
      <c r="N212" s="10">
        <f t="shared" si="544"/>
        <v>44.166666666666664</v>
      </c>
      <c r="O212" s="10">
        <f t="shared" si="545"/>
        <v>26.333333333333332</v>
      </c>
      <c r="P212" s="8">
        <f>(P213*-1)</f>
        <v>6.5</v>
      </c>
      <c r="Q212" t="str">
        <f>IF(AND(($P212 &lt;  0), ($D212="L")), "N", IF(AND(($P212 &gt; 0), ($D212="W")),"N","Y"))</f>
        <v>Y</v>
      </c>
    </row>
    <row r="213" spans="1:17" x14ac:dyDescent="0.35">
      <c r="A213" t="s">
        <v>14</v>
      </c>
      <c r="B213">
        <v>39</v>
      </c>
      <c r="C213" t="s">
        <v>1</v>
      </c>
      <c r="D213" t="str">
        <f t="shared" ref="D213" si="610">IF($B212=$B213,"T",IF($B212&lt;$B213,"W","L"))</f>
        <v>W</v>
      </c>
      <c r="E213" s="5">
        <v>41567</v>
      </c>
      <c r="F213" s="4">
        <f t="shared" si="542"/>
        <v>7</v>
      </c>
      <c r="G213" s="4">
        <f>VLOOKUP($A213,$A213:$E213,5,FALSE)-IF(ISNA(VLOOKUP($A213,$A$156:$E$185,5,FALSE)),VLOOKUP($A213,$A$128:$E$155,5,FALSE),VLOOKUP($A213,$A$156:$E$185,5,FALSE))</f>
        <v>6</v>
      </c>
      <c r="H213" t="s">
        <v>35</v>
      </c>
      <c r="I213">
        <v>2030</v>
      </c>
      <c r="J213" t="str">
        <f>VLOOKUP(A213,Sheet1!$A:$D,3, FALSE)</f>
        <v>Eastern</v>
      </c>
      <c r="K213">
        <v>57</v>
      </c>
      <c r="L213" t="s">
        <v>69</v>
      </c>
      <c r="M213">
        <f t="shared" ref="M213:M241" si="611">$B212</f>
        <v>33</v>
      </c>
      <c r="N213" s="10">
        <f t="shared" si="544"/>
        <v>24.666666666666668</v>
      </c>
      <c r="O213" s="10">
        <f t="shared" si="545"/>
        <v>16.333333333333332</v>
      </c>
      <c r="P213" s="8">
        <v>-6.5</v>
      </c>
      <c r="Q213" t="str">
        <f>IF(AND(($P213 &lt;  0), ($D213="L")), "N", IF(AND(($P213 &gt; 0), ($D213="W")),"N","Y"))</f>
        <v>Y</v>
      </c>
    </row>
    <row r="214" spans="1:17" x14ac:dyDescent="0.35">
      <c r="A214" t="s">
        <v>0</v>
      </c>
      <c r="B214">
        <v>7</v>
      </c>
      <c r="C214" t="s">
        <v>1</v>
      </c>
      <c r="D214" t="str">
        <f t="shared" ref="D214" si="612">IF($B215=$B214,"T",IF($B215&lt;$B214,"W","L"))</f>
        <v>L</v>
      </c>
      <c r="E214" s="5">
        <f t="shared" ref="E214" si="613">$E215</f>
        <v>41568</v>
      </c>
      <c r="F214" s="4">
        <f t="shared" si="542"/>
        <v>6</v>
      </c>
      <c r="G214" s="4">
        <f>VLOOKUP($A214,$A214:$E214,5,FALSE)-IF(ISNA(VLOOKUP($A214,$A$156:$E$185,5,FALSE)),VLOOKUP($A214,$A$128:$E$155,5,FALSE),VLOOKUP($A214,$A$156:$E$185,5,FALSE))</f>
        <v>8</v>
      </c>
      <c r="H214" t="s">
        <v>34</v>
      </c>
      <c r="I214">
        <f t="shared" si="537"/>
        <v>2040</v>
      </c>
      <c r="J214" t="str">
        <f t="shared" ref="J214:L214" si="614">J215</f>
        <v>Eastern</v>
      </c>
      <c r="K214">
        <f t="shared" si="614"/>
        <v>57</v>
      </c>
      <c r="L214" t="str">
        <f t="shared" si="614"/>
        <v>Partly Cloudy</v>
      </c>
      <c r="M214">
        <f t="shared" ref="M214:M241" si="615">$B215</f>
        <v>23</v>
      </c>
      <c r="N214" s="10">
        <f t="shared" si="544"/>
        <v>25</v>
      </c>
      <c r="O214" s="10">
        <f t="shared" si="545"/>
        <v>31.6</v>
      </c>
      <c r="P214" s="8">
        <f>(P215*-1)</f>
        <v>-4</v>
      </c>
      <c r="Q214" t="str">
        <f>IF(AND(($P214 &lt;  0), ($D214="L")), "N", IF(AND(($P214 &gt; 0), ($D214="W")),"N","Y"))</f>
        <v>N</v>
      </c>
    </row>
    <row r="215" spans="1:17" x14ac:dyDescent="0.35">
      <c r="A215" t="s">
        <v>21</v>
      </c>
      <c r="B215">
        <v>23</v>
      </c>
      <c r="C215" t="s">
        <v>1</v>
      </c>
      <c r="D215" t="str">
        <f t="shared" ref="D215" si="616">IF($B214=$B215,"T",IF($B214&lt;$B215,"W","L"))</f>
        <v>W</v>
      </c>
      <c r="E215" s="5">
        <v>41568</v>
      </c>
      <c r="F215" s="4">
        <f t="shared" si="542"/>
        <v>7</v>
      </c>
      <c r="G215" s="4">
        <f>VLOOKUP($A215,$A215:$E215,5,FALSE)-IF(ISNA(VLOOKUP($A215,$A$156:$E$185,5,FALSE)),VLOOKUP($A215,$A$128:$E$155,5,FALSE),VLOOKUP($A215,$A$156:$E$185,5,FALSE))</f>
        <v>11</v>
      </c>
      <c r="H215" t="s">
        <v>35</v>
      </c>
      <c r="I215">
        <v>2040</v>
      </c>
      <c r="J215" t="str">
        <f>VLOOKUP(A215,Sheet1!$A:$D,3, FALSE)</f>
        <v>Eastern</v>
      </c>
      <c r="K215">
        <v>57</v>
      </c>
      <c r="L215" t="s">
        <v>62</v>
      </c>
      <c r="M215">
        <f t="shared" ref="M215:M241" si="617">$B214</f>
        <v>7</v>
      </c>
      <c r="N215" s="10">
        <f t="shared" si="544"/>
        <v>17.166666666666668</v>
      </c>
      <c r="O215" s="10">
        <f t="shared" si="545"/>
        <v>34.833333333333336</v>
      </c>
      <c r="P215" s="8">
        <v>4</v>
      </c>
      <c r="Q215" t="str">
        <f>IF(AND(($P215 &lt;  0), ($D215="L")), "N", IF(AND(($P215 &gt; 0), ($D215="W")),"N","Y"))</f>
        <v>N</v>
      </c>
    </row>
    <row r="216" spans="1:17" x14ac:dyDescent="0.35">
      <c r="A216" t="s">
        <v>20</v>
      </c>
      <c r="B216">
        <v>31</v>
      </c>
      <c r="C216" t="s">
        <v>1</v>
      </c>
      <c r="D216" t="str">
        <f t="shared" ref="D216" si="618">IF($B217=$B216,"T",IF($B217&lt;$B216,"W","L"))</f>
        <v>W</v>
      </c>
      <c r="E216" s="5">
        <f t="shared" ref="E216" si="619">$E217</f>
        <v>41571</v>
      </c>
      <c r="F216" s="4">
        <f>1+IF(ISNA(VLOOKUP($A216,$A$186:$F$215,6,FALSE)),VLOOKUP($A216,$A$156:$F$185,6,FALSE),VLOOKUP($A216,$A$186:$F$215,6,FALSE))</f>
        <v>7</v>
      </c>
      <c r="G216" s="4">
        <f>VLOOKUP($A216,$A216:$E216,5,FALSE)-IF(ISNA(VLOOKUP($A216,$A$186:$E$215,5,FALSE)),VLOOKUP($A216,$A$156:$E$185,5,FALSE),VLOOKUP($A216,$A$186:$E$215,5,FALSE))</f>
        <v>4</v>
      </c>
      <c r="H216" t="s">
        <v>34</v>
      </c>
      <c r="I216">
        <f t="shared" ref="I216:I240" si="620">I217</f>
        <v>2025</v>
      </c>
      <c r="J216" t="str">
        <f>J217</f>
        <v>Eastern</v>
      </c>
      <c r="K216">
        <f t="shared" ref="K216" si="621">K217</f>
        <v>70</v>
      </c>
      <c r="L216" t="str">
        <f t="shared" ref="L216" si="622">L217</f>
        <v>Cloudy</v>
      </c>
      <c r="M216">
        <f t="shared" ref="M216:M241" si="623">$B217</f>
        <v>13</v>
      </c>
      <c r="N216" s="10">
        <f>IF(ISNA(VLOOKUP($A216,$A$186:$N$215,2,FALSE)),((VLOOKUP($A216,$A$156:$N$185,14,FALSE)*($F216-2))+VLOOKUP($A216,$A$156:$N$185,2,FALSE))/($F216-1),((VLOOKUP($A216,$A$186:$N$215,14,FALSE)*($F216-2))+VLOOKUP($A216,$A$186:$N$215,2,FALSE))/($F216-1))</f>
        <v>23.166666666666668</v>
      </c>
      <c r="O216" s="10">
        <f>IF(ISNA(VLOOKUP($A216,$A$186:$O$215,13,FALSE)),((VLOOKUP($A216,$A$156:$O$185,15,FALSE)*($F216-2))+VLOOKUP($A216,$A$156:$O$185,13,FALSE))/($F216-1),((VLOOKUP($A216,$A$186:$O$215,15,FALSE)*($F216-2))+VLOOKUP($A216,$A$186:$O$215,13,FALSE))/($F216-1))</f>
        <v>13.833333333333334</v>
      </c>
      <c r="P216" s="8">
        <f>(P217*-1)</f>
        <v>7</v>
      </c>
      <c r="Q216" t="str">
        <f>IF(AND(($P216 &lt;  0), ($D216="L")), "N", IF(AND(($P216 &gt; 0), ($D216="W")),"N","Y"))</f>
        <v>N</v>
      </c>
    </row>
    <row r="217" spans="1:17" x14ac:dyDescent="0.35">
      <c r="A217" t="s">
        <v>9</v>
      </c>
      <c r="B217">
        <v>13</v>
      </c>
      <c r="C217" t="s">
        <v>1</v>
      </c>
      <c r="D217" t="str">
        <f t="shared" ref="D217" si="624">IF($B216=$B217,"T",IF($B216&lt;$B217,"W","L"))</f>
        <v>L</v>
      </c>
      <c r="E217" s="5">
        <v>41571</v>
      </c>
      <c r="F217" s="4">
        <f t="shared" ref="F217:F244" si="625">1+IF(ISNA(VLOOKUP($A217,$A$186:$F$215,6,FALSE)),VLOOKUP($A217,$A$156:$F$185,6,FALSE),VLOOKUP($A217,$A$186:$F$215,6,FALSE))</f>
        <v>7</v>
      </c>
      <c r="G217" s="4">
        <f>VLOOKUP($A217,$A217:$E217,5,FALSE)-IF(ISNA(VLOOKUP($A217,$A$186:$E$215,5,FALSE)),VLOOKUP($A217,$A$156:$E$185,5,FALSE),VLOOKUP($A217,$A$186:$E$215,5,FALSE))</f>
        <v>4</v>
      </c>
      <c r="H217" t="s">
        <v>35</v>
      </c>
      <c r="I217">
        <v>2025</v>
      </c>
      <c r="J217" t="str">
        <f>VLOOKUP(A217,Sheet1!$A:$D,3, FALSE)</f>
        <v>Eastern</v>
      </c>
      <c r="K217">
        <v>70</v>
      </c>
      <c r="L217" t="s">
        <v>64</v>
      </c>
      <c r="M217">
        <f t="shared" ref="M217:M241" si="626">$B216</f>
        <v>31</v>
      </c>
      <c r="N217" s="10">
        <f t="shared" ref="N217:N241" si="627">IF(ISNA(VLOOKUP($A217,$A$186:$N$215,2,FALSE)),((VLOOKUP($A217,$A$156:$N$185,14,FALSE)*($F217-2))+VLOOKUP($A217,$A$156:$N$185,2,FALSE))/($F217-1),((VLOOKUP($A217,$A$186:$N$215,14,FALSE)*($F217-2))+VLOOKUP($A217,$A$186:$N$215,2,FALSE))/($F217-1))</f>
        <v>14.5</v>
      </c>
      <c r="O217" s="10">
        <f t="shared" ref="O217:O241" si="628">IF(ISNA(VLOOKUP($A217,$A$186:$O$215,13,FALSE)),((VLOOKUP($A217,$A$156:$O$185,15,FALSE)*($F217-2))+VLOOKUP($A217,$A$156:$O$185,13,FALSE))/($F217-1),((VLOOKUP($A217,$A$186:$O$215,15,FALSE)*($F217-2))+VLOOKUP($A217,$A$186:$O$215,13,FALSE))/($F217-1))</f>
        <v>22</v>
      </c>
      <c r="P217" s="8">
        <v>-7</v>
      </c>
      <c r="Q217" t="str">
        <f>IF(AND(($P217 &lt;  0), ($D217="L")), "N", IF(AND(($P217 &gt; 0), ($D217="W")),"N","Y"))</f>
        <v>N</v>
      </c>
    </row>
    <row r="218" spans="1:17" x14ac:dyDescent="0.35">
      <c r="A218" t="s">
        <v>8</v>
      </c>
      <c r="B218">
        <v>17</v>
      </c>
      <c r="C218" t="s">
        <v>1</v>
      </c>
      <c r="D218" t="str">
        <f t="shared" ref="D218" si="629">IF($B219=$B218,"T",IF($B219&lt;$B218,"W","L"))</f>
        <v>L</v>
      </c>
      <c r="E218" s="5">
        <f t="shared" ref="E218:E238" si="630">$E219</f>
        <v>41574</v>
      </c>
      <c r="F218" s="4">
        <f t="shared" si="625"/>
        <v>8</v>
      </c>
      <c r="G218" s="4">
        <f>VLOOKUP($A218,$A218:$E218,5,FALSE)-IF(ISNA(VLOOKUP($A218,$A$186:$E$215,5,FALSE)),VLOOKUP($A218,$A$156:$E$185,5,FALSE),VLOOKUP($A218,$A$186:$E$215,5,FALSE))</f>
        <v>7</v>
      </c>
      <c r="H218" t="s">
        <v>34</v>
      </c>
      <c r="I218">
        <f t="shared" si="620"/>
        <v>1200</v>
      </c>
      <c r="J218" t="str">
        <f t="shared" ref="J218:L218" si="631">J219</f>
        <v>Central</v>
      </c>
      <c r="K218">
        <f t="shared" si="631"/>
        <v>52</v>
      </c>
      <c r="L218" t="str">
        <f t="shared" si="631"/>
        <v>Sunny</v>
      </c>
      <c r="M218">
        <f t="shared" ref="M218:M241" si="632">$B219</f>
        <v>23</v>
      </c>
      <c r="N218" s="10">
        <f t="shared" si="627"/>
        <v>18.714285714285715</v>
      </c>
      <c r="O218" s="10">
        <f t="shared" si="628"/>
        <v>22.285714285714285</v>
      </c>
      <c r="P218" s="8">
        <f>(P219*-1)</f>
        <v>-7</v>
      </c>
      <c r="Q218" t="str">
        <f>IF(AND(($P218 &lt;  0), ($D218="L")), "N", IF(AND(($P218 &gt; 0), ($D218="W")),"N","Y"))</f>
        <v>N</v>
      </c>
    </row>
    <row r="219" spans="1:17" x14ac:dyDescent="0.35">
      <c r="A219" t="s">
        <v>33</v>
      </c>
      <c r="B219">
        <v>23</v>
      </c>
      <c r="C219" t="s">
        <v>1</v>
      </c>
      <c r="D219" t="str">
        <f t="shared" ref="D219" si="633">IF($B218=$B219,"T",IF($B218&lt;$B219,"W","L"))</f>
        <v>W</v>
      </c>
      <c r="E219" s="5">
        <v>41574</v>
      </c>
      <c r="F219" s="4">
        <f t="shared" si="625"/>
        <v>8</v>
      </c>
      <c r="G219" s="4">
        <f>VLOOKUP($A219,$A219:$E219,5,FALSE)-IF(ISNA(VLOOKUP($A219,$A$186:$E$215,5,FALSE)),VLOOKUP($A219,$A$156:$E$185,5,FALSE),VLOOKUP($A219,$A$186:$E$215,5,FALSE))</f>
        <v>7</v>
      </c>
      <c r="H219" t="s">
        <v>35</v>
      </c>
      <c r="I219">
        <v>1200</v>
      </c>
      <c r="J219" t="str">
        <f>VLOOKUP(A219,Sheet1!$A:$D,3, FALSE)</f>
        <v>Central</v>
      </c>
      <c r="K219">
        <v>52</v>
      </c>
      <c r="L219" t="s">
        <v>65</v>
      </c>
      <c r="M219">
        <f t="shared" ref="M219:M241" si="634">$B218</f>
        <v>17</v>
      </c>
      <c r="N219" s="10">
        <f t="shared" si="627"/>
        <v>24.142857142857142</v>
      </c>
      <c r="O219" s="10">
        <f t="shared" si="628"/>
        <v>11.571428571428571</v>
      </c>
      <c r="P219" s="8">
        <v>7</v>
      </c>
      <c r="Q219" t="str">
        <f>IF(AND(($P219 &lt;  0), ($D219="L")), "N", IF(AND(($P219 &gt; 0), ($D219="W")),"N","Y"))</f>
        <v>N</v>
      </c>
    </row>
    <row r="220" spans="1:17" x14ac:dyDescent="0.35">
      <c r="A220" t="s">
        <v>11</v>
      </c>
      <c r="B220">
        <v>17</v>
      </c>
      <c r="C220" t="s">
        <v>1</v>
      </c>
      <c r="D220" t="str">
        <f t="shared" ref="D220" si="635">IF($B221=$B220,"T",IF($B221&lt;$B220,"W","L"))</f>
        <v>L</v>
      </c>
      <c r="E220" s="5">
        <f t="shared" si="630"/>
        <v>41574</v>
      </c>
      <c r="F220" s="4">
        <f t="shared" si="625"/>
        <v>8</v>
      </c>
      <c r="G220" s="4">
        <f>VLOOKUP($A220,$A220:$E220,5,FALSE)-IF(ISNA(VLOOKUP($A220,$A$186:$E$215,5,FALSE)),VLOOKUP($A220,$A$156:$E$185,5,FALSE),VLOOKUP($A220,$A$186:$E$215,5,FALSE))</f>
        <v>7</v>
      </c>
      <c r="H220" t="s">
        <v>34</v>
      </c>
      <c r="I220">
        <f t="shared" si="620"/>
        <v>1200</v>
      </c>
      <c r="J220" t="str">
        <f t="shared" ref="J220:L220" si="636">J221</f>
        <v>Central</v>
      </c>
      <c r="K220" t="str">
        <f t="shared" si="636"/>
        <v>Dome</v>
      </c>
      <c r="L220">
        <f t="shared" si="636"/>
        <v>0</v>
      </c>
      <c r="M220">
        <f t="shared" ref="M220:M241" si="637">$B221</f>
        <v>35</v>
      </c>
      <c r="N220" s="10">
        <f t="shared" si="627"/>
        <v>22.714285714285715</v>
      </c>
      <c r="O220" s="10">
        <f t="shared" si="628"/>
        <v>25.428571428571427</v>
      </c>
      <c r="P220" s="8">
        <f>(P221*-1)</f>
        <v>-10.5</v>
      </c>
      <c r="Q220" t="str">
        <f>IF(AND(($P220 &lt;  0), ($D220="L")), "N", IF(AND(($P220 &gt; 0), ($D220="W")),"N","Y"))</f>
        <v>N</v>
      </c>
    </row>
    <row r="221" spans="1:17" x14ac:dyDescent="0.35">
      <c r="A221" t="s">
        <v>2</v>
      </c>
      <c r="B221">
        <v>35</v>
      </c>
      <c r="C221" t="s">
        <v>1</v>
      </c>
      <c r="D221" t="str">
        <f t="shared" ref="D221" si="638">IF($B220=$B221,"T",IF($B220&lt;$B221,"W","L"))</f>
        <v>W</v>
      </c>
      <c r="E221" s="5">
        <v>41574</v>
      </c>
      <c r="F221" s="4">
        <f t="shared" si="625"/>
        <v>7</v>
      </c>
      <c r="G221" s="4">
        <f>VLOOKUP($A221,$A221:$E221,5,FALSE)-IF(ISNA(VLOOKUP($A221,$A$186:$E$215,5,FALSE)),VLOOKUP($A221,$A$156:$E$185,5,FALSE),VLOOKUP($A221,$A$186:$E$215,5,FALSE))</f>
        <v>14</v>
      </c>
      <c r="H221" t="s">
        <v>35</v>
      </c>
      <c r="I221">
        <v>1200</v>
      </c>
      <c r="J221" t="str">
        <f>VLOOKUP(A221,Sheet1!$A:$D,3, FALSE)</f>
        <v>Central</v>
      </c>
      <c r="K221" t="s">
        <v>61</v>
      </c>
      <c r="M221">
        <f t="shared" ref="M221:M241" si="639">$B220</f>
        <v>17</v>
      </c>
      <c r="N221" s="10">
        <f t="shared" si="627"/>
        <v>26.833333333333332</v>
      </c>
      <c r="O221" s="10">
        <f t="shared" si="628"/>
        <v>17.166666666666668</v>
      </c>
      <c r="P221" s="8">
        <v>10.5</v>
      </c>
      <c r="Q221" t="str">
        <f>IF(AND(($P221 &lt;  0), ($D221="L")), "N", IF(AND(($P221 &gt; 0), ($D221="W")),"N","Y"))</f>
        <v>N</v>
      </c>
    </row>
    <row r="222" spans="1:17" x14ac:dyDescent="0.35">
      <c r="A222" t="s">
        <v>10</v>
      </c>
      <c r="B222">
        <v>17</v>
      </c>
      <c r="C222" t="s">
        <v>1</v>
      </c>
      <c r="D222" t="str">
        <f t="shared" ref="D222" si="640">IF($B223=$B222,"T",IF($B223&lt;$B222,"W","L"))</f>
        <v>L</v>
      </c>
      <c r="E222" s="5">
        <f t="shared" si="630"/>
        <v>41574</v>
      </c>
      <c r="F222" s="4">
        <f t="shared" si="625"/>
        <v>7</v>
      </c>
      <c r="G222" s="4">
        <f>VLOOKUP($A222,$A222:$E222,5,FALSE)-IF(ISNA(VLOOKUP($A222,$A$186:$E$215,5,FALSE)),VLOOKUP($A222,$A$156:$E$185,5,FALSE),VLOOKUP($A222,$A$186:$E$215,5,FALSE))</f>
        <v>7</v>
      </c>
      <c r="H222" t="s">
        <v>34</v>
      </c>
      <c r="I222">
        <f t="shared" si="620"/>
        <v>1300</v>
      </c>
      <c r="J222" t="str">
        <f t="shared" ref="J222:L222" si="641">J223</f>
        <v>Eastern</v>
      </c>
      <c r="K222">
        <f t="shared" si="641"/>
        <v>53</v>
      </c>
      <c r="L222" t="str">
        <f t="shared" si="641"/>
        <v>Partly Cloudy</v>
      </c>
      <c r="M222">
        <f t="shared" ref="M222:M241" si="642">$B223</f>
        <v>27</v>
      </c>
      <c r="N222" s="10">
        <f t="shared" si="627"/>
        <v>22.5</v>
      </c>
      <c r="O222" s="10">
        <f t="shared" si="628"/>
        <v>23.333333333333332</v>
      </c>
      <c r="P222" s="8">
        <f>(P223*-1)</f>
        <v>-6.5</v>
      </c>
      <c r="Q222" t="str">
        <f>IF(AND(($P222 &lt;  0), ($D222="L")), "N", IF(AND(($P222 &gt; 0), ($D222="W")),"N","Y"))</f>
        <v>N</v>
      </c>
    </row>
    <row r="223" spans="1:17" x14ac:dyDescent="0.35">
      <c r="A223" t="s">
        <v>7</v>
      </c>
      <c r="B223">
        <v>27</v>
      </c>
      <c r="C223" t="s">
        <v>1</v>
      </c>
      <c r="D223" t="str">
        <f t="shared" ref="D223" si="643">IF($B222=$B223,"T",IF($B222&lt;$B223,"W","L"))</f>
        <v>W</v>
      </c>
      <c r="E223" s="5">
        <v>41574</v>
      </c>
      <c r="F223" s="4">
        <f t="shared" si="625"/>
        <v>8</v>
      </c>
      <c r="G223" s="4">
        <f>VLOOKUP($A223,$A223:$E223,5,FALSE)-IF(ISNA(VLOOKUP($A223,$A$186:$E$215,5,FALSE)),VLOOKUP($A223,$A$156:$E$185,5,FALSE),VLOOKUP($A223,$A$186:$E$215,5,FALSE))</f>
        <v>7</v>
      </c>
      <c r="H223" t="s">
        <v>35</v>
      </c>
      <c r="I223">
        <v>1300</v>
      </c>
      <c r="J223" t="str">
        <f>VLOOKUP(A223,Sheet1!$A:$D,3, FALSE)</f>
        <v>Eastern</v>
      </c>
      <c r="K223">
        <v>53</v>
      </c>
      <c r="L223" t="s">
        <v>62</v>
      </c>
      <c r="M223">
        <f t="shared" ref="M223:M241" si="644">$B222</f>
        <v>17</v>
      </c>
      <c r="N223" s="10">
        <f t="shared" si="627"/>
        <v>21.714285714285715</v>
      </c>
      <c r="O223" s="10">
        <f t="shared" si="628"/>
        <v>18.142857142857142</v>
      </c>
      <c r="P223" s="8">
        <v>6.5</v>
      </c>
      <c r="Q223" t="str">
        <f>IF(AND(($P223 &lt;  0), ($D223="L")), "N", IF(AND(($P223 &gt; 0), ($D223="W")),"N","Y"))</f>
        <v>N</v>
      </c>
    </row>
    <row r="224" spans="1:17" x14ac:dyDescent="0.35">
      <c r="A224" t="s">
        <v>21</v>
      </c>
      <c r="B224">
        <v>15</v>
      </c>
      <c r="C224" t="s">
        <v>1</v>
      </c>
      <c r="D224" t="str">
        <f t="shared" ref="D224" si="645">IF($B225=$B224,"T",IF($B225&lt;$B224,"W","L"))</f>
        <v>W</v>
      </c>
      <c r="E224" s="5">
        <f t="shared" si="630"/>
        <v>41574</v>
      </c>
      <c r="F224" s="4">
        <f t="shared" si="625"/>
        <v>8</v>
      </c>
      <c r="G224" s="4">
        <f>VLOOKUP($A224,$A224:$E224,5,FALSE)-IF(ISNA(VLOOKUP($A224,$A$186:$E$215,5,FALSE)),VLOOKUP($A224,$A$156:$E$185,5,FALSE),VLOOKUP($A224,$A$186:$E$215,5,FALSE))</f>
        <v>6</v>
      </c>
      <c r="H224" t="s">
        <v>34</v>
      </c>
      <c r="I224">
        <f t="shared" si="620"/>
        <v>1300</v>
      </c>
      <c r="J224" t="str">
        <f t="shared" ref="J224:L224" si="646">J225</f>
        <v>Eastern</v>
      </c>
      <c r="K224" s="1">
        <f t="shared" si="646"/>
        <v>56</v>
      </c>
      <c r="L224" s="1" t="str">
        <f t="shared" si="646"/>
        <v>Sunny</v>
      </c>
      <c r="M224">
        <f t="shared" ref="M224:M241" si="647">$B225</f>
        <v>7</v>
      </c>
      <c r="N224" s="10">
        <f t="shared" si="627"/>
        <v>18</v>
      </c>
      <c r="O224" s="10">
        <f t="shared" si="628"/>
        <v>30.857142857142858</v>
      </c>
      <c r="P224" s="8">
        <f>(P225*-1)</f>
        <v>-5.5</v>
      </c>
      <c r="Q224" t="str">
        <f>IF(AND(($P224 &lt;  0), ($D224="L")), "N", IF(AND(($P224 &gt; 0), ($D224="W")),"N","Y"))</f>
        <v>Y</v>
      </c>
    </row>
    <row r="225" spans="1:17" x14ac:dyDescent="0.35">
      <c r="A225" t="s">
        <v>27</v>
      </c>
      <c r="B225">
        <v>7</v>
      </c>
      <c r="C225" t="s">
        <v>1</v>
      </c>
      <c r="D225" t="str">
        <f t="shared" ref="D225" si="648">IF($B224=$B225,"T",IF($B224&lt;$B225,"W","L"))</f>
        <v>L</v>
      </c>
      <c r="E225" s="5">
        <v>41574</v>
      </c>
      <c r="F225" s="4">
        <f t="shared" si="625"/>
        <v>8</v>
      </c>
      <c r="G225" s="4">
        <f>VLOOKUP($A225,$A225:$E225,5,FALSE)-IF(ISNA(VLOOKUP($A225,$A$186:$E$215,5,FALSE)),VLOOKUP($A225,$A$156:$E$185,5,FALSE),VLOOKUP($A225,$A$186:$E$215,5,FALSE))</f>
        <v>7</v>
      </c>
      <c r="H225" t="s">
        <v>35</v>
      </c>
      <c r="I225">
        <v>1300</v>
      </c>
      <c r="J225" t="str">
        <f>VLOOKUP(A225,Sheet1!$A:$D,3, FALSE)</f>
        <v>Eastern</v>
      </c>
      <c r="K225" s="1">
        <v>56</v>
      </c>
      <c r="L225" s="1" t="s">
        <v>65</v>
      </c>
      <c r="M225">
        <f t="shared" ref="M225:M241" si="649">$B224</f>
        <v>15</v>
      </c>
      <c r="N225" s="10">
        <f t="shared" si="627"/>
        <v>24.142857142857142</v>
      </c>
      <c r="O225" s="10">
        <f t="shared" si="628"/>
        <v>28</v>
      </c>
      <c r="P225" s="8">
        <v>5.5</v>
      </c>
      <c r="Q225" t="str">
        <f>IF(AND(($P225 &lt;  0), ($D225="L")), "N", IF(AND(($P225 &gt; 0), ($D225="W")),"N","Y"))</f>
        <v>Y</v>
      </c>
    </row>
    <row r="226" spans="1:17" x14ac:dyDescent="0.35">
      <c r="A226" t="s">
        <v>28</v>
      </c>
      <c r="B226">
        <v>30</v>
      </c>
      <c r="C226" t="s">
        <v>1</v>
      </c>
      <c r="D226" t="str">
        <f t="shared" ref="D226" si="650">IF($B227=$B226,"T",IF($B227&lt;$B226,"W","L"))</f>
        <v>L</v>
      </c>
      <c r="E226" s="5">
        <f t="shared" si="630"/>
        <v>41574</v>
      </c>
      <c r="F226" s="4">
        <f t="shared" si="625"/>
        <v>8</v>
      </c>
      <c r="G226" s="4">
        <f>VLOOKUP($A226,$A226:$E226,5,FALSE)-IF(ISNA(VLOOKUP($A226,$A$186:$E$215,5,FALSE)),VLOOKUP($A226,$A$156:$E$185,5,FALSE),VLOOKUP($A226,$A$186:$E$215,5,FALSE))</f>
        <v>7</v>
      </c>
      <c r="H226" t="s">
        <v>34</v>
      </c>
      <c r="I226">
        <f t="shared" si="620"/>
        <v>1300</v>
      </c>
      <c r="J226" t="str">
        <f t="shared" ref="J226:L226" si="651">J227</f>
        <v>Eastern</v>
      </c>
      <c r="K226" t="str">
        <f t="shared" si="651"/>
        <v>Dome</v>
      </c>
      <c r="L226">
        <f t="shared" si="651"/>
        <v>0</v>
      </c>
      <c r="M226">
        <f t="shared" ref="M226:M241" si="652">$B227</f>
        <v>31</v>
      </c>
      <c r="N226" s="10">
        <f t="shared" si="627"/>
        <v>28.571428571428573</v>
      </c>
      <c r="O226" s="10">
        <f t="shared" si="628"/>
        <v>22.142857142857142</v>
      </c>
      <c r="P226" s="8">
        <f>(P227*-1)</f>
        <v>-3</v>
      </c>
      <c r="Q226" t="str">
        <f>IF(AND(($P226 &lt;  0), ($D226="L")), "N", IF(AND(($P226 &gt; 0), ($D226="W")),"N","Y"))</f>
        <v>N</v>
      </c>
    </row>
    <row r="227" spans="1:17" x14ac:dyDescent="0.35">
      <c r="A227" t="s">
        <v>16</v>
      </c>
      <c r="B227">
        <v>31</v>
      </c>
      <c r="C227" t="s">
        <v>1</v>
      </c>
      <c r="D227" t="str">
        <f t="shared" ref="D227" si="653">IF($B226=$B227,"T",IF($B226&lt;$B227,"W","L"))</f>
        <v>W</v>
      </c>
      <c r="E227" s="5">
        <v>41574</v>
      </c>
      <c r="F227" s="4">
        <f t="shared" si="625"/>
        <v>8</v>
      </c>
      <c r="G227" s="4">
        <f>VLOOKUP($A227,$A227:$E227,5,FALSE)-IF(ISNA(VLOOKUP($A227,$A$186:$E$215,5,FALSE)),VLOOKUP($A227,$A$156:$E$185,5,FALSE),VLOOKUP($A227,$A$186:$E$215,5,FALSE))</f>
        <v>7</v>
      </c>
      <c r="H227" t="s">
        <v>35</v>
      </c>
      <c r="I227">
        <v>1300</v>
      </c>
      <c r="J227" t="str">
        <f>VLOOKUP(A227,Sheet1!$A:$D,3, FALSE)</f>
        <v>Eastern</v>
      </c>
      <c r="K227" t="s">
        <v>61</v>
      </c>
      <c r="M227">
        <f t="shared" ref="M227:M241" si="654">$B226</f>
        <v>30</v>
      </c>
      <c r="N227" s="10">
        <f t="shared" si="627"/>
        <v>26.571428571428573</v>
      </c>
      <c r="O227" s="10">
        <f t="shared" si="628"/>
        <v>23.857142857142858</v>
      </c>
      <c r="P227" s="8">
        <v>3</v>
      </c>
      <c r="Q227" t="str">
        <f>IF(AND(($P227 &lt;  0), ($D227="L")), "N", IF(AND(($P227 &gt; 0), ($D227="W")),"N","Y"))</f>
        <v>N</v>
      </c>
    </row>
    <row r="228" spans="1:17" x14ac:dyDescent="0.35">
      <c r="A228" t="s">
        <v>24</v>
      </c>
      <c r="B228">
        <v>42</v>
      </c>
      <c r="C228" t="s">
        <v>1</v>
      </c>
      <c r="D228" t="str">
        <f t="shared" ref="D228" si="655">IF($B229=$B228,"T",IF($B229&lt;$B228,"W","L"))</f>
        <v>W</v>
      </c>
      <c r="E228" s="5">
        <f t="shared" si="630"/>
        <v>41574</v>
      </c>
      <c r="F228" s="4">
        <f t="shared" si="625"/>
        <v>8</v>
      </c>
      <c r="G228" s="4">
        <f>VLOOKUP($A228,$A228:$E228,5,FALSE)-IF(ISNA(VLOOKUP($A228,$A$186:$E$215,5,FALSE)),VLOOKUP($A228,$A$156:$E$185,5,FALSE),VLOOKUP($A228,$A$186:$E$215,5,FALSE))</f>
        <v>7</v>
      </c>
      <c r="H228" t="s">
        <v>37</v>
      </c>
      <c r="I228">
        <f t="shared" si="620"/>
        <v>1300</v>
      </c>
      <c r="J228" t="str">
        <f t="shared" ref="J228:L228" si="656">J229</f>
        <v>Eastern</v>
      </c>
      <c r="K228">
        <f t="shared" si="656"/>
        <v>60</v>
      </c>
      <c r="L228" t="str">
        <f t="shared" si="656"/>
        <v>Rain Showers</v>
      </c>
      <c r="M228">
        <f t="shared" ref="M228:M241" si="657">$B229</f>
        <v>10</v>
      </c>
      <c r="N228" s="10">
        <f t="shared" si="627"/>
        <v>25.142857142857142</v>
      </c>
      <c r="O228" s="10">
        <f t="shared" si="628"/>
        <v>19.285714285714285</v>
      </c>
      <c r="P228" s="8">
        <f>(P229*-1)</f>
        <v>16</v>
      </c>
      <c r="Q228" t="str">
        <f>IF(AND(($P228 &lt;  0), ($D228="L")), "N", IF(AND(($P228 &gt; 0), ($D228="W")),"N","Y"))</f>
        <v>N</v>
      </c>
    </row>
    <row r="229" spans="1:17" x14ac:dyDescent="0.35">
      <c r="A229" t="s">
        <v>19</v>
      </c>
      <c r="B229">
        <v>10</v>
      </c>
      <c r="C229" t="s">
        <v>1</v>
      </c>
      <c r="D229" t="str">
        <f t="shared" ref="D229" si="658">IF($B228=$B229,"T",IF($B228&lt;$B229,"W","L"))</f>
        <v>L</v>
      </c>
      <c r="E229" s="5">
        <v>41574</v>
      </c>
      <c r="F229" s="4">
        <f t="shared" si="625"/>
        <v>8</v>
      </c>
      <c r="G229" s="4">
        <f>VLOOKUP($A229,$A229:$E229,5,FALSE)-IF(ISNA(VLOOKUP($A229,$A$186:$E$215,5,FALSE)),VLOOKUP($A229,$A$156:$E$185,5,FALSE),VLOOKUP($A229,$A$186:$E$215,5,FALSE))</f>
        <v>7</v>
      </c>
      <c r="H229" t="s">
        <v>36</v>
      </c>
      <c r="I229">
        <v>1300</v>
      </c>
      <c r="J229" t="str">
        <f>VLOOKUP(A229,Sheet1!$A:$D,3, FALSE)</f>
        <v>Eastern</v>
      </c>
      <c r="K229">
        <v>60</v>
      </c>
      <c r="L229" t="s">
        <v>127</v>
      </c>
      <c r="M229">
        <f t="shared" ref="M229:M241" si="659">$B228</f>
        <v>42</v>
      </c>
      <c r="N229" s="10">
        <f t="shared" si="627"/>
        <v>10.857142857142858</v>
      </c>
      <c r="O229" s="10">
        <f t="shared" si="628"/>
        <v>31.714285714285715</v>
      </c>
      <c r="P229" s="8">
        <v>-16</v>
      </c>
      <c r="Q229" t="str">
        <f>IF(AND(($P229 &lt;  0), ($D229="L")), "N", IF(AND(($P229 &gt; 0), ($D229="W")),"N","Y"))</f>
        <v>N</v>
      </c>
    </row>
    <row r="230" spans="1:17" x14ac:dyDescent="0.35">
      <c r="A230" t="s">
        <v>3</v>
      </c>
      <c r="B230">
        <v>13</v>
      </c>
      <c r="C230" t="s">
        <v>1</v>
      </c>
      <c r="D230" t="str">
        <f t="shared" ref="D230" si="660">IF($B231=$B230,"T",IF($B231&lt;$B230,"W","L"))</f>
        <v>L</v>
      </c>
      <c r="E230" s="5">
        <f t="shared" si="630"/>
        <v>41574</v>
      </c>
      <c r="F230" s="4">
        <f t="shared" si="625"/>
        <v>7</v>
      </c>
      <c r="G230" s="4">
        <f>VLOOKUP($A230,$A230:$E230,5,FALSE)-IF(ISNA(VLOOKUP($A230,$A$186:$E$215,5,FALSE)),VLOOKUP($A230,$A$156:$E$185,5,FALSE),VLOOKUP($A230,$A$186:$E$215,5,FALSE))</f>
        <v>7</v>
      </c>
      <c r="H230" t="s">
        <v>34</v>
      </c>
      <c r="I230" s="1">
        <v>1305</v>
      </c>
      <c r="J230" t="str">
        <f t="shared" ref="J230:L230" si="661">J231</f>
        <v>Pacific</v>
      </c>
      <c r="K230" t="str">
        <f t="shared" si="661"/>
        <v>Dome</v>
      </c>
      <c r="L230">
        <f t="shared" si="661"/>
        <v>0</v>
      </c>
      <c r="M230">
        <f t="shared" ref="M230:M241" si="662">$B231</f>
        <v>27</v>
      </c>
      <c r="N230" s="10">
        <f t="shared" si="627"/>
        <v>25.5</v>
      </c>
      <c r="O230" s="10">
        <f t="shared" si="628"/>
        <v>26.166666666666668</v>
      </c>
      <c r="P230" s="8">
        <f>(P231*-1)</f>
        <v>-2.5</v>
      </c>
      <c r="Q230" t="str">
        <f>IF(AND(($P230 &lt;  0), ($D230="L")), "N", IF(AND(($P230 &gt; 0), ($D230="W")),"N","Y"))</f>
        <v>N</v>
      </c>
    </row>
    <row r="231" spans="1:17" x14ac:dyDescent="0.35">
      <c r="A231" t="s">
        <v>22</v>
      </c>
      <c r="B231">
        <v>27</v>
      </c>
      <c r="C231" t="s">
        <v>1</v>
      </c>
      <c r="D231" t="str">
        <f t="shared" ref="D231" si="663">IF($B230=$B231,"T",IF($B230&lt;$B231,"W","L"))</f>
        <v>W</v>
      </c>
      <c r="E231" s="5">
        <v>41574</v>
      </c>
      <c r="F231" s="4">
        <f t="shared" si="625"/>
        <v>8</v>
      </c>
      <c r="G231" s="4">
        <f>VLOOKUP($A231,$A231:$E231,5,FALSE)-IF(ISNA(VLOOKUP($A231,$A$186:$E$215,5,FALSE)),VLOOKUP($A231,$A$156:$E$185,5,FALSE),VLOOKUP($A231,$A$186:$E$215,5,FALSE))</f>
        <v>10</v>
      </c>
      <c r="H231" t="s">
        <v>35</v>
      </c>
      <c r="I231" s="1">
        <v>1305</v>
      </c>
      <c r="J231" t="s">
        <v>67</v>
      </c>
      <c r="K231" t="s">
        <v>61</v>
      </c>
      <c r="M231">
        <f t="shared" ref="M231:M241" si="664">$B230</f>
        <v>13</v>
      </c>
      <c r="N231" s="10">
        <f t="shared" si="627"/>
        <v>19</v>
      </c>
      <c r="O231" s="10">
        <f t="shared" si="628"/>
        <v>23</v>
      </c>
      <c r="P231" s="8">
        <v>2.5</v>
      </c>
      <c r="Q231" t="str">
        <f>IF(AND(($P231 &lt;  0), ($D231="L")), "N", IF(AND(($P231 &gt; 0), ($D231="W")),"N","Y"))</f>
        <v>N</v>
      </c>
    </row>
    <row r="232" spans="1:17" x14ac:dyDescent="0.35">
      <c r="A232" t="s">
        <v>4</v>
      </c>
      <c r="B232">
        <v>18</v>
      </c>
      <c r="C232" t="s">
        <v>1</v>
      </c>
      <c r="D232" t="str">
        <f t="shared" ref="D232" si="665">IF($B233=$B232,"T",IF($B233&lt;$B232,"W","L"))</f>
        <v>L</v>
      </c>
      <c r="E232" s="5">
        <f t="shared" si="630"/>
        <v>41574</v>
      </c>
      <c r="F232" s="4">
        <f t="shared" si="625"/>
        <v>7</v>
      </c>
      <c r="G232" s="4">
        <f>VLOOKUP($A232,$A232:$E232,5,FALSE)-IF(ISNA(VLOOKUP($A232,$A$186:$E$215,5,FALSE)),VLOOKUP($A232,$A$156:$E$185,5,FALSE),VLOOKUP($A232,$A$186:$E$215,5,FALSE))</f>
        <v>7</v>
      </c>
      <c r="H232" t="s">
        <v>34</v>
      </c>
      <c r="I232">
        <f t="shared" si="620"/>
        <v>1305</v>
      </c>
      <c r="J232" t="str">
        <f t="shared" ref="J232:L232" si="666">J233</f>
        <v>Pacific</v>
      </c>
      <c r="K232">
        <f t="shared" si="666"/>
        <v>56</v>
      </c>
      <c r="L232" t="str">
        <f t="shared" si="666"/>
        <v>Overcast</v>
      </c>
      <c r="M232">
        <f t="shared" ref="M232:M241" si="667">$B233</f>
        <v>21</v>
      </c>
      <c r="N232" s="10">
        <f t="shared" si="627"/>
        <v>17.833333333333332</v>
      </c>
      <c r="O232" s="10">
        <f t="shared" si="628"/>
        <v>22</v>
      </c>
      <c r="P232" s="8">
        <f>(P233*-1)</f>
        <v>3</v>
      </c>
      <c r="Q232" t="str">
        <f>IF(AND(($P232 &lt;  0), ($D232="L")), "N", IF(AND(($P232 &gt; 0), ($D232="W")),"N","Y"))</f>
        <v>Y</v>
      </c>
    </row>
    <row r="233" spans="1:17" x14ac:dyDescent="0.35">
      <c r="A233" t="s">
        <v>12</v>
      </c>
      <c r="B233">
        <v>21</v>
      </c>
      <c r="C233" t="s">
        <v>1</v>
      </c>
      <c r="D233" t="str">
        <f t="shared" ref="D233" si="668">IF($B232=$B233,"T",IF($B232&lt;$B233,"W","L"))</f>
        <v>W</v>
      </c>
      <c r="E233" s="5">
        <v>41574</v>
      </c>
      <c r="F233" s="4">
        <f t="shared" si="625"/>
        <v>7</v>
      </c>
      <c r="G233" s="4">
        <f>VLOOKUP($A233,$A233:$E233,5,FALSE)-IF(ISNA(VLOOKUP($A233,$A$186:$E$215,5,FALSE)),VLOOKUP($A233,$A$156:$E$185,5,FALSE),VLOOKUP($A233,$A$186:$E$215,5,FALSE))</f>
        <v>14</v>
      </c>
      <c r="H233" t="s">
        <v>35</v>
      </c>
      <c r="I233">
        <v>1305</v>
      </c>
      <c r="J233" t="str">
        <f>VLOOKUP(A233,Sheet1!$A:$D,3, FALSE)</f>
        <v>Pacific</v>
      </c>
      <c r="K233">
        <v>56</v>
      </c>
      <c r="L233" t="s">
        <v>75</v>
      </c>
      <c r="M233">
        <f t="shared" ref="M233:M241" si="669">$B232</f>
        <v>18</v>
      </c>
      <c r="N233" s="10">
        <f t="shared" si="627"/>
        <v>17.5</v>
      </c>
      <c r="O233" s="10">
        <f t="shared" si="628"/>
        <v>22</v>
      </c>
      <c r="P233" s="8">
        <v>-3</v>
      </c>
      <c r="Q233" t="str">
        <f>IF(AND(($P233 &lt;  0), ($D233="L")), "N", IF(AND(($P233 &gt; 0), ($D233="W")),"N","Y"))</f>
        <v>Y</v>
      </c>
    </row>
    <row r="234" spans="1:17" x14ac:dyDescent="0.35">
      <c r="A234" t="s">
        <v>31</v>
      </c>
      <c r="B234">
        <v>9</v>
      </c>
      <c r="C234" t="s">
        <v>1</v>
      </c>
      <c r="D234" t="str">
        <f t="shared" ref="D234" si="670">IF($B235=$B234,"T",IF($B235&lt;$B234,"W","L"))</f>
        <v>L</v>
      </c>
      <c r="E234" s="5">
        <f t="shared" si="630"/>
        <v>41574</v>
      </c>
      <c r="F234" s="4">
        <f t="shared" si="625"/>
        <v>8</v>
      </c>
      <c r="G234" s="4">
        <f>VLOOKUP($A234,$A234:$E234,5,FALSE)-IF(ISNA(VLOOKUP($A234,$A$186:$E$215,5,FALSE)),VLOOKUP($A234,$A$156:$E$185,5,FALSE),VLOOKUP($A234,$A$186:$E$215,5,FALSE))</f>
        <v>7</v>
      </c>
      <c r="H234" t="s">
        <v>34</v>
      </c>
      <c r="I234">
        <f t="shared" si="620"/>
        <v>1605</v>
      </c>
      <c r="J234" t="str">
        <f t="shared" ref="J234:L234" si="671">J235</f>
        <v>Eastern</v>
      </c>
      <c r="K234">
        <f t="shared" si="671"/>
        <v>57</v>
      </c>
      <c r="L234" t="str">
        <f t="shared" si="671"/>
        <v>Sunny</v>
      </c>
      <c r="M234">
        <f t="shared" ref="M234:M241" si="672">$B235</f>
        <v>49</v>
      </c>
      <c r="N234" s="10">
        <f t="shared" si="627"/>
        <v>19.142857142857142</v>
      </c>
      <c r="O234" s="10">
        <f t="shared" si="628"/>
        <v>23.142857142857142</v>
      </c>
      <c r="P234" s="8">
        <f>(P235*-1)</f>
        <v>-6</v>
      </c>
      <c r="Q234" t="str">
        <f>IF(AND(($P234 &lt;  0), ($D234="L")), "N", IF(AND(($P234 &gt; 0), ($D234="W")),"N","Y"))</f>
        <v>N</v>
      </c>
    </row>
    <row r="235" spans="1:17" x14ac:dyDescent="0.35">
      <c r="A235" t="s">
        <v>6</v>
      </c>
      <c r="B235">
        <v>49</v>
      </c>
      <c r="C235" t="s">
        <v>1</v>
      </c>
      <c r="D235" t="str">
        <f t="shared" ref="D235" si="673">IF($B234=$B235,"T",IF($B234&lt;$B235,"W","L"))</f>
        <v>W</v>
      </c>
      <c r="E235" s="5">
        <v>41574</v>
      </c>
      <c r="F235" s="4">
        <f t="shared" si="625"/>
        <v>8</v>
      </c>
      <c r="G235" s="4">
        <f>VLOOKUP($A235,$A235:$E235,5,FALSE)-IF(ISNA(VLOOKUP($A235,$A$186:$E$215,5,FALSE)),VLOOKUP($A235,$A$156:$E$185,5,FALSE),VLOOKUP($A235,$A$186:$E$215,5,FALSE))</f>
        <v>7</v>
      </c>
      <c r="H235" t="s">
        <v>35</v>
      </c>
      <c r="I235">
        <v>1605</v>
      </c>
      <c r="J235" t="str">
        <f>VLOOKUP(A235,Sheet1!$A:$D,3, FALSE)</f>
        <v>Eastern</v>
      </c>
      <c r="K235">
        <v>57</v>
      </c>
      <c r="L235" t="s">
        <v>65</v>
      </c>
      <c r="M235">
        <f t="shared" ref="M235:M241" si="674">$B234</f>
        <v>9</v>
      </c>
      <c r="N235" s="10">
        <f t="shared" si="627"/>
        <v>21.142857142857142</v>
      </c>
      <c r="O235" s="10">
        <f t="shared" si="628"/>
        <v>19.285714285714285</v>
      </c>
      <c r="P235" s="8">
        <v>6</v>
      </c>
      <c r="Q235" t="str">
        <f>IF(AND(($P235 &lt;  0), ($D235="L")), "N", IF(AND(($P235 &gt; 0), ($D235="W")),"N","Y"))</f>
        <v>N</v>
      </c>
    </row>
    <row r="236" spans="1:17" x14ac:dyDescent="0.35">
      <c r="A236" t="s">
        <v>29</v>
      </c>
      <c r="B236">
        <v>21</v>
      </c>
      <c r="C236" t="s">
        <v>1</v>
      </c>
      <c r="D236" t="str">
        <f t="shared" ref="D236" si="675">IF($B237=$B236,"T",IF($B237&lt;$B236,"W","L"))</f>
        <v>L</v>
      </c>
      <c r="E236" s="5">
        <f t="shared" si="630"/>
        <v>41574</v>
      </c>
      <c r="F236" s="4">
        <f t="shared" si="625"/>
        <v>7</v>
      </c>
      <c r="G236" s="4">
        <f>VLOOKUP($A236,$A236:$E236,5,FALSE)-IF(ISNA(VLOOKUP($A236,$A$186:$E$215,5,FALSE)),VLOOKUP($A236,$A$156:$E$185,5,FALSE),VLOOKUP($A236,$A$186:$E$215,5,FALSE))</f>
        <v>7</v>
      </c>
      <c r="H236" t="s">
        <v>34</v>
      </c>
      <c r="I236">
        <f t="shared" si="620"/>
        <v>1424</v>
      </c>
      <c r="J236" t="str">
        <f t="shared" ref="J236:L236" si="676">J237</f>
        <v>Mountain</v>
      </c>
      <c r="K236">
        <f t="shared" si="676"/>
        <v>69</v>
      </c>
      <c r="L236" t="str">
        <f t="shared" si="676"/>
        <v>Mostly Sunny</v>
      </c>
      <c r="M236">
        <f t="shared" ref="M236:M241" si="677">$B237</f>
        <v>45</v>
      </c>
      <c r="N236" s="10">
        <f t="shared" si="627"/>
        <v>25.333333333333332</v>
      </c>
      <c r="O236" s="10">
        <f t="shared" si="628"/>
        <v>30.666666666666668</v>
      </c>
      <c r="P236" s="8">
        <f>(P237*-1)</f>
        <v>-11</v>
      </c>
      <c r="Q236" t="str">
        <f>IF(AND(($P236 &lt;  0), ($D236="L")), "N", IF(AND(($P236 &gt; 0), ($D236="W")),"N","Y"))</f>
        <v>N</v>
      </c>
    </row>
    <row r="237" spans="1:17" x14ac:dyDescent="0.35">
      <c r="A237" t="s">
        <v>18</v>
      </c>
      <c r="B237">
        <v>45</v>
      </c>
      <c r="C237" t="s">
        <v>1</v>
      </c>
      <c r="D237" t="str">
        <f t="shared" ref="D237" si="678">IF($B236=$B237,"T",IF($B236&lt;$B237,"W","L"))</f>
        <v>W</v>
      </c>
      <c r="E237" s="5">
        <v>41574</v>
      </c>
      <c r="F237" s="4">
        <f t="shared" si="625"/>
        <v>8</v>
      </c>
      <c r="G237" s="4">
        <f>VLOOKUP($A237,$A237:$E237,5,FALSE)-IF(ISNA(VLOOKUP($A237,$A$186:$E$215,5,FALSE)),VLOOKUP($A237,$A$156:$E$185,5,FALSE),VLOOKUP($A237,$A$186:$E$215,5,FALSE))</f>
        <v>7</v>
      </c>
      <c r="H237" t="s">
        <v>35</v>
      </c>
      <c r="I237">
        <v>1424</v>
      </c>
      <c r="J237" t="str">
        <f>VLOOKUP(A237,Sheet1!$A:$D,3, FALSE)</f>
        <v>Mountain</v>
      </c>
      <c r="K237">
        <v>69</v>
      </c>
      <c r="L237" t="s">
        <v>107</v>
      </c>
      <c r="M237">
        <f t="shared" ref="M237:M241" si="679">$B236</f>
        <v>21</v>
      </c>
      <c r="N237" s="10">
        <f t="shared" si="627"/>
        <v>42.571428571428569</v>
      </c>
      <c r="O237" s="10">
        <f t="shared" si="628"/>
        <v>28.142857142857142</v>
      </c>
      <c r="P237" s="8">
        <v>11</v>
      </c>
      <c r="Q237" t="str">
        <f>IF(AND(($P237 &lt;  0), ($D237="L")), "N", IF(AND(($P237 &gt; 0), ($D237="W")),"N","Y"))</f>
        <v>N</v>
      </c>
    </row>
    <row r="238" spans="1:17" x14ac:dyDescent="0.35">
      <c r="A238" t="s">
        <v>26</v>
      </c>
      <c r="B238">
        <v>44</v>
      </c>
      <c r="C238" t="s">
        <v>1</v>
      </c>
      <c r="D238" t="str">
        <f t="shared" ref="D238" si="680">IF($B239=$B238,"T",IF($B239&lt;$B238,"W","L"))</f>
        <v>W</v>
      </c>
      <c r="E238" s="5">
        <f t="shared" si="630"/>
        <v>41574</v>
      </c>
      <c r="F238" s="4">
        <f t="shared" si="625"/>
        <v>7</v>
      </c>
      <c r="G238" s="4">
        <f>VLOOKUP($A238,$A238:$E238,5,FALSE)-IF(ISNA(VLOOKUP($A238,$A$186:$E$215,5,FALSE)),VLOOKUP($A238,$A$156:$E$185,5,FALSE),VLOOKUP($A238,$A$186:$E$215,5,FALSE))</f>
        <v>7</v>
      </c>
      <c r="H238" t="s">
        <v>34</v>
      </c>
      <c r="I238">
        <f t="shared" si="620"/>
        <v>1930</v>
      </c>
      <c r="J238" t="str">
        <f t="shared" ref="J238:L238" si="681">J239</f>
        <v>Central</v>
      </c>
      <c r="K238" t="str">
        <f t="shared" si="681"/>
        <v>Dome</v>
      </c>
      <c r="L238">
        <f t="shared" si="681"/>
        <v>0</v>
      </c>
      <c r="M238">
        <f t="shared" ref="M238:M241" si="682">$B239</f>
        <v>31</v>
      </c>
      <c r="N238" s="10">
        <f t="shared" si="627"/>
        <v>28</v>
      </c>
      <c r="O238" s="10">
        <f t="shared" si="628"/>
        <v>21.166666666666668</v>
      </c>
      <c r="P238" s="8">
        <f>(P239*-1)</f>
        <v>7.5</v>
      </c>
      <c r="Q238" t="str">
        <f>IF(AND(($P238 &lt;  0), ($D238="L")), "N", IF(AND(($P238 &gt; 0), ($D238="W")),"N","Y"))</f>
        <v>N</v>
      </c>
    </row>
    <row r="239" spans="1:17" x14ac:dyDescent="0.35">
      <c r="A239" t="s">
        <v>0</v>
      </c>
      <c r="B239">
        <v>31</v>
      </c>
      <c r="C239" t="s">
        <v>1</v>
      </c>
      <c r="D239" t="str">
        <f t="shared" ref="D239" si="683">IF($B238=$B239,"T",IF($B238&lt;$B239,"W","L"))</f>
        <v>L</v>
      </c>
      <c r="E239" s="5">
        <v>41574</v>
      </c>
      <c r="F239" s="4">
        <f t="shared" si="625"/>
        <v>7</v>
      </c>
      <c r="G239" s="4">
        <f>VLOOKUP($A239,$A239:$E239,5,FALSE)-IF(ISNA(VLOOKUP($A239,$A$186:$E$215,5,FALSE)),VLOOKUP($A239,$A$156:$E$185,5,FALSE),VLOOKUP($A239,$A$186:$E$215,5,FALSE))</f>
        <v>6</v>
      </c>
      <c r="H239" t="s">
        <v>35</v>
      </c>
      <c r="I239">
        <v>1930</v>
      </c>
      <c r="J239" t="str">
        <f>VLOOKUP(A239,Sheet1!$A:$D,3, FALSE)</f>
        <v>Central</v>
      </c>
      <c r="K239" t="s">
        <v>61</v>
      </c>
      <c r="M239">
        <f t="shared" ref="M239:M241" si="684">$B238</f>
        <v>44</v>
      </c>
      <c r="N239" s="10">
        <f t="shared" si="627"/>
        <v>22</v>
      </c>
      <c r="O239" s="10">
        <f t="shared" si="628"/>
        <v>30.166666666666668</v>
      </c>
      <c r="P239" s="8">
        <v>-7.5</v>
      </c>
      <c r="Q239" t="str">
        <f>IF(AND(($P239 &lt;  0), ($D239="L")), "N", IF(AND(($P239 &gt; 0), ($D239="W")),"N","Y"))</f>
        <v>N</v>
      </c>
    </row>
    <row r="240" spans="1:17" x14ac:dyDescent="0.35">
      <c r="A240" t="s">
        <v>25</v>
      </c>
      <c r="B240">
        <v>14</v>
      </c>
      <c r="C240" t="s">
        <v>1</v>
      </c>
      <c r="D240" t="str">
        <f t="shared" ref="D240" si="685">IF($B241=$B240,"T",IF($B241&lt;$B240,"W","L"))</f>
        <v>W</v>
      </c>
      <c r="E240" s="5">
        <f t="shared" ref="E240" si="686">$E241</f>
        <v>41575</v>
      </c>
      <c r="F240" s="4">
        <f t="shared" si="625"/>
        <v>8</v>
      </c>
      <c r="G240" s="4">
        <f>VLOOKUP($A240,$A240:$E240,5,FALSE)-IF(ISNA(VLOOKUP($A240,$A$186:$E$215,5,FALSE)),VLOOKUP($A240,$A$156:$E$185,5,FALSE),VLOOKUP($A240,$A$186:$E$215,5,FALSE))</f>
        <v>11</v>
      </c>
      <c r="H240" t="s">
        <v>34</v>
      </c>
      <c r="I240">
        <f t="shared" si="620"/>
        <v>1940</v>
      </c>
      <c r="J240" t="str">
        <f t="shared" ref="J240:L240" si="687">J241</f>
        <v>Central</v>
      </c>
      <c r="K240" t="str">
        <f t="shared" si="687"/>
        <v>Dome</v>
      </c>
      <c r="L240">
        <f t="shared" si="687"/>
        <v>0</v>
      </c>
      <c r="M240">
        <f t="shared" ref="M240:M302" si="688">$B241</f>
        <v>9</v>
      </c>
      <c r="N240" s="10">
        <f t="shared" si="627"/>
        <v>27.285714285714285</v>
      </c>
      <c r="O240" s="10">
        <f t="shared" si="628"/>
        <v>16.571428571428573</v>
      </c>
      <c r="P240" s="8">
        <f>(P241*-1)</f>
        <v>14</v>
      </c>
      <c r="Q240" t="str">
        <f>IF(AND(($P240 &lt;  0), ($D240="L")), "N", IF(AND(($P240 &gt; 0), ($D240="W")),"N","Y"))</f>
        <v>N</v>
      </c>
    </row>
    <row r="241" spans="1:17" x14ac:dyDescent="0.35">
      <c r="A241" t="s">
        <v>23</v>
      </c>
      <c r="B241">
        <v>9</v>
      </c>
      <c r="C241" t="s">
        <v>1</v>
      </c>
      <c r="D241" t="str">
        <f t="shared" ref="D241" si="689">IF($B240=$B241,"T",IF($B240&lt;$B241,"W","L"))</f>
        <v>L</v>
      </c>
      <c r="E241" s="5">
        <v>41575</v>
      </c>
      <c r="F241" s="4">
        <f t="shared" si="625"/>
        <v>8</v>
      </c>
      <c r="G241" s="4">
        <f>VLOOKUP($A241,$A241:$E241,5,FALSE)-IF(ISNA(VLOOKUP($A241,$A$186:$E$215,5,FALSE)),VLOOKUP($A241,$A$156:$E$185,5,FALSE),VLOOKUP($A241,$A$186:$E$215,5,FALSE))</f>
        <v>8</v>
      </c>
      <c r="H241" t="s">
        <v>35</v>
      </c>
      <c r="I241">
        <v>1940</v>
      </c>
      <c r="J241" t="str">
        <f>VLOOKUP(A241,Sheet1!$A:$D,3, FALSE)</f>
        <v>Central</v>
      </c>
      <c r="K241" t="s">
        <v>61</v>
      </c>
      <c r="M241">
        <f t="shared" ref="M241:M303" si="690">$B240</f>
        <v>14</v>
      </c>
      <c r="N241" s="10">
        <f t="shared" si="627"/>
        <v>22.285714285714285</v>
      </c>
      <c r="O241" s="10">
        <f t="shared" si="628"/>
        <v>26.285714285714285</v>
      </c>
      <c r="P241" s="8">
        <v>-14</v>
      </c>
      <c r="Q241" t="str">
        <f>IF(AND(($P241 &lt;  0), ($D241="L")), "N", IF(AND(($P241 &gt; 0), ($D241="W")),"N","Y"))</f>
        <v>N</v>
      </c>
    </row>
    <row r="242" spans="1:17" x14ac:dyDescent="0.35">
      <c r="A242" t="s">
        <v>6</v>
      </c>
      <c r="B242">
        <v>20</v>
      </c>
      <c r="C242" t="s">
        <v>5</v>
      </c>
      <c r="D242" t="str">
        <f t="shared" ref="D242" si="691">IF($B243=$B242,"T",IF($B243&lt;$B242,"W","L"))</f>
        <v>L</v>
      </c>
      <c r="E242" s="5">
        <f t="shared" ref="E242" si="692">$E243</f>
        <v>41578</v>
      </c>
      <c r="F242" s="4">
        <f>1+IF(ISNA(VLOOKUP($A242,$A$216:$F$241,6,FALSE)),VLOOKUP($A242,$A$186:$F$215,6,FALSE),VLOOKUP($A242,$A$216:$F$241,6,FALSE))</f>
        <v>9</v>
      </c>
      <c r="G242" s="4">
        <f>VLOOKUP($A242,$A242:$E242,5,FALSE)-IF(ISNA(VLOOKUP($A242,$A$216:$E$241,5,FALSE)),VLOOKUP($A242,$A$186:$E$215,5,FALSE),VLOOKUP($A242,$A$216:$E$241,5,FALSE))</f>
        <v>4</v>
      </c>
      <c r="H242" t="s">
        <v>34</v>
      </c>
      <c r="I242">
        <f t="shared" ref="I242:I266" si="693">I243</f>
        <v>2025</v>
      </c>
      <c r="J242" t="str">
        <f t="shared" ref="J242:L242" si="694">J243</f>
        <v>Eastern</v>
      </c>
      <c r="K242">
        <f t="shared" si="694"/>
        <v>79</v>
      </c>
      <c r="L242" t="str">
        <f t="shared" si="694"/>
        <v>Partly Cloudy</v>
      </c>
      <c r="M242">
        <f t="shared" si="688"/>
        <v>22</v>
      </c>
      <c r="N242" s="10">
        <f>IF(ISNA(VLOOKUP($A242,$A$216:$N$241,2,FALSE)),((VLOOKUP($A242,$A$186:$N$215,14,FALSE)*($F242-2))+VLOOKUP($A242,$A$186:$N$215,2,FALSE))/($F242-1),((VLOOKUP($A242,$A$216:$N$241,14,FALSE)*($F242-2))+VLOOKUP($A242,$A$216:$N$241,2,FALSE))/($F242-1))</f>
        <v>24.625</v>
      </c>
      <c r="O242" s="10">
        <f>IF(ISNA(VLOOKUP($A242,$A$216:$O$241,13,FALSE)),((VLOOKUP($A242,$A$186:$O$215,15,FALSE)*($F242-2))+VLOOKUP($A242,$A$186:$O$215,13,FALSE))/($F242-1),((VLOOKUP($A242,$A$216:$O$241,15,FALSE)*($F242-2))+VLOOKUP($A242,$A$216:$O$241,13,FALSE))/($F242-1))</f>
        <v>18</v>
      </c>
      <c r="P242" s="8">
        <f>(P243*-1)</f>
        <v>3</v>
      </c>
      <c r="Q242" t="str">
        <f>IF(AND(($P242 &lt;  0), ($D242="L")), "N", IF(AND(($P242 &gt; 0), ($D242="W")),"N","Y"))</f>
        <v>Y</v>
      </c>
    </row>
    <row r="243" spans="1:17" x14ac:dyDescent="0.35">
      <c r="A243" t="s">
        <v>10</v>
      </c>
      <c r="B243">
        <v>22</v>
      </c>
      <c r="C243" t="s">
        <v>5</v>
      </c>
      <c r="D243" t="str">
        <f t="shared" ref="D243" si="695">IF($B242=$B243,"T",IF($B242&lt;$B243,"W","L"))</f>
        <v>W</v>
      </c>
      <c r="E243" s="5">
        <v>41578</v>
      </c>
      <c r="F243" s="4">
        <f t="shared" ref="F243:F269" si="696">1+IF(ISNA(VLOOKUP($A243,$A$216:$F$241,6,FALSE)),VLOOKUP($A243,$A$186:$F$215,6,FALSE),VLOOKUP($A243,$A$216:$F$241,6,FALSE))</f>
        <v>8</v>
      </c>
      <c r="G243" s="4">
        <f>VLOOKUP($A243,$A243:$E243,5,FALSE)-IF(ISNA(VLOOKUP($A243,$A$216:$E$241,5,FALSE)),VLOOKUP($A243,$A$186:$E$215,5,FALSE),VLOOKUP($A243,$A$216:$E$241,5,FALSE))</f>
        <v>4</v>
      </c>
      <c r="H243" t="s">
        <v>35</v>
      </c>
      <c r="I243">
        <v>2025</v>
      </c>
      <c r="J243" t="str">
        <f>VLOOKUP(A243,Sheet1!$A:$D,3, FALSE)</f>
        <v>Eastern</v>
      </c>
      <c r="K243">
        <v>79</v>
      </c>
      <c r="L243" t="s">
        <v>62</v>
      </c>
      <c r="M243">
        <f t="shared" si="690"/>
        <v>20</v>
      </c>
      <c r="N243" s="10">
        <f t="shared" ref="N243:N267" si="697">IF(ISNA(VLOOKUP($A243,$A$216:$N$241,2,FALSE)),((VLOOKUP($A243,$A$186:$N$215,14,FALSE)*($F243-2))+VLOOKUP($A243,$A$186:$N$215,2,FALSE))/($F243-1),((VLOOKUP($A243,$A$216:$N$241,14,FALSE)*($F243-2))+VLOOKUP($A243,$A$216:$N$241,2,FALSE))/($F243-1))</f>
        <v>21.714285714285715</v>
      </c>
      <c r="O243" s="10">
        <f t="shared" ref="O243:O267" si="698">IF(ISNA(VLOOKUP($A243,$A$216:$O$241,13,FALSE)),((VLOOKUP($A243,$A$186:$O$215,15,FALSE)*($F243-2))+VLOOKUP($A243,$A$186:$O$215,13,FALSE))/($F243-1),((VLOOKUP($A243,$A$216:$O$241,15,FALSE)*($F243-2))+VLOOKUP($A243,$A$216:$O$241,13,FALSE))/($F243-1))</f>
        <v>23.857142857142858</v>
      </c>
      <c r="P243" s="8">
        <v>-3</v>
      </c>
      <c r="Q243" t="str">
        <f>IF(AND(($P243 &lt;  0), ($D243="L")), "N", IF(AND(($P243 &gt; 0), ($D243="W")),"N","Y"))</f>
        <v>Y</v>
      </c>
    </row>
    <row r="244" spans="1:17" x14ac:dyDescent="0.35">
      <c r="A244" t="s">
        <v>13</v>
      </c>
      <c r="B244">
        <v>28</v>
      </c>
      <c r="C244" t="s">
        <v>1</v>
      </c>
      <c r="D244" t="str">
        <f t="shared" ref="D244" si="699">IF($B245=$B244,"T",IF($B245&lt;$B244,"W","L"))</f>
        <v>W</v>
      </c>
      <c r="E244" s="5">
        <f t="shared" ref="E244:E264" si="700">$E245</f>
        <v>41581</v>
      </c>
      <c r="F244" s="4">
        <f t="shared" si="696"/>
        <v>8</v>
      </c>
      <c r="G244" s="4">
        <f>VLOOKUP($A244,$A244:$E244,5,FALSE)-IF(ISNA(VLOOKUP($A244,$A$216:$E$241,5,FALSE)),VLOOKUP($A244,$A$186:$E$215,5,FALSE),VLOOKUP($A244,$A$216:$E$241,5,FALSE))</f>
        <v>14</v>
      </c>
      <c r="H244" t="s">
        <v>34</v>
      </c>
      <c r="I244">
        <f t="shared" si="693"/>
        <v>1200</v>
      </c>
      <c r="J244" t="str">
        <f t="shared" ref="J244:L244" si="701">J245</f>
        <v>Central</v>
      </c>
      <c r="K244" t="str">
        <f t="shared" si="701"/>
        <v>Dome</v>
      </c>
      <c r="L244">
        <f t="shared" si="701"/>
        <v>0</v>
      </c>
      <c r="M244">
        <f t="shared" si="688"/>
        <v>21</v>
      </c>
      <c r="N244" s="10">
        <f t="shared" si="697"/>
        <v>20.714285714285715</v>
      </c>
      <c r="O244" s="10">
        <f t="shared" si="698"/>
        <v>20.857142857142858</v>
      </c>
      <c r="P244" s="8">
        <f>(P245*-1)</f>
        <v>3</v>
      </c>
      <c r="Q244" t="str">
        <f>IF(AND(($P244 &lt;  0), ($D244="L")), "N", IF(AND(($P244 &gt; 0), ($D244="W")),"N","Y"))</f>
        <v>N</v>
      </c>
    </row>
    <row r="245" spans="1:17" x14ac:dyDescent="0.35">
      <c r="A245" t="s">
        <v>23</v>
      </c>
      <c r="B245">
        <v>21</v>
      </c>
      <c r="C245" t="s">
        <v>1</v>
      </c>
      <c r="D245" t="str">
        <f t="shared" ref="D245" si="702">IF($B244=$B245,"T",IF($B244&lt;$B245,"W","L"))</f>
        <v>L</v>
      </c>
      <c r="E245" s="5">
        <v>41581</v>
      </c>
      <c r="F245" s="4">
        <f t="shared" si="696"/>
        <v>9</v>
      </c>
      <c r="G245" s="4">
        <f>VLOOKUP($A245,$A245:$E245,5,FALSE)-IF(ISNA(VLOOKUP($A245,$A$216:$E$241,5,FALSE)),VLOOKUP($A245,$A$186:$E$215,5,FALSE),VLOOKUP($A245,$A$216:$E$241,5,FALSE))</f>
        <v>6</v>
      </c>
      <c r="H245" t="s">
        <v>35</v>
      </c>
      <c r="I245">
        <v>1200</v>
      </c>
      <c r="J245" t="str">
        <f>VLOOKUP(A245,Sheet1!$A:$D,3, FALSE)</f>
        <v>Central</v>
      </c>
      <c r="K245" t="s">
        <v>61</v>
      </c>
      <c r="M245">
        <f t="shared" si="690"/>
        <v>28</v>
      </c>
      <c r="N245" s="10">
        <f t="shared" si="697"/>
        <v>20.625</v>
      </c>
      <c r="O245" s="10">
        <f t="shared" si="698"/>
        <v>24.75</v>
      </c>
      <c r="P245" s="8">
        <v>-3</v>
      </c>
      <c r="Q245" t="str">
        <f>IF(AND(($P245 &lt;  0), ($D245="L")), "N", IF(AND(($P245 &gt; 0), ($D245="W")),"N","Y"))</f>
        <v>N</v>
      </c>
    </row>
    <row r="246" spans="1:17" x14ac:dyDescent="0.35">
      <c r="A246" t="s">
        <v>33</v>
      </c>
      <c r="B246">
        <v>23</v>
      </c>
      <c r="C246" t="s">
        <v>1</v>
      </c>
      <c r="D246" t="str">
        <f t="shared" ref="D246" si="703">IF($B247=$B246,"T",IF($B247&lt;$B246,"W","L"))</f>
        <v>W</v>
      </c>
      <c r="E246" s="5">
        <f t="shared" si="700"/>
        <v>41581</v>
      </c>
      <c r="F246" s="4">
        <f t="shared" si="696"/>
        <v>9</v>
      </c>
      <c r="G246" s="4">
        <f>VLOOKUP($A246,$A246:$E246,5,FALSE)-IF(ISNA(VLOOKUP($A246,$A$216:$E$241,5,FALSE)),VLOOKUP($A246,$A$186:$E$215,5,FALSE),VLOOKUP($A246,$A$216:$E$241,5,FALSE))</f>
        <v>7</v>
      </c>
      <c r="H246" t="s">
        <v>34</v>
      </c>
      <c r="I246">
        <f t="shared" si="693"/>
        <v>1300</v>
      </c>
      <c r="J246" t="str">
        <f t="shared" ref="J246:L246" si="704">J247</f>
        <v>Eastern</v>
      </c>
      <c r="K246">
        <f t="shared" si="704"/>
        <v>36</v>
      </c>
      <c r="L246" t="str">
        <f t="shared" si="704"/>
        <v>Overcast</v>
      </c>
      <c r="M246">
        <f t="shared" si="688"/>
        <v>13</v>
      </c>
      <c r="N246" s="10">
        <f t="shared" si="697"/>
        <v>24</v>
      </c>
      <c r="O246" s="10">
        <f t="shared" si="698"/>
        <v>12.25</v>
      </c>
      <c r="P246" s="8">
        <f>(P247*-1)</f>
        <v>5</v>
      </c>
      <c r="Q246" t="str">
        <f>IF(AND(($P246 &lt;  0), ($D246="L")), "N", IF(AND(($P246 &gt; 0), ($D246="W")),"N","Y"))</f>
        <v>N</v>
      </c>
    </row>
    <row r="247" spans="1:17" x14ac:dyDescent="0.35">
      <c r="A247" t="s">
        <v>11</v>
      </c>
      <c r="B247">
        <v>13</v>
      </c>
      <c r="C247" t="s">
        <v>1</v>
      </c>
      <c r="D247" t="str">
        <f t="shared" ref="D247" si="705">IF($B246=$B247,"T",IF($B246&lt;$B247,"W","L"))</f>
        <v>L</v>
      </c>
      <c r="E247" s="5">
        <v>41581</v>
      </c>
      <c r="F247" s="4">
        <f t="shared" si="696"/>
        <v>9</v>
      </c>
      <c r="G247" s="4">
        <f>VLOOKUP($A247,$A247:$E247,5,FALSE)-IF(ISNA(VLOOKUP($A247,$A$216:$E$241,5,FALSE)),VLOOKUP($A247,$A$186:$E$215,5,FALSE),VLOOKUP($A247,$A$216:$E$241,5,FALSE))</f>
        <v>7</v>
      </c>
      <c r="H247" t="s">
        <v>35</v>
      </c>
      <c r="I247">
        <v>1300</v>
      </c>
      <c r="J247" t="str">
        <f>VLOOKUP(A247,Sheet1!$A:$D,3, FALSE)</f>
        <v>Eastern</v>
      </c>
      <c r="K247">
        <v>36</v>
      </c>
      <c r="L247" t="s">
        <v>75</v>
      </c>
      <c r="M247">
        <f t="shared" si="690"/>
        <v>23</v>
      </c>
      <c r="N247" s="10">
        <f t="shared" si="697"/>
        <v>22</v>
      </c>
      <c r="O247" s="10">
        <f t="shared" si="698"/>
        <v>26.625</v>
      </c>
      <c r="P247" s="8">
        <v>-5</v>
      </c>
      <c r="Q247" t="str">
        <f>IF(AND(($P247 &lt;  0), ($D247="L")), "N", IF(AND(($P247 &gt; 0), ($D247="W")),"N","Y"))</f>
        <v>N</v>
      </c>
    </row>
    <row r="248" spans="1:17" x14ac:dyDescent="0.35">
      <c r="A248" t="s">
        <v>0</v>
      </c>
      <c r="B248">
        <v>23</v>
      </c>
      <c r="C248" t="s">
        <v>1</v>
      </c>
      <c r="D248" t="str">
        <f t="shared" ref="D248" si="706">IF($B249=$B248,"T",IF($B249&lt;$B248,"W","L"))</f>
        <v>L</v>
      </c>
      <c r="E248" s="5">
        <f t="shared" si="700"/>
        <v>41581</v>
      </c>
      <c r="F248" s="4">
        <f t="shared" si="696"/>
        <v>8</v>
      </c>
      <c r="G248" s="4">
        <f>VLOOKUP($A248,$A248:$E248,5,FALSE)-IF(ISNA(VLOOKUP($A248,$A$216:$E$241,5,FALSE)),VLOOKUP($A248,$A$186:$E$215,5,FALSE),VLOOKUP($A248,$A$216:$E$241,5,FALSE))</f>
        <v>7</v>
      </c>
      <c r="H248" t="s">
        <v>34</v>
      </c>
      <c r="I248">
        <f t="shared" si="693"/>
        <v>1200</v>
      </c>
      <c r="J248" t="str">
        <f t="shared" ref="J248:L248" si="707">J249</f>
        <v>Central</v>
      </c>
      <c r="K248" t="str">
        <f t="shared" si="707"/>
        <v>Dome</v>
      </c>
      <c r="L248">
        <f t="shared" si="707"/>
        <v>0</v>
      </c>
      <c r="M248">
        <f t="shared" si="688"/>
        <v>27</v>
      </c>
      <c r="N248" s="10">
        <f t="shared" si="697"/>
        <v>23.285714285714285</v>
      </c>
      <c r="O248" s="10">
        <f t="shared" si="698"/>
        <v>32.142857142857146</v>
      </c>
      <c r="P248" s="8">
        <f>(P249*-1)</f>
        <v>-9</v>
      </c>
      <c r="Q248" t="str">
        <f>IF(AND(($P248 &lt;  0), ($D248="L")), "N", IF(AND(($P248 &gt; 0), ($D248="W")),"N","Y"))</f>
        <v>N</v>
      </c>
    </row>
    <row r="249" spans="1:17" x14ac:dyDescent="0.35">
      <c r="A249" t="s">
        <v>28</v>
      </c>
      <c r="B249">
        <v>27</v>
      </c>
      <c r="C249" t="s">
        <v>1</v>
      </c>
      <c r="D249" t="str">
        <f t="shared" ref="D249" si="708">IF($B248=$B249,"T",IF($B248&lt;$B249,"W","L"))</f>
        <v>W</v>
      </c>
      <c r="E249" s="5">
        <v>41581</v>
      </c>
      <c r="F249" s="4">
        <f t="shared" si="696"/>
        <v>9</v>
      </c>
      <c r="G249" s="4">
        <f>VLOOKUP($A249,$A249:$E249,5,FALSE)-IF(ISNA(VLOOKUP($A249,$A$216:$E$241,5,FALSE)),VLOOKUP($A249,$A$186:$E$215,5,FALSE),VLOOKUP($A249,$A$216:$E$241,5,FALSE))</f>
        <v>7</v>
      </c>
      <c r="H249" t="s">
        <v>35</v>
      </c>
      <c r="I249">
        <v>1200</v>
      </c>
      <c r="J249" t="str">
        <f>VLOOKUP(A249,Sheet1!$A:$D,3, FALSE)</f>
        <v>Central</v>
      </c>
      <c r="K249" t="s">
        <v>61</v>
      </c>
      <c r="M249">
        <f t="shared" si="690"/>
        <v>23</v>
      </c>
      <c r="N249" s="10">
        <f t="shared" si="697"/>
        <v>28.75</v>
      </c>
      <c r="O249" s="10">
        <f t="shared" si="698"/>
        <v>23.25</v>
      </c>
      <c r="P249" s="8">
        <v>9</v>
      </c>
      <c r="Q249" t="str">
        <f>IF(AND(($P249 &lt;  0), ($D249="L")), "N", IF(AND(($P249 &gt; 0), ($D249="W")),"N","Y"))</f>
        <v>N</v>
      </c>
    </row>
    <row r="250" spans="1:17" x14ac:dyDescent="0.35">
      <c r="A250" t="s">
        <v>32</v>
      </c>
      <c r="B250">
        <v>24</v>
      </c>
      <c r="C250" t="s">
        <v>5</v>
      </c>
      <c r="D250" t="str">
        <f t="shared" ref="D250" si="709">IF($B251=$B250,"T",IF($B251&lt;$B250,"W","L"))</f>
        <v>L</v>
      </c>
      <c r="E250" s="5">
        <f t="shared" si="700"/>
        <v>41581</v>
      </c>
      <c r="F250" s="4">
        <f t="shared" si="696"/>
        <v>8</v>
      </c>
      <c r="G250" s="4">
        <f>VLOOKUP($A250,$A250:$E250,5,FALSE)-IF(ISNA(VLOOKUP($A250,$A$216:$E$241,5,FALSE)),VLOOKUP($A250,$A$186:$E$215,5,FALSE),VLOOKUP($A250,$A$216:$E$241,5,FALSE))</f>
        <v>14</v>
      </c>
      <c r="H250" t="s">
        <v>34</v>
      </c>
      <c r="I250">
        <f t="shared" si="693"/>
        <v>1300</v>
      </c>
      <c r="J250" t="str">
        <f t="shared" ref="J250:L250" si="710">J251</f>
        <v>Eastern</v>
      </c>
      <c r="K250">
        <f t="shared" si="710"/>
        <v>57</v>
      </c>
      <c r="L250" t="str">
        <f t="shared" si="710"/>
        <v>Sunny</v>
      </c>
      <c r="M250">
        <f t="shared" si="688"/>
        <v>30</v>
      </c>
      <c r="N250" s="10">
        <f t="shared" si="697"/>
        <v>24</v>
      </c>
      <c r="O250" s="10">
        <f t="shared" si="698"/>
        <v>20.571428571428573</v>
      </c>
      <c r="P250" s="8">
        <f>(P251*-1)</f>
        <v>-1.5</v>
      </c>
      <c r="Q250" t="str">
        <f>IF(AND(($P250 &lt;  0), ($D250="L")), "N", IF(AND(($P250 &gt; 0), ($D250="W")),"N","Y"))</f>
        <v>N</v>
      </c>
    </row>
    <row r="251" spans="1:17" x14ac:dyDescent="0.35">
      <c r="A251" t="s">
        <v>29</v>
      </c>
      <c r="B251">
        <v>30</v>
      </c>
      <c r="C251" t="s">
        <v>5</v>
      </c>
      <c r="D251" t="str">
        <f t="shared" ref="D251" si="711">IF($B250=$B251,"T",IF($B250&lt;$B251,"W","L"))</f>
        <v>W</v>
      </c>
      <c r="E251" s="5">
        <v>41581</v>
      </c>
      <c r="F251" s="4">
        <f t="shared" si="696"/>
        <v>8</v>
      </c>
      <c r="G251" s="4">
        <f>VLOOKUP($A251,$A251:$E251,5,FALSE)-IF(ISNA(VLOOKUP($A251,$A$216:$E$241,5,FALSE)),VLOOKUP($A251,$A$186:$E$215,5,FALSE),VLOOKUP($A251,$A$216:$E$241,5,FALSE))</f>
        <v>7</v>
      </c>
      <c r="H251" t="s">
        <v>35</v>
      </c>
      <c r="I251">
        <v>1300</v>
      </c>
      <c r="J251" t="str">
        <f>VLOOKUP(A251,Sheet1!$A:$D,3, FALSE)</f>
        <v>Eastern</v>
      </c>
      <c r="K251">
        <v>57</v>
      </c>
      <c r="L251" t="s">
        <v>65</v>
      </c>
      <c r="M251">
        <f t="shared" si="690"/>
        <v>24</v>
      </c>
      <c r="N251" s="10">
        <f t="shared" si="697"/>
        <v>24.714285714285715</v>
      </c>
      <c r="O251" s="10">
        <f t="shared" si="698"/>
        <v>32.714285714285715</v>
      </c>
      <c r="P251" s="8">
        <v>1.5</v>
      </c>
      <c r="Q251" t="str">
        <f>IF(AND(($P251 &lt;  0), ($D251="L")), "N", IF(AND(($P251 &gt; 0), ($D251="W")),"N","Y"))</f>
        <v>N</v>
      </c>
    </row>
    <row r="252" spans="1:17" x14ac:dyDescent="0.35">
      <c r="A252" t="s">
        <v>3</v>
      </c>
      <c r="B252">
        <v>10</v>
      </c>
      <c r="C252" t="s">
        <v>1</v>
      </c>
      <c r="D252" t="str">
        <f t="shared" ref="D252" si="712">IF($B253=$B252,"T",IF($B253&lt;$B252,"W","L"))</f>
        <v>L</v>
      </c>
      <c r="E252" s="5">
        <f t="shared" si="700"/>
        <v>41581</v>
      </c>
      <c r="F252" s="4">
        <f t="shared" si="696"/>
        <v>8</v>
      </c>
      <c r="G252" s="4">
        <f>VLOOKUP($A252,$A252:$E252,5,FALSE)-IF(ISNA(VLOOKUP($A252,$A$216:$E$241,5,FALSE)),VLOOKUP($A252,$A$186:$E$215,5,FALSE),VLOOKUP($A252,$A$216:$E$241,5,FALSE))</f>
        <v>7</v>
      </c>
      <c r="H252" t="s">
        <v>34</v>
      </c>
      <c r="I252">
        <f t="shared" si="693"/>
        <v>1300</v>
      </c>
      <c r="J252" t="str">
        <f t="shared" ref="J252:L252" si="713">J253</f>
        <v>Eastern</v>
      </c>
      <c r="K252">
        <f t="shared" si="713"/>
        <v>62</v>
      </c>
      <c r="L252" t="str">
        <f t="shared" si="713"/>
        <v>Sunny</v>
      </c>
      <c r="M252">
        <f t="shared" si="688"/>
        <v>34</v>
      </c>
      <c r="N252" s="10">
        <f t="shared" si="697"/>
        <v>23.714285714285715</v>
      </c>
      <c r="O252" s="10">
        <f t="shared" si="698"/>
        <v>26.285714285714285</v>
      </c>
      <c r="P252" s="8">
        <f>(P253*-1)</f>
        <v>-8.5</v>
      </c>
      <c r="Q252" t="str">
        <f>IF(AND(($P252 &lt;  0), ($D252="L")), "N", IF(AND(($P252 &gt; 0), ($D252="W")),"N","Y"))</f>
        <v>N</v>
      </c>
    </row>
    <row r="253" spans="1:17" x14ac:dyDescent="0.35">
      <c r="A253" t="s">
        <v>20</v>
      </c>
      <c r="B253">
        <v>34</v>
      </c>
      <c r="C253" t="s">
        <v>1</v>
      </c>
      <c r="D253" t="str">
        <f t="shared" ref="D253" si="714">IF($B252=$B253,"T",IF($B252&lt;$B253,"W","L"))</f>
        <v>W</v>
      </c>
      <c r="E253" s="5">
        <v>41581</v>
      </c>
      <c r="F253" s="4">
        <f t="shared" si="696"/>
        <v>8</v>
      </c>
      <c r="G253" s="4">
        <f>VLOOKUP($A253,$A253:$E253,5,FALSE)-IF(ISNA(VLOOKUP($A253,$A$216:$E$241,5,FALSE)),VLOOKUP($A253,$A$186:$E$215,5,FALSE),VLOOKUP($A253,$A$216:$E$241,5,FALSE))</f>
        <v>10</v>
      </c>
      <c r="H253" t="s">
        <v>35</v>
      </c>
      <c r="I253">
        <v>1300</v>
      </c>
      <c r="J253" t="str">
        <f>VLOOKUP(A253,Sheet1!$A:$D,3, FALSE)</f>
        <v>Eastern</v>
      </c>
      <c r="K253">
        <v>62</v>
      </c>
      <c r="L253" t="s">
        <v>65</v>
      </c>
      <c r="M253">
        <f t="shared" si="690"/>
        <v>10</v>
      </c>
      <c r="N253" s="10">
        <f t="shared" si="697"/>
        <v>24.285714285714285</v>
      </c>
      <c r="O253" s="10">
        <f t="shared" si="698"/>
        <v>13.714285714285714</v>
      </c>
      <c r="P253" s="8">
        <v>8.5</v>
      </c>
      <c r="Q253" t="str">
        <f>IF(AND(($P253 &lt;  0), ($D253="L")), "N", IF(AND(($P253 &gt; 0), ($D253="W")),"N","Y"))</f>
        <v>N</v>
      </c>
    </row>
    <row r="254" spans="1:17" x14ac:dyDescent="0.35">
      <c r="A254" t="s">
        <v>2</v>
      </c>
      <c r="B254">
        <v>20</v>
      </c>
      <c r="C254" t="s">
        <v>1</v>
      </c>
      <c r="D254" t="str">
        <f t="shared" ref="D254" si="715">IF($B255=$B254,"T",IF($B255&lt;$B254,"W","L"))</f>
        <v>L</v>
      </c>
      <c r="E254" s="5">
        <f t="shared" si="700"/>
        <v>41581</v>
      </c>
      <c r="F254" s="4">
        <f t="shared" si="696"/>
        <v>8</v>
      </c>
      <c r="G254" s="4">
        <f>VLOOKUP($A254,$A254:$E254,5,FALSE)-IF(ISNA(VLOOKUP($A254,$A$216:$E$241,5,FALSE)),VLOOKUP($A254,$A$186:$E$215,5,FALSE),VLOOKUP($A254,$A$216:$E$241,5,FALSE))</f>
        <v>7</v>
      </c>
      <c r="H254" t="s">
        <v>34</v>
      </c>
      <c r="I254">
        <f t="shared" si="693"/>
        <v>1300</v>
      </c>
      <c r="J254" t="str">
        <f t="shared" ref="J254:L254" si="716">J255</f>
        <v>Eastern</v>
      </c>
      <c r="K254">
        <f t="shared" si="716"/>
        <v>48</v>
      </c>
      <c r="L254">
        <f t="shared" si="716"/>
        <v>0</v>
      </c>
      <c r="M254">
        <f t="shared" si="688"/>
        <v>26</v>
      </c>
      <c r="N254" s="10">
        <f t="shared" si="697"/>
        <v>28</v>
      </c>
      <c r="O254" s="10">
        <f t="shared" si="698"/>
        <v>17.142857142857142</v>
      </c>
      <c r="P254" s="8">
        <f>(P255*-1)</f>
        <v>6</v>
      </c>
      <c r="Q254" t="str">
        <f>IF(AND(($P254 &lt;  0), ($D254="L")), "N", IF(AND(($P254 &gt; 0), ($D254="W")),"N","Y"))</f>
        <v>Y</v>
      </c>
    </row>
    <row r="255" spans="1:17" x14ac:dyDescent="0.35">
      <c r="A255" t="s">
        <v>31</v>
      </c>
      <c r="B255">
        <v>26</v>
      </c>
      <c r="C255" t="s">
        <v>1</v>
      </c>
      <c r="D255" t="str">
        <f t="shared" ref="D255" si="717">IF($B254=$B255,"T",IF($B254&lt;$B255,"W","L"))</f>
        <v>W</v>
      </c>
      <c r="E255" s="5">
        <v>41581</v>
      </c>
      <c r="F255" s="4">
        <f t="shared" si="696"/>
        <v>9</v>
      </c>
      <c r="G255" s="4">
        <f>VLOOKUP($A255,$A255:$E255,5,FALSE)-IF(ISNA(VLOOKUP($A255,$A$216:$E$241,5,FALSE)),VLOOKUP($A255,$A$186:$E$215,5,FALSE),VLOOKUP($A255,$A$216:$E$241,5,FALSE))</f>
        <v>7</v>
      </c>
      <c r="H255" t="s">
        <v>35</v>
      </c>
      <c r="I255">
        <v>1300</v>
      </c>
      <c r="J255" t="str">
        <f>VLOOKUP(A255,Sheet1!$A:$D,3, FALSE)</f>
        <v>Eastern</v>
      </c>
      <c r="K255">
        <v>48</v>
      </c>
      <c r="M255">
        <f t="shared" si="690"/>
        <v>20</v>
      </c>
      <c r="N255" s="10">
        <f t="shared" si="697"/>
        <v>17.875</v>
      </c>
      <c r="O255" s="10">
        <f t="shared" si="698"/>
        <v>26.375</v>
      </c>
      <c r="P255" s="8">
        <v>-6</v>
      </c>
      <c r="Q255" t="str">
        <f>IF(AND(($P255 &lt;  0), ($D255="L")), "N", IF(AND(($P255 &gt; 0), ($D255="W")),"N","Y"))</f>
        <v>Y</v>
      </c>
    </row>
    <row r="256" spans="1:17" x14ac:dyDescent="0.35">
      <c r="A256" t="s">
        <v>27</v>
      </c>
      <c r="B256">
        <v>49</v>
      </c>
      <c r="C256" t="s">
        <v>1</v>
      </c>
      <c r="D256" t="str">
        <f t="shared" ref="D256" si="718">IF($B257=$B256,"T",IF($B257&lt;$B256,"W","L"))</f>
        <v>W</v>
      </c>
      <c r="E256" s="5">
        <f t="shared" si="700"/>
        <v>41581</v>
      </c>
      <c r="F256" s="4">
        <f t="shared" si="696"/>
        <v>9</v>
      </c>
      <c r="G256" s="4">
        <f>VLOOKUP($A256,$A256:$E256,5,FALSE)-IF(ISNA(VLOOKUP($A256,$A$216:$E$241,5,FALSE)),VLOOKUP($A256,$A$186:$E$215,5,FALSE),VLOOKUP($A256,$A$216:$E$241,5,FALSE))</f>
        <v>7</v>
      </c>
      <c r="H256" t="s">
        <v>34</v>
      </c>
      <c r="I256">
        <f t="shared" si="693"/>
        <v>1305</v>
      </c>
      <c r="J256" t="str">
        <f t="shared" ref="J256:L256" si="719">J257</f>
        <v>Pacific</v>
      </c>
      <c r="K256">
        <f t="shared" si="719"/>
        <v>62</v>
      </c>
      <c r="L256" t="str">
        <f t="shared" si="719"/>
        <v>Sunny, Haze</v>
      </c>
      <c r="M256">
        <f t="shared" si="688"/>
        <v>20</v>
      </c>
      <c r="N256" s="10">
        <f t="shared" si="697"/>
        <v>22</v>
      </c>
      <c r="O256" s="10">
        <f t="shared" si="698"/>
        <v>26.375</v>
      </c>
      <c r="P256" s="8">
        <f>(P257*-1)</f>
        <v>-1</v>
      </c>
      <c r="Q256" t="str">
        <f>IF(AND(($P256 &lt;  0), ($D256="L")), "N", IF(AND(($P256 &gt; 0), ($D256="W")),"N","Y"))</f>
        <v>Y</v>
      </c>
    </row>
    <row r="257" spans="1:17" x14ac:dyDescent="0.35">
      <c r="A257" t="s">
        <v>12</v>
      </c>
      <c r="B257">
        <v>20</v>
      </c>
      <c r="C257" t="s">
        <v>1</v>
      </c>
      <c r="D257" t="str">
        <f t="shared" ref="D257" si="720">IF($B256=$B257,"T",IF($B256&lt;$B257,"W","L"))</f>
        <v>L</v>
      </c>
      <c r="E257" s="5">
        <v>41581</v>
      </c>
      <c r="F257" s="4">
        <f t="shared" si="696"/>
        <v>8</v>
      </c>
      <c r="G257" s="4">
        <f>VLOOKUP($A257,$A257:$E257,5,FALSE)-IF(ISNA(VLOOKUP($A257,$A$216:$E$241,5,FALSE)),VLOOKUP($A257,$A$186:$E$215,5,FALSE),VLOOKUP($A257,$A$216:$E$241,5,FALSE))</f>
        <v>7</v>
      </c>
      <c r="H257" t="s">
        <v>35</v>
      </c>
      <c r="I257">
        <v>1305</v>
      </c>
      <c r="J257" t="str">
        <f>VLOOKUP(A257,Sheet1!$A:$D,3, FALSE)</f>
        <v>Pacific</v>
      </c>
      <c r="K257">
        <v>62</v>
      </c>
      <c r="L257" t="s">
        <v>153</v>
      </c>
      <c r="M257">
        <f t="shared" si="690"/>
        <v>49</v>
      </c>
      <c r="N257" s="10">
        <f t="shared" si="697"/>
        <v>18</v>
      </c>
      <c r="O257" s="10">
        <f t="shared" si="698"/>
        <v>21.428571428571427</v>
      </c>
      <c r="P257" s="8">
        <v>1</v>
      </c>
      <c r="Q257" t="str">
        <f>IF(AND(($P257 &lt;  0), ($D257="L")), "N", IF(AND(($P257 &gt; 0), ($D257="W")),"N","Y"))</f>
        <v>Y</v>
      </c>
    </row>
    <row r="258" spans="1:17" x14ac:dyDescent="0.35">
      <c r="A258" t="s">
        <v>9</v>
      </c>
      <c r="B258">
        <v>24</v>
      </c>
      <c r="C258" t="s">
        <v>5</v>
      </c>
      <c r="D258" t="str">
        <f t="shared" ref="D258" si="721">IF($B259=$B258,"T",IF($B259&lt;$B258,"W","L"))</f>
        <v>L</v>
      </c>
      <c r="E258" s="5">
        <f t="shared" si="700"/>
        <v>41581</v>
      </c>
      <c r="F258" s="4">
        <f t="shared" si="696"/>
        <v>8</v>
      </c>
      <c r="G258" s="4">
        <f>VLOOKUP($A258,$A258:$E258,5,FALSE)-IF(ISNA(VLOOKUP($A258,$A$216:$E$241,5,FALSE)),VLOOKUP($A258,$A$186:$E$215,5,FALSE),VLOOKUP($A258,$A$216:$E$241,5,FALSE))</f>
        <v>10</v>
      </c>
      <c r="H258" t="s">
        <v>34</v>
      </c>
      <c r="I258">
        <f t="shared" si="693"/>
        <v>1305</v>
      </c>
      <c r="J258" t="str">
        <f t="shared" ref="J258:L258" si="722">J259</f>
        <v>Pacific</v>
      </c>
      <c r="K258">
        <f t="shared" si="722"/>
        <v>48</v>
      </c>
      <c r="L258" t="str">
        <f t="shared" si="722"/>
        <v>Sunny</v>
      </c>
      <c r="M258">
        <f t="shared" si="688"/>
        <v>27</v>
      </c>
      <c r="N258" s="10">
        <f t="shared" si="697"/>
        <v>14.285714285714286</v>
      </c>
      <c r="O258" s="10">
        <f t="shared" si="698"/>
        <v>23.285714285714285</v>
      </c>
      <c r="P258" s="8">
        <f>(P259*-1)</f>
        <v>-16</v>
      </c>
      <c r="Q258" t="str">
        <f>IF(AND(($P258 &lt;  0), ($D258="L")), "N", IF(AND(($P258 &gt; 0), ($D258="W")),"N","Y"))</f>
        <v>N</v>
      </c>
    </row>
    <row r="259" spans="1:17" x14ac:dyDescent="0.35">
      <c r="A259" t="s">
        <v>25</v>
      </c>
      <c r="B259">
        <v>27</v>
      </c>
      <c r="C259" t="s">
        <v>5</v>
      </c>
      <c r="D259" t="str">
        <f t="shared" ref="D259" si="723">IF($B258=$B259,"T",IF($B258&lt;$B259,"W","L"))</f>
        <v>W</v>
      </c>
      <c r="E259" s="5">
        <v>41581</v>
      </c>
      <c r="F259" s="4">
        <f t="shared" si="696"/>
        <v>9</v>
      </c>
      <c r="G259" s="4">
        <f>VLOOKUP($A259,$A259:$E259,5,FALSE)-IF(ISNA(VLOOKUP($A259,$A$216:$E$241,5,FALSE)),VLOOKUP($A259,$A$186:$E$215,5,FALSE),VLOOKUP($A259,$A$216:$E$241,5,FALSE))</f>
        <v>6</v>
      </c>
      <c r="H259" t="s">
        <v>35</v>
      </c>
      <c r="I259">
        <v>1305</v>
      </c>
      <c r="J259" t="str">
        <f>VLOOKUP(A259,Sheet1!$A:$D,3, FALSE)</f>
        <v>Pacific</v>
      </c>
      <c r="K259">
        <v>48</v>
      </c>
      <c r="L259" t="s">
        <v>65</v>
      </c>
      <c r="M259">
        <f t="shared" si="690"/>
        <v>24</v>
      </c>
      <c r="N259" s="10">
        <f t="shared" si="697"/>
        <v>25.625</v>
      </c>
      <c r="O259" s="10">
        <f t="shared" si="698"/>
        <v>15.625000000000002</v>
      </c>
      <c r="P259" s="8">
        <v>16</v>
      </c>
      <c r="Q259" t="str">
        <f>IF(AND(($P259 &lt;  0), ($D259="L")), "N", IF(AND(($P259 &gt; 0), ($D259="W")),"N","Y"))</f>
        <v>N</v>
      </c>
    </row>
    <row r="260" spans="1:17" x14ac:dyDescent="0.35">
      <c r="A260" t="s">
        <v>30</v>
      </c>
      <c r="B260">
        <v>18</v>
      </c>
      <c r="C260" t="s">
        <v>1</v>
      </c>
      <c r="D260" t="str">
        <f t="shared" ref="D260" si="724">IF($B261=$B260,"T",IF($B261&lt;$B260,"W","L"))</f>
        <v>L</v>
      </c>
      <c r="E260" s="5">
        <f t="shared" si="700"/>
        <v>41581</v>
      </c>
      <c r="F260" s="4">
        <f t="shared" si="696"/>
        <v>8</v>
      </c>
      <c r="G260" s="4">
        <f>VLOOKUP($A260,$A260:$E260,5,FALSE)-IF(ISNA(VLOOKUP($A260,$A$216:$E$241,5,FALSE)),VLOOKUP($A260,$A$186:$E$215,5,FALSE),VLOOKUP($A260,$A$216:$E$241,5,FALSE))</f>
        <v>14</v>
      </c>
      <c r="H260" t="s">
        <v>34</v>
      </c>
      <c r="I260">
        <f t="shared" si="693"/>
        <v>1625</v>
      </c>
      <c r="J260" t="str">
        <f t="shared" ref="J260:L260" si="725">J261</f>
        <v>Eastern</v>
      </c>
      <c r="K260">
        <f t="shared" si="725"/>
        <v>46</v>
      </c>
      <c r="L260" t="str">
        <f t="shared" si="725"/>
        <v>Sunny</v>
      </c>
      <c r="M260">
        <f t="shared" si="688"/>
        <v>24</v>
      </c>
      <c r="N260" s="10">
        <f t="shared" si="697"/>
        <v>21.428571428571427</v>
      </c>
      <c r="O260" s="10">
        <f t="shared" si="698"/>
        <v>21.142857142857142</v>
      </c>
      <c r="P260" s="8">
        <f>(P261*-1)</f>
        <v>1.5</v>
      </c>
      <c r="Q260" t="str">
        <f>IF(AND(($P260 &lt;  0), ($D260="L")), "N", IF(AND(($P260 &gt; 0), ($D260="W")),"N","Y"))</f>
        <v>Y</v>
      </c>
    </row>
    <row r="261" spans="1:17" x14ac:dyDescent="0.35">
      <c r="A261" t="s">
        <v>8</v>
      </c>
      <c r="B261">
        <v>24</v>
      </c>
      <c r="C261" t="s">
        <v>1</v>
      </c>
      <c r="D261" t="str">
        <f t="shared" ref="D261" si="726">IF($B260=$B261,"T",IF($B260&lt;$B261,"W","L"))</f>
        <v>W</v>
      </c>
      <c r="E261" s="5">
        <v>41581</v>
      </c>
      <c r="F261" s="4">
        <f t="shared" si="696"/>
        <v>9</v>
      </c>
      <c r="G261" s="4">
        <f>VLOOKUP($A261,$A261:$E261,5,FALSE)-IF(ISNA(VLOOKUP($A261,$A$216:$E$241,5,FALSE)),VLOOKUP($A261,$A$186:$E$215,5,FALSE),VLOOKUP($A261,$A$216:$E$241,5,FALSE))</f>
        <v>7</v>
      </c>
      <c r="H261" t="s">
        <v>35</v>
      </c>
      <c r="I261">
        <v>1625</v>
      </c>
      <c r="J261" t="str">
        <f>VLOOKUP(A261,Sheet1!$A:$D,3, FALSE)</f>
        <v>Eastern</v>
      </c>
      <c r="K261">
        <v>46</v>
      </c>
      <c r="L261" t="s">
        <v>65</v>
      </c>
      <c r="M261">
        <f t="shared" si="690"/>
        <v>18</v>
      </c>
      <c r="N261" s="10">
        <f t="shared" si="697"/>
        <v>18.5</v>
      </c>
      <c r="O261" s="10">
        <f t="shared" si="698"/>
        <v>22.375</v>
      </c>
      <c r="P261" s="8">
        <v>-1.5</v>
      </c>
      <c r="Q261" t="str">
        <f>IF(AND(($P261 &lt;  0), ($D261="L")), "N", IF(AND(($P261 &gt; 0), ($D261="W")),"N","Y"))</f>
        <v>Y</v>
      </c>
    </row>
    <row r="262" spans="1:17" x14ac:dyDescent="0.35">
      <c r="A262" t="s">
        <v>4</v>
      </c>
      <c r="B262">
        <v>31</v>
      </c>
      <c r="C262" t="s">
        <v>1</v>
      </c>
      <c r="D262" t="str">
        <f t="shared" ref="D262" si="727">IF($B263=$B262,"T",IF($B263&lt;$B262,"W","L"))</f>
        <v>L</v>
      </c>
      <c r="E262" s="5">
        <f t="shared" si="700"/>
        <v>41581</v>
      </c>
      <c r="F262" s="4">
        <f t="shared" si="696"/>
        <v>8</v>
      </c>
      <c r="G262" s="4">
        <f>VLOOKUP($A262,$A262:$E262,5,FALSE)-IF(ISNA(VLOOKUP($A262,$A$216:$E$241,5,FALSE)),VLOOKUP($A262,$A$186:$E$215,5,FALSE),VLOOKUP($A262,$A$216:$E$241,5,FALSE))</f>
        <v>7</v>
      </c>
      <c r="H262" t="s">
        <v>34</v>
      </c>
      <c r="I262">
        <f t="shared" si="693"/>
        <v>1625</v>
      </c>
      <c r="J262" t="str">
        <f t="shared" ref="J262:L262" si="728">J263</f>
        <v>Eastern</v>
      </c>
      <c r="K262">
        <f t="shared" si="728"/>
        <v>44</v>
      </c>
      <c r="L262" t="str">
        <f t="shared" si="728"/>
        <v>Partly Cloudy, Cool, Windy</v>
      </c>
      <c r="M262">
        <f t="shared" si="688"/>
        <v>55</v>
      </c>
      <c r="N262" s="10">
        <f t="shared" si="697"/>
        <v>17.857142857142858</v>
      </c>
      <c r="O262" s="10">
        <f t="shared" si="698"/>
        <v>21.857142857142858</v>
      </c>
      <c r="P262" s="8">
        <f>(P263*-1)</f>
        <v>-6</v>
      </c>
      <c r="Q262" t="str">
        <f>IF(AND(($P262 &lt;  0), ($D262="L")), "N", IF(AND(($P262 &gt; 0), ($D262="W")),"N","Y"))</f>
        <v>N</v>
      </c>
    </row>
    <row r="263" spans="1:17" x14ac:dyDescent="0.35">
      <c r="A263" t="s">
        <v>7</v>
      </c>
      <c r="B263">
        <v>55</v>
      </c>
      <c r="C263" t="s">
        <v>1</v>
      </c>
      <c r="D263" t="str">
        <f t="shared" ref="D263" si="729">IF($B262=$B263,"T",IF($B262&lt;$B263,"W","L"))</f>
        <v>W</v>
      </c>
      <c r="E263" s="5">
        <v>41581</v>
      </c>
      <c r="F263" s="4">
        <f t="shared" si="696"/>
        <v>9</v>
      </c>
      <c r="G263" s="4">
        <f>VLOOKUP($A263,$A263:$E263,5,FALSE)-IF(ISNA(VLOOKUP($A263,$A$216:$E$241,5,FALSE)),VLOOKUP($A263,$A$186:$E$215,5,FALSE),VLOOKUP($A263,$A$216:$E$241,5,FALSE))</f>
        <v>7</v>
      </c>
      <c r="H263" t="s">
        <v>35</v>
      </c>
      <c r="I263">
        <v>1625</v>
      </c>
      <c r="J263" t="str">
        <f>VLOOKUP(A263,Sheet1!$A:$D,3, FALSE)</f>
        <v>Eastern</v>
      </c>
      <c r="K263">
        <v>44</v>
      </c>
      <c r="L263" t="s">
        <v>156</v>
      </c>
      <c r="M263">
        <f t="shared" si="690"/>
        <v>31</v>
      </c>
      <c r="N263" s="10">
        <f t="shared" si="697"/>
        <v>22.375</v>
      </c>
      <c r="O263" s="10">
        <f t="shared" si="698"/>
        <v>18</v>
      </c>
      <c r="P263" s="8">
        <v>6</v>
      </c>
      <c r="Q263" t="str">
        <f>IF(AND(($P263 &lt;  0), ($D263="L")), "N", IF(AND(($P263 &gt; 0), ($D263="W")),"N","Y"))</f>
        <v>N</v>
      </c>
    </row>
    <row r="264" spans="1:17" x14ac:dyDescent="0.35">
      <c r="A264" t="s">
        <v>14</v>
      </c>
      <c r="B264">
        <v>27</v>
      </c>
      <c r="C264" t="s">
        <v>1</v>
      </c>
      <c r="D264" t="str">
        <f t="shared" ref="D264" si="730">IF($B265=$B264,"T",IF($B265&lt;$B264,"W","L"))</f>
        <v>W</v>
      </c>
      <c r="E264" s="5">
        <f t="shared" si="700"/>
        <v>41581</v>
      </c>
      <c r="F264" s="4">
        <f t="shared" si="696"/>
        <v>8</v>
      </c>
      <c r="G264" s="4">
        <f>VLOOKUP($A264,$A264:$E264,5,FALSE)-IF(ISNA(VLOOKUP($A264,$A$216:$E$241,5,FALSE)),VLOOKUP($A264,$A$186:$E$215,5,FALSE),VLOOKUP($A264,$A$216:$E$241,5,FALSE))</f>
        <v>14</v>
      </c>
      <c r="H264" t="s">
        <v>34</v>
      </c>
      <c r="I264">
        <f t="shared" si="693"/>
        <v>1930</v>
      </c>
      <c r="J264" t="str">
        <f t="shared" ref="J264:L264" si="731">J265</f>
        <v>Central</v>
      </c>
      <c r="K264">
        <f t="shared" si="731"/>
        <v>60</v>
      </c>
      <c r="L264" t="str">
        <f t="shared" si="731"/>
        <v>Clear</v>
      </c>
      <c r="M264">
        <f t="shared" si="688"/>
        <v>24</v>
      </c>
      <c r="N264" s="10">
        <f t="shared" si="697"/>
        <v>26.714285714285715</v>
      </c>
      <c r="O264" s="10">
        <f t="shared" si="698"/>
        <v>18.714285714285715</v>
      </c>
      <c r="P264" s="8">
        <f>(P265*-1)</f>
        <v>1.5</v>
      </c>
      <c r="Q264" t="str">
        <f>IF(AND(($P264 &lt;  0), ($D264="L")), "N", IF(AND(($P264 &gt; 0), ($D264="W")),"N","Y"))</f>
        <v>N</v>
      </c>
    </row>
    <row r="265" spans="1:17" x14ac:dyDescent="0.35">
      <c r="A265" t="s">
        <v>15</v>
      </c>
      <c r="B265">
        <v>24</v>
      </c>
      <c r="C265" t="s">
        <v>1</v>
      </c>
      <c r="D265" t="str">
        <f t="shared" ref="D265" si="732">IF($B264=$B265,"T",IF($B264&lt;$B265,"W","L"))</f>
        <v>L</v>
      </c>
      <c r="E265" s="5">
        <v>41581</v>
      </c>
      <c r="F265" s="4">
        <f t="shared" si="696"/>
        <v>8</v>
      </c>
      <c r="G265" s="4">
        <f>VLOOKUP($A265,$A265:$E265,5,FALSE)-IF(ISNA(VLOOKUP($A265,$A$216:$E$241,5,FALSE)),VLOOKUP($A265,$A$186:$E$215,5,FALSE),VLOOKUP($A265,$A$216:$E$241,5,FALSE))</f>
        <v>14</v>
      </c>
      <c r="H265" t="s">
        <v>35</v>
      </c>
      <c r="I265">
        <v>1930</v>
      </c>
      <c r="J265" t="str">
        <f>VLOOKUP(A265,Sheet1!$A:$D,3, FALSE)</f>
        <v>Central</v>
      </c>
      <c r="K265">
        <v>60</v>
      </c>
      <c r="L265" t="s">
        <v>69</v>
      </c>
      <c r="M265">
        <f t="shared" si="690"/>
        <v>27</v>
      </c>
      <c r="N265" s="10">
        <f t="shared" si="697"/>
        <v>17.428571428571427</v>
      </c>
      <c r="O265" s="10">
        <f t="shared" si="698"/>
        <v>27.714285714285715</v>
      </c>
      <c r="P265" s="8">
        <v>-1.5</v>
      </c>
      <c r="Q265" t="str">
        <f>IF(AND(($P265 &lt;  0), ($D265="L")), "N", IF(AND(($P265 &gt; 0), ($D265="W")),"N","Y"))</f>
        <v>N</v>
      </c>
    </row>
    <row r="266" spans="1:17" x14ac:dyDescent="0.35">
      <c r="A266" t="s">
        <v>17</v>
      </c>
      <c r="B266">
        <v>27</v>
      </c>
      <c r="C266" t="s">
        <v>1</v>
      </c>
      <c r="D266" t="str">
        <f t="shared" ref="D266" si="733">IF($B267=$B266,"T",IF($B267&lt;$B266,"W","L"))</f>
        <v>W</v>
      </c>
      <c r="E266" s="5">
        <f t="shared" ref="E266" si="734">$E267</f>
        <v>41582</v>
      </c>
      <c r="F266" s="4">
        <f t="shared" si="696"/>
        <v>8</v>
      </c>
      <c r="G266" s="4">
        <f>VLOOKUP($A266,$A266:$E266,5,FALSE)-IF(ISNA(VLOOKUP($A266,$A$216:$E$241,5,FALSE)),VLOOKUP($A266,$A$186:$E$215,5,FALSE),VLOOKUP($A266,$A$216:$E$241,5,FALSE))</f>
        <v>15</v>
      </c>
      <c r="H266" t="s">
        <v>34</v>
      </c>
      <c r="I266">
        <f t="shared" si="693"/>
        <v>1940</v>
      </c>
      <c r="J266" t="str">
        <f t="shared" ref="J266:L266" si="735">J267</f>
        <v>Central</v>
      </c>
      <c r="K266" s="1">
        <f t="shared" si="735"/>
        <v>49</v>
      </c>
      <c r="L266" s="1" t="str">
        <f t="shared" si="735"/>
        <v>Cloudy</v>
      </c>
      <c r="M266">
        <f t="shared" si="688"/>
        <v>20</v>
      </c>
      <c r="N266" s="10">
        <f t="shared" si="697"/>
        <v>30.428571428571427</v>
      </c>
      <c r="O266" s="10">
        <f t="shared" si="698"/>
        <v>29.428571428571427</v>
      </c>
      <c r="P266" s="8">
        <f>(P267*-1)</f>
        <v>-10</v>
      </c>
      <c r="Q266" t="str">
        <f>IF(AND(($P266 &lt;  0), ($D266="L")), "N", IF(AND(($P266 &gt; 0), ($D266="W")),"N","Y"))</f>
        <v>Y</v>
      </c>
    </row>
    <row r="267" spans="1:17" x14ac:dyDescent="0.35">
      <c r="A267" t="s">
        <v>26</v>
      </c>
      <c r="B267">
        <v>20</v>
      </c>
      <c r="C267" t="s">
        <v>1</v>
      </c>
      <c r="D267" t="str">
        <f t="shared" ref="D267" si="736">IF($B266=$B267,"T",IF($B266&lt;$B267,"W","L"))</f>
        <v>L</v>
      </c>
      <c r="E267" s="5">
        <v>41582</v>
      </c>
      <c r="F267" s="4">
        <f t="shared" si="696"/>
        <v>8</v>
      </c>
      <c r="G267" s="4">
        <f>VLOOKUP($A267,$A267:$E267,5,FALSE)-IF(ISNA(VLOOKUP($A267,$A$216:$E$241,5,FALSE)),VLOOKUP($A267,$A$186:$E$215,5,FALSE),VLOOKUP($A267,$A$216:$E$241,5,FALSE))</f>
        <v>8</v>
      </c>
      <c r="H267" t="s">
        <v>35</v>
      </c>
      <c r="I267">
        <v>1940</v>
      </c>
      <c r="J267" t="str">
        <f>VLOOKUP(A267,Sheet1!$A:$D,3, FALSE)</f>
        <v>Central</v>
      </c>
      <c r="K267" s="1">
        <v>49</v>
      </c>
      <c r="L267" s="1" t="s">
        <v>64</v>
      </c>
      <c r="M267">
        <f t="shared" si="690"/>
        <v>27</v>
      </c>
      <c r="N267" s="10">
        <f t="shared" si="697"/>
        <v>30.285714285714285</v>
      </c>
      <c r="O267" s="10">
        <f t="shared" si="698"/>
        <v>22.571428571428573</v>
      </c>
      <c r="P267" s="8">
        <v>10</v>
      </c>
      <c r="Q267" t="str">
        <f>IF(AND(($P267 &lt;  0), ($D267="L")), "N", IF(AND(($P267 &gt; 0), ($D267="W")),"N","Y"))</f>
        <v>Y</v>
      </c>
    </row>
    <row r="268" spans="1:17" x14ac:dyDescent="0.35">
      <c r="A268" t="s">
        <v>29</v>
      </c>
      <c r="B268">
        <v>27</v>
      </c>
      <c r="C268" t="s">
        <v>1</v>
      </c>
      <c r="D268" t="str">
        <f t="shared" ref="D268" si="737">IF($B269=$B268,"T",IF($B269&lt;$B268,"W","L"))</f>
        <v>L</v>
      </c>
      <c r="E268" s="5">
        <f t="shared" ref="E268" si="738">$E269</f>
        <v>41585</v>
      </c>
      <c r="F268" s="4">
        <f>1+IF(ISNA(VLOOKUP($A268,$A$242:$F$267,6,FALSE)),VLOOKUP($A268,$A$216:$F$241,6,FALSE),VLOOKUP($A268,$A$242:$F$267,6,FALSE))</f>
        <v>9</v>
      </c>
      <c r="G268" s="4">
        <f>VLOOKUP($A268,$A268:$E268,5,FALSE)-IF(ISNA(VLOOKUP($A268,$A$242:$E$267,5,FALSE)),VLOOKUP($A268,$A$216:$E$241,5,FALSE),VLOOKUP($A268,$A$242:$E$267,5,FALSE))</f>
        <v>4</v>
      </c>
      <c r="H268" t="s">
        <v>34</v>
      </c>
      <c r="I268">
        <f t="shared" ref="I268:I294" si="739">I269</f>
        <v>1925</v>
      </c>
      <c r="J268" t="str">
        <f t="shared" ref="J268:L268" si="740">J269</f>
        <v>Central</v>
      </c>
      <c r="K268" t="str">
        <f t="shared" si="740"/>
        <v>Dome</v>
      </c>
      <c r="L268">
        <f t="shared" si="740"/>
        <v>0</v>
      </c>
      <c r="M268">
        <f t="shared" si="688"/>
        <v>34</v>
      </c>
      <c r="N268" s="10">
        <f>IF(ISNA(VLOOKUP($A268,$A$242:$N$267,2,FALSE)),((VLOOKUP($A268,$A$216:$N$241,14,FALSE)*($F268-2))+VLOOKUP($A268,$A$216:$N$241,2,FALSE))/($F268-1),((VLOOKUP($A268,$A$242:$N$267,14,FALSE)*($F268-2))+VLOOKUP($A268,$A$242:$N$267,2,FALSE))/($F268-1))</f>
        <v>25.375</v>
      </c>
      <c r="O268" s="10">
        <f>IF(ISNA(VLOOKUP($A268,$A$242:$O$267,13,FALSE)),((VLOOKUP($A268,$A$216:$O$241,15,FALSE)*($F268-2))+VLOOKUP($A268,$A$216:$O$241,13,FALSE))/($F268-1),((VLOOKUP($A268,$A$242:$O$267,15,FALSE)*($F268-2))+VLOOKUP($A268,$A$242:$O$267,13,FALSE))/($F268-1))</f>
        <v>31.625</v>
      </c>
      <c r="P268" s="8">
        <f>(P269*-1)</f>
        <v>1.5</v>
      </c>
      <c r="Q268" t="str">
        <f>IF(AND(($P268 &lt;  0), ($D268="L")), "N", IF(AND(($P268 &gt; 0), ($D268="W")),"N","Y"))</f>
        <v>Y</v>
      </c>
    </row>
    <row r="269" spans="1:17" x14ac:dyDescent="0.35">
      <c r="A269" t="s">
        <v>0</v>
      </c>
      <c r="B269">
        <v>34</v>
      </c>
      <c r="C269" t="s">
        <v>1</v>
      </c>
      <c r="D269" t="str">
        <f t="shared" ref="D269" si="741">IF($B268=$B269,"T",IF($B268&lt;$B269,"W","L"))</f>
        <v>W</v>
      </c>
      <c r="E269" s="5">
        <v>41585</v>
      </c>
      <c r="F269" s="4">
        <f t="shared" ref="F269:F295" si="742">1+IF(ISNA(VLOOKUP($A269,$A$242:$F$267,6,FALSE)),VLOOKUP($A269,$A$216:$F$241,6,FALSE),VLOOKUP($A269,$A$242:$F$267,6,FALSE))</f>
        <v>9</v>
      </c>
      <c r="G269" s="4">
        <f>VLOOKUP($A269,$A269:$E269,5,FALSE)-IF(ISNA(VLOOKUP($A269,$A$242:$E$267,5,FALSE)),VLOOKUP($A269,$A$216:$E$241,5,FALSE),VLOOKUP($A269,$A$242:$E$267,5,FALSE))</f>
        <v>4</v>
      </c>
      <c r="H269" t="s">
        <v>35</v>
      </c>
      <c r="I269">
        <v>1925</v>
      </c>
      <c r="J269" t="str">
        <f>VLOOKUP(A269,Sheet1!$A:$D,3, FALSE)</f>
        <v>Central</v>
      </c>
      <c r="K269" t="s">
        <v>61</v>
      </c>
      <c r="M269">
        <f t="shared" si="690"/>
        <v>27</v>
      </c>
      <c r="N269" s="10">
        <f t="shared" ref="N269:N295" si="743">IF(ISNA(VLOOKUP($A269,$A$242:$N$267,2,FALSE)),((VLOOKUP($A269,$A$216:$N$241,14,FALSE)*($F269-2))+VLOOKUP($A269,$A$216:$N$241,2,FALSE))/($F269-1),((VLOOKUP($A269,$A$242:$N$267,14,FALSE)*($F269-2))+VLOOKUP($A269,$A$242:$N$267,2,FALSE))/($F269-1))</f>
        <v>23.25</v>
      </c>
      <c r="O269" s="10">
        <f t="shared" ref="O269:O295" si="744">IF(ISNA(VLOOKUP($A269,$A$242:$O$267,13,FALSE)),((VLOOKUP($A269,$A$216:$O$241,15,FALSE)*($F269-2))+VLOOKUP($A269,$A$216:$O$241,13,FALSE))/($F269-1),((VLOOKUP($A269,$A$242:$O$267,15,FALSE)*($F269-2))+VLOOKUP($A269,$A$242:$O$267,13,FALSE))/($F269-1))</f>
        <v>31.500000000000004</v>
      </c>
      <c r="P269" s="8">
        <v>-1.5</v>
      </c>
      <c r="Q269" t="str">
        <f>IF(AND(($P269 &lt;  0), ($D269="L")), "N", IF(AND(($P269 &gt; 0), ($D269="W")),"N","Y"))</f>
        <v>Y</v>
      </c>
    </row>
    <row r="270" spans="1:17" x14ac:dyDescent="0.35">
      <c r="A270" t="s">
        <v>27</v>
      </c>
      <c r="B270">
        <v>27</v>
      </c>
      <c r="C270" t="s">
        <v>1</v>
      </c>
      <c r="D270" t="str">
        <f t="shared" ref="D270" si="745">IF($B271=$B270,"T",IF($B271&lt;$B270,"W","L"))</f>
        <v>W</v>
      </c>
      <c r="E270" s="5">
        <f t="shared" ref="E270:E292" si="746">$E271</f>
        <v>41588</v>
      </c>
      <c r="F270" s="4">
        <f t="shared" si="742"/>
        <v>10</v>
      </c>
      <c r="G270" s="4">
        <f>VLOOKUP($A270,$A270:$E270,5,FALSE)-IF(ISNA(VLOOKUP($A270,$A$242:$E$267,5,FALSE)),VLOOKUP($A270,$A$216:$E$241,5,FALSE),VLOOKUP($A270,$A$242:$E$267,5,FALSE))</f>
        <v>7</v>
      </c>
      <c r="H270" t="s">
        <v>34</v>
      </c>
      <c r="I270">
        <f t="shared" si="739"/>
        <v>1200</v>
      </c>
      <c r="J270" t="str">
        <f t="shared" ref="J270:K270" si="747">J271</f>
        <v>Central</v>
      </c>
      <c r="K270" s="1">
        <f t="shared" si="747"/>
        <v>45</v>
      </c>
      <c r="L270" s="1" t="str">
        <f t="shared" ref="L270" si="748">L271</f>
        <v>Mostly Sunny</v>
      </c>
      <c r="M270">
        <f t="shared" si="688"/>
        <v>13</v>
      </c>
      <c r="N270" s="10">
        <f t="shared" si="743"/>
        <v>25</v>
      </c>
      <c r="O270" s="10">
        <f t="shared" si="744"/>
        <v>25.666666666666668</v>
      </c>
      <c r="P270" s="8">
        <f>(P271*-1)</f>
        <v>1</v>
      </c>
      <c r="Q270" t="str">
        <f>IF(AND(($P270 &lt;  0), ($D270="L")), "N", IF(AND(($P270 &gt; 0), ($D270="W")),"N","Y"))</f>
        <v>N</v>
      </c>
    </row>
    <row r="271" spans="1:17" x14ac:dyDescent="0.35">
      <c r="A271" t="s">
        <v>26</v>
      </c>
      <c r="B271">
        <v>13</v>
      </c>
      <c r="C271" t="s">
        <v>1</v>
      </c>
      <c r="D271" t="str">
        <f t="shared" ref="D271" si="749">IF($B270=$B271,"T",IF($B270&lt;$B271,"W","L"))</f>
        <v>L</v>
      </c>
      <c r="E271" s="5">
        <v>41588</v>
      </c>
      <c r="F271" s="4">
        <f t="shared" si="742"/>
        <v>9</v>
      </c>
      <c r="G271" s="4">
        <f>VLOOKUP($A271,$A271:$E271,5,FALSE)-IF(ISNA(VLOOKUP($A271,$A$242:$E$267,5,FALSE)),VLOOKUP($A271,$A$216:$E$241,5,FALSE),VLOOKUP($A271,$A$242:$E$267,5,FALSE))</f>
        <v>6</v>
      </c>
      <c r="H271" t="s">
        <v>35</v>
      </c>
      <c r="I271">
        <v>1200</v>
      </c>
      <c r="J271" t="str">
        <f>VLOOKUP(A271,Sheet1!$A:$D,3, FALSE)</f>
        <v>Central</v>
      </c>
      <c r="K271" s="1">
        <v>45</v>
      </c>
      <c r="L271" s="1" t="s">
        <v>107</v>
      </c>
      <c r="M271">
        <f t="shared" si="690"/>
        <v>27</v>
      </c>
      <c r="N271" s="10">
        <f t="shared" si="743"/>
        <v>29</v>
      </c>
      <c r="O271" s="10">
        <f t="shared" si="744"/>
        <v>23.125</v>
      </c>
      <c r="P271" s="8">
        <v>-1</v>
      </c>
      <c r="Q271" t="str">
        <f>IF(AND(($P271 &lt;  0), ($D271="L")), "N", IF(AND(($P271 &gt; 0), ($D271="W")),"N","Y"))</f>
        <v>N</v>
      </c>
    </row>
    <row r="272" spans="1:17" x14ac:dyDescent="0.35">
      <c r="A272" t="s">
        <v>11</v>
      </c>
      <c r="B272">
        <v>10</v>
      </c>
      <c r="C272" t="s">
        <v>1</v>
      </c>
      <c r="D272" t="str">
        <f t="shared" ref="D272" si="750">IF($B273=$B272,"T",IF($B273&lt;$B272,"W","L"))</f>
        <v>L</v>
      </c>
      <c r="E272" s="5">
        <f t="shared" si="746"/>
        <v>41588</v>
      </c>
      <c r="F272" s="4">
        <f t="shared" si="742"/>
        <v>10</v>
      </c>
      <c r="G272" s="4">
        <f>VLOOKUP($A272,$A272:$E272,5,FALSE)-IF(ISNA(VLOOKUP($A272,$A$242:$E$267,5,FALSE)),VLOOKUP($A272,$A$216:$E$241,5,FALSE),VLOOKUP($A272,$A$242:$E$267,5,FALSE))</f>
        <v>7</v>
      </c>
      <c r="H272" t="s">
        <v>34</v>
      </c>
      <c r="I272">
        <f t="shared" si="739"/>
        <v>1300</v>
      </c>
      <c r="J272" t="str">
        <f t="shared" ref="J272:L272" si="751">J273</f>
        <v>Eastern</v>
      </c>
      <c r="K272" s="1">
        <f t="shared" si="751"/>
        <v>46</v>
      </c>
      <c r="L272" s="1" t="str">
        <f t="shared" si="751"/>
        <v>Mostly Cloudy</v>
      </c>
      <c r="M272">
        <f t="shared" si="688"/>
        <v>23</v>
      </c>
      <c r="N272" s="10">
        <f t="shared" si="743"/>
        <v>21</v>
      </c>
      <c r="O272" s="10">
        <f t="shared" si="744"/>
        <v>26.222222222222221</v>
      </c>
      <c r="P272" s="8">
        <f>(P273*-1)</f>
        <v>-3</v>
      </c>
      <c r="Q272" t="str">
        <f>IF(AND(($P272 &lt;  0), ($D272="L")), "N", IF(AND(($P272 &gt; 0), ($D272="W")),"N","Y"))</f>
        <v>N</v>
      </c>
    </row>
    <row r="273" spans="1:17" x14ac:dyDescent="0.35">
      <c r="A273" t="s">
        <v>4</v>
      </c>
      <c r="B273">
        <v>23</v>
      </c>
      <c r="C273" t="s">
        <v>1</v>
      </c>
      <c r="D273" t="str">
        <f t="shared" ref="D273" si="752">IF($B272=$B273,"T",IF($B272&lt;$B273,"W","L"))</f>
        <v>W</v>
      </c>
      <c r="E273" s="5">
        <v>41588</v>
      </c>
      <c r="F273" s="4">
        <f t="shared" si="742"/>
        <v>9</v>
      </c>
      <c r="G273" s="4">
        <f>VLOOKUP($A273,$A273:$E273,5,FALSE)-IF(ISNA(VLOOKUP($A273,$A$242:$E$267,5,FALSE)),VLOOKUP($A273,$A$216:$E$241,5,FALSE),VLOOKUP($A273,$A$242:$E$267,5,FALSE))</f>
        <v>7</v>
      </c>
      <c r="H273" t="s">
        <v>35</v>
      </c>
      <c r="I273">
        <v>1300</v>
      </c>
      <c r="J273" t="str">
        <f>VLOOKUP(A273,Sheet1!$A:$D,3, FALSE)</f>
        <v>Eastern</v>
      </c>
      <c r="K273" s="1">
        <v>46</v>
      </c>
      <c r="L273" s="1" t="s">
        <v>74</v>
      </c>
      <c r="M273">
        <f t="shared" si="690"/>
        <v>10</v>
      </c>
      <c r="N273" s="10">
        <f t="shared" si="743"/>
        <v>19.5</v>
      </c>
      <c r="O273" s="10">
        <f t="shared" si="744"/>
        <v>26</v>
      </c>
      <c r="P273" s="8">
        <v>3</v>
      </c>
      <c r="Q273" t="str">
        <f>IF(AND(($P273 &lt;  0), ($D273="L")), "N", IF(AND(($P273 &gt; 0), ($D273="W")),"N","Y"))</f>
        <v>N</v>
      </c>
    </row>
    <row r="274" spans="1:17" x14ac:dyDescent="0.35">
      <c r="A274" t="s">
        <v>19</v>
      </c>
      <c r="B274">
        <v>29</v>
      </c>
      <c r="C274" t="s">
        <v>1</v>
      </c>
      <c r="D274" t="str">
        <f t="shared" ref="D274" si="753">IF($B275=$B274,"T",IF($B275&lt;$B274,"W","L"))</f>
        <v>W</v>
      </c>
      <c r="E274" s="5">
        <f t="shared" si="746"/>
        <v>41588</v>
      </c>
      <c r="F274" s="4">
        <f t="shared" si="742"/>
        <v>9</v>
      </c>
      <c r="G274" s="4">
        <f>VLOOKUP($A274,$A274:$E274,5,FALSE)-IF(ISNA(VLOOKUP($A274,$A$242:$E$267,5,FALSE)),VLOOKUP($A274,$A$216:$E$241,5,FALSE),VLOOKUP($A274,$A$242:$E$267,5,FALSE))</f>
        <v>14</v>
      </c>
      <c r="H274" t="s">
        <v>34</v>
      </c>
      <c r="I274">
        <f t="shared" si="739"/>
        <v>1200</v>
      </c>
      <c r="J274" t="str">
        <f t="shared" ref="J274:K274" si="754">J275</f>
        <v>Central</v>
      </c>
      <c r="K274" s="1">
        <f t="shared" si="754"/>
        <v>62</v>
      </c>
      <c r="L274" s="1" t="str">
        <f t="shared" ref="L274" si="755">L275</f>
        <v>Sunny</v>
      </c>
      <c r="M274">
        <f t="shared" si="688"/>
        <v>27</v>
      </c>
      <c r="N274" s="10">
        <f t="shared" si="743"/>
        <v>10.75</v>
      </c>
      <c r="O274" s="10">
        <f t="shared" si="744"/>
        <v>33</v>
      </c>
      <c r="P274" s="8">
        <f>(P275*-1)</f>
        <v>-11.5</v>
      </c>
      <c r="Q274" t="str">
        <f>IF(AND(($P274 &lt;  0), ($D274="L")), "N", IF(AND(($P274 &gt; 0), ($D274="W")),"N","Y"))</f>
        <v>Y</v>
      </c>
    </row>
    <row r="275" spans="1:17" x14ac:dyDescent="0.35">
      <c r="A275" t="s">
        <v>13</v>
      </c>
      <c r="B275">
        <v>27</v>
      </c>
      <c r="C275" t="s">
        <v>1</v>
      </c>
      <c r="D275" t="str">
        <f t="shared" ref="D275" si="756">IF($B274=$B275,"T",IF($B274&lt;$B275,"W","L"))</f>
        <v>L</v>
      </c>
      <c r="E275" s="5">
        <v>41588</v>
      </c>
      <c r="F275" s="4">
        <f t="shared" si="742"/>
        <v>9</v>
      </c>
      <c r="G275" s="4">
        <f>VLOOKUP($A275,$A275:$E275,5,FALSE)-IF(ISNA(VLOOKUP($A275,$A$242:$E$267,5,FALSE)),VLOOKUP($A275,$A$216:$E$241,5,FALSE),VLOOKUP($A275,$A$242:$E$267,5,FALSE))</f>
        <v>7</v>
      </c>
      <c r="H275" t="s">
        <v>35</v>
      </c>
      <c r="I275">
        <v>1200</v>
      </c>
      <c r="J275" t="str">
        <f>VLOOKUP(A275,Sheet1!$A:$D,3, FALSE)</f>
        <v>Central</v>
      </c>
      <c r="K275" s="1">
        <v>62</v>
      </c>
      <c r="L275" s="1" t="s">
        <v>65</v>
      </c>
      <c r="M275">
        <f t="shared" si="690"/>
        <v>29</v>
      </c>
      <c r="N275" s="10">
        <f t="shared" si="743"/>
        <v>21.625</v>
      </c>
      <c r="O275" s="10">
        <f t="shared" si="744"/>
        <v>20.875</v>
      </c>
      <c r="P275" s="8">
        <v>11.5</v>
      </c>
      <c r="Q275" t="str">
        <f>IF(AND(($P275 &lt;  0), ($D275="L")), "N", IF(AND(($P275 &gt; 0), ($D275="W")),"N","Y"))</f>
        <v>Y</v>
      </c>
    </row>
    <row r="276" spans="1:17" x14ac:dyDescent="0.35">
      <c r="A276" t="s">
        <v>6</v>
      </c>
      <c r="B276">
        <v>17</v>
      </c>
      <c r="C276" t="s">
        <v>5</v>
      </c>
      <c r="D276" t="str">
        <f t="shared" ref="D276" si="757">IF($B277=$B276,"T",IF($B277&lt;$B276,"W","L"))</f>
        <v>L</v>
      </c>
      <c r="E276" s="5">
        <f t="shared" si="746"/>
        <v>41588</v>
      </c>
      <c r="F276" s="4">
        <f t="shared" si="742"/>
        <v>10</v>
      </c>
      <c r="G276" s="4">
        <f>VLOOKUP($A276,$A276:$E276,5,FALSE)-IF(ISNA(VLOOKUP($A276,$A$242:$E$267,5,FALSE)),VLOOKUP($A276,$A$216:$E$241,5,FALSE),VLOOKUP($A276,$A$242:$E$267,5,FALSE))</f>
        <v>10</v>
      </c>
      <c r="H276" t="s">
        <v>34</v>
      </c>
      <c r="I276">
        <f t="shared" si="739"/>
        <v>1300</v>
      </c>
      <c r="J276" t="str">
        <f t="shared" ref="J276:L276" si="758">J277</f>
        <v>Eastern</v>
      </c>
      <c r="K276" s="1">
        <f t="shared" si="758"/>
        <v>60</v>
      </c>
      <c r="L276" t="str">
        <f t="shared" si="758"/>
        <v>Sunny</v>
      </c>
      <c r="M276">
        <f t="shared" si="688"/>
        <v>20</v>
      </c>
      <c r="N276" s="10">
        <f t="shared" si="743"/>
        <v>24.111111111111111</v>
      </c>
      <c r="O276" s="10">
        <f t="shared" si="744"/>
        <v>18.444444444444443</v>
      </c>
      <c r="P276" s="8">
        <f>(P277*-1)</f>
        <v>-1</v>
      </c>
      <c r="Q276" t="str">
        <f>IF(AND(($P276 &lt;  0), ($D276="L")), "N", IF(AND(($P276 &gt; 0), ($D276="W")),"N","Y"))</f>
        <v>N</v>
      </c>
    </row>
    <row r="277" spans="1:17" x14ac:dyDescent="0.35">
      <c r="A277" t="s">
        <v>30</v>
      </c>
      <c r="B277">
        <v>20</v>
      </c>
      <c r="C277" t="s">
        <v>5</v>
      </c>
      <c r="D277" t="str">
        <f t="shared" ref="D277" si="759">IF($B276=$B277,"T",IF($B276&lt;$B277,"W","L"))</f>
        <v>W</v>
      </c>
      <c r="E277" s="5">
        <v>41588</v>
      </c>
      <c r="F277" s="4">
        <f t="shared" si="742"/>
        <v>9</v>
      </c>
      <c r="G277" s="4">
        <f>VLOOKUP($A277,$A277:$E277,5,FALSE)-IF(ISNA(VLOOKUP($A277,$A$242:$E$267,5,FALSE)),VLOOKUP($A277,$A$216:$E$241,5,FALSE),VLOOKUP($A277,$A$242:$E$267,5,FALSE))</f>
        <v>7</v>
      </c>
      <c r="H277" t="s">
        <v>35</v>
      </c>
      <c r="I277">
        <v>1300</v>
      </c>
      <c r="J277" t="str">
        <f>VLOOKUP(A277,Sheet1!$A:$D,3, FALSE)</f>
        <v>Eastern</v>
      </c>
      <c r="K277" s="1">
        <v>60</v>
      </c>
      <c r="L277" t="s">
        <v>65</v>
      </c>
      <c r="M277">
        <f t="shared" si="690"/>
        <v>17</v>
      </c>
      <c r="N277" s="10">
        <f t="shared" si="743"/>
        <v>21</v>
      </c>
      <c r="O277" s="10">
        <f t="shared" si="744"/>
        <v>21.5</v>
      </c>
      <c r="P277" s="8">
        <v>1</v>
      </c>
      <c r="Q277" t="str">
        <f>IF(AND(($P277 &lt;  0), ($D277="L")), "N", IF(AND(($P277 &gt; 0), ($D277="W")),"N","Y"))</f>
        <v>N</v>
      </c>
    </row>
    <row r="278" spans="1:17" x14ac:dyDescent="0.35">
      <c r="A278" t="s">
        <v>25</v>
      </c>
      <c r="B278">
        <v>33</v>
      </c>
      <c r="C278" t="s">
        <v>1</v>
      </c>
      <c r="D278" t="str">
        <f t="shared" ref="D278" si="760">IF($B279=$B278,"T",IF($B279&lt;$B278,"W","L"))</f>
        <v>W</v>
      </c>
      <c r="E278" s="5">
        <f t="shared" si="746"/>
        <v>41588</v>
      </c>
      <c r="F278" s="4">
        <f t="shared" si="742"/>
        <v>10</v>
      </c>
      <c r="G278" s="4">
        <f>VLOOKUP($A278,$A278:$E278,5,FALSE)-IF(ISNA(VLOOKUP($A278,$A$242:$E$267,5,FALSE)),VLOOKUP($A278,$A$216:$E$241,5,FALSE),VLOOKUP($A278,$A$242:$E$267,5,FALSE))</f>
        <v>7</v>
      </c>
      <c r="H278" t="s">
        <v>34</v>
      </c>
      <c r="I278">
        <f t="shared" si="739"/>
        <v>1300</v>
      </c>
      <c r="J278" t="str">
        <f t="shared" ref="J278:L278" si="761">J279</f>
        <v>Eastern</v>
      </c>
      <c r="K278" t="str">
        <f t="shared" si="761"/>
        <v>Dome</v>
      </c>
      <c r="L278">
        <f t="shared" si="761"/>
        <v>0</v>
      </c>
      <c r="M278">
        <f t="shared" si="688"/>
        <v>10</v>
      </c>
      <c r="N278" s="10">
        <f t="shared" si="743"/>
        <v>25.777777777777779</v>
      </c>
      <c r="O278" s="10">
        <f t="shared" si="744"/>
        <v>16.555555555555557</v>
      </c>
      <c r="P278" s="8">
        <f>(P279*-1)</f>
        <v>3.5</v>
      </c>
      <c r="Q278" t="str">
        <f>IF(AND(($P278 &lt;  0), ($D278="L")), "N", IF(AND(($P278 &gt; 0), ($D278="W")),"N","Y"))</f>
        <v>N</v>
      </c>
    </row>
    <row r="279" spans="1:17" x14ac:dyDescent="0.35">
      <c r="A279" t="s">
        <v>3</v>
      </c>
      <c r="B279">
        <v>10</v>
      </c>
      <c r="C279" t="s">
        <v>1</v>
      </c>
      <c r="D279" t="str">
        <f t="shared" ref="D279" si="762">IF($B278=$B279,"T",IF($B278&lt;$B279,"W","L"))</f>
        <v>L</v>
      </c>
      <c r="E279" s="5">
        <v>41588</v>
      </c>
      <c r="F279" s="4">
        <f t="shared" si="742"/>
        <v>9</v>
      </c>
      <c r="G279" s="4">
        <f>VLOOKUP($A279,$A279:$E279,5,FALSE)-IF(ISNA(VLOOKUP($A279,$A$242:$E$267,5,FALSE)),VLOOKUP($A279,$A$216:$E$241,5,FALSE),VLOOKUP($A279,$A$242:$E$267,5,FALSE))</f>
        <v>7</v>
      </c>
      <c r="H279" t="s">
        <v>35</v>
      </c>
      <c r="I279">
        <v>1300</v>
      </c>
      <c r="J279" t="str">
        <f>VLOOKUP(A279,Sheet1!$A:$D,3, FALSE)</f>
        <v>Eastern</v>
      </c>
      <c r="K279" t="s">
        <v>61</v>
      </c>
      <c r="M279">
        <f t="shared" si="690"/>
        <v>33</v>
      </c>
      <c r="N279" s="10">
        <f t="shared" si="743"/>
        <v>22</v>
      </c>
      <c r="O279" s="10">
        <f t="shared" si="744"/>
        <v>27.25</v>
      </c>
      <c r="P279" s="8">
        <v>-3.5</v>
      </c>
      <c r="Q279" t="str">
        <f>IF(AND(($P279 &lt;  0), ($D279="L")), "N", IF(AND(($P279 &gt; 0), ($D279="W")),"N","Y"))</f>
        <v>N</v>
      </c>
    </row>
    <row r="280" spans="1:17" x14ac:dyDescent="0.35">
      <c r="A280" t="s">
        <v>23</v>
      </c>
      <c r="B280">
        <v>38</v>
      </c>
      <c r="C280" t="s">
        <v>1</v>
      </c>
      <c r="D280" t="str">
        <f t="shared" ref="D280" si="763">IF($B281=$B280,"T",IF($B281&lt;$B280,"W","L"))</f>
        <v>W</v>
      </c>
      <c r="E280" s="5">
        <f t="shared" si="746"/>
        <v>41588</v>
      </c>
      <c r="F280" s="4">
        <f t="shared" si="742"/>
        <v>10</v>
      </c>
      <c r="G280" s="4">
        <f>VLOOKUP($A280,$A280:$E280,5,FALSE)-IF(ISNA(VLOOKUP($A280,$A$242:$E$267,5,FALSE)),VLOOKUP($A280,$A$216:$E$241,5,FALSE),VLOOKUP($A280,$A$242:$E$267,5,FALSE))</f>
        <v>7</v>
      </c>
      <c r="H280" t="s">
        <v>34</v>
      </c>
      <c r="I280">
        <f t="shared" si="739"/>
        <v>1300</v>
      </c>
      <c r="J280" t="str">
        <f t="shared" ref="J280:L280" si="764">J281</f>
        <v>Eastern</v>
      </c>
      <c r="K280" t="str">
        <f t="shared" si="764"/>
        <v>Dome</v>
      </c>
      <c r="L280">
        <f t="shared" si="764"/>
        <v>0</v>
      </c>
      <c r="M280">
        <f t="shared" si="688"/>
        <v>8</v>
      </c>
      <c r="N280" s="10">
        <f t="shared" si="743"/>
        <v>20.666666666666668</v>
      </c>
      <c r="O280" s="10">
        <f t="shared" si="744"/>
        <v>25.111111111111111</v>
      </c>
      <c r="P280" s="8">
        <f>(P281*-1)</f>
        <v>-7.5</v>
      </c>
      <c r="Q280" t="str">
        <f>IF(AND(($P280 &lt;  0), ($D280="L")), "N", IF(AND(($P280 &gt; 0), ($D280="W")),"N","Y"))</f>
        <v>Y</v>
      </c>
    </row>
    <row r="281" spans="1:17" x14ac:dyDescent="0.35">
      <c r="A281" t="s">
        <v>14</v>
      </c>
      <c r="B281">
        <v>8</v>
      </c>
      <c r="C281" t="s">
        <v>1</v>
      </c>
      <c r="D281" t="str">
        <f t="shared" ref="D281" si="765">IF($B280=$B281,"T",IF($B280&lt;$B281,"W","L"))</f>
        <v>L</v>
      </c>
      <c r="E281" s="5">
        <v>41588</v>
      </c>
      <c r="F281" s="4">
        <f t="shared" si="742"/>
        <v>9</v>
      </c>
      <c r="G281" s="4">
        <f>VLOOKUP($A281,$A281:$E281,5,FALSE)-IF(ISNA(VLOOKUP($A281,$A$242:$E$267,5,FALSE)),VLOOKUP($A281,$A$216:$E$241,5,FALSE),VLOOKUP($A281,$A$242:$E$267,5,FALSE))</f>
        <v>7</v>
      </c>
      <c r="H281" t="s">
        <v>35</v>
      </c>
      <c r="I281">
        <v>1300</v>
      </c>
      <c r="J281" t="str">
        <f>VLOOKUP(A281,Sheet1!$A:$D,3, FALSE)</f>
        <v>Eastern</v>
      </c>
      <c r="K281" t="s">
        <v>61</v>
      </c>
      <c r="M281">
        <f t="shared" si="690"/>
        <v>38</v>
      </c>
      <c r="N281" s="10">
        <f t="shared" si="743"/>
        <v>26.75</v>
      </c>
      <c r="O281" s="10">
        <f t="shared" si="744"/>
        <v>19.375</v>
      </c>
      <c r="P281" s="8">
        <v>7.5</v>
      </c>
      <c r="Q281" t="str">
        <f>IF(AND(($P281 &lt;  0), ($D281="L")), "N", IF(AND(($P281 &gt; 0), ($D281="W")),"N","Y"))</f>
        <v>Y</v>
      </c>
    </row>
    <row r="282" spans="1:17" x14ac:dyDescent="0.35">
      <c r="A282" t="s">
        <v>16</v>
      </c>
      <c r="B282">
        <v>21</v>
      </c>
      <c r="C282" t="s">
        <v>1</v>
      </c>
      <c r="D282" t="str">
        <f t="shared" ref="D282" si="766">IF($B283=$B282,"T",IF($B283&lt;$B282,"W","L"))</f>
        <v>W</v>
      </c>
      <c r="E282" s="5">
        <f t="shared" si="746"/>
        <v>41588</v>
      </c>
      <c r="F282" s="4">
        <f t="shared" si="742"/>
        <v>9</v>
      </c>
      <c r="G282" s="4">
        <f>VLOOKUP($A282,$A282:$E282,5,FALSE)-IF(ISNA(VLOOKUP($A282,$A$242:$E$267,5,FALSE)),VLOOKUP($A282,$A$216:$E$241,5,FALSE),VLOOKUP($A282,$A$242:$E$267,5,FALSE))</f>
        <v>14</v>
      </c>
      <c r="H282" t="s">
        <v>34</v>
      </c>
      <c r="I282">
        <f t="shared" si="739"/>
        <v>1200</v>
      </c>
      <c r="J282" t="str">
        <f t="shared" ref="J282:L282" si="767">J283</f>
        <v>Central</v>
      </c>
      <c r="K282">
        <f t="shared" si="767"/>
        <v>47</v>
      </c>
      <c r="L282" t="str">
        <f t="shared" si="767"/>
        <v>Mostly Sunny</v>
      </c>
      <c r="M282">
        <f t="shared" si="688"/>
        <v>19</v>
      </c>
      <c r="N282" s="10">
        <f t="shared" si="743"/>
        <v>27.125</v>
      </c>
      <c r="O282" s="10">
        <f t="shared" si="744"/>
        <v>24.625</v>
      </c>
      <c r="P282" s="8">
        <f>(P283*-1)</f>
        <v>1</v>
      </c>
      <c r="Q282" t="str">
        <f>IF(AND(($P282 &lt;  0), ($D282="L")), "N", IF(AND(($P282 &gt; 0), ($D282="W")),"N","Y"))</f>
        <v>N</v>
      </c>
    </row>
    <row r="283" spans="1:17" x14ac:dyDescent="0.35">
      <c r="A283" t="s">
        <v>17</v>
      </c>
      <c r="B283">
        <v>19</v>
      </c>
      <c r="C283" t="s">
        <v>1</v>
      </c>
      <c r="D283" t="str">
        <f t="shared" ref="D283" si="768">IF($B282=$B283,"T",IF($B282&lt;$B283,"W","L"))</f>
        <v>L</v>
      </c>
      <c r="E283" s="5">
        <v>41588</v>
      </c>
      <c r="F283" s="4">
        <f t="shared" si="742"/>
        <v>9</v>
      </c>
      <c r="G283" s="4">
        <f>VLOOKUP($A283,$A283:$E283,5,FALSE)-IF(ISNA(VLOOKUP($A283,$A$242:$E$267,5,FALSE)),VLOOKUP($A283,$A$216:$E$241,5,FALSE),VLOOKUP($A283,$A$242:$E$267,5,FALSE))</f>
        <v>6</v>
      </c>
      <c r="H283" t="s">
        <v>35</v>
      </c>
      <c r="I283">
        <v>1200</v>
      </c>
      <c r="J283" t="str">
        <f>VLOOKUP(A283,Sheet1!$A:$D,3, FALSE)</f>
        <v>Central</v>
      </c>
      <c r="K283">
        <v>47</v>
      </c>
      <c r="L283" t="s">
        <v>107</v>
      </c>
      <c r="M283">
        <f t="shared" si="690"/>
        <v>21</v>
      </c>
      <c r="N283" s="10">
        <f t="shared" si="743"/>
        <v>30</v>
      </c>
      <c r="O283" s="10">
        <f t="shared" si="744"/>
        <v>28.25</v>
      </c>
      <c r="P283" s="8">
        <v>-1</v>
      </c>
      <c r="Q283" t="str">
        <f>IF(AND(($P283 &lt;  0), ($D283="L")), "N", IF(AND(($P283 &gt; 0), ($D283="W")),"N","Y"))</f>
        <v>N</v>
      </c>
    </row>
    <row r="284" spans="1:17" x14ac:dyDescent="0.35">
      <c r="A284" t="s">
        <v>12</v>
      </c>
      <c r="B284">
        <v>20</v>
      </c>
      <c r="C284" t="s">
        <v>1</v>
      </c>
      <c r="D284" t="str">
        <f t="shared" ref="D284" si="769">IF($B285=$B284,"T",IF($B285&lt;$B284,"W","L"))</f>
        <v>L</v>
      </c>
      <c r="E284" s="5">
        <f t="shared" si="746"/>
        <v>41588</v>
      </c>
      <c r="F284" s="4">
        <f t="shared" si="742"/>
        <v>9</v>
      </c>
      <c r="G284" s="4">
        <f>VLOOKUP($A284,$A284:$E284,5,FALSE)-IF(ISNA(VLOOKUP($A284,$A$242:$E$267,5,FALSE)),VLOOKUP($A284,$A$216:$E$241,5,FALSE),VLOOKUP($A284,$A$242:$E$267,5,FALSE))</f>
        <v>7</v>
      </c>
      <c r="H284" t="s">
        <v>34</v>
      </c>
      <c r="I284">
        <f t="shared" si="739"/>
        <v>1300</v>
      </c>
      <c r="J284" t="str">
        <f t="shared" ref="J284:L284" si="770">J285</f>
        <v>Eastern</v>
      </c>
      <c r="K284">
        <f t="shared" si="770"/>
        <v>49</v>
      </c>
      <c r="L284" t="str">
        <f t="shared" si="770"/>
        <v>Cloudy</v>
      </c>
      <c r="M284">
        <f t="shared" si="688"/>
        <v>24</v>
      </c>
      <c r="N284" s="10">
        <f t="shared" si="743"/>
        <v>18.25</v>
      </c>
      <c r="O284" s="10">
        <f t="shared" si="744"/>
        <v>24.875</v>
      </c>
      <c r="P284" s="8">
        <f>(P285*-1)</f>
        <v>-7</v>
      </c>
      <c r="Q284" t="str">
        <f>IF(AND(($P284 &lt;  0), ($D284="L")), "N", IF(AND(($P284 &gt; 0), ($D284="W")),"N","Y"))</f>
        <v>N</v>
      </c>
    </row>
    <row r="285" spans="1:17" x14ac:dyDescent="0.35">
      <c r="A285" t="s">
        <v>21</v>
      </c>
      <c r="B285">
        <v>24</v>
      </c>
      <c r="C285" t="s">
        <v>1</v>
      </c>
      <c r="D285" t="str">
        <f t="shared" ref="D285" si="771">IF($B284=$B285,"T",IF($B284&lt;$B285,"W","L"))</f>
        <v>W</v>
      </c>
      <c r="E285" s="5">
        <v>41588</v>
      </c>
      <c r="F285" s="4">
        <f t="shared" si="742"/>
        <v>9</v>
      </c>
      <c r="G285" s="4">
        <f>VLOOKUP($A285,$A285:$E285,5,FALSE)-IF(ISNA(VLOOKUP($A285,$A$242:$E$267,5,FALSE)),VLOOKUP($A285,$A$216:$E$241,5,FALSE),VLOOKUP($A285,$A$242:$E$267,5,FALSE))</f>
        <v>14</v>
      </c>
      <c r="H285" t="s">
        <v>35</v>
      </c>
      <c r="I285">
        <v>1300</v>
      </c>
      <c r="J285" t="str">
        <f>VLOOKUP(A285,Sheet1!$A:$D,3, FALSE)</f>
        <v>Eastern</v>
      </c>
      <c r="K285">
        <v>49</v>
      </c>
      <c r="L285" t="s">
        <v>64</v>
      </c>
      <c r="M285">
        <f t="shared" si="690"/>
        <v>20</v>
      </c>
      <c r="N285" s="10">
        <f t="shared" si="743"/>
        <v>17.625</v>
      </c>
      <c r="O285" s="10">
        <f t="shared" si="744"/>
        <v>27.875</v>
      </c>
      <c r="P285" s="8">
        <v>7</v>
      </c>
      <c r="Q285" t="str">
        <f>IF(AND(($P285 &lt;  0), ($D285="L")), "N", IF(AND(($P285 &gt; 0), ($D285="W")),"N","Y"))</f>
        <v>N</v>
      </c>
    </row>
    <row r="286" spans="1:17" x14ac:dyDescent="0.35">
      <c r="A286" t="s">
        <v>20</v>
      </c>
      <c r="B286">
        <v>10</v>
      </c>
      <c r="C286" t="s">
        <v>1</v>
      </c>
      <c r="D286" t="str">
        <f t="shared" ref="D286" si="772">IF($B287=$B286,"T",IF($B287&lt;$B286,"W","L"))</f>
        <v>W</v>
      </c>
      <c r="E286" s="5">
        <f t="shared" si="746"/>
        <v>41588</v>
      </c>
      <c r="F286" s="4">
        <f t="shared" si="742"/>
        <v>9</v>
      </c>
      <c r="G286" s="4">
        <f>VLOOKUP($A286,$A286:$E286,5,FALSE)-IF(ISNA(VLOOKUP($A286,$A$242:$E$267,5,FALSE)),VLOOKUP($A286,$A$216:$E$241,5,FALSE),VLOOKUP($A286,$A$242:$E$267,5,FALSE))</f>
        <v>7</v>
      </c>
      <c r="H286" t="s">
        <v>34</v>
      </c>
      <c r="I286">
        <f t="shared" si="739"/>
        <v>1305</v>
      </c>
      <c r="J286" t="str">
        <f t="shared" ref="J286:L286" si="773">J287</f>
        <v>Pacific</v>
      </c>
      <c r="K286">
        <f t="shared" si="773"/>
        <v>62</v>
      </c>
      <c r="L286" t="str">
        <f t="shared" si="773"/>
        <v>Sunny</v>
      </c>
      <c r="M286">
        <f t="shared" si="688"/>
        <v>9</v>
      </c>
      <c r="N286" s="10">
        <f t="shared" si="743"/>
        <v>25.5</v>
      </c>
      <c r="O286" s="10">
        <f t="shared" si="744"/>
        <v>13.25</v>
      </c>
      <c r="P286" s="8">
        <f>(P287*-1)</f>
        <v>-6</v>
      </c>
      <c r="Q286" t="str">
        <f>IF(AND(($P286 &lt;  0), ($D286="L")), "N", IF(AND(($P286 &gt; 0), ($D286="W")),"N","Y"))</f>
        <v>Y</v>
      </c>
    </row>
    <row r="287" spans="1:17" x14ac:dyDescent="0.35">
      <c r="A287" t="s">
        <v>24</v>
      </c>
      <c r="B287">
        <v>9</v>
      </c>
      <c r="C287" t="s">
        <v>1</v>
      </c>
      <c r="D287" t="str">
        <f t="shared" ref="D287" si="774">IF($B286=$B287,"T",IF($B286&lt;$B287,"W","L"))</f>
        <v>L</v>
      </c>
      <c r="E287" s="5">
        <v>41588</v>
      </c>
      <c r="F287" s="4">
        <f t="shared" si="742"/>
        <v>9</v>
      </c>
      <c r="G287" s="4">
        <f>VLOOKUP($A287,$A287:$E287,5,FALSE)-IF(ISNA(VLOOKUP($A287,$A$242:$E$267,5,FALSE)),VLOOKUP($A287,$A$216:$E$241,5,FALSE),VLOOKUP($A287,$A$242:$E$267,5,FALSE))</f>
        <v>14</v>
      </c>
      <c r="H287" t="s">
        <v>35</v>
      </c>
      <c r="I287">
        <v>1305</v>
      </c>
      <c r="J287" t="str">
        <f>VLOOKUP(A287,Sheet1!$A:$D,3, FALSE)</f>
        <v>Pacific</v>
      </c>
      <c r="K287">
        <v>62</v>
      </c>
      <c r="L287" t="s">
        <v>65</v>
      </c>
      <c r="M287">
        <f t="shared" si="690"/>
        <v>10</v>
      </c>
      <c r="N287" s="10">
        <f t="shared" si="743"/>
        <v>27.25</v>
      </c>
      <c r="O287" s="10">
        <f t="shared" si="744"/>
        <v>18.125</v>
      </c>
      <c r="P287" s="8">
        <v>6</v>
      </c>
      <c r="Q287" t="str">
        <f>IF(AND(($P287 &lt;  0), ($D287="L")), "N", IF(AND(($P287 &gt; 0), ($D287="W")),"N","Y"))</f>
        <v>Y</v>
      </c>
    </row>
    <row r="288" spans="1:17" x14ac:dyDescent="0.35">
      <c r="A288" t="s">
        <v>18</v>
      </c>
      <c r="B288">
        <v>28</v>
      </c>
      <c r="C288" t="s">
        <v>1</v>
      </c>
      <c r="D288" t="str">
        <f t="shared" ref="D288" si="775">IF($B289=$B288,"T",IF($B289&lt;$B288,"W","L"))</f>
        <v>W</v>
      </c>
      <c r="E288" s="5">
        <f t="shared" si="746"/>
        <v>41588</v>
      </c>
      <c r="F288" s="4">
        <f t="shared" si="742"/>
        <v>9</v>
      </c>
      <c r="G288" s="4">
        <f>VLOOKUP($A288,$A288:$E288,5,FALSE)-IF(ISNA(VLOOKUP($A288,$A$242:$E$267,5,FALSE)),VLOOKUP($A288,$A$216:$E$241,5,FALSE),VLOOKUP($A288,$A$242:$E$267,5,FALSE))</f>
        <v>14</v>
      </c>
      <c r="H288" t="s">
        <v>34</v>
      </c>
      <c r="I288">
        <f t="shared" si="739"/>
        <v>1325</v>
      </c>
      <c r="J288" t="str">
        <f t="shared" ref="J288:L288" si="776">J289</f>
        <v>Pacific</v>
      </c>
      <c r="K288">
        <f t="shared" si="776"/>
        <v>78</v>
      </c>
      <c r="L288" t="str">
        <f t="shared" si="776"/>
        <v>Sunny</v>
      </c>
      <c r="M288">
        <f t="shared" si="688"/>
        <v>20</v>
      </c>
      <c r="N288" s="10">
        <f t="shared" si="743"/>
        <v>42.875</v>
      </c>
      <c r="O288" s="10">
        <f t="shared" si="744"/>
        <v>27.25</v>
      </c>
      <c r="P288" s="8">
        <f>(P289*-1)</f>
        <v>7</v>
      </c>
      <c r="Q288" t="str">
        <f>IF(AND(($P288 &lt;  0), ($D288="L")), "N", IF(AND(($P288 &gt; 0), ($D288="W")),"N","Y"))</f>
        <v>N</v>
      </c>
    </row>
    <row r="289" spans="1:17" x14ac:dyDescent="0.35">
      <c r="A289" t="s">
        <v>32</v>
      </c>
      <c r="B289">
        <v>20</v>
      </c>
      <c r="C289" t="s">
        <v>1</v>
      </c>
      <c r="D289" t="str">
        <f t="shared" ref="D289" si="777">IF($B288=$B289,"T",IF($B288&lt;$B289,"W","L"))</f>
        <v>L</v>
      </c>
      <c r="E289" s="5">
        <v>41588</v>
      </c>
      <c r="F289" s="4">
        <f t="shared" si="742"/>
        <v>9</v>
      </c>
      <c r="G289" s="4">
        <f>VLOOKUP($A289,$A289:$E289,5,FALSE)-IF(ISNA(VLOOKUP($A289,$A$242:$E$267,5,FALSE)),VLOOKUP($A289,$A$216:$E$241,5,FALSE),VLOOKUP($A289,$A$242:$E$267,5,FALSE))</f>
        <v>7</v>
      </c>
      <c r="H289" t="s">
        <v>35</v>
      </c>
      <c r="I289">
        <v>1325</v>
      </c>
      <c r="J289" t="str">
        <f>VLOOKUP(A289,Sheet1!$A:$D,3, FALSE)</f>
        <v>Pacific</v>
      </c>
      <c r="K289">
        <v>78</v>
      </c>
      <c r="L289" t="s">
        <v>65</v>
      </c>
      <c r="M289">
        <f t="shared" si="690"/>
        <v>28</v>
      </c>
      <c r="N289" s="10">
        <f t="shared" si="743"/>
        <v>24</v>
      </c>
      <c r="O289" s="10">
        <f t="shared" si="744"/>
        <v>21.75</v>
      </c>
      <c r="P289" s="8">
        <v>-7</v>
      </c>
      <c r="Q289" t="str">
        <f>IF(AND(($P289 &lt;  0), ($D289="L")), "N", IF(AND(($P289 &gt; 0), ($D289="W")),"N","Y"))</f>
        <v>N</v>
      </c>
    </row>
    <row r="290" spans="1:17" x14ac:dyDescent="0.35">
      <c r="A290" t="s">
        <v>15</v>
      </c>
      <c r="B290">
        <v>24</v>
      </c>
      <c r="C290" t="s">
        <v>1</v>
      </c>
      <c r="D290" t="str">
        <f t="shared" ref="D290" si="778">IF($B291=$B290,"T",IF($B291&lt;$B290,"W","L"))</f>
        <v>L</v>
      </c>
      <c r="E290" s="5">
        <f t="shared" si="746"/>
        <v>41588</v>
      </c>
      <c r="F290" s="4">
        <f t="shared" si="742"/>
        <v>9</v>
      </c>
      <c r="G290" s="4">
        <f>VLOOKUP($A290,$A290:$E290,5,FALSE)-IF(ISNA(VLOOKUP($A290,$A$242:$E$267,5,FALSE)),VLOOKUP($A290,$A$216:$E$241,5,FALSE),VLOOKUP($A290,$A$242:$E$267,5,FALSE))</f>
        <v>7</v>
      </c>
      <c r="H290" t="s">
        <v>34</v>
      </c>
      <c r="I290">
        <f t="shared" si="739"/>
        <v>1425</v>
      </c>
      <c r="J290" t="str">
        <f t="shared" ref="J290:L290" si="779">J291</f>
        <v>Mountain</v>
      </c>
      <c r="K290" t="str">
        <f t="shared" si="779"/>
        <v>Dome</v>
      </c>
      <c r="L290">
        <f t="shared" si="779"/>
        <v>0</v>
      </c>
      <c r="M290">
        <f t="shared" si="688"/>
        <v>27</v>
      </c>
      <c r="N290" s="10">
        <f t="shared" si="743"/>
        <v>18.25</v>
      </c>
      <c r="O290" s="10">
        <f t="shared" si="744"/>
        <v>27.625</v>
      </c>
      <c r="P290" s="8">
        <f>(P291*-1)</f>
        <v>-4</v>
      </c>
      <c r="Q290" t="str">
        <f>IF(AND(($P290 &lt;  0), ($D290="L")), "N", IF(AND(($P290 &gt; 0), ($D290="W")),"N","Y"))</f>
        <v>N</v>
      </c>
    </row>
    <row r="291" spans="1:17" x14ac:dyDescent="0.35">
      <c r="A291" t="s">
        <v>22</v>
      </c>
      <c r="B291">
        <v>27</v>
      </c>
      <c r="C291" t="s">
        <v>1</v>
      </c>
      <c r="D291" t="str">
        <f t="shared" ref="D291" si="780">IF($B290=$B291,"T",IF($B290&lt;$B291,"W","L"))</f>
        <v>W</v>
      </c>
      <c r="E291" s="5">
        <v>41588</v>
      </c>
      <c r="F291" s="4">
        <f t="shared" si="742"/>
        <v>9</v>
      </c>
      <c r="G291" s="4">
        <f>VLOOKUP($A291,$A291:$E291,5,FALSE)-IF(ISNA(VLOOKUP($A291,$A$242:$E$267,5,FALSE)),VLOOKUP($A291,$A$216:$E$241,5,FALSE),VLOOKUP($A291,$A$242:$E$267,5,FALSE))</f>
        <v>14</v>
      </c>
      <c r="H291" t="s">
        <v>35</v>
      </c>
      <c r="I291">
        <v>1425</v>
      </c>
      <c r="J291" t="str">
        <f>VLOOKUP(A291,Sheet1!$A:$D,3, FALSE)</f>
        <v>Mountain</v>
      </c>
      <c r="K291" t="s">
        <v>61</v>
      </c>
      <c r="M291">
        <f t="shared" si="690"/>
        <v>24</v>
      </c>
      <c r="N291" s="10">
        <f t="shared" si="743"/>
        <v>20</v>
      </c>
      <c r="O291" s="10">
        <f t="shared" si="744"/>
        <v>21.75</v>
      </c>
      <c r="P291" s="8">
        <v>4</v>
      </c>
      <c r="Q291" t="str">
        <f>IF(AND(($P291 &lt;  0), ($D291="L")), "N", IF(AND(($P291 &gt; 0), ($D291="W")),"N","Y"))</f>
        <v>N</v>
      </c>
    </row>
    <row r="292" spans="1:17" x14ac:dyDescent="0.35">
      <c r="A292" t="s">
        <v>28</v>
      </c>
      <c r="B292">
        <v>17</v>
      </c>
      <c r="C292" t="s">
        <v>1</v>
      </c>
      <c r="D292" t="str">
        <f t="shared" ref="D292" si="781">IF($B293=$B292,"T",IF($B293&lt;$B292,"W","L"))</f>
        <v>L</v>
      </c>
      <c r="E292" s="5">
        <f t="shared" si="746"/>
        <v>41588</v>
      </c>
      <c r="F292" s="4">
        <f t="shared" si="742"/>
        <v>10</v>
      </c>
      <c r="G292" s="4">
        <f>VLOOKUP($A292,$A292:$E292,5,FALSE)-IF(ISNA(VLOOKUP($A292,$A$242:$E$267,5,FALSE)),VLOOKUP($A292,$A$216:$E$241,5,FALSE),VLOOKUP($A292,$A$242:$E$267,5,FALSE))</f>
        <v>7</v>
      </c>
      <c r="H292" t="s">
        <v>34</v>
      </c>
      <c r="I292">
        <f t="shared" si="739"/>
        <v>1920</v>
      </c>
      <c r="J292" t="str">
        <f t="shared" ref="J292:L292" si="782">J293</f>
        <v>Central</v>
      </c>
      <c r="K292" t="str">
        <f t="shared" si="782"/>
        <v>Dome</v>
      </c>
      <c r="L292">
        <f t="shared" si="782"/>
        <v>0</v>
      </c>
      <c r="M292">
        <f t="shared" si="688"/>
        <v>49</v>
      </c>
      <c r="N292" s="10">
        <f t="shared" si="743"/>
        <v>28.555555555555557</v>
      </c>
      <c r="O292" s="10">
        <f t="shared" si="744"/>
        <v>23.222222222222221</v>
      </c>
      <c r="P292" s="8">
        <f>(P293*-1)</f>
        <v>-6.5</v>
      </c>
      <c r="Q292" t="str">
        <f>IF(AND(($P292 &lt;  0), ($D292="L")), "N", IF(AND(($P292 &gt; 0), ($D292="W")),"N","Y"))</f>
        <v>N</v>
      </c>
    </row>
    <row r="293" spans="1:17" x14ac:dyDescent="0.35">
      <c r="A293" t="s">
        <v>2</v>
      </c>
      <c r="B293">
        <v>49</v>
      </c>
      <c r="C293" t="s">
        <v>1</v>
      </c>
      <c r="D293" t="str">
        <f t="shared" ref="D293" si="783">IF($B292=$B293,"T",IF($B292&lt;$B293,"W","L"))</f>
        <v>W</v>
      </c>
      <c r="E293" s="5">
        <v>41588</v>
      </c>
      <c r="F293" s="4">
        <f t="shared" si="742"/>
        <v>9</v>
      </c>
      <c r="G293" s="4">
        <f>VLOOKUP($A293,$A293:$E293,5,FALSE)-IF(ISNA(VLOOKUP($A293,$A$242:$E$267,5,FALSE)),VLOOKUP($A293,$A$216:$E$241,5,FALSE),VLOOKUP($A293,$A$242:$E$267,5,FALSE))</f>
        <v>7</v>
      </c>
      <c r="H293" t="s">
        <v>35</v>
      </c>
      <c r="I293">
        <v>1920</v>
      </c>
      <c r="J293" t="str">
        <f>VLOOKUP(A293,Sheet1!$A:$D,3, FALSE)</f>
        <v>Central</v>
      </c>
      <c r="K293" t="s">
        <v>61</v>
      </c>
      <c r="M293">
        <f t="shared" si="690"/>
        <v>17</v>
      </c>
      <c r="N293" s="10">
        <f t="shared" si="743"/>
        <v>27</v>
      </c>
      <c r="O293" s="10">
        <f t="shared" si="744"/>
        <v>18.25</v>
      </c>
      <c r="P293" s="8">
        <v>6.5</v>
      </c>
      <c r="Q293" t="str">
        <f>IF(AND(($P293 &lt;  0), ($D293="L")), "N", IF(AND(($P293 &gt; 0), ($D293="W")),"N","Y"))</f>
        <v>N</v>
      </c>
    </row>
    <row r="294" spans="1:17" x14ac:dyDescent="0.35">
      <c r="A294" t="s">
        <v>10</v>
      </c>
      <c r="B294">
        <v>19</v>
      </c>
      <c r="C294" t="s">
        <v>1</v>
      </c>
      <c r="D294" t="str">
        <f t="shared" ref="D294" si="784">IF($B295=$B294,"T",IF($B295&lt;$B294,"W","L"))</f>
        <v>L</v>
      </c>
      <c r="E294" s="5">
        <f t="shared" ref="E294" si="785">$E295</f>
        <v>41589</v>
      </c>
      <c r="F294" s="4">
        <f t="shared" si="742"/>
        <v>9</v>
      </c>
      <c r="G294" s="4">
        <f>VLOOKUP($A294,$A294:$E294,5,FALSE)-IF(ISNA(VLOOKUP($A294,$A$242:$E$267,5,FALSE)),VLOOKUP($A294,$A$216:$E$241,5,FALSE),VLOOKUP($A294,$A$242:$E$267,5,FALSE))</f>
        <v>11</v>
      </c>
      <c r="H294" t="s">
        <v>34</v>
      </c>
      <c r="I294">
        <f t="shared" si="739"/>
        <v>2040</v>
      </c>
      <c r="J294" t="str">
        <f>J295</f>
        <v>Eastern</v>
      </c>
      <c r="K294">
        <f t="shared" ref="K294" si="786">K295</f>
        <v>73</v>
      </c>
      <c r="L294" t="str">
        <f t="shared" ref="L294" si="787">L295</f>
        <v>Sunny</v>
      </c>
      <c r="M294">
        <f t="shared" si="688"/>
        <v>22</v>
      </c>
      <c r="N294" s="10">
        <f t="shared" si="743"/>
        <v>21.75</v>
      </c>
      <c r="O294" s="10">
        <f t="shared" si="744"/>
        <v>23.375</v>
      </c>
      <c r="P294" s="8">
        <f>(P295*-1)</f>
        <v>2.5</v>
      </c>
      <c r="Q294" t="str">
        <f>IF(AND(($P294 &lt;  0), ($D294="L")), "N", IF(AND(($P294 &gt; 0), ($D294="W")),"N","Y"))</f>
        <v>Y</v>
      </c>
    </row>
    <row r="295" spans="1:17" x14ac:dyDescent="0.35">
      <c r="A295" t="s">
        <v>9</v>
      </c>
      <c r="B295">
        <v>22</v>
      </c>
      <c r="C295" t="s">
        <v>1</v>
      </c>
      <c r="D295" t="str">
        <f t="shared" ref="D295" si="788">IF($B294=$B295,"T",IF($B294&lt;$B295,"W","L"))</f>
        <v>W</v>
      </c>
      <c r="E295" s="5">
        <v>41589</v>
      </c>
      <c r="F295" s="4">
        <f t="shared" si="742"/>
        <v>9</v>
      </c>
      <c r="G295" s="4">
        <f>VLOOKUP($A295,$A295:$E295,5,FALSE)-IF(ISNA(VLOOKUP($A295,$A$242:$E$267,5,FALSE)),VLOOKUP($A295,$A$216:$E$241,5,FALSE),VLOOKUP($A295,$A$242:$E$267,5,FALSE))</f>
        <v>8</v>
      </c>
      <c r="H295" t="s">
        <v>35</v>
      </c>
      <c r="I295">
        <v>2040</v>
      </c>
      <c r="J295" t="str">
        <f>VLOOKUP(A295,Sheet1!$A:$D,3, FALSE)</f>
        <v>Eastern</v>
      </c>
      <c r="K295">
        <v>73</v>
      </c>
      <c r="L295" t="s">
        <v>65</v>
      </c>
      <c r="M295">
        <f t="shared" si="690"/>
        <v>19</v>
      </c>
      <c r="N295" s="10">
        <f t="shared" si="743"/>
        <v>15.5</v>
      </c>
      <c r="O295" s="10">
        <f t="shared" si="744"/>
        <v>23.75</v>
      </c>
      <c r="P295" s="8">
        <v>-2.5</v>
      </c>
      <c r="Q295" t="str">
        <f>IF(AND(($P295 &lt;  0), ($D295="L")), "N", IF(AND(($P295 &gt; 0), ($D295="W")),"N","Y"))</f>
        <v>Y</v>
      </c>
    </row>
    <row r="296" spans="1:17" x14ac:dyDescent="0.35">
      <c r="A296" t="s">
        <v>14</v>
      </c>
      <c r="B296">
        <v>30</v>
      </c>
      <c r="C296" t="s">
        <v>1</v>
      </c>
      <c r="D296" t="str">
        <f t="shared" ref="D296" si="789">IF($B297=$B296,"T",IF($B297&lt;$B296,"W","L"))</f>
        <v>W</v>
      </c>
      <c r="E296" s="5">
        <f t="shared" ref="E296" si="790">$E297</f>
        <v>41592</v>
      </c>
      <c r="F296" s="4">
        <f>1+IF(ISNA(VLOOKUP($A296,$A$268:$F$295,6,FALSE)),VLOOKUP($A296,$A$242:$F$267,6,FALSE),VLOOKUP($A296,$A$268:$F$295,6,FALSE))</f>
        <v>10</v>
      </c>
      <c r="G296" s="4">
        <f>VLOOKUP($A296,$A296:$E296,5,FALSE)-IF(ISNA(VLOOKUP($A296,$A$268:$E$295,5,FALSE)),VLOOKUP($A296,$A$242:$E$267,5,FALSE),VLOOKUP($A296,$A$268:$E$295,5,FALSE))</f>
        <v>4</v>
      </c>
      <c r="H296" t="s">
        <v>34</v>
      </c>
      <c r="I296">
        <f t="shared" ref="I296:I324" si="791">I297</f>
        <v>1925</v>
      </c>
      <c r="J296" t="str">
        <f t="shared" ref="J296:L296" si="792">J297</f>
        <v>Central</v>
      </c>
      <c r="K296" s="1">
        <f t="shared" si="792"/>
        <v>44</v>
      </c>
      <c r="L296" s="1" t="str">
        <f t="shared" si="792"/>
        <v>Clear</v>
      </c>
      <c r="M296">
        <f t="shared" si="688"/>
        <v>27</v>
      </c>
      <c r="N296" s="10">
        <f>IF(ISNA(VLOOKUP($A296,$A$268:$N$295,2,FALSE)),((VLOOKUP($A296,$A$242:$N$267,14,FALSE)*($F296-2))+VLOOKUP($A296,$A$242:$N$267,2,FALSE))/($F296-1),((VLOOKUP($A296,$A$268:$N$295,14,FALSE)*($F296-2))+VLOOKUP($A296,$A$268:$N$295,2,FALSE))/($F296-1))</f>
        <v>24.666666666666668</v>
      </c>
      <c r="O296" s="10">
        <f>IF(ISNA(VLOOKUP($A296,$A$268:$O$295,13,FALSE)),((VLOOKUP($A296,$A$242:$O$267,15,FALSE)*($F296-2))+VLOOKUP($A296,$A$242:$O$267,13,FALSE))/($F296-1),((VLOOKUP($A296,$A$268:$O$295,15,FALSE)*($F296-2))+VLOOKUP($A296,$A$268:$O$295,13,FALSE))/($F296-1))</f>
        <v>21.444444444444443</v>
      </c>
      <c r="P296" s="8">
        <f>(P297*-1)</f>
        <v>3</v>
      </c>
      <c r="Q296" t="str">
        <f>IF(AND(($P296 &lt;  0), ($D296="L")), "N", IF(AND(($P296 &gt; 0), ($D296="W")),"N","Y"))</f>
        <v>N</v>
      </c>
    </row>
    <row r="297" spans="1:17" x14ac:dyDescent="0.35">
      <c r="A297" t="s">
        <v>13</v>
      </c>
      <c r="B297">
        <v>27</v>
      </c>
      <c r="C297" t="s">
        <v>1</v>
      </c>
      <c r="D297" t="str">
        <f t="shared" ref="D297" si="793">IF($B296=$B297,"T",IF($B296&lt;$B297,"W","L"))</f>
        <v>L</v>
      </c>
      <c r="E297" s="5">
        <v>41592</v>
      </c>
      <c r="F297" s="4">
        <f t="shared" ref="F297:F326" si="794">1+IF(ISNA(VLOOKUP($A297,$A$268:$F$295,6,FALSE)),VLOOKUP($A297,$A$242:$F$267,6,FALSE),VLOOKUP($A297,$A$268:$F$295,6,FALSE))</f>
        <v>10</v>
      </c>
      <c r="G297" s="4">
        <f>VLOOKUP($A297,$A297:$E297,5,FALSE)-IF(ISNA(VLOOKUP($A297,$A$268:$E$295,5,FALSE)),VLOOKUP($A297,$A$242:$E$267,5,FALSE),VLOOKUP($A297,$A$268:$E$295,5,FALSE))</f>
        <v>4</v>
      </c>
      <c r="H297" t="s">
        <v>35</v>
      </c>
      <c r="I297">
        <v>1925</v>
      </c>
      <c r="J297" t="str">
        <f>VLOOKUP(A297,Sheet1!$A:$D,3, FALSE)</f>
        <v>Central</v>
      </c>
      <c r="K297" s="1">
        <v>44</v>
      </c>
      <c r="L297" s="1" t="s">
        <v>69</v>
      </c>
      <c r="M297">
        <f t="shared" si="690"/>
        <v>30</v>
      </c>
      <c r="N297" s="10">
        <f t="shared" ref="N297:N325" si="795">IF(ISNA(VLOOKUP($A297,$A$268:$N$295,2,FALSE)),((VLOOKUP($A297,$A$242:$N$267,14,FALSE)*($F297-2))+VLOOKUP($A297,$A$242:$N$267,2,FALSE))/($F297-1),((VLOOKUP($A297,$A$268:$N$295,14,FALSE)*($F297-2))+VLOOKUP($A297,$A$268:$N$295,2,FALSE))/($F297-1))</f>
        <v>22.222222222222221</v>
      </c>
      <c r="O297" s="10">
        <f t="shared" ref="O297:O325" si="796">IF(ISNA(VLOOKUP($A297,$A$268:$O$295,13,FALSE)),((VLOOKUP($A297,$A$242:$O$267,15,FALSE)*($F297-2))+VLOOKUP($A297,$A$242:$O$267,13,FALSE))/($F297-1),((VLOOKUP($A297,$A$268:$O$295,15,FALSE)*($F297-2))+VLOOKUP($A297,$A$268:$O$295,13,FALSE))/($F297-1))</f>
        <v>21.777777777777779</v>
      </c>
      <c r="P297" s="8">
        <v>-3</v>
      </c>
      <c r="Q297" t="str">
        <f>IF(AND(($P297 &lt;  0), ($D297="L")), "N", IF(AND(($P297 &gt; 0), ($D297="W")),"N","Y"))</f>
        <v>N</v>
      </c>
    </row>
    <row r="298" spans="1:17" x14ac:dyDescent="0.35">
      <c r="A298" t="s">
        <v>30</v>
      </c>
      <c r="B298">
        <v>20</v>
      </c>
      <c r="C298" t="s">
        <v>5</v>
      </c>
      <c r="D298" t="str">
        <f t="shared" ref="D298" si="797">IF($B299=$B298,"T",IF($B299&lt;$B298,"W","L"))</f>
        <v>L</v>
      </c>
      <c r="E298" s="5">
        <f t="shared" ref="E298:E322" si="798">$E299</f>
        <v>41595</v>
      </c>
      <c r="F298" s="4">
        <f t="shared" si="794"/>
        <v>10</v>
      </c>
      <c r="G298" s="4">
        <f>VLOOKUP($A298,$A298:$E298,5,FALSE)-IF(ISNA(VLOOKUP($A298,$A$268:$E$295,5,FALSE)),VLOOKUP($A298,$A$242:$E$267,5,FALSE),VLOOKUP($A298,$A$268:$E$295,5,FALSE))</f>
        <v>7</v>
      </c>
      <c r="H298" t="s">
        <v>34</v>
      </c>
      <c r="I298">
        <f t="shared" si="791"/>
        <v>1200</v>
      </c>
      <c r="J298" t="str">
        <f t="shared" ref="J298:L298" si="799">J299</f>
        <v>Central</v>
      </c>
      <c r="K298">
        <f t="shared" si="799"/>
        <v>68</v>
      </c>
      <c r="L298" t="str">
        <f t="shared" si="799"/>
        <v>Cloudy, Thunderstorms, Wind 34 mph</v>
      </c>
      <c r="M298">
        <f t="shared" si="688"/>
        <v>23</v>
      </c>
      <c r="N298" s="10">
        <f t="shared" si="795"/>
        <v>20.888888888888889</v>
      </c>
      <c r="O298" s="10">
        <f t="shared" si="796"/>
        <v>21</v>
      </c>
      <c r="P298" s="8">
        <f>(P299*-1)</f>
        <v>-3</v>
      </c>
      <c r="Q298" t="str">
        <f>IF(AND(($P298 &lt;  0), ($D298="L")), "N", IF(AND(($P298 &gt; 0), ($D298="W")),"N","Y"))</f>
        <v>N</v>
      </c>
    </row>
    <row r="299" spans="1:17" x14ac:dyDescent="0.35">
      <c r="A299" t="s">
        <v>17</v>
      </c>
      <c r="B299">
        <v>23</v>
      </c>
      <c r="C299" t="s">
        <v>5</v>
      </c>
      <c r="D299" t="str">
        <f t="shared" ref="D299" si="800">IF($B298=$B299,"T",IF($B298&lt;$B299,"W","L"))</f>
        <v>W</v>
      </c>
      <c r="E299" s="5">
        <v>41595</v>
      </c>
      <c r="F299" s="4">
        <f t="shared" si="794"/>
        <v>10</v>
      </c>
      <c r="G299" s="4">
        <f>VLOOKUP($A299,$A299:$E299,5,FALSE)-IF(ISNA(VLOOKUP($A299,$A$268:$E$295,5,FALSE)),VLOOKUP($A299,$A$242:$E$267,5,FALSE),VLOOKUP($A299,$A$268:$E$295,5,FALSE))</f>
        <v>7</v>
      </c>
      <c r="H299" t="s">
        <v>35</v>
      </c>
      <c r="I299">
        <v>1200</v>
      </c>
      <c r="J299" t="str">
        <f>VLOOKUP(A299,Sheet1!$A:$D,3, FALSE)</f>
        <v>Central</v>
      </c>
      <c r="K299">
        <v>68</v>
      </c>
      <c r="L299" t="s">
        <v>148</v>
      </c>
      <c r="M299">
        <f t="shared" si="690"/>
        <v>20</v>
      </c>
      <c r="N299" s="10">
        <f t="shared" si="795"/>
        <v>28.777777777777779</v>
      </c>
      <c r="O299" s="10">
        <f t="shared" si="796"/>
        <v>27.444444444444443</v>
      </c>
      <c r="P299" s="8">
        <v>3</v>
      </c>
      <c r="Q299" t="str">
        <f>IF(AND(($P299 &lt;  0), ($D299="L")), "N", IF(AND(($P299 &gt; 0), ($D299="W")),"N","Y"))</f>
        <v>N</v>
      </c>
    </row>
    <row r="300" spans="1:17" x14ac:dyDescent="0.35">
      <c r="A300" t="s">
        <v>16</v>
      </c>
      <c r="B300">
        <v>27</v>
      </c>
      <c r="C300" t="s">
        <v>1</v>
      </c>
      <c r="D300" t="str">
        <f t="shared" ref="D300" si="801">IF($B301=$B300,"T",IF($B301&lt;$B300,"W","L"))</f>
        <v>L</v>
      </c>
      <c r="E300" s="5">
        <f t="shared" si="798"/>
        <v>41595</v>
      </c>
      <c r="F300" s="4">
        <f t="shared" si="794"/>
        <v>10</v>
      </c>
      <c r="G300" s="4">
        <f>VLOOKUP($A300,$A300:$E300,5,FALSE)-IF(ISNA(VLOOKUP($A300,$A$268:$E$295,5,FALSE)),VLOOKUP($A300,$A$242:$E$267,5,FALSE),VLOOKUP($A300,$A$268:$E$295,5,FALSE))</f>
        <v>7</v>
      </c>
      <c r="H300" t="s">
        <v>34</v>
      </c>
      <c r="I300">
        <f t="shared" si="791"/>
        <v>1300</v>
      </c>
      <c r="J300" t="str">
        <f t="shared" ref="J300" si="802">J301</f>
        <v>Eastern</v>
      </c>
      <c r="K300" s="1">
        <f t="shared" ref="K300:L300" si="803">K301</f>
        <v>60</v>
      </c>
      <c r="L300" s="1" t="str">
        <f t="shared" si="803"/>
        <v>Thunderstorms</v>
      </c>
      <c r="M300">
        <f t="shared" si="688"/>
        <v>37</v>
      </c>
      <c r="N300" s="10">
        <f t="shared" si="795"/>
        <v>26.444444444444443</v>
      </c>
      <c r="O300" s="10">
        <f t="shared" si="796"/>
        <v>24</v>
      </c>
      <c r="P300" s="8">
        <f>(P301*-1)</f>
        <v>3</v>
      </c>
      <c r="Q300" t="str">
        <f>IF(AND(($P300 &lt;  0), ($D300="L")), "N", IF(AND(($P300 &gt; 0), ($D300="W")),"N","Y"))</f>
        <v>Y</v>
      </c>
    </row>
    <row r="301" spans="1:17" x14ac:dyDescent="0.35">
      <c r="A301" t="s">
        <v>4</v>
      </c>
      <c r="B301">
        <v>37</v>
      </c>
      <c r="C301" t="s">
        <v>1</v>
      </c>
      <c r="D301" t="str">
        <f t="shared" ref="D301" si="804">IF($B300=$B301,"T",IF($B300&lt;$B301,"W","L"))</f>
        <v>W</v>
      </c>
      <c r="E301" s="5">
        <v>41595</v>
      </c>
      <c r="F301" s="4">
        <f t="shared" si="794"/>
        <v>10</v>
      </c>
      <c r="G301" s="4">
        <f>VLOOKUP($A301,$A301:$E301,5,FALSE)-IF(ISNA(VLOOKUP($A301,$A$268:$E$295,5,FALSE)),VLOOKUP($A301,$A$242:$E$267,5,FALSE),VLOOKUP($A301,$A$268:$E$295,5,FALSE))</f>
        <v>7</v>
      </c>
      <c r="H301" t="s">
        <v>35</v>
      </c>
      <c r="I301">
        <v>1300</v>
      </c>
      <c r="J301" t="str">
        <f>VLOOKUP(A301,Sheet1!$A:$D,3, FALSE)</f>
        <v>Eastern</v>
      </c>
      <c r="K301" s="1">
        <v>60</v>
      </c>
      <c r="L301" s="1" t="s">
        <v>163</v>
      </c>
      <c r="M301">
        <f t="shared" si="690"/>
        <v>27</v>
      </c>
      <c r="N301" s="10">
        <f t="shared" si="795"/>
        <v>19.888888888888889</v>
      </c>
      <c r="O301" s="10">
        <f t="shared" si="796"/>
        <v>24.222222222222221</v>
      </c>
      <c r="P301" s="8">
        <v>-3</v>
      </c>
      <c r="Q301" t="str">
        <f>IF(AND(($P301 &lt;  0), ($D301="L")), "N", IF(AND(($P301 &gt; 0), ($D301="W")),"N","Y"))</f>
        <v>Y</v>
      </c>
    </row>
    <row r="302" spans="1:17" x14ac:dyDescent="0.35">
      <c r="A302" t="s">
        <v>8</v>
      </c>
      <c r="B302">
        <v>20</v>
      </c>
      <c r="C302" t="s">
        <v>1</v>
      </c>
      <c r="D302" t="str">
        <f t="shared" ref="D302" si="805">IF($B303=$B302,"T",IF($B303&lt;$B302,"W","L"))</f>
        <v>L</v>
      </c>
      <c r="E302" s="5">
        <f t="shared" si="798"/>
        <v>41595</v>
      </c>
      <c r="F302" s="4">
        <f t="shared" si="794"/>
        <v>10</v>
      </c>
      <c r="G302" s="4">
        <f>VLOOKUP($A302,$A302:$E302,5,FALSE)-IF(ISNA(VLOOKUP($A302,$A$268:$E$295,5,FALSE)),VLOOKUP($A302,$A$242:$E$267,5,FALSE),VLOOKUP($A302,$A$268:$E$295,5,FALSE))</f>
        <v>14</v>
      </c>
      <c r="H302" t="s">
        <v>34</v>
      </c>
      <c r="I302">
        <f t="shared" si="791"/>
        <v>1300</v>
      </c>
      <c r="J302" t="str">
        <f t="shared" ref="J302:L302" si="806">J303</f>
        <v>Eastern</v>
      </c>
      <c r="K302">
        <f t="shared" si="806"/>
        <v>62</v>
      </c>
      <c r="L302" t="str">
        <f t="shared" si="806"/>
        <v>Cloudy</v>
      </c>
      <c r="M302">
        <f t="shared" si="688"/>
        <v>41</v>
      </c>
      <c r="N302" s="10">
        <f t="shared" si="795"/>
        <v>19.111111111111111</v>
      </c>
      <c r="O302" s="10">
        <f t="shared" si="796"/>
        <v>21.888888888888889</v>
      </c>
      <c r="P302" s="8">
        <f>(P303*-1)</f>
        <v>-5</v>
      </c>
      <c r="Q302" t="str">
        <f>IF(AND(($P302 &lt;  0), ($D302="L")), "N", IF(AND(($P302 &gt; 0), ($D302="W")),"N","Y"))</f>
        <v>N</v>
      </c>
    </row>
    <row r="303" spans="1:17" x14ac:dyDescent="0.35">
      <c r="A303" t="s">
        <v>6</v>
      </c>
      <c r="B303">
        <v>41</v>
      </c>
      <c r="C303" t="s">
        <v>1</v>
      </c>
      <c r="D303" t="str">
        <f t="shared" ref="D303" si="807">IF($B302=$B303,"T",IF($B302&lt;$B303,"W","L"))</f>
        <v>W</v>
      </c>
      <c r="E303" s="5">
        <v>41595</v>
      </c>
      <c r="F303" s="4">
        <f t="shared" si="794"/>
        <v>11</v>
      </c>
      <c r="G303" s="4">
        <f>VLOOKUP($A303,$A303:$E303,5,FALSE)-IF(ISNA(VLOOKUP($A303,$A$268:$E$295,5,FALSE)),VLOOKUP($A303,$A$242:$E$267,5,FALSE),VLOOKUP($A303,$A$268:$E$295,5,FALSE))</f>
        <v>7</v>
      </c>
      <c r="H303" t="s">
        <v>35</v>
      </c>
      <c r="I303">
        <v>1300</v>
      </c>
      <c r="J303" t="str">
        <f>VLOOKUP(A303,Sheet1!$A:$D,3, FALSE)</f>
        <v>Eastern</v>
      </c>
      <c r="K303">
        <v>62</v>
      </c>
      <c r="L303" t="s">
        <v>64</v>
      </c>
      <c r="M303">
        <f t="shared" si="690"/>
        <v>20</v>
      </c>
      <c r="N303" s="10">
        <f t="shared" si="795"/>
        <v>23.4</v>
      </c>
      <c r="O303" s="10">
        <f t="shared" si="796"/>
        <v>18.600000000000001</v>
      </c>
      <c r="P303" s="8">
        <v>5</v>
      </c>
      <c r="Q303" t="str">
        <f>IF(AND(($P303 &lt;  0), ($D303="L")), "N", IF(AND(($P303 &gt; 0), ($D303="W")),"N","Y"))</f>
        <v>N</v>
      </c>
    </row>
    <row r="304" spans="1:17" x14ac:dyDescent="0.35">
      <c r="A304" t="s">
        <v>29</v>
      </c>
      <c r="B304">
        <v>16</v>
      </c>
      <c r="C304" t="s">
        <v>1</v>
      </c>
      <c r="D304" t="str">
        <f t="shared" ref="D304" si="808">IF($B305=$B304,"T",IF($B305&lt;$B304,"W","L"))</f>
        <v>L</v>
      </c>
      <c r="E304" s="5">
        <f t="shared" si="798"/>
        <v>41595</v>
      </c>
      <c r="F304" s="4">
        <f t="shared" si="794"/>
        <v>10</v>
      </c>
      <c r="G304" s="4">
        <f>VLOOKUP($A304,$A304:$E304,5,FALSE)-IF(ISNA(VLOOKUP($A304,$A$268:$E$295,5,FALSE)),VLOOKUP($A304,$A$242:$E$267,5,FALSE),VLOOKUP($A304,$A$268:$E$295,5,FALSE))</f>
        <v>10</v>
      </c>
      <c r="H304" t="s">
        <v>34</v>
      </c>
      <c r="I304">
        <f t="shared" si="791"/>
        <v>1300</v>
      </c>
      <c r="J304" t="str">
        <f t="shared" ref="J304:K304" si="809">J305</f>
        <v>Eastern</v>
      </c>
      <c r="K304" s="1">
        <f t="shared" si="809"/>
        <v>64</v>
      </c>
      <c r="L304" s="1" t="str">
        <f t="shared" ref="L304" si="810">L305</f>
        <v>Partly Sunny</v>
      </c>
      <c r="M304">
        <f t="shared" ref="M304:M367" si="811">$B305</f>
        <v>24</v>
      </c>
      <c r="N304" s="10">
        <f t="shared" si="795"/>
        <v>25.555555555555557</v>
      </c>
      <c r="O304" s="10">
        <f t="shared" si="796"/>
        <v>31.888888888888889</v>
      </c>
      <c r="P304" s="8">
        <f>(P305*-1)</f>
        <v>-4.5</v>
      </c>
      <c r="Q304" t="str">
        <f>IF(AND(($P304 &lt;  0), ($D304="L")), "N", IF(AND(($P304 &gt; 0), ($D304="W")),"N","Y"))</f>
        <v>N</v>
      </c>
    </row>
    <row r="305" spans="1:17" x14ac:dyDescent="0.35">
      <c r="A305" t="s">
        <v>27</v>
      </c>
      <c r="B305">
        <v>24</v>
      </c>
      <c r="C305" t="s">
        <v>1</v>
      </c>
      <c r="D305" t="str">
        <f t="shared" ref="D305" si="812">IF($B304=$B305,"T",IF($B304&lt;$B305,"W","L"))</f>
        <v>W</v>
      </c>
      <c r="E305" s="5">
        <v>41595</v>
      </c>
      <c r="F305" s="4">
        <f t="shared" si="794"/>
        <v>11</v>
      </c>
      <c r="G305" s="4">
        <f>VLOOKUP($A305,$A305:$E305,5,FALSE)-IF(ISNA(VLOOKUP($A305,$A$268:$E$295,5,FALSE)),VLOOKUP($A305,$A$242:$E$267,5,FALSE),VLOOKUP($A305,$A$268:$E$295,5,FALSE))</f>
        <v>7</v>
      </c>
      <c r="H305" t="s">
        <v>35</v>
      </c>
      <c r="I305">
        <v>1300</v>
      </c>
      <c r="J305" t="str">
        <f>VLOOKUP(A305,Sheet1!$A:$D,3, FALSE)</f>
        <v>Eastern</v>
      </c>
      <c r="K305" s="1">
        <v>64</v>
      </c>
      <c r="L305" s="1" t="s">
        <v>87</v>
      </c>
      <c r="M305">
        <f t="shared" ref="M305:M368" si="813">$B304</f>
        <v>16</v>
      </c>
      <c r="N305" s="10">
        <f t="shared" si="795"/>
        <v>25.2</v>
      </c>
      <c r="O305" s="10">
        <f t="shared" si="796"/>
        <v>24.4</v>
      </c>
      <c r="P305" s="8">
        <v>4.5</v>
      </c>
      <c r="Q305" t="str">
        <f>IF(AND(($P305 &lt;  0), ($D305="L")), "N", IF(AND(($P305 &gt; 0), ($D305="W")),"N","Y"))</f>
        <v>N</v>
      </c>
    </row>
    <row r="306" spans="1:17" x14ac:dyDescent="0.35">
      <c r="A306" t="s">
        <v>31</v>
      </c>
      <c r="B306">
        <v>14</v>
      </c>
      <c r="C306" t="s">
        <v>1</v>
      </c>
      <c r="D306" t="str">
        <f t="shared" ref="D306" si="814">IF($B307=$B306,"T",IF($B307&lt;$B306,"W","L"))</f>
        <v>L</v>
      </c>
      <c r="E306" s="5">
        <f t="shared" si="798"/>
        <v>41595</v>
      </c>
      <c r="F306" s="4">
        <f t="shared" si="794"/>
        <v>10</v>
      </c>
      <c r="G306" s="4">
        <f>VLOOKUP($A306,$A306:$E306,5,FALSE)-IF(ISNA(VLOOKUP($A306,$A$268:$E$295,5,FALSE)),VLOOKUP($A306,$A$242:$E$267,5,FALSE),VLOOKUP($A306,$A$268:$E$295,5,FALSE))</f>
        <v>14</v>
      </c>
      <c r="H306" t="s">
        <v>34</v>
      </c>
      <c r="I306">
        <f t="shared" si="791"/>
        <v>1300</v>
      </c>
      <c r="J306" t="str">
        <f t="shared" ref="J306:L306" si="815">J307</f>
        <v>Eastern</v>
      </c>
      <c r="K306">
        <f t="shared" si="815"/>
        <v>62</v>
      </c>
      <c r="L306" t="str">
        <f t="shared" si="815"/>
        <v>Cloudy</v>
      </c>
      <c r="M306">
        <f t="shared" si="811"/>
        <v>37</v>
      </c>
      <c r="N306" s="10">
        <f t="shared" si="795"/>
        <v>18.777777777777779</v>
      </c>
      <c r="O306" s="10">
        <f t="shared" si="796"/>
        <v>25.666666666666668</v>
      </c>
      <c r="P306" s="8">
        <f>(P307*-1)</f>
        <v>2</v>
      </c>
      <c r="Q306" t="str">
        <f>IF(AND(($P306 &lt;  0), ($D306="L")), "N", IF(AND(($P306 &gt; 0), ($D306="W")),"N","Y"))</f>
        <v>Y</v>
      </c>
    </row>
    <row r="307" spans="1:17" x14ac:dyDescent="0.35">
      <c r="A307" t="s">
        <v>11</v>
      </c>
      <c r="B307">
        <v>37</v>
      </c>
      <c r="C307" t="s">
        <v>1</v>
      </c>
      <c r="D307" t="str">
        <f t="shared" ref="D307" si="816">IF($B306=$B307,"T",IF($B306&lt;$B307,"W","L"))</f>
        <v>W</v>
      </c>
      <c r="E307" s="5">
        <v>41595</v>
      </c>
      <c r="F307" s="4">
        <f t="shared" si="794"/>
        <v>11</v>
      </c>
      <c r="G307" s="4">
        <f>VLOOKUP($A307,$A307:$E307,5,FALSE)-IF(ISNA(VLOOKUP($A307,$A$268:$E$295,5,FALSE)),VLOOKUP($A307,$A$242:$E$267,5,FALSE),VLOOKUP($A307,$A$268:$E$295,5,FALSE))</f>
        <v>7</v>
      </c>
      <c r="H307" t="s">
        <v>35</v>
      </c>
      <c r="I307">
        <v>1300</v>
      </c>
      <c r="J307" t="str">
        <f>VLOOKUP(A307,Sheet1!$A:$D,3, FALSE)</f>
        <v>Eastern</v>
      </c>
      <c r="K307">
        <v>62</v>
      </c>
      <c r="L307" t="s">
        <v>64</v>
      </c>
      <c r="M307">
        <f t="shared" si="813"/>
        <v>14</v>
      </c>
      <c r="N307" s="10">
        <f t="shared" si="795"/>
        <v>19.899999999999999</v>
      </c>
      <c r="O307" s="10">
        <f t="shared" si="796"/>
        <v>25.9</v>
      </c>
      <c r="P307" s="8">
        <v>-2</v>
      </c>
      <c r="Q307" t="str">
        <f>IF(AND(($P307 &lt;  0), ($D307="L")), "N", IF(AND(($P307 &gt; 0), ($D307="W")),"N","Y"))</f>
        <v>Y</v>
      </c>
    </row>
    <row r="308" spans="1:17" x14ac:dyDescent="0.35">
      <c r="A308" t="s">
        <v>3</v>
      </c>
      <c r="B308">
        <v>28</v>
      </c>
      <c r="C308" t="s">
        <v>1</v>
      </c>
      <c r="D308" t="str">
        <f t="shared" ref="D308" si="817">IF($B309=$B308,"T",IF($B309&lt;$B308,"W","L"))</f>
        <v>L</v>
      </c>
      <c r="E308" s="5">
        <f t="shared" si="798"/>
        <v>41595</v>
      </c>
      <c r="F308" s="4">
        <f t="shared" si="794"/>
        <v>10</v>
      </c>
      <c r="G308" s="4">
        <f>VLOOKUP($A308,$A308:$E308,5,FALSE)-IF(ISNA(VLOOKUP($A308,$A$268:$E$295,5,FALSE)),VLOOKUP($A308,$A$242:$E$267,5,FALSE),VLOOKUP($A308,$A$268:$E$295,5,FALSE))</f>
        <v>7</v>
      </c>
      <c r="H308" t="s">
        <v>34</v>
      </c>
      <c r="I308">
        <f t="shared" si="791"/>
        <v>1300</v>
      </c>
      <c r="J308" t="str">
        <f t="shared" ref="J308:L308" si="818">J309</f>
        <v>Eastern</v>
      </c>
      <c r="K308">
        <f t="shared" si="818"/>
        <v>79</v>
      </c>
      <c r="L308" t="str">
        <f t="shared" si="818"/>
        <v>Cloudy</v>
      </c>
      <c r="M308">
        <f t="shared" si="811"/>
        <v>41</v>
      </c>
      <c r="N308" s="10">
        <f t="shared" si="795"/>
        <v>20.666666666666668</v>
      </c>
      <c r="O308" s="10">
        <f t="shared" si="796"/>
        <v>27.888888888888889</v>
      </c>
      <c r="P308" s="8">
        <f>(P309*-1)</f>
        <v>-2</v>
      </c>
      <c r="Q308" t="str">
        <f>IF(AND(($P308 &lt;  0), ($D308="L")), "N", IF(AND(($P308 &gt; 0), ($D308="W")),"N","Y"))</f>
        <v>N</v>
      </c>
    </row>
    <row r="309" spans="1:17" x14ac:dyDescent="0.35">
      <c r="A309" t="s">
        <v>9</v>
      </c>
      <c r="B309">
        <v>41</v>
      </c>
      <c r="C309" t="s">
        <v>1</v>
      </c>
      <c r="D309" t="str">
        <f t="shared" ref="D309" si="819">IF($B308=$B309,"T",IF($B308&lt;$B309,"W","L"))</f>
        <v>W</v>
      </c>
      <c r="E309" s="5">
        <v>41595</v>
      </c>
      <c r="F309" s="4">
        <f t="shared" si="794"/>
        <v>10</v>
      </c>
      <c r="G309" s="4">
        <f>VLOOKUP($A309,$A309:$E309,5,FALSE)-IF(ISNA(VLOOKUP($A309,$A$268:$E$295,5,FALSE)),VLOOKUP($A309,$A$242:$E$267,5,FALSE),VLOOKUP($A309,$A$268:$E$295,5,FALSE))</f>
        <v>6</v>
      </c>
      <c r="H309" t="s">
        <v>35</v>
      </c>
      <c r="I309">
        <v>1300</v>
      </c>
      <c r="J309" t="str">
        <f>VLOOKUP(A309,Sheet1!$A:$D,3, FALSE)</f>
        <v>Eastern</v>
      </c>
      <c r="K309">
        <v>79</v>
      </c>
      <c r="L309" t="s">
        <v>64</v>
      </c>
      <c r="M309">
        <f t="shared" si="813"/>
        <v>28</v>
      </c>
      <c r="N309" s="10">
        <f t="shared" si="795"/>
        <v>16.222222222222221</v>
      </c>
      <c r="O309" s="10">
        <f t="shared" si="796"/>
        <v>23.222222222222221</v>
      </c>
      <c r="P309" s="8">
        <v>2</v>
      </c>
      <c r="Q309" t="str">
        <f>IF(AND(($P309 &lt;  0), ($D309="L")), "N", IF(AND(($P309 &gt; 0), ($D309="W")),"N","Y"))</f>
        <v>N</v>
      </c>
    </row>
    <row r="310" spans="1:17" x14ac:dyDescent="0.35">
      <c r="A310" t="s">
        <v>12</v>
      </c>
      <c r="B310">
        <v>28</v>
      </c>
      <c r="C310" t="s">
        <v>1</v>
      </c>
      <c r="D310" t="str">
        <f t="shared" ref="D310" si="820">IF($B311=$B310,"T",IF($B311&lt;$B310,"W","L"))</f>
        <v>W</v>
      </c>
      <c r="E310" s="5">
        <f t="shared" si="798"/>
        <v>41595</v>
      </c>
      <c r="F310" s="4">
        <f t="shared" si="794"/>
        <v>10</v>
      </c>
      <c r="G310" s="4">
        <f>VLOOKUP($A310,$A310:$E310,5,FALSE)-IF(ISNA(VLOOKUP($A310,$A$268:$E$295,5,FALSE)),VLOOKUP($A310,$A$242:$E$267,5,FALSE),VLOOKUP($A310,$A$268:$E$295,5,FALSE))</f>
        <v>7</v>
      </c>
      <c r="H310" t="s">
        <v>34</v>
      </c>
      <c r="I310">
        <f t="shared" si="791"/>
        <v>1200</v>
      </c>
      <c r="J310" t="str">
        <f t="shared" ref="J310:L310" si="821">J311</f>
        <v>Central</v>
      </c>
      <c r="K310" t="str">
        <f t="shared" si="821"/>
        <v>Dome</v>
      </c>
      <c r="L310">
        <f t="shared" si="821"/>
        <v>0</v>
      </c>
      <c r="M310">
        <f t="shared" si="811"/>
        <v>23</v>
      </c>
      <c r="N310" s="10">
        <f t="shared" si="795"/>
        <v>18.444444444444443</v>
      </c>
      <c r="O310" s="10">
        <f t="shared" si="796"/>
        <v>24.777777777777779</v>
      </c>
      <c r="P310" s="8">
        <f>(P311*-1)</f>
        <v>-10.5</v>
      </c>
      <c r="Q310" t="str">
        <f>IF(AND(($P310 &lt;  0), ($D310="L")), "N", IF(AND(($P310 &gt; 0), ($D310="W")),"N","Y"))</f>
        <v>Y</v>
      </c>
    </row>
    <row r="311" spans="1:17" x14ac:dyDescent="0.35">
      <c r="A311" t="s">
        <v>15</v>
      </c>
      <c r="B311">
        <v>23</v>
      </c>
      <c r="C311" t="s">
        <v>1</v>
      </c>
      <c r="D311" t="str">
        <f t="shared" ref="D311" si="822">IF($B310=$B311,"T",IF($B310&lt;$B311,"W","L"))</f>
        <v>L</v>
      </c>
      <c r="E311" s="5">
        <v>41595</v>
      </c>
      <c r="F311" s="4">
        <f t="shared" si="794"/>
        <v>10</v>
      </c>
      <c r="G311" s="4">
        <f>VLOOKUP($A311,$A311:$E311,5,FALSE)-IF(ISNA(VLOOKUP($A311,$A$268:$E$295,5,FALSE)),VLOOKUP($A311,$A$242:$E$267,5,FALSE),VLOOKUP($A311,$A$268:$E$295,5,FALSE))</f>
        <v>7</v>
      </c>
      <c r="H311" t="s">
        <v>35</v>
      </c>
      <c r="I311">
        <v>1200</v>
      </c>
      <c r="J311" t="str">
        <f>VLOOKUP(A311,Sheet1!$A:$D,3, FALSE)</f>
        <v>Central</v>
      </c>
      <c r="K311" t="s">
        <v>61</v>
      </c>
      <c r="M311">
        <f t="shared" si="813"/>
        <v>28</v>
      </c>
      <c r="N311" s="10">
        <f t="shared" si="795"/>
        <v>18.888888888888889</v>
      </c>
      <c r="O311" s="10">
        <f t="shared" si="796"/>
        <v>27.555555555555557</v>
      </c>
      <c r="P311" s="8">
        <v>10.5</v>
      </c>
      <c r="Q311" t="str">
        <f>IF(AND(($P311 &lt;  0), ($D311="L")), "N", IF(AND(($P311 &gt; 0), ($D311="W")),"N","Y"))</f>
        <v>Y</v>
      </c>
    </row>
    <row r="312" spans="1:17" x14ac:dyDescent="0.35">
      <c r="A312" t="s">
        <v>22</v>
      </c>
      <c r="B312">
        <v>27</v>
      </c>
      <c r="C312" t="s">
        <v>1</v>
      </c>
      <c r="D312" t="str">
        <f t="shared" ref="D312" si="823">IF($B313=$B312,"T",IF($B313&lt;$B312,"W","L"))</f>
        <v>W</v>
      </c>
      <c r="E312" s="5">
        <f t="shared" si="798"/>
        <v>41595</v>
      </c>
      <c r="F312" s="4">
        <f t="shared" si="794"/>
        <v>10</v>
      </c>
      <c r="G312" s="4">
        <f>VLOOKUP($A312,$A312:$E312,5,FALSE)-IF(ISNA(VLOOKUP($A312,$A$268:$E$295,5,FALSE)),VLOOKUP($A312,$A$242:$E$267,5,FALSE),VLOOKUP($A312,$A$268:$E$295,5,FALSE))</f>
        <v>7</v>
      </c>
      <c r="H312" t="s">
        <v>34</v>
      </c>
      <c r="I312">
        <f t="shared" si="791"/>
        <v>1300</v>
      </c>
      <c r="J312" t="str">
        <f t="shared" ref="J312:L312" si="824">J313</f>
        <v>Eastern</v>
      </c>
      <c r="K312">
        <f t="shared" si="824"/>
        <v>76</v>
      </c>
      <c r="L312" t="str">
        <f t="shared" si="824"/>
        <v>Chance of Rain</v>
      </c>
      <c r="M312">
        <f t="shared" si="811"/>
        <v>14</v>
      </c>
      <c r="N312" s="10">
        <f t="shared" si="795"/>
        <v>20.777777777777779</v>
      </c>
      <c r="O312" s="10">
        <f t="shared" si="796"/>
        <v>22</v>
      </c>
      <c r="P312" s="8">
        <f>(P313*-1)</f>
        <v>9</v>
      </c>
      <c r="Q312" t="str">
        <f>IF(AND(($P312 &lt;  0), ($D312="L")), "N", IF(AND(($P312 &gt; 0), ($D312="W")),"N","Y"))</f>
        <v>N</v>
      </c>
    </row>
    <row r="313" spans="1:17" x14ac:dyDescent="0.35">
      <c r="A313" t="s">
        <v>19</v>
      </c>
      <c r="B313">
        <v>14</v>
      </c>
      <c r="C313" t="s">
        <v>1</v>
      </c>
      <c r="D313" t="str">
        <f t="shared" ref="D313" si="825">IF($B312=$B313,"T",IF($B312&lt;$B313,"W","L"))</f>
        <v>L</v>
      </c>
      <c r="E313" s="5">
        <v>41595</v>
      </c>
      <c r="F313" s="4">
        <f t="shared" si="794"/>
        <v>10</v>
      </c>
      <c r="G313" s="4">
        <f>VLOOKUP($A313,$A313:$E313,5,FALSE)-IF(ISNA(VLOOKUP($A313,$A$268:$E$295,5,FALSE)),VLOOKUP($A313,$A$242:$E$267,5,FALSE),VLOOKUP($A313,$A$268:$E$295,5,FALSE))</f>
        <v>7</v>
      </c>
      <c r="H313" t="s">
        <v>35</v>
      </c>
      <c r="I313">
        <v>1300</v>
      </c>
      <c r="J313" t="str">
        <f>VLOOKUP(A313,Sheet1!$A:$D,3, FALSE)</f>
        <v>Eastern</v>
      </c>
      <c r="K313">
        <v>76</v>
      </c>
      <c r="L313" t="s">
        <v>113</v>
      </c>
      <c r="M313">
        <f t="shared" si="813"/>
        <v>27</v>
      </c>
      <c r="N313" s="10">
        <f t="shared" si="795"/>
        <v>12.777777777777779</v>
      </c>
      <c r="O313" s="10">
        <f t="shared" si="796"/>
        <v>32.333333333333336</v>
      </c>
      <c r="P313" s="8">
        <v>-9</v>
      </c>
      <c r="Q313" t="str">
        <f>IF(AND(($P313 &lt;  0), ($D313="L")), "N", IF(AND(($P313 &gt; 0), ($D313="W")),"N","Y"))</f>
        <v>N</v>
      </c>
    </row>
    <row r="314" spans="1:17" x14ac:dyDescent="0.35">
      <c r="A314" t="s">
        <v>32</v>
      </c>
      <c r="B314">
        <v>16</v>
      </c>
      <c r="C314" t="s">
        <v>1</v>
      </c>
      <c r="D314" t="str">
        <f t="shared" ref="D314" si="826">IF($B315=$B314,"T",IF($B315&lt;$B314,"W","L"))</f>
        <v>L</v>
      </c>
      <c r="E314" s="5">
        <f t="shared" si="798"/>
        <v>41595</v>
      </c>
      <c r="F314" s="4">
        <f t="shared" si="794"/>
        <v>10</v>
      </c>
      <c r="G314" s="4">
        <f>VLOOKUP($A314,$A314:$E314,5,FALSE)-IF(ISNA(VLOOKUP($A314,$A$268:$E$295,5,FALSE)),VLOOKUP($A314,$A$242:$E$267,5,FALSE),VLOOKUP($A314,$A$268:$E$295,5,FALSE))</f>
        <v>7</v>
      </c>
      <c r="H314" t="s">
        <v>34</v>
      </c>
      <c r="I314">
        <f t="shared" si="791"/>
        <v>1605</v>
      </c>
      <c r="J314" t="str">
        <f t="shared" ref="J314:L314" si="827">J315</f>
        <v>Eastern</v>
      </c>
      <c r="K314">
        <f t="shared" si="827"/>
        <v>81</v>
      </c>
      <c r="L314" t="str">
        <f t="shared" si="827"/>
        <v>Cloudy</v>
      </c>
      <c r="M314">
        <f t="shared" si="811"/>
        <v>20</v>
      </c>
      <c r="N314" s="10">
        <f t="shared" si="795"/>
        <v>23.555555555555557</v>
      </c>
      <c r="O314" s="10">
        <f t="shared" si="796"/>
        <v>22.444444444444443</v>
      </c>
      <c r="P314" s="8">
        <f>(P315*-1)</f>
        <v>2.5</v>
      </c>
      <c r="Q314" t="str">
        <f>IF(AND(($P314 &lt;  0), ($D314="L")), "N", IF(AND(($P314 &gt; 0), ($D314="W")),"N","Y"))</f>
        <v>Y</v>
      </c>
    </row>
    <row r="315" spans="1:17" x14ac:dyDescent="0.35">
      <c r="A315" t="s">
        <v>10</v>
      </c>
      <c r="B315">
        <v>20</v>
      </c>
      <c r="C315" t="s">
        <v>1</v>
      </c>
      <c r="D315" t="str">
        <f t="shared" ref="D315" si="828">IF($B314=$B315,"T",IF($B314&lt;$B315,"W","L"))</f>
        <v>W</v>
      </c>
      <c r="E315" s="5">
        <v>41595</v>
      </c>
      <c r="F315" s="4">
        <f t="shared" si="794"/>
        <v>10</v>
      </c>
      <c r="G315" s="4">
        <f>VLOOKUP($A315,$A315:$E315,5,FALSE)-IF(ISNA(VLOOKUP($A315,$A$268:$E$295,5,FALSE)),VLOOKUP($A315,$A$242:$E$267,5,FALSE),VLOOKUP($A315,$A$268:$E$295,5,FALSE))</f>
        <v>6</v>
      </c>
      <c r="H315" t="s">
        <v>35</v>
      </c>
      <c r="I315">
        <v>1605</v>
      </c>
      <c r="J315" t="str">
        <f>VLOOKUP(A315,Sheet1!$A:$D,3, FALSE)</f>
        <v>Eastern</v>
      </c>
      <c r="K315">
        <v>81</v>
      </c>
      <c r="L315" t="s">
        <v>64</v>
      </c>
      <c r="M315">
        <f t="shared" si="813"/>
        <v>16</v>
      </c>
      <c r="N315" s="10">
        <f t="shared" si="795"/>
        <v>21.444444444444443</v>
      </c>
      <c r="O315" s="10">
        <f t="shared" si="796"/>
        <v>23.222222222222221</v>
      </c>
      <c r="P315" s="8">
        <v>-2.5</v>
      </c>
      <c r="Q315" t="str">
        <f>IF(AND(($P315 &lt;  0), ($D315="L")), "N", IF(AND(($P315 &gt; 0), ($D315="W")),"N","Y"))</f>
        <v>Y</v>
      </c>
    </row>
    <row r="316" spans="1:17" x14ac:dyDescent="0.35">
      <c r="A316" t="s">
        <v>24</v>
      </c>
      <c r="B316">
        <v>20</v>
      </c>
      <c r="C316" t="s">
        <v>1</v>
      </c>
      <c r="D316" t="str">
        <f t="shared" ref="D316" si="829">IF($B317=$B316,"T",IF($B317&lt;$B316,"W","L"))</f>
        <v>L</v>
      </c>
      <c r="E316" s="5">
        <f t="shared" si="798"/>
        <v>41595</v>
      </c>
      <c r="F316" s="4">
        <f t="shared" si="794"/>
        <v>10</v>
      </c>
      <c r="G316" s="4">
        <f>VLOOKUP($A316,$A316:$E316,5,FALSE)-IF(ISNA(VLOOKUP($A316,$A$268:$E$295,5,FALSE)),VLOOKUP($A316,$A$242:$E$267,5,FALSE),VLOOKUP($A316,$A$268:$E$295,5,FALSE))</f>
        <v>7</v>
      </c>
      <c r="H316" t="s">
        <v>34</v>
      </c>
      <c r="I316">
        <f t="shared" si="791"/>
        <v>1525</v>
      </c>
      <c r="J316" t="str">
        <f t="shared" ref="J316:L316" si="830">J317</f>
        <v>Central</v>
      </c>
      <c r="K316" t="str">
        <f t="shared" si="830"/>
        <v>Dome</v>
      </c>
      <c r="L316">
        <f t="shared" si="830"/>
        <v>0</v>
      </c>
      <c r="M316">
        <f t="shared" si="811"/>
        <v>23</v>
      </c>
      <c r="N316" s="10">
        <f t="shared" si="795"/>
        <v>25.222222222222221</v>
      </c>
      <c r="O316" s="10">
        <f t="shared" si="796"/>
        <v>17.222222222222221</v>
      </c>
      <c r="P316" s="8">
        <f>(P317*-1)</f>
        <v>-3</v>
      </c>
      <c r="Q316" t="str">
        <f>IF(AND(($P316 &lt;  0), ($D316="L")), "N", IF(AND(($P316 &gt; 0), ($D316="W")),"N","Y"))</f>
        <v>N</v>
      </c>
    </row>
    <row r="317" spans="1:17" x14ac:dyDescent="0.35">
      <c r="A317" t="s">
        <v>2</v>
      </c>
      <c r="B317">
        <v>23</v>
      </c>
      <c r="C317" t="s">
        <v>1</v>
      </c>
      <c r="D317" t="str">
        <f t="shared" ref="D317" si="831">IF($B316=$B317,"T",IF($B316&lt;$B317,"W","L"))</f>
        <v>W</v>
      </c>
      <c r="E317" s="5">
        <v>41595</v>
      </c>
      <c r="F317" s="4">
        <f t="shared" si="794"/>
        <v>10</v>
      </c>
      <c r="G317" s="4">
        <f>VLOOKUP($A317,$A317:$E317,5,FALSE)-IF(ISNA(VLOOKUP($A317,$A$268:$E$295,5,FALSE)),VLOOKUP($A317,$A$242:$E$267,5,FALSE),VLOOKUP($A317,$A$268:$E$295,5,FALSE))</f>
        <v>7</v>
      </c>
      <c r="H317" t="s">
        <v>35</v>
      </c>
      <c r="I317">
        <v>1525</v>
      </c>
      <c r="J317" t="str">
        <f>VLOOKUP(A317,Sheet1!$A:$D,3, FALSE)</f>
        <v>Central</v>
      </c>
      <c r="K317" t="s">
        <v>61</v>
      </c>
      <c r="M317">
        <f t="shared" si="813"/>
        <v>20</v>
      </c>
      <c r="N317" s="10">
        <f t="shared" si="795"/>
        <v>29.444444444444443</v>
      </c>
      <c r="O317" s="10">
        <f t="shared" si="796"/>
        <v>18.111111111111111</v>
      </c>
      <c r="P317" s="8">
        <v>3</v>
      </c>
      <c r="Q317" t="str">
        <f>IF(AND(($P317 &lt;  0), ($D317="L")), "N", IF(AND(($P317 &gt; 0), ($D317="W")),"N","Y"))</f>
        <v>N</v>
      </c>
    </row>
    <row r="318" spans="1:17" x14ac:dyDescent="0.35">
      <c r="A318" t="s">
        <v>26</v>
      </c>
      <c r="B318">
        <v>13</v>
      </c>
      <c r="C318" t="s">
        <v>1</v>
      </c>
      <c r="D318" t="str">
        <f t="shared" ref="D318" si="832">IF($B319=$B318,"T",IF($B319&lt;$B318,"W","L"))</f>
        <v>L</v>
      </c>
      <c r="E318" s="5">
        <f t="shared" si="798"/>
        <v>41595</v>
      </c>
      <c r="F318" s="4">
        <f t="shared" si="794"/>
        <v>10</v>
      </c>
      <c r="G318" s="4">
        <f>VLOOKUP($A318,$A318:$E318,5,FALSE)-IF(ISNA(VLOOKUP($A318,$A$268:$E$295,5,FALSE)),VLOOKUP($A318,$A$242:$E$267,5,FALSE),VLOOKUP($A318,$A$268:$E$295,5,FALSE))</f>
        <v>7</v>
      </c>
      <c r="H318" t="s">
        <v>34</v>
      </c>
      <c r="I318">
        <f t="shared" si="791"/>
        <v>1625</v>
      </c>
      <c r="J318" t="str">
        <f t="shared" ref="J318:L318" si="833">J319</f>
        <v>Eastern</v>
      </c>
      <c r="K318">
        <f t="shared" si="833"/>
        <v>59</v>
      </c>
      <c r="L318" t="str">
        <f t="shared" si="833"/>
        <v>Mostly Cloudy</v>
      </c>
      <c r="M318">
        <f t="shared" si="811"/>
        <v>27</v>
      </c>
      <c r="N318" s="10">
        <f t="shared" si="795"/>
        <v>27.222222222222221</v>
      </c>
      <c r="O318" s="10">
        <f t="shared" si="796"/>
        <v>23.555555555555557</v>
      </c>
      <c r="P318" s="8">
        <f>(P319*-1)</f>
        <v>-3.5</v>
      </c>
      <c r="Q318" t="str">
        <f>IF(AND(($P318 &lt;  0), ($D318="L")), "N", IF(AND(($P318 &gt; 0), ($D318="W")),"N","Y"))</f>
        <v>N</v>
      </c>
    </row>
    <row r="319" spans="1:17" x14ac:dyDescent="0.35">
      <c r="A319" t="s">
        <v>21</v>
      </c>
      <c r="B319">
        <v>27</v>
      </c>
      <c r="C319" t="s">
        <v>1</v>
      </c>
      <c r="D319" t="str">
        <f t="shared" ref="D319" si="834">IF($B318=$B319,"T",IF($B318&lt;$B319,"W","L"))</f>
        <v>W</v>
      </c>
      <c r="E319" s="5">
        <v>41595</v>
      </c>
      <c r="F319" s="4">
        <f t="shared" si="794"/>
        <v>10</v>
      </c>
      <c r="G319" s="4">
        <f>VLOOKUP($A319,$A319:$E319,5,FALSE)-IF(ISNA(VLOOKUP($A319,$A$268:$E$295,5,FALSE)),VLOOKUP($A319,$A$242:$E$267,5,FALSE),VLOOKUP($A319,$A$268:$E$295,5,FALSE))</f>
        <v>7</v>
      </c>
      <c r="H319" t="s">
        <v>35</v>
      </c>
      <c r="I319">
        <v>1625</v>
      </c>
      <c r="J319" t="str">
        <f>VLOOKUP(A319,Sheet1!$A:$D,3, FALSE)</f>
        <v>Eastern</v>
      </c>
      <c r="K319">
        <v>59</v>
      </c>
      <c r="L319" t="s">
        <v>74</v>
      </c>
      <c r="M319">
        <f t="shared" si="813"/>
        <v>13</v>
      </c>
      <c r="N319" s="10">
        <f t="shared" si="795"/>
        <v>18.333333333333332</v>
      </c>
      <c r="O319" s="10">
        <f t="shared" si="796"/>
        <v>27</v>
      </c>
      <c r="P319" s="8">
        <v>3.5</v>
      </c>
      <c r="Q319" t="str">
        <f>IF(AND(($P319 &lt;  0), ($D319="L")), "N", IF(AND(($P319 &gt; 0), ($D319="W")),"N","Y"))</f>
        <v>N</v>
      </c>
    </row>
    <row r="320" spans="1:17" x14ac:dyDescent="0.35">
      <c r="A320" t="s">
        <v>0</v>
      </c>
      <c r="B320">
        <v>20</v>
      </c>
      <c r="C320" t="s">
        <v>1</v>
      </c>
      <c r="D320" t="str">
        <f t="shared" ref="D320" si="835">IF($B321=$B320,"T",IF($B321&lt;$B320,"W","L"))</f>
        <v>L</v>
      </c>
      <c r="E320" s="5">
        <f t="shared" si="798"/>
        <v>41595</v>
      </c>
      <c r="F320" s="4">
        <f t="shared" si="794"/>
        <v>10</v>
      </c>
      <c r="G320" s="4">
        <f>VLOOKUP($A320,$A320:$E320,5,FALSE)-IF(ISNA(VLOOKUP($A320,$A$268:$E$295,5,FALSE)),VLOOKUP($A320,$A$242:$E$267,5,FALSE),VLOOKUP($A320,$A$268:$E$295,5,FALSE))</f>
        <v>10</v>
      </c>
      <c r="H320" t="s">
        <v>34</v>
      </c>
      <c r="I320">
        <f t="shared" si="791"/>
        <v>1325</v>
      </c>
      <c r="J320" t="str">
        <f t="shared" ref="J320:L320" si="836">J321</f>
        <v>Pacific</v>
      </c>
      <c r="K320">
        <f t="shared" si="836"/>
        <v>50</v>
      </c>
      <c r="L320" t="str">
        <f t="shared" si="836"/>
        <v>Sunny, Wind 14 mph</v>
      </c>
      <c r="M320">
        <f t="shared" si="811"/>
        <v>41</v>
      </c>
      <c r="N320" s="10">
        <f t="shared" si="795"/>
        <v>24.444444444444443</v>
      </c>
      <c r="O320" s="10">
        <f t="shared" si="796"/>
        <v>31</v>
      </c>
      <c r="P320" s="8">
        <f>(P321*-1)</f>
        <v>-13</v>
      </c>
      <c r="Q320" t="str">
        <f>IF(AND(($P320 &lt;  0), ($D320="L")), "N", IF(AND(($P320 &gt; 0), ($D320="W")),"N","Y"))</f>
        <v>N</v>
      </c>
    </row>
    <row r="321" spans="1:17" x14ac:dyDescent="0.35">
      <c r="A321" t="s">
        <v>25</v>
      </c>
      <c r="B321">
        <v>41</v>
      </c>
      <c r="C321" t="s">
        <v>1</v>
      </c>
      <c r="D321" t="str">
        <f t="shared" ref="D321" si="837">IF($B320=$B321,"T",IF($B320&lt;$B321,"W","L"))</f>
        <v>W</v>
      </c>
      <c r="E321" s="5">
        <v>41595</v>
      </c>
      <c r="F321" s="4">
        <f t="shared" si="794"/>
        <v>11</v>
      </c>
      <c r="G321" s="4">
        <f>VLOOKUP($A321,$A321:$E321,5,FALSE)-IF(ISNA(VLOOKUP($A321,$A$268:$E$295,5,FALSE)),VLOOKUP($A321,$A$242:$E$267,5,FALSE),VLOOKUP($A321,$A$268:$E$295,5,FALSE))</f>
        <v>7</v>
      </c>
      <c r="H321" t="s">
        <v>35</v>
      </c>
      <c r="I321">
        <v>1325</v>
      </c>
      <c r="J321" t="str">
        <f>VLOOKUP(A321,Sheet1!$A:$D,3, FALSE)</f>
        <v>Pacific</v>
      </c>
      <c r="K321">
        <v>50</v>
      </c>
      <c r="L321" t="s">
        <v>165</v>
      </c>
      <c r="M321">
        <f t="shared" si="813"/>
        <v>20</v>
      </c>
      <c r="N321" s="10">
        <f t="shared" si="795"/>
        <v>26.5</v>
      </c>
      <c r="O321" s="10">
        <f t="shared" si="796"/>
        <v>15.9</v>
      </c>
      <c r="P321" s="8">
        <v>13</v>
      </c>
      <c r="Q321" t="str">
        <f>IF(AND(($P321 &lt;  0), ($D321="L")), "N", IF(AND(($P321 &gt; 0), ($D321="W")),"N","Y"))</f>
        <v>N</v>
      </c>
    </row>
    <row r="322" spans="1:17" x14ac:dyDescent="0.35">
      <c r="A322" t="s">
        <v>33</v>
      </c>
      <c r="B322">
        <v>17</v>
      </c>
      <c r="C322" t="s">
        <v>1</v>
      </c>
      <c r="D322" t="str">
        <f t="shared" ref="D322" si="838">IF($B323=$B322,"T",IF($B323&lt;$B322,"W","L"))</f>
        <v>L</v>
      </c>
      <c r="E322" s="5">
        <f t="shared" si="798"/>
        <v>41595</v>
      </c>
      <c r="F322" s="4">
        <f t="shared" si="794"/>
        <v>10</v>
      </c>
      <c r="G322" s="4">
        <f>VLOOKUP($A322,$A322:$E322,5,FALSE)-IF(ISNA(VLOOKUP($A322,$A$268:$E$295,5,FALSE)),VLOOKUP($A322,$A$242:$E$267,5,FALSE),VLOOKUP($A322,$A$268:$E$295,5,FALSE))</f>
        <v>14</v>
      </c>
      <c r="H322" t="s">
        <v>34</v>
      </c>
      <c r="I322">
        <f t="shared" si="791"/>
        <v>1830</v>
      </c>
      <c r="J322" t="str">
        <f t="shared" ref="J322:L322" si="839">J323</f>
        <v>Mountain</v>
      </c>
      <c r="K322">
        <f t="shared" si="839"/>
        <v>43</v>
      </c>
      <c r="L322" t="str">
        <f t="shared" si="839"/>
        <v>Clear</v>
      </c>
      <c r="M322">
        <f t="shared" si="811"/>
        <v>27</v>
      </c>
      <c r="N322" s="10">
        <f t="shared" si="795"/>
        <v>23.888888888888889</v>
      </c>
      <c r="O322" s="10">
        <f t="shared" si="796"/>
        <v>12.333333333333334</v>
      </c>
      <c r="P322" s="8">
        <f>(P323*-1)</f>
        <v>-7.5</v>
      </c>
      <c r="Q322" t="str">
        <f>IF(AND(($P322 &lt;  0), ($D322="L")), "N", IF(AND(($P322 &gt; 0), ($D322="W")),"N","Y"))</f>
        <v>N</v>
      </c>
    </row>
    <row r="323" spans="1:17" x14ac:dyDescent="0.35">
      <c r="A323" t="s">
        <v>18</v>
      </c>
      <c r="B323">
        <v>27</v>
      </c>
      <c r="C323" t="s">
        <v>1</v>
      </c>
      <c r="D323" t="str">
        <f t="shared" ref="D323" si="840">IF($B322=$B323,"T",IF($B322&lt;$B323,"W","L"))</f>
        <v>W</v>
      </c>
      <c r="E323" s="5">
        <v>41595</v>
      </c>
      <c r="F323" s="4">
        <f t="shared" si="794"/>
        <v>10</v>
      </c>
      <c r="G323" s="4">
        <f>VLOOKUP($A323,$A323:$E323,5,FALSE)-IF(ISNA(VLOOKUP($A323,$A$268:$E$295,5,FALSE)),VLOOKUP($A323,$A$242:$E$267,5,FALSE),VLOOKUP($A323,$A$268:$E$295,5,FALSE))</f>
        <v>7</v>
      </c>
      <c r="H323" t="s">
        <v>35</v>
      </c>
      <c r="I323">
        <v>1830</v>
      </c>
      <c r="J323" t="str">
        <f>VLOOKUP(A323,Sheet1!$A:$D,3, FALSE)</f>
        <v>Mountain</v>
      </c>
      <c r="K323">
        <v>43</v>
      </c>
      <c r="L323" t="s">
        <v>69</v>
      </c>
      <c r="M323">
        <f t="shared" si="813"/>
        <v>17</v>
      </c>
      <c r="N323" s="10">
        <f t="shared" si="795"/>
        <v>41.222222222222221</v>
      </c>
      <c r="O323" s="10">
        <f t="shared" si="796"/>
        <v>26.444444444444443</v>
      </c>
      <c r="P323" s="8">
        <v>7.5</v>
      </c>
      <c r="Q323" t="str">
        <f>IF(AND(($P323 &lt;  0), ($D323="L")), "N", IF(AND(($P323 &gt; 0), ($D323="W")),"N","Y"))</f>
        <v>N</v>
      </c>
    </row>
    <row r="324" spans="1:17" x14ac:dyDescent="0.35">
      <c r="A324" t="s">
        <v>7</v>
      </c>
      <c r="B324">
        <v>20</v>
      </c>
      <c r="C324" t="s">
        <v>1</v>
      </c>
      <c r="D324" t="str">
        <f t="shared" ref="D324" si="841">IF($B325=$B324,"T",IF($B325&lt;$B324,"W","L"))</f>
        <v>L</v>
      </c>
      <c r="E324" s="5">
        <f t="shared" ref="E324" si="842">$E325</f>
        <v>41596</v>
      </c>
      <c r="F324" s="4">
        <f t="shared" si="794"/>
        <v>10</v>
      </c>
      <c r="G324" s="4">
        <f>VLOOKUP($A324,$A324:$E324,5,FALSE)-IF(ISNA(VLOOKUP($A324,$A$268:$E$295,5,FALSE)),VLOOKUP($A324,$A$242:$E$267,5,FALSE),VLOOKUP($A324,$A$268:$E$295,5,FALSE))</f>
        <v>15</v>
      </c>
      <c r="H324" t="s">
        <v>34</v>
      </c>
      <c r="I324">
        <f t="shared" si="791"/>
        <v>2040</v>
      </c>
      <c r="J324" t="str">
        <f t="shared" ref="J324:L324" si="843">J325</f>
        <v>Eastern</v>
      </c>
      <c r="K324">
        <f t="shared" si="843"/>
        <v>59</v>
      </c>
      <c r="L324" t="str">
        <f t="shared" si="843"/>
        <v>Cloudy</v>
      </c>
      <c r="M324">
        <f t="shared" si="811"/>
        <v>24</v>
      </c>
      <c r="N324" s="10">
        <f t="shared" si="795"/>
        <v>26</v>
      </c>
      <c r="O324" s="10">
        <f t="shared" si="796"/>
        <v>19.444444444444443</v>
      </c>
      <c r="P324" s="8">
        <f>(P325*-1)</f>
        <v>-3</v>
      </c>
      <c r="Q324" t="str">
        <f>IF(AND(($P324 &lt;  0), ($D324="L")), "N", IF(AND(($P324 &gt; 0), ($D324="W")),"N","Y"))</f>
        <v>N</v>
      </c>
    </row>
    <row r="325" spans="1:17" x14ac:dyDescent="0.35">
      <c r="A325" t="s">
        <v>20</v>
      </c>
      <c r="B325">
        <v>24</v>
      </c>
      <c r="C325" t="s">
        <v>1</v>
      </c>
      <c r="D325" t="str">
        <f t="shared" ref="D325" si="844">IF($B324=$B325,"T",IF($B324&lt;$B325,"W","L"))</f>
        <v>W</v>
      </c>
      <c r="E325" s="5">
        <v>41596</v>
      </c>
      <c r="F325" s="4">
        <f t="shared" si="794"/>
        <v>10</v>
      </c>
      <c r="G325" s="4">
        <f>VLOOKUP($A325,$A325:$E325,5,FALSE)-IF(ISNA(VLOOKUP($A325,$A$268:$E$295,5,FALSE)),VLOOKUP($A325,$A$242:$E$267,5,FALSE),VLOOKUP($A325,$A$268:$E$295,5,FALSE))</f>
        <v>8</v>
      </c>
      <c r="H325" t="s">
        <v>35</v>
      </c>
      <c r="I325">
        <v>2040</v>
      </c>
      <c r="J325" t="str">
        <f>VLOOKUP(A325,Sheet1!$A:$D,3, FALSE)</f>
        <v>Eastern</v>
      </c>
      <c r="K325">
        <v>59</v>
      </c>
      <c r="L325" t="s">
        <v>64</v>
      </c>
      <c r="M325">
        <f t="shared" si="813"/>
        <v>20</v>
      </c>
      <c r="N325" s="10">
        <f t="shared" si="795"/>
        <v>23.777777777777779</v>
      </c>
      <c r="O325" s="10">
        <f t="shared" si="796"/>
        <v>12.777777777777779</v>
      </c>
      <c r="P325" s="8">
        <v>3</v>
      </c>
      <c r="Q325" t="str">
        <f>IF(AND(($P325 &lt;  0), ($D325="L")), "N", IF(AND(($P325 &gt; 0), ($D325="W")),"N","Y"))</f>
        <v>N</v>
      </c>
    </row>
    <row r="326" spans="1:17" x14ac:dyDescent="0.35">
      <c r="A326" t="s">
        <v>2</v>
      </c>
      <c r="B326">
        <v>17</v>
      </c>
      <c r="C326" t="s">
        <v>1</v>
      </c>
      <c r="D326" t="str">
        <f t="shared" ref="D326" si="845">IF($B327=$B326,"T",IF($B327&lt;$B326,"W","L"))</f>
        <v>W</v>
      </c>
      <c r="E326" s="5">
        <f t="shared" ref="E326" si="846">$E327</f>
        <v>41599</v>
      </c>
      <c r="F326" s="4">
        <f>1+IF(ISNA(VLOOKUP($A326,$A$296:$F$325,6,FALSE)),VLOOKUP($A326,$A$268:$F$295,6,FALSE),VLOOKUP($A326,$A$296:$F$325,6,FALSE))</f>
        <v>11</v>
      </c>
      <c r="G326" s="4">
        <f>VLOOKUP($A326,$A326:$E326,5,FALSE)-IF(ISNA(VLOOKUP($A326,$A$296:$E$325,5,FALSE)),VLOOKUP($A326,$A$268:$E$295,5,FALSE),VLOOKUP($A326,$A$296:$E$325,5,FALSE))</f>
        <v>4</v>
      </c>
      <c r="H326" t="s">
        <v>34</v>
      </c>
      <c r="I326">
        <f t="shared" ref="I326:I352" si="847">I327</f>
        <v>2025</v>
      </c>
      <c r="J326" t="str">
        <f t="shared" ref="J326:L326" si="848">J327</f>
        <v>Eastern</v>
      </c>
      <c r="K326" t="str">
        <f t="shared" si="848"/>
        <v>Dome</v>
      </c>
      <c r="L326">
        <f t="shared" si="848"/>
        <v>0</v>
      </c>
      <c r="M326">
        <f t="shared" si="811"/>
        <v>13</v>
      </c>
      <c r="N326" s="10">
        <f>IF(ISNA(VLOOKUP($A326,$A$296:$N$325,2,FALSE)),((VLOOKUP($A326,$A$268:$N$295,14,FALSE)*($F326-2))+VLOOKUP($A326,$A$268:$N$295,2,FALSE))/($F326-1),((VLOOKUP($A326,$A$296:$N$325,14,FALSE)*($F326-2))+VLOOKUP($A326,$A$296:$N$325,2,FALSE))/($F326-1))</f>
        <v>28.8</v>
      </c>
      <c r="O326" s="10">
        <f>IF(ISNA(VLOOKUP($A326,$A$296:$O$325,13,FALSE)),((VLOOKUP($A326,$A$268:$O$295,15,FALSE)*($F326-2))+VLOOKUP($A326,$A$268:$O$295,13,FALSE))/($F326-1),((VLOOKUP($A326,$A$296:$O$325,15,FALSE)*($F326-2))+VLOOKUP($A326,$A$296:$O$325,13,FALSE))/($F326-1))</f>
        <v>18.3</v>
      </c>
      <c r="P326" s="8">
        <f>(P327*-1)</f>
        <v>-8</v>
      </c>
      <c r="Q326" t="str">
        <f>IF(AND(($P326 &lt;  0), ($D326="L")), "N", IF(AND(($P326 &gt; 0), ($D326="W")),"N","Y"))</f>
        <v>Y</v>
      </c>
    </row>
    <row r="327" spans="1:17" x14ac:dyDescent="0.35">
      <c r="A327" t="s">
        <v>3</v>
      </c>
      <c r="B327">
        <v>13</v>
      </c>
      <c r="C327" t="s">
        <v>1</v>
      </c>
      <c r="D327" t="str">
        <f t="shared" ref="D327" si="849">IF($B326=$B327,"T",IF($B326&lt;$B327,"W","L"))</f>
        <v>L</v>
      </c>
      <c r="E327" s="5">
        <v>41599</v>
      </c>
      <c r="F327" s="4">
        <f t="shared" ref="F327:F353" si="850">1+IF(ISNA(VLOOKUP($A327,$A$296:$F$325,6,FALSE)),VLOOKUP($A327,$A$268:$F$295,6,FALSE),VLOOKUP($A327,$A$296:$F$325,6,FALSE))</f>
        <v>11</v>
      </c>
      <c r="G327" s="4">
        <f>VLOOKUP($A327,$A327:$E327,5,FALSE)-IF(ISNA(VLOOKUP($A327,$A$296:$E$325,5,FALSE)),VLOOKUP($A327,$A$268:$E$295,5,FALSE),VLOOKUP($A327,$A$296:$E$325,5,FALSE))</f>
        <v>4</v>
      </c>
      <c r="H327" t="s">
        <v>35</v>
      </c>
      <c r="I327">
        <v>2025</v>
      </c>
      <c r="J327" t="str">
        <f>VLOOKUP(A327,Sheet1!$A:$D,3, FALSE)</f>
        <v>Eastern</v>
      </c>
      <c r="K327" t="s">
        <v>61</v>
      </c>
      <c r="M327">
        <f t="shared" si="813"/>
        <v>17</v>
      </c>
      <c r="N327" s="10">
        <f t="shared" ref="N327:N353" si="851">IF(ISNA(VLOOKUP($A327,$A$296:$N$325,2,FALSE)),((VLOOKUP($A327,$A$268:$N$295,14,FALSE)*($F327-2))+VLOOKUP($A327,$A$268:$N$295,2,FALSE))/($F327-1),((VLOOKUP($A327,$A$296:$N$325,14,FALSE)*($F327-2))+VLOOKUP($A327,$A$296:$N$325,2,FALSE))/($F327-1))</f>
        <v>21.4</v>
      </c>
      <c r="O327" s="10">
        <f t="shared" ref="O327:O353" si="852">IF(ISNA(VLOOKUP($A327,$A$296:$O$325,13,FALSE)),((VLOOKUP($A327,$A$268:$O$295,15,FALSE)*($F327-2))+VLOOKUP($A327,$A$268:$O$295,13,FALSE))/($F327-1),((VLOOKUP($A327,$A$296:$O$325,15,FALSE)*($F327-2))+VLOOKUP($A327,$A$296:$O$325,13,FALSE))/($F327-1))</f>
        <v>29.2</v>
      </c>
      <c r="P327" s="8">
        <v>8</v>
      </c>
      <c r="Q327" t="str">
        <f>IF(AND(($P327 &lt;  0), ($D327="L")), "N", IF(AND(($P327 &gt; 0), ($D327="W")),"N","Y"))</f>
        <v>Y</v>
      </c>
    </row>
    <row r="328" spans="1:17" x14ac:dyDescent="0.35">
      <c r="A328" t="s">
        <v>17</v>
      </c>
      <c r="B328">
        <v>21</v>
      </c>
      <c r="C328" t="s">
        <v>1</v>
      </c>
      <c r="D328" t="str">
        <f t="shared" ref="D328" si="853">IF($B329=$B328,"T",IF($B329&lt;$B328,"W","L"))</f>
        <v>L</v>
      </c>
      <c r="E328" s="5">
        <f t="shared" ref="E328:E350" si="854">$E329</f>
        <v>41602</v>
      </c>
      <c r="F328" s="4">
        <f t="shared" si="850"/>
        <v>11</v>
      </c>
      <c r="G328" s="4">
        <f>VLOOKUP($A328,$A328:$E328,5,FALSE)-IF(ISNA(VLOOKUP($A328,$A$296:$E$325,5,FALSE)),VLOOKUP($A328,$A$268:$E$295,5,FALSE),VLOOKUP($A328,$A$296:$E$325,5,FALSE))</f>
        <v>7</v>
      </c>
      <c r="H328" t="s">
        <v>34</v>
      </c>
      <c r="I328">
        <f t="shared" si="847"/>
        <v>1200</v>
      </c>
      <c r="J328" t="str">
        <f t="shared" ref="J328:L328" si="855">J329</f>
        <v>Central</v>
      </c>
      <c r="K328" t="str">
        <f t="shared" si="855"/>
        <v>Dome</v>
      </c>
      <c r="L328">
        <f t="shared" si="855"/>
        <v>0</v>
      </c>
      <c r="M328">
        <f t="shared" si="811"/>
        <v>42</v>
      </c>
      <c r="N328" s="10">
        <f t="shared" si="851"/>
        <v>28.2</v>
      </c>
      <c r="O328" s="10">
        <f t="shared" si="852"/>
        <v>26.7</v>
      </c>
      <c r="P328" s="8">
        <f>(P329*-1)</f>
        <v>-2</v>
      </c>
      <c r="Q328" t="str">
        <f>IF(AND(($P328 &lt;  0), ($D328="L")), "N", IF(AND(($P328 &gt; 0), ($D328="W")),"N","Y"))</f>
        <v>N</v>
      </c>
    </row>
    <row r="329" spans="1:17" x14ac:dyDescent="0.35">
      <c r="A329" t="s">
        <v>23</v>
      </c>
      <c r="B329">
        <v>42</v>
      </c>
      <c r="C329" t="s">
        <v>1</v>
      </c>
      <c r="D329" t="str">
        <f t="shared" ref="D329" si="856">IF($B328=$B329,"T",IF($B328&lt;$B329,"W","L"))</f>
        <v>W</v>
      </c>
      <c r="E329" s="5">
        <v>41602</v>
      </c>
      <c r="F329" s="4">
        <f t="shared" si="850"/>
        <v>11</v>
      </c>
      <c r="G329" s="4">
        <f>VLOOKUP($A329,$A329:$E329,5,FALSE)-IF(ISNA(VLOOKUP($A329,$A$296:$E$325,5,FALSE)),VLOOKUP($A329,$A$268:$E$295,5,FALSE),VLOOKUP($A329,$A$296:$E$325,5,FALSE))</f>
        <v>14</v>
      </c>
      <c r="H329" t="s">
        <v>35</v>
      </c>
      <c r="I329">
        <v>1200</v>
      </c>
      <c r="J329" t="str">
        <f>VLOOKUP(A329,Sheet1!$A:$D,3, FALSE)</f>
        <v>Central</v>
      </c>
      <c r="K329" t="s">
        <v>61</v>
      </c>
      <c r="M329">
        <f t="shared" si="813"/>
        <v>21</v>
      </c>
      <c r="N329" s="10">
        <f t="shared" si="851"/>
        <v>22.4</v>
      </c>
      <c r="O329" s="10">
        <f t="shared" si="852"/>
        <v>23.4</v>
      </c>
      <c r="P329" s="8">
        <v>2</v>
      </c>
      <c r="Q329" t="str">
        <f>IF(AND(($P329 &lt;  0), ($D329="L")), "N", IF(AND(($P329 &gt; 0), ($D329="W")),"N","Y"))</f>
        <v>N</v>
      </c>
    </row>
    <row r="330" spans="1:17" x14ac:dyDescent="0.35">
      <c r="A330" t="s">
        <v>19</v>
      </c>
      <c r="B330">
        <v>13</v>
      </c>
      <c r="C330" t="s">
        <v>1</v>
      </c>
      <c r="D330" t="str">
        <f t="shared" ref="D330" si="857">IF($B331=$B330,"T",IF($B331&lt;$B330,"W","L"))</f>
        <v>W</v>
      </c>
      <c r="E330" s="5">
        <f t="shared" si="854"/>
        <v>41602</v>
      </c>
      <c r="F330" s="4">
        <f t="shared" si="850"/>
        <v>11</v>
      </c>
      <c r="G330" s="4">
        <f>VLOOKUP($A330,$A330:$E330,5,FALSE)-IF(ISNA(VLOOKUP($A330,$A$296:$E$325,5,FALSE)),VLOOKUP($A330,$A$268:$E$295,5,FALSE),VLOOKUP($A330,$A$296:$E$325,5,FALSE))</f>
        <v>7</v>
      </c>
      <c r="H330" t="s">
        <v>34</v>
      </c>
      <c r="I330">
        <f t="shared" si="847"/>
        <v>1200</v>
      </c>
      <c r="J330" t="str">
        <f t="shared" ref="J330:L330" si="858">J331</f>
        <v>Central</v>
      </c>
      <c r="K330" t="str">
        <f t="shared" si="858"/>
        <v>Dome</v>
      </c>
      <c r="L330">
        <f t="shared" si="858"/>
        <v>0</v>
      </c>
      <c r="M330">
        <f t="shared" si="811"/>
        <v>6</v>
      </c>
      <c r="N330" s="10">
        <f t="shared" si="851"/>
        <v>12.9</v>
      </c>
      <c r="O330" s="10">
        <f t="shared" si="852"/>
        <v>31.8</v>
      </c>
      <c r="P330" s="8">
        <f>(P331*-1)</f>
        <v>-10.5</v>
      </c>
      <c r="Q330" t="str">
        <f>IF(AND(($P330 &lt;  0), ($D330="L")), "N", IF(AND(($P330 &gt; 0), ($D330="W")),"N","Y"))</f>
        <v>Y</v>
      </c>
    </row>
    <row r="331" spans="1:17" x14ac:dyDescent="0.35">
      <c r="A331" t="s">
        <v>15</v>
      </c>
      <c r="B331">
        <v>6</v>
      </c>
      <c r="C331" t="s">
        <v>1</v>
      </c>
      <c r="D331" t="str">
        <f t="shared" ref="D331" si="859">IF($B330=$B331,"T",IF($B330&lt;$B331,"W","L"))</f>
        <v>L</v>
      </c>
      <c r="E331" s="5">
        <v>41602</v>
      </c>
      <c r="F331" s="4">
        <f t="shared" si="850"/>
        <v>11</v>
      </c>
      <c r="G331" s="4">
        <f>VLOOKUP($A331,$A331:$E331,5,FALSE)-IF(ISNA(VLOOKUP($A331,$A$296:$E$325,5,FALSE)),VLOOKUP($A331,$A$268:$E$295,5,FALSE),VLOOKUP($A331,$A$296:$E$325,5,FALSE))</f>
        <v>7</v>
      </c>
      <c r="H331" t="s">
        <v>35</v>
      </c>
      <c r="I331">
        <v>1200</v>
      </c>
      <c r="J331" t="str">
        <f>VLOOKUP(A331,Sheet1!$A:$D,3, FALSE)</f>
        <v>Central</v>
      </c>
      <c r="K331" t="s">
        <v>61</v>
      </c>
      <c r="M331">
        <f t="shared" si="813"/>
        <v>13</v>
      </c>
      <c r="N331" s="10">
        <f t="shared" si="851"/>
        <v>19.3</v>
      </c>
      <c r="O331" s="10">
        <f t="shared" si="852"/>
        <v>27.6</v>
      </c>
      <c r="P331" s="8">
        <v>10.5</v>
      </c>
      <c r="Q331" t="str">
        <f>IF(AND(($P331 &lt;  0), ($D331="L")), "N", IF(AND(($P331 &gt; 0), ($D331="W")),"N","Y"))</f>
        <v>Y</v>
      </c>
    </row>
    <row r="332" spans="1:17" x14ac:dyDescent="0.35">
      <c r="A332" t="s">
        <v>0</v>
      </c>
      <c r="B332">
        <v>26</v>
      </c>
      <c r="C332" t="s">
        <v>5</v>
      </c>
      <c r="D332" t="str">
        <f t="shared" ref="D332" si="860">IF($B333=$B332,"T",IF($B333&lt;$B332,"W","L"))</f>
        <v>T</v>
      </c>
      <c r="E332" s="5">
        <f t="shared" si="854"/>
        <v>41602</v>
      </c>
      <c r="F332" s="4">
        <f t="shared" si="850"/>
        <v>11</v>
      </c>
      <c r="G332" s="4">
        <f>VLOOKUP($A332,$A332:$E332,5,FALSE)-IF(ISNA(VLOOKUP($A332,$A$296:$E$325,5,FALSE)),VLOOKUP($A332,$A$268:$E$295,5,FALSE),VLOOKUP($A332,$A$296:$E$325,5,FALSE))</f>
        <v>7</v>
      </c>
      <c r="H332" t="s">
        <v>34</v>
      </c>
      <c r="I332">
        <f t="shared" si="847"/>
        <v>1200</v>
      </c>
      <c r="J332" t="str">
        <f t="shared" ref="J332:L332" si="861">J333</f>
        <v>Central</v>
      </c>
      <c r="K332" s="1">
        <f t="shared" si="861"/>
        <v>19</v>
      </c>
      <c r="L332" s="1" t="str">
        <f t="shared" si="861"/>
        <v>Mostly Cloudy</v>
      </c>
      <c r="M332">
        <f t="shared" si="811"/>
        <v>26</v>
      </c>
      <c r="N332" s="10">
        <f t="shared" si="851"/>
        <v>24</v>
      </c>
      <c r="O332" s="10">
        <f t="shared" si="852"/>
        <v>32</v>
      </c>
      <c r="P332" s="8">
        <f>(P333*-1)</f>
        <v>-6</v>
      </c>
      <c r="Q332" t="str">
        <f>IF(AND(($P332 &lt;  0), ($D332="L")), "N", IF(AND(($P332 &gt; 0), ($D332="W")),"N","Y"))</f>
        <v>Y</v>
      </c>
    </row>
    <row r="333" spans="1:17" x14ac:dyDescent="0.35">
      <c r="A333" t="s">
        <v>26</v>
      </c>
      <c r="B333">
        <v>26</v>
      </c>
      <c r="C333" t="s">
        <v>5</v>
      </c>
      <c r="D333" t="str">
        <f t="shared" ref="D333" si="862">IF($B332=$B333,"T",IF($B332&lt;$B333,"W","L"))</f>
        <v>T</v>
      </c>
      <c r="E333" s="5">
        <v>41602</v>
      </c>
      <c r="F333" s="4">
        <f t="shared" si="850"/>
        <v>11</v>
      </c>
      <c r="G333" s="4">
        <f>VLOOKUP($A333,$A333:$E333,5,FALSE)-IF(ISNA(VLOOKUP($A333,$A$296:$E$325,5,FALSE)),VLOOKUP($A333,$A$268:$E$295,5,FALSE),VLOOKUP($A333,$A$296:$E$325,5,FALSE))</f>
        <v>7</v>
      </c>
      <c r="H333" t="s">
        <v>35</v>
      </c>
      <c r="I333">
        <v>1200</v>
      </c>
      <c r="J333" t="str">
        <f>VLOOKUP(A333,Sheet1!$A:$D,3, FALSE)</f>
        <v>Central</v>
      </c>
      <c r="K333" s="1">
        <v>19</v>
      </c>
      <c r="L333" s="1" t="s">
        <v>74</v>
      </c>
      <c r="M333">
        <f t="shared" si="813"/>
        <v>26</v>
      </c>
      <c r="N333" s="10">
        <f t="shared" si="851"/>
        <v>25.8</v>
      </c>
      <c r="O333" s="10">
        <f t="shared" si="852"/>
        <v>23.9</v>
      </c>
      <c r="P333" s="8">
        <v>6</v>
      </c>
      <c r="Q333" t="str">
        <f>IF(AND(($P333 &lt;  0), ($D333="L")), "N", IF(AND(($P333 &gt; 0), ($D333="W")),"N","Y"))</f>
        <v>Y</v>
      </c>
    </row>
    <row r="334" spans="1:17" x14ac:dyDescent="0.35">
      <c r="A334" t="s">
        <v>31</v>
      </c>
      <c r="B334">
        <v>3</v>
      </c>
      <c r="C334" t="s">
        <v>1</v>
      </c>
      <c r="D334" t="str">
        <f t="shared" ref="D334" si="863">IF($B335=$B334,"T",IF($B335&lt;$B334,"W","L"))</f>
        <v>L</v>
      </c>
      <c r="E334" s="5">
        <f t="shared" si="854"/>
        <v>41602</v>
      </c>
      <c r="F334" s="4">
        <f t="shared" si="850"/>
        <v>11</v>
      </c>
      <c r="G334" s="4">
        <f>VLOOKUP($A334,$A334:$E334,5,FALSE)-IF(ISNA(VLOOKUP($A334,$A$296:$E$325,5,FALSE)),VLOOKUP($A334,$A$268:$E$295,5,FALSE),VLOOKUP($A334,$A$296:$E$325,5,FALSE))</f>
        <v>7</v>
      </c>
      <c r="H334" t="s">
        <v>34</v>
      </c>
      <c r="I334">
        <f t="shared" si="847"/>
        <v>1300</v>
      </c>
      <c r="J334" t="str">
        <f t="shared" ref="J334:L334" si="864">J335</f>
        <v>Eastern</v>
      </c>
      <c r="K334">
        <f t="shared" si="864"/>
        <v>33</v>
      </c>
      <c r="L334" t="str">
        <f t="shared" si="864"/>
        <v>Partly Cloudy, Windy</v>
      </c>
      <c r="M334">
        <f t="shared" si="811"/>
        <v>19</v>
      </c>
      <c r="N334" s="10">
        <f t="shared" si="851"/>
        <v>18.3</v>
      </c>
      <c r="O334" s="10">
        <f t="shared" si="852"/>
        <v>26.8</v>
      </c>
      <c r="P334" s="8">
        <f>(P335*-1)</f>
        <v>-4</v>
      </c>
      <c r="Q334" t="str">
        <f>IF(AND(($P334 &lt;  0), ($D334="L")), "N", IF(AND(($P334 &gt; 0), ($D334="W")),"N","Y"))</f>
        <v>N</v>
      </c>
    </row>
    <row r="335" spans="1:17" x14ac:dyDescent="0.35">
      <c r="A335" t="s">
        <v>30</v>
      </c>
      <c r="B335">
        <v>19</v>
      </c>
      <c r="C335" t="s">
        <v>1</v>
      </c>
      <c r="D335" t="str">
        <f t="shared" ref="D335" si="865">IF($B334=$B335,"T",IF($B334&lt;$B335,"W","L"))</f>
        <v>W</v>
      </c>
      <c r="E335" s="5">
        <v>41602</v>
      </c>
      <c r="F335" s="4">
        <f t="shared" si="850"/>
        <v>11</v>
      </c>
      <c r="G335" s="4">
        <f>VLOOKUP($A335,$A335:$E335,5,FALSE)-IF(ISNA(VLOOKUP($A335,$A$296:$E$325,5,FALSE)),VLOOKUP($A335,$A$268:$E$295,5,FALSE),VLOOKUP($A335,$A$296:$E$325,5,FALSE))</f>
        <v>7</v>
      </c>
      <c r="H335" t="s">
        <v>35</v>
      </c>
      <c r="I335">
        <v>1300</v>
      </c>
      <c r="J335" t="str">
        <f>VLOOKUP(A335,Sheet1!$A:$D,3, FALSE)</f>
        <v>Eastern</v>
      </c>
      <c r="K335">
        <v>33</v>
      </c>
      <c r="L335" t="s">
        <v>155</v>
      </c>
      <c r="M335">
        <f t="shared" si="813"/>
        <v>3</v>
      </c>
      <c r="N335" s="10">
        <f t="shared" si="851"/>
        <v>20.8</v>
      </c>
      <c r="O335" s="10">
        <f t="shared" si="852"/>
        <v>21.2</v>
      </c>
      <c r="P335" s="8">
        <v>4</v>
      </c>
      <c r="Q335" t="str">
        <f>IF(AND(($P335 &lt;  0), ($D335="L")), "N", IF(AND(($P335 &gt; 0), ($D335="W")),"N","Y"))</f>
        <v>N</v>
      </c>
    </row>
    <row r="336" spans="1:17" x14ac:dyDescent="0.35">
      <c r="A336" t="s">
        <v>4</v>
      </c>
      <c r="B336">
        <v>27</v>
      </c>
      <c r="C336" t="s">
        <v>1</v>
      </c>
      <c r="D336" t="str">
        <f t="shared" ref="D336" si="866">IF($B337=$B336,"T",IF($B337&lt;$B336,"W","L"))</f>
        <v>W</v>
      </c>
      <c r="E336" s="5">
        <f t="shared" si="854"/>
        <v>41602</v>
      </c>
      <c r="F336" s="4">
        <f t="shared" si="850"/>
        <v>11</v>
      </c>
      <c r="G336" s="4">
        <f>VLOOKUP($A336,$A336:$E336,5,FALSE)-IF(ISNA(VLOOKUP($A336,$A$296:$E$325,5,FALSE)),VLOOKUP($A336,$A$268:$E$295,5,FALSE),VLOOKUP($A336,$A$296:$E$325,5,FALSE))</f>
        <v>7</v>
      </c>
      <c r="H336" t="s">
        <v>34</v>
      </c>
      <c r="I336">
        <f t="shared" si="847"/>
        <v>1300</v>
      </c>
      <c r="J336" t="str">
        <f t="shared" ref="J336:L336" si="867">J337</f>
        <v>Eastern</v>
      </c>
      <c r="K336">
        <f t="shared" si="867"/>
        <v>20</v>
      </c>
      <c r="L336" t="str">
        <f t="shared" si="867"/>
        <v>Cold, Snow</v>
      </c>
      <c r="M336">
        <f t="shared" si="811"/>
        <v>11</v>
      </c>
      <c r="N336" s="10">
        <f t="shared" si="851"/>
        <v>21.6</v>
      </c>
      <c r="O336" s="10">
        <f t="shared" si="852"/>
        <v>24.5</v>
      </c>
      <c r="P336" s="8">
        <f>(P337*-1)</f>
        <v>-2.5</v>
      </c>
      <c r="Q336" t="str">
        <f>IF(AND(($P336 &lt;  0), ($D336="L")), "N", IF(AND(($P336 &gt; 0), ($D336="W")),"N","Y"))</f>
        <v>Y</v>
      </c>
    </row>
    <row r="337" spans="1:17" x14ac:dyDescent="0.35">
      <c r="A337" t="s">
        <v>8</v>
      </c>
      <c r="B337">
        <v>11</v>
      </c>
      <c r="C337" t="s">
        <v>1</v>
      </c>
      <c r="D337" t="str">
        <f t="shared" ref="D337" si="868">IF($B336=$B337,"T",IF($B336&lt;$B337,"W","L"))</f>
        <v>L</v>
      </c>
      <c r="E337" s="5">
        <v>41602</v>
      </c>
      <c r="F337" s="4">
        <f t="shared" si="850"/>
        <v>11</v>
      </c>
      <c r="G337" s="4">
        <f>VLOOKUP($A337,$A337:$E337,5,FALSE)-IF(ISNA(VLOOKUP($A337,$A$296:$E$325,5,FALSE)),VLOOKUP($A337,$A$268:$E$295,5,FALSE),VLOOKUP($A337,$A$296:$E$325,5,FALSE))</f>
        <v>7</v>
      </c>
      <c r="H337" t="s">
        <v>35</v>
      </c>
      <c r="I337">
        <v>1300</v>
      </c>
      <c r="J337" t="str">
        <f>VLOOKUP(A337,Sheet1!$A:$D,3, FALSE)</f>
        <v>Eastern</v>
      </c>
      <c r="K337">
        <v>20</v>
      </c>
      <c r="L337" t="s">
        <v>159</v>
      </c>
      <c r="M337">
        <f t="shared" si="813"/>
        <v>27</v>
      </c>
      <c r="N337" s="10">
        <f t="shared" si="851"/>
        <v>19.2</v>
      </c>
      <c r="O337" s="10">
        <f t="shared" si="852"/>
        <v>23.8</v>
      </c>
      <c r="P337" s="8">
        <v>2.5</v>
      </c>
      <c r="Q337" t="str">
        <f>IF(AND(($P337 &lt;  0), ($D337="L")), "N", IF(AND(($P337 &gt; 0), ($D337="W")),"N","Y"))</f>
        <v>Y</v>
      </c>
    </row>
    <row r="338" spans="1:17" x14ac:dyDescent="0.35">
      <c r="A338" t="s">
        <v>20</v>
      </c>
      <c r="B338">
        <v>20</v>
      </c>
      <c r="C338" t="s">
        <v>1</v>
      </c>
      <c r="D338" t="str">
        <f t="shared" ref="D338" si="869">IF($B339=$B338,"T",IF($B339&lt;$B338,"W","L"))</f>
        <v>W</v>
      </c>
      <c r="E338" s="5">
        <f t="shared" si="854"/>
        <v>41602</v>
      </c>
      <c r="F338" s="4">
        <f t="shared" si="850"/>
        <v>11</v>
      </c>
      <c r="G338" s="4">
        <f>VLOOKUP($A338,$A338:$E338,5,FALSE)-IF(ISNA(VLOOKUP($A338,$A$296:$E$325,5,FALSE)),VLOOKUP($A338,$A$268:$E$295,5,FALSE),VLOOKUP($A338,$A$296:$E$325,5,FALSE))</f>
        <v>6</v>
      </c>
      <c r="H338" t="s">
        <v>34</v>
      </c>
      <c r="I338">
        <f t="shared" si="847"/>
        <v>1300</v>
      </c>
      <c r="J338" t="str">
        <f t="shared" ref="J338:L338" si="870">J339</f>
        <v>Eastern</v>
      </c>
      <c r="K338">
        <f t="shared" si="870"/>
        <v>82</v>
      </c>
      <c r="L338" t="str">
        <f t="shared" si="870"/>
        <v>Cloudy</v>
      </c>
      <c r="M338">
        <f t="shared" si="811"/>
        <v>16</v>
      </c>
      <c r="N338" s="10">
        <f t="shared" si="851"/>
        <v>23.8</v>
      </c>
      <c r="O338" s="10">
        <f t="shared" si="852"/>
        <v>13.5</v>
      </c>
      <c r="P338" s="8">
        <f>(P339*-1)</f>
        <v>5</v>
      </c>
      <c r="Q338" t="str">
        <f>IF(AND(($P338 &lt;  0), ($D338="L")), "N", IF(AND(($P338 &gt; 0), ($D338="W")),"N","Y"))</f>
        <v>N</v>
      </c>
    </row>
    <row r="339" spans="1:17" x14ac:dyDescent="0.35">
      <c r="A339" t="s">
        <v>10</v>
      </c>
      <c r="B339">
        <v>16</v>
      </c>
      <c r="C339" t="s">
        <v>1</v>
      </c>
      <c r="D339" t="str">
        <f t="shared" ref="D339" si="871">IF($B338=$B339,"T",IF($B338&lt;$B339,"W","L"))</f>
        <v>L</v>
      </c>
      <c r="E339" s="5">
        <v>41602</v>
      </c>
      <c r="F339" s="4">
        <f t="shared" si="850"/>
        <v>11</v>
      </c>
      <c r="G339" s="4">
        <f>VLOOKUP($A339,$A339:$E339,5,FALSE)-IF(ISNA(VLOOKUP($A339,$A$296:$E$325,5,FALSE)),VLOOKUP($A339,$A$268:$E$295,5,FALSE),VLOOKUP($A339,$A$296:$E$325,5,FALSE))</f>
        <v>7</v>
      </c>
      <c r="H339" t="s">
        <v>35</v>
      </c>
      <c r="I339">
        <v>1300</v>
      </c>
      <c r="J339" t="str">
        <f>VLOOKUP(A339,Sheet1!$A:$D,3, FALSE)</f>
        <v>Eastern</v>
      </c>
      <c r="K339">
        <v>82</v>
      </c>
      <c r="L339" t="s">
        <v>64</v>
      </c>
      <c r="M339">
        <f t="shared" si="813"/>
        <v>20</v>
      </c>
      <c r="N339" s="10">
        <f t="shared" si="851"/>
        <v>21.3</v>
      </c>
      <c r="O339" s="10">
        <f t="shared" si="852"/>
        <v>22.5</v>
      </c>
      <c r="P339" s="8">
        <v>-5</v>
      </c>
      <c r="Q339" t="str">
        <f>IF(AND(($P339 &lt;  0), ($D339="L")), "N", IF(AND(($P339 &gt; 0), ($D339="W")),"N","Y"))</f>
        <v>N</v>
      </c>
    </row>
    <row r="340" spans="1:17" x14ac:dyDescent="0.35">
      <c r="A340" t="s">
        <v>32</v>
      </c>
      <c r="B340">
        <v>41</v>
      </c>
      <c r="C340" t="s">
        <v>1</v>
      </c>
      <c r="D340" t="str">
        <f t="shared" ref="D340" si="872">IF($B341=$B340,"T",IF($B341&lt;$B340,"W","L"))</f>
        <v>W</v>
      </c>
      <c r="E340" s="5">
        <f t="shared" si="854"/>
        <v>41602</v>
      </c>
      <c r="F340" s="4">
        <f t="shared" si="850"/>
        <v>11</v>
      </c>
      <c r="G340" s="4">
        <f>VLOOKUP($A340,$A340:$E340,5,FALSE)-IF(ISNA(VLOOKUP($A340,$A$296:$E$325,5,FALSE)),VLOOKUP($A340,$A$268:$E$295,5,FALSE),VLOOKUP($A340,$A$296:$E$325,5,FALSE))</f>
        <v>7</v>
      </c>
      <c r="H340" t="s">
        <v>34</v>
      </c>
      <c r="I340">
        <f t="shared" si="847"/>
        <v>1200</v>
      </c>
      <c r="J340" t="str">
        <f t="shared" ref="J340:L340" si="873">J341</f>
        <v>Central</v>
      </c>
      <c r="K340">
        <f t="shared" si="873"/>
        <v>24</v>
      </c>
      <c r="L340" t="str">
        <f t="shared" si="873"/>
        <v>Mostly Sunny</v>
      </c>
      <c r="M340">
        <f t="shared" si="811"/>
        <v>38</v>
      </c>
      <c r="N340" s="10">
        <f t="shared" si="851"/>
        <v>22.8</v>
      </c>
      <c r="O340" s="10">
        <f t="shared" si="852"/>
        <v>22.2</v>
      </c>
      <c r="P340" s="8">
        <f>(P341*-1)</f>
        <v>-3.5</v>
      </c>
      <c r="Q340" t="str">
        <f>IF(AND(($P340 &lt;  0), ($D340="L")), "N", IF(AND(($P340 &gt; 0), ($D340="W")),"N","Y"))</f>
        <v>Y</v>
      </c>
    </row>
    <row r="341" spans="1:17" x14ac:dyDescent="0.35">
      <c r="A341" t="s">
        <v>33</v>
      </c>
      <c r="B341">
        <v>38</v>
      </c>
      <c r="C341" t="s">
        <v>1</v>
      </c>
      <c r="D341" t="str">
        <f t="shared" ref="D341" si="874">IF($B340=$B341,"T",IF($B340&lt;$B341,"W","L"))</f>
        <v>L</v>
      </c>
      <c r="E341" s="5">
        <v>41602</v>
      </c>
      <c r="F341" s="4">
        <f t="shared" si="850"/>
        <v>11</v>
      </c>
      <c r="G341" s="4">
        <f>VLOOKUP($A341,$A341:$E341,5,FALSE)-IF(ISNA(VLOOKUP($A341,$A$296:$E$325,5,FALSE)),VLOOKUP($A341,$A$268:$E$295,5,FALSE),VLOOKUP($A341,$A$296:$E$325,5,FALSE))</f>
        <v>7</v>
      </c>
      <c r="H341" t="s">
        <v>35</v>
      </c>
      <c r="I341">
        <v>1200</v>
      </c>
      <c r="J341" t="str">
        <f>VLOOKUP(A341,Sheet1!$A:$D,3, FALSE)</f>
        <v>Central</v>
      </c>
      <c r="K341">
        <v>24</v>
      </c>
      <c r="L341" t="s">
        <v>107</v>
      </c>
      <c r="M341">
        <f t="shared" si="813"/>
        <v>41</v>
      </c>
      <c r="N341" s="10">
        <f t="shared" si="851"/>
        <v>23.2</v>
      </c>
      <c r="O341" s="10">
        <f t="shared" si="852"/>
        <v>13.8</v>
      </c>
      <c r="P341" s="8">
        <v>3.5</v>
      </c>
      <c r="Q341" t="str">
        <f>IF(AND(($P341 &lt;  0), ($D341="L")), "N", IF(AND(($P341 &gt; 0), ($D341="W")),"N","Y"))</f>
        <v>Y</v>
      </c>
    </row>
    <row r="342" spans="1:17" x14ac:dyDescent="0.35">
      <c r="A342" t="s">
        <v>9</v>
      </c>
      <c r="B342">
        <v>24</v>
      </c>
      <c r="C342" t="s">
        <v>1</v>
      </c>
      <c r="D342" t="str">
        <f t="shared" ref="D342" si="875">IF($B343=$B342,"T",IF($B343&lt;$B342,"W","L"))</f>
        <v>W</v>
      </c>
      <c r="E342" s="5">
        <f t="shared" si="854"/>
        <v>41602</v>
      </c>
      <c r="F342" s="4">
        <f t="shared" si="850"/>
        <v>11</v>
      </c>
      <c r="G342" s="4">
        <f>VLOOKUP($A342,$A342:$E342,5,FALSE)-IF(ISNA(VLOOKUP($A342,$A$296:$E$325,5,FALSE)),VLOOKUP($A342,$A$268:$E$295,5,FALSE),VLOOKUP($A342,$A$296:$E$325,5,FALSE))</f>
        <v>7</v>
      </c>
      <c r="H342" t="s">
        <v>34</v>
      </c>
      <c r="I342">
        <f t="shared" si="847"/>
        <v>1300</v>
      </c>
      <c r="J342" t="str">
        <f t="shared" ref="J342:L342" si="876">J343</f>
        <v>Eastern</v>
      </c>
      <c r="K342" t="str">
        <f t="shared" si="876"/>
        <v>Dome</v>
      </c>
      <c r="L342">
        <f t="shared" si="876"/>
        <v>0</v>
      </c>
      <c r="M342">
        <f t="shared" si="811"/>
        <v>21</v>
      </c>
      <c r="N342" s="10">
        <f t="shared" si="851"/>
        <v>18.7</v>
      </c>
      <c r="O342" s="10">
        <f t="shared" si="852"/>
        <v>23.7</v>
      </c>
      <c r="P342" s="8">
        <f>(P343*-1)</f>
        <v>-7</v>
      </c>
      <c r="Q342" t="str">
        <f>IF(AND(($P342 &lt;  0), ($D342="L")), "N", IF(AND(($P342 &gt; 0), ($D342="W")),"N","Y"))</f>
        <v>Y</v>
      </c>
    </row>
    <row r="343" spans="1:17" x14ac:dyDescent="0.35">
      <c r="A343" t="s">
        <v>16</v>
      </c>
      <c r="B343">
        <v>21</v>
      </c>
      <c r="C343" t="s">
        <v>1</v>
      </c>
      <c r="D343" t="str">
        <f t="shared" ref="D343" si="877">IF($B342=$B343,"T",IF($B342&lt;$B343,"W","L"))</f>
        <v>L</v>
      </c>
      <c r="E343" s="5">
        <v>41602</v>
      </c>
      <c r="F343" s="4">
        <f t="shared" si="850"/>
        <v>11</v>
      </c>
      <c r="G343" s="4">
        <f>VLOOKUP($A343,$A343:$E343,5,FALSE)-IF(ISNA(VLOOKUP($A343,$A$296:$E$325,5,FALSE)),VLOOKUP($A343,$A$268:$E$295,5,FALSE),VLOOKUP($A343,$A$296:$E$325,5,FALSE))</f>
        <v>7</v>
      </c>
      <c r="H343" t="s">
        <v>35</v>
      </c>
      <c r="I343">
        <v>1300</v>
      </c>
      <c r="J343" t="str">
        <f>VLOOKUP(A343,Sheet1!$A:$D,3, FALSE)</f>
        <v>Eastern</v>
      </c>
      <c r="K343" t="s">
        <v>61</v>
      </c>
      <c r="M343">
        <f t="shared" si="813"/>
        <v>24</v>
      </c>
      <c r="N343" s="10">
        <f t="shared" si="851"/>
        <v>26.5</v>
      </c>
      <c r="O343" s="10">
        <f t="shared" si="852"/>
        <v>25.3</v>
      </c>
      <c r="P343" s="8">
        <v>7</v>
      </c>
      <c r="Q343" t="str">
        <f>IF(AND(($P343 &lt;  0), ($D343="L")), "N", IF(AND(($P343 &gt; 0), ($D343="W")),"N","Y"))</f>
        <v>Y</v>
      </c>
    </row>
    <row r="344" spans="1:17" x14ac:dyDescent="0.35">
      <c r="A344" t="s">
        <v>13</v>
      </c>
      <c r="B344">
        <v>23</v>
      </c>
      <c r="C344" t="s">
        <v>1</v>
      </c>
      <c r="D344" t="str">
        <f t="shared" ref="D344" si="878">IF($B345=$B344,"T",IF($B345&lt;$B344,"W","L"))</f>
        <v>W</v>
      </c>
      <c r="E344" s="5">
        <f t="shared" si="854"/>
        <v>41602</v>
      </c>
      <c r="F344" s="4">
        <f t="shared" si="850"/>
        <v>11</v>
      </c>
      <c r="G344" s="4">
        <f>VLOOKUP($A344,$A344:$E344,5,FALSE)-IF(ISNA(VLOOKUP($A344,$A$296:$E$325,5,FALSE)),VLOOKUP($A344,$A$268:$E$295,5,FALSE),VLOOKUP($A344,$A$296:$E$325,5,FALSE))</f>
        <v>10</v>
      </c>
      <c r="H344" t="s">
        <v>34</v>
      </c>
      <c r="I344">
        <f t="shared" si="847"/>
        <v>1305</v>
      </c>
      <c r="J344" t="str">
        <f t="shared" ref="J344:L344" si="879">J345</f>
        <v>Pacific</v>
      </c>
      <c r="K344">
        <f t="shared" si="879"/>
        <v>58</v>
      </c>
      <c r="L344" t="str">
        <f t="shared" si="879"/>
        <v>Sunny</v>
      </c>
      <c r="M344">
        <f t="shared" si="811"/>
        <v>19</v>
      </c>
      <c r="N344" s="10">
        <f t="shared" si="851"/>
        <v>22.7</v>
      </c>
      <c r="O344" s="10">
        <f t="shared" si="852"/>
        <v>22.6</v>
      </c>
      <c r="P344" s="8">
        <f>(P345*-1)</f>
        <v>2.5</v>
      </c>
      <c r="Q344" t="str">
        <f>IF(AND(($P344 &lt;  0), ($D344="L")), "N", IF(AND(($P344 &gt; 0), ($D344="W")),"N","Y"))</f>
        <v>N</v>
      </c>
    </row>
    <row r="345" spans="1:17" x14ac:dyDescent="0.35">
      <c r="A345" t="s">
        <v>12</v>
      </c>
      <c r="B345">
        <v>19</v>
      </c>
      <c r="C345" t="s">
        <v>1</v>
      </c>
      <c r="D345" t="str">
        <f t="shared" ref="D345" si="880">IF($B344=$B345,"T",IF($B344&lt;$B345,"W","L"))</f>
        <v>L</v>
      </c>
      <c r="E345" s="5">
        <v>41602</v>
      </c>
      <c r="F345" s="4">
        <f t="shared" si="850"/>
        <v>11</v>
      </c>
      <c r="G345" s="4">
        <f>VLOOKUP($A345,$A345:$E345,5,FALSE)-IF(ISNA(VLOOKUP($A345,$A$296:$E$325,5,FALSE)),VLOOKUP($A345,$A$268:$E$295,5,FALSE),VLOOKUP($A345,$A$296:$E$325,5,FALSE))</f>
        <v>7</v>
      </c>
      <c r="H345" t="s">
        <v>35</v>
      </c>
      <c r="I345">
        <v>1305</v>
      </c>
      <c r="J345" t="str">
        <f>VLOOKUP(A345,Sheet1!$A:$D,3, FALSE)</f>
        <v>Pacific</v>
      </c>
      <c r="K345">
        <v>58</v>
      </c>
      <c r="L345" t="s">
        <v>65</v>
      </c>
      <c r="M345">
        <f t="shared" si="813"/>
        <v>23</v>
      </c>
      <c r="N345" s="10">
        <f t="shared" si="851"/>
        <v>19.399999999999999</v>
      </c>
      <c r="O345" s="10">
        <f t="shared" si="852"/>
        <v>24.6</v>
      </c>
      <c r="P345" s="8">
        <v>-2.5</v>
      </c>
      <c r="Q345" t="str">
        <f>IF(AND(($P345 &lt;  0), ($D345="L")), "N", IF(AND(($P345 &gt; 0), ($D345="W")),"N","Y"))</f>
        <v>N</v>
      </c>
    </row>
    <row r="346" spans="1:17" x14ac:dyDescent="0.35">
      <c r="A346" t="s">
        <v>14</v>
      </c>
      <c r="B346">
        <v>11</v>
      </c>
      <c r="C346" t="s">
        <v>1</v>
      </c>
      <c r="D346" t="str">
        <f t="shared" ref="D346" si="881">IF($B347=$B346,"T",IF($B347&lt;$B346,"W","L"))</f>
        <v>L</v>
      </c>
      <c r="E346" s="5">
        <f t="shared" si="854"/>
        <v>41602</v>
      </c>
      <c r="F346" s="4">
        <f t="shared" si="850"/>
        <v>11</v>
      </c>
      <c r="G346" s="4">
        <f>VLOOKUP($A346,$A346:$E346,5,FALSE)-IF(ISNA(VLOOKUP($A346,$A$296:$E$325,5,FALSE)),VLOOKUP($A346,$A$268:$E$295,5,FALSE),VLOOKUP($A346,$A$296:$E$325,5,FALSE))</f>
        <v>10</v>
      </c>
      <c r="H346" t="s">
        <v>34</v>
      </c>
      <c r="I346">
        <f t="shared" si="847"/>
        <v>1405</v>
      </c>
      <c r="J346" t="str">
        <f t="shared" ref="J346:L346" si="882">J347</f>
        <v>Mountain</v>
      </c>
      <c r="K346" t="str">
        <f t="shared" si="882"/>
        <v>Dome</v>
      </c>
      <c r="L346">
        <f t="shared" si="882"/>
        <v>0</v>
      </c>
      <c r="M346">
        <f t="shared" si="811"/>
        <v>40</v>
      </c>
      <c r="N346" s="10">
        <f t="shared" si="851"/>
        <v>25.2</v>
      </c>
      <c r="O346" s="10">
        <f t="shared" si="852"/>
        <v>22</v>
      </c>
      <c r="P346" s="8">
        <f>(P347*-1)</f>
        <v>-3</v>
      </c>
      <c r="Q346" t="str">
        <f>IF(AND(($P346 &lt;  0), ($D346="L")), "N", IF(AND(($P346 &gt; 0), ($D346="W")),"N","Y"))</f>
        <v>N</v>
      </c>
    </row>
    <row r="347" spans="1:17" x14ac:dyDescent="0.35">
      <c r="A347" t="s">
        <v>22</v>
      </c>
      <c r="B347">
        <v>40</v>
      </c>
      <c r="C347" t="s">
        <v>1</v>
      </c>
      <c r="D347" t="str">
        <f t="shared" ref="D347" si="883">IF($B346=$B347,"T",IF($B346&lt;$B347,"W","L"))</f>
        <v>W</v>
      </c>
      <c r="E347" s="5">
        <v>41602</v>
      </c>
      <c r="F347" s="4">
        <f t="shared" si="850"/>
        <v>11</v>
      </c>
      <c r="G347" s="4">
        <f>VLOOKUP($A347,$A347:$E347,5,FALSE)-IF(ISNA(VLOOKUP($A347,$A$296:$E$325,5,FALSE)),VLOOKUP($A347,$A$268:$E$295,5,FALSE),VLOOKUP($A347,$A$296:$E$325,5,FALSE))</f>
        <v>7</v>
      </c>
      <c r="H347" t="s">
        <v>35</v>
      </c>
      <c r="I347">
        <v>1405</v>
      </c>
      <c r="J347" t="str">
        <f>VLOOKUP(A347,Sheet1!$A:$D,3, FALSE)</f>
        <v>Mountain</v>
      </c>
      <c r="K347" t="s">
        <v>61</v>
      </c>
      <c r="M347">
        <f t="shared" si="813"/>
        <v>11</v>
      </c>
      <c r="N347" s="10">
        <f t="shared" si="851"/>
        <v>21.4</v>
      </c>
      <c r="O347" s="10">
        <f t="shared" si="852"/>
        <v>21.2</v>
      </c>
      <c r="P347" s="8">
        <v>3</v>
      </c>
      <c r="Q347" t="str">
        <f>IF(AND(($P347 &lt;  0), ($D347="L")), "N", IF(AND(($P347 &gt; 0), ($D347="W")),"N","Y"))</f>
        <v>N</v>
      </c>
    </row>
    <row r="348" spans="1:17" x14ac:dyDescent="0.35">
      <c r="A348" t="s">
        <v>28</v>
      </c>
      <c r="B348">
        <v>24</v>
      </c>
      <c r="C348" t="s">
        <v>1</v>
      </c>
      <c r="D348" t="str">
        <f t="shared" ref="D348" si="884">IF($B349=$B348,"T",IF($B349&lt;$B348,"W","L"))</f>
        <v>W</v>
      </c>
      <c r="E348" s="5">
        <f t="shared" si="854"/>
        <v>41602</v>
      </c>
      <c r="F348" s="4">
        <f t="shared" si="850"/>
        <v>11</v>
      </c>
      <c r="G348" s="4">
        <f>VLOOKUP($A348,$A348:$E348,5,FALSE)-IF(ISNA(VLOOKUP($A348,$A$296:$E$325,5,FALSE)),VLOOKUP($A348,$A$268:$E$295,5,FALSE),VLOOKUP($A348,$A$296:$E$325,5,FALSE))</f>
        <v>14</v>
      </c>
      <c r="H348" t="s">
        <v>34</v>
      </c>
      <c r="I348">
        <f t="shared" si="847"/>
        <v>1625</v>
      </c>
      <c r="J348" t="str">
        <f t="shared" ref="J348:L348" si="885">J349</f>
        <v>Eastern</v>
      </c>
      <c r="K348">
        <f t="shared" si="885"/>
        <v>25</v>
      </c>
      <c r="L348" t="str">
        <f t="shared" si="885"/>
        <v>Clear</v>
      </c>
      <c r="M348">
        <f t="shared" si="811"/>
        <v>21</v>
      </c>
      <c r="N348" s="10">
        <f t="shared" si="851"/>
        <v>27.4</v>
      </c>
      <c r="O348" s="10">
        <f t="shared" si="852"/>
        <v>25.8</v>
      </c>
      <c r="P348" s="8">
        <f>(P349*-1)</f>
        <v>-2.5</v>
      </c>
      <c r="Q348" t="str">
        <f>IF(AND(($P348 &lt;  0), ($D348="L")), "N", IF(AND(($P348 &gt; 0), ($D348="W")),"N","Y"))</f>
        <v>Y</v>
      </c>
    </row>
    <row r="349" spans="1:17" x14ac:dyDescent="0.35">
      <c r="A349" t="s">
        <v>21</v>
      </c>
      <c r="B349">
        <v>21</v>
      </c>
      <c r="C349" t="s">
        <v>1</v>
      </c>
      <c r="D349" t="str">
        <f t="shared" ref="D349" si="886">IF($B348=$B349,"T",IF($B348&lt;$B349,"W","L"))</f>
        <v>L</v>
      </c>
      <c r="E349" s="5">
        <v>41602</v>
      </c>
      <c r="F349" s="4">
        <f t="shared" si="850"/>
        <v>11</v>
      </c>
      <c r="G349" s="4">
        <f>VLOOKUP($A349,$A349:$E349,5,FALSE)-IF(ISNA(VLOOKUP($A349,$A$296:$E$325,5,FALSE)),VLOOKUP($A349,$A$268:$E$295,5,FALSE),VLOOKUP($A349,$A$296:$E$325,5,FALSE))</f>
        <v>7</v>
      </c>
      <c r="H349" t="s">
        <v>35</v>
      </c>
      <c r="I349">
        <v>1625</v>
      </c>
      <c r="J349" t="str">
        <f>VLOOKUP(A349,Sheet1!$A:$D,3, FALSE)</f>
        <v>Eastern</v>
      </c>
      <c r="K349">
        <v>25</v>
      </c>
      <c r="L349" t="s">
        <v>69</v>
      </c>
      <c r="M349">
        <f t="shared" si="813"/>
        <v>24</v>
      </c>
      <c r="N349" s="10">
        <f t="shared" si="851"/>
        <v>19.2</v>
      </c>
      <c r="O349" s="10">
        <f t="shared" si="852"/>
        <v>25.6</v>
      </c>
      <c r="P349" s="8">
        <v>2.5</v>
      </c>
      <c r="Q349" t="str">
        <f>IF(AND(($P349 &lt;  0), ($D349="L")), "N", IF(AND(($P349 &gt; 0), ($D349="W")),"N","Y"))</f>
        <v>Y</v>
      </c>
    </row>
    <row r="350" spans="1:17" x14ac:dyDescent="0.35">
      <c r="A350" t="s">
        <v>18</v>
      </c>
      <c r="B350">
        <v>31</v>
      </c>
      <c r="C350" t="s">
        <v>5</v>
      </c>
      <c r="D350" t="str">
        <f t="shared" ref="D350" si="887">IF($B351=$B350,"T",IF($B351&lt;$B350,"W","L"))</f>
        <v>L</v>
      </c>
      <c r="E350" s="5">
        <f t="shared" si="854"/>
        <v>41602</v>
      </c>
      <c r="F350" s="4">
        <f t="shared" si="850"/>
        <v>11</v>
      </c>
      <c r="G350" s="4">
        <f>VLOOKUP($A350,$A350:$E350,5,FALSE)-IF(ISNA(VLOOKUP($A350,$A$296:$E$325,5,FALSE)),VLOOKUP($A350,$A$268:$E$295,5,FALSE),VLOOKUP($A350,$A$296:$E$325,5,FALSE))</f>
        <v>7</v>
      </c>
      <c r="H350" t="s">
        <v>34</v>
      </c>
      <c r="I350">
        <f t="shared" si="847"/>
        <v>2030</v>
      </c>
      <c r="J350" t="str">
        <f t="shared" ref="J350:L350" si="888">J351</f>
        <v>Eastern</v>
      </c>
      <c r="K350">
        <f t="shared" si="888"/>
        <v>22</v>
      </c>
      <c r="L350" t="str">
        <f t="shared" si="888"/>
        <v>Clear, Windy, Cold</v>
      </c>
      <c r="M350">
        <f t="shared" si="811"/>
        <v>34</v>
      </c>
      <c r="N350" s="10">
        <f t="shared" si="851"/>
        <v>39.799999999999997</v>
      </c>
      <c r="O350" s="10">
        <f t="shared" si="852"/>
        <v>25.5</v>
      </c>
      <c r="P350" s="8">
        <f>(P351*-1)</f>
        <v>1</v>
      </c>
      <c r="Q350" t="str">
        <f>IF(AND(($P350 &lt;  0), ($D350="L")), "N", IF(AND(($P350 &gt; 0), ($D350="W")),"N","Y"))</f>
        <v>Y</v>
      </c>
    </row>
    <row r="351" spans="1:17" x14ac:dyDescent="0.35">
      <c r="A351" t="s">
        <v>7</v>
      </c>
      <c r="B351">
        <v>34</v>
      </c>
      <c r="C351" t="s">
        <v>5</v>
      </c>
      <c r="D351" t="str">
        <f t="shared" ref="D351" si="889">IF($B350=$B351,"T",IF($B350&lt;$B351,"W","L"))</f>
        <v>W</v>
      </c>
      <c r="E351" s="5">
        <v>41602</v>
      </c>
      <c r="F351" s="4">
        <f t="shared" si="850"/>
        <v>11</v>
      </c>
      <c r="G351" s="4">
        <f>VLOOKUP($A351,$A351:$E351,5,FALSE)-IF(ISNA(VLOOKUP($A351,$A$296:$E$325,5,FALSE)),VLOOKUP($A351,$A$268:$E$295,5,FALSE),VLOOKUP($A351,$A$296:$E$325,5,FALSE))</f>
        <v>6</v>
      </c>
      <c r="H351" t="s">
        <v>35</v>
      </c>
      <c r="I351">
        <v>2030</v>
      </c>
      <c r="J351" t="str">
        <f>VLOOKUP(A351,Sheet1!$A:$D,3, FALSE)</f>
        <v>Eastern</v>
      </c>
      <c r="K351">
        <v>22</v>
      </c>
      <c r="L351" t="s">
        <v>157</v>
      </c>
      <c r="M351">
        <f t="shared" si="813"/>
        <v>31</v>
      </c>
      <c r="N351" s="10">
        <f t="shared" si="851"/>
        <v>25.4</v>
      </c>
      <c r="O351" s="10">
        <f t="shared" si="852"/>
        <v>19.899999999999999</v>
      </c>
      <c r="P351" s="8">
        <v>-1</v>
      </c>
      <c r="Q351" t="str">
        <f>IF(AND(($P351 &lt;  0), ($D351="L")), "N", IF(AND(($P351 &gt; 0), ($D351="W")),"N","Y"))</f>
        <v>Y</v>
      </c>
    </row>
    <row r="352" spans="1:17" x14ac:dyDescent="0.35">
      <c r="A352" t="s">
        <v>24</v>
      </c>
      <c r="B352">
        <v>27</v>
      </c>
      <c r="C352" t="s">
        <v>1</v>
      </c>
      <c r="D352" t="str">
        <f t="shared" ref="D352" si="890">IF($B353=$B352,"T",IF($B353&lt;$B352,"W","L"))</f>
        <v>W</v>
      </c>
      <c r="E352" s="5">
        <f t="shared" ref="E352" si="891">$E353</f>
        <v>41603</v>
      </c>
      <c r="F352" s="4">
        <f t="shared" si="850"/>
        <v>11</v>
      </c>
      <c r="G352" s="4">
        <f>VLOOKUP($A352,$A352:$E352,5,FALSE)-IF(ISNA(VLOOKUP($A352,$A$296:$E$325,5,FALSE)),VLOOKUP($A352,$A$268:$E$295,5,FALSE),VLOOKUP($A352,$A$296:$E$325,5,FALSE))</f>
        <v>8</v>
      </c>
      <c r="H352" t="s">
        <v>34</v>
      </c>
      <c r="I352">
        <f t="shared" si="847"/>
        <v>2040</v>
      </c>
      <c r="J352" t="str">
        <f t="shared" ref="J352:L352" si="892">J353</f>
        <v>Eastern</v>
      </c>
      <c r="K352" s="1">
        <f t="shared" si="892"/>
        <v>35</v>
      </c>
      <c r="L352" s="1" t="str">
        <f t="shared" si="892"/>
        <v>Sunny</v>
      </c>
      <c r="M352">
        <f t="shared" si="811"/>
        <v>6</v>
      </c>
      <c r="N352" s="10">
        <f t="shared" si="851"/>
        <v>24.7</v>
      </c>
      <c r="O352" s="10">
        <f t="shared" si="852"/>
        <v>17.8</v>
      </c>
      <c r="P352" s="8">
        <f>(P353*-1)</f>
        <v>5.5</v>
      </c>
      <c r="Q352" t="str">
        <f>IF(AND(($P352 &lt;  0), ($D352="L")), "N", IF(AND(($P352 &gt; 0), ($D352="W")),"N","Y"))</f>
        <v>N</v>
      </c>
    </row>
    <row r="353" spans="1:17" x14ac:dyDescent="0.35">
      <c r="A353" t="s">
        <v>29</v>
      </c>
      <c r="B353">
        <v>6</v>
      </c>
      <c r="C353" t="s">
        <v>1</v>
      </c>
      <c r="D353" t="str">
        <f t="shared" ref="D353" si="893">IF($B352=$B353,"T",IF($B352&lt;$B353,"W","L"))</f>
        <v>L</v>
      </c>
      <c r="E353" s="5">
        <v>41603</v>
      </c>
      <c r="F353" s="4">
        <f t="shared" si="850"/>
        <v>11</v>
      </c>
      <c r="G353" s="4">
        <f>VLOOKUP($A353,$A353:$E353,5,FALSE)-IF(ISNA(VLOOKUP($A353,$A$296:$E$325,5,FALSE)),VLOOKUP($A353,$A$268:$E$295,5,FALSE),VLOOKUP($A353,$A$296:$E$325,5,FALSE))</f>
        <v>8</v>
      </c>
      <c r="H353" t="s">
        <v>35</v>
      </c>
      <c r="I353">
        <v>2040</v>
      </c>
      <c r="J353" t="str">
        <f>VLOOKUP(A353,Sheet1!$A:$D,3, FALSE)</f>
        <v>Eastern</v>
      </c>
      <c r="K353" s="1">
        <v>35</v>
      </c>
      <c r="L353" s="1" t="s">
        <v>65</v>
      </c>
      <c r="M353">
        <f t="shared" si="813"/>
        <v>27</v>
      </c>
      <c r="N353" s="10">
        <f t="shared" si="851"/>
        <v>24.6</v>
      </c>
      <c r="O353" s="10">
        <f t="shared" si="852"/>
        <v>31.1</v>
      </c>
      <c r="P353" s="8">
        <v>-5.5</v>
      </c>
      <c r="Q353" t="str">
        <f>IF(AND(($P353 &lt;  0), ($D353="L")), "N", IF(AND(($P353 &gt; 0), ($D353="W")),"N","Y"))</f>
        <v>N</v>
      </c>
    </row>
    <row r="354" spans="1:17" x14ac:dyDescent="0.35">
      <c r="A354" t="s">
        <v>26</v>
      </c>
      <c r="B354">
        <v>10</v>
      </c>
      <c r="C354" t="s">
        <v>1</v>
      </c>
      <c r="D354" t="str">
        <f t="shared" ref="D354" si="894">IF($B355=$B354,"T",IF($B355&lt;$B354,"W","L"))</f>
        <v>L</v>
      </c>
      <c r="E354" s="5">
        <f t="shared" ref="E354" si="895">$E355</f>
        <v>41606</v>
      </c>
      <c r="F354" s="4">
        <f>1+IF(ISNA(VLOOKUP($A354,$A$326:$F$353,6,FALSE)),VLOOKUP($A354,$A$296:$F$325,6,FALSE),VLOOKUP($A354,$A$326:$F$353,6,FALSE))</f>
        <v>12</v>
      </c>
      <c r="G354" s="4">
        <f>VLOOKUP($A354,$A354:$E354,5,FALSE)-IF(ISNA(VLOOKUP($A354,$A$326:$E$353,5,FALSE)),VLOOKUP($A354,$A$296:$E$325,5,FALSE),VLOOKUP($A354,$A$326:$E$353,5,FALSE))</f>
        <v>4</v>
      </c>
      <c r="H354" t="s">
        <v>34</v>
      </c>
      <c r="I354">
        <f t="shared" ref="I354:I384" si="896">I355</f>
        <v>1230</v>
      </c>
      <c r="J354" t="str">
        <f t="shared" ref="J354:L354" si="897">J355</f>
        <v>Eastern</v>
      </c>
      <c r="K354" t="str">
        <f t="shared" si="897"/>
        <v>Dome</v>
      </c>
      <c r="L354">
        <f t="shared" si="897"/>
        <v>0</v>
      </c>
      <c r="M354">
        <f t="shared" si="811"/>
        <v>40</v>
      </c>
      <c r="N354" s="10">
        <f>IF(ISNA(VLOOKUP($A354,$A$326:$N$353,2,FALSE)),((VLOOKUP($A354,$A$296:$N$325,14,FALSE)*($F354-2))+VLOOKUP($A354,$A$296:$N$325,2,FALSE))/($F354-1),((VLOOKUP($A354,$A$326:$N$353,14,FALSE)*($F354-2))+VLOOKUP($A354,$A$326:$N$353,2,FALSE))/($F354-1))</f>
        <v>25.818181818181817</v>
      </c>
      <c r="O354" s="10">
        <f>IF(ISNA(VLOOKUP($A354,$A$326:$O$353,13,FALSE)),((VLOOKUP($A354,$A$296:$O$325,15,FALSE)*($F354-2))+VLOOKUP($A354,$A$296:$O$325,13,FALSE))/($F354-1),((VLOOKUP($A354,$A$326:$O$353,15,FALSE)*($F354-2))+VLOOKUP($A354,$A$326:$O$353,13,FALSE))/($F354-1))</f>
        <v>24.09090909090909</v>
      </c>
      <c r="P354" s="8">
        <f>(P355*-1)</f>
        <v>-6.5</v>
      </c>
      <c r="Q354" t="str">
        <f>IF(AND(($P354 &lt;  0), ($D354="L")), "N", IF(AND(($P354 &gt; 0), ($D354="W")),"N","Y"))</f>
        <v>N</v>
      </c>
    </row>
    <row r="355" spans="1:17" x14ac:dyDescent="0.35">
      <c r="A355" t="s">
        <v>16</v>
      </c>
      <c r="B355">
        <v>40</v>
      </c>
      <c r="C355" t="s">
        <v>1</v>
      </c>
      <c r="D355" t="str">
        <f t="shared" ref="D355" si="898">IF($B354=$B355,"T",IF($B354&lt;$B355,"W","L"))</f>
        <v>W</v>
      </c>
      <c r="E355" s="5">
        <v>41606</v>
      </c>
      <c r="F355" s="4">
        <f t="shared" ref="F355:F385" si="899">1+IF(ISNA(VLOOKUP($A355,$A$326:$F$353,6,FALSE)),VLOOKUP($A355,$A$296:$F$325,6,FALSE),VLOOKUP($A355,$A$326:$F$353,6,FALSE))</f>
        <v>12</v>
      </c>
      <c r="G355" s="4">
        <f>VLOOKUP($A355,$A355:$E355,5,FALSE)-IF(ISNA(VLOOKUP($A355,$A$326:$E$353,5,FALSE)),VLOOKUP($A355,$A$296:$E$325,5,FALSE),VLOOKUP($A355,$A$326:$E$353,5,FALSE))</f>
        <v>4</v>
      </c>
      <c r="H355" t="s">
        <v>35</v>
      </c>
      <c r="I355">
        <v>1230</v>
      </c>
      <c r="J355" t="str">
        <f>VLOOKUP(A355,Sheet1!$A:$D,3, FALSE)</f>
        <v>Eastern</v>
      </c>
      <c r="K355" t="s">
        <v>61</v>
      </c>
      <c r="M355">
        <f t="shared" si="813"/>
        <v>10</v>
      </c>
      <c r="N355" s="10">
        <f t="shared" ref="N355:N385" si="900">IF(ISNA(VLOOKUP($A355,$A$326:$N$353,2,FALSE)),((VLOOKUP($A355,$A$296:$N$325,14,FALSE)*($F355-2))+VLOOKUP($A355,$A$296:$N$325,2,FALSE))/($F355-1),((VLOOKUP($A355,$A$326:$N$353,14,FALSE)*($F355-2))+VLOOKUP($A355,$A$326:$N$353,2,FALSE))/($F355-1))</f>
        <v>26</v>
      </c>
      <c r="O355" s="10">
        <f t="shared" ref="O355:O385" si="901">IF(ISNA(VLOOKUP($A355,$A$326:$O$353,13,FALSE)),((VLOOKUP($A355,$A$296:$O$325,15,FALSE)*($F355-2))+VLOOKUP($A355,$A$296:$O$325,13,FALSE))/($F355-1),((VLOOKUP($A355,$A$326:$O$353,15,FALSE)*($F355-2))+VLOOKUP($A355,$A$326:$O$353,13,FALSE))/($F355-1))</f>
        <v>25.181818181818183</v>
      </c>
      <c r="P355" s="8">
        <v>6.5</v>
      </c>
      <c r="Q355" t="str">
        <f>IF(AND(($P355 &lt;  0), ($D355="L")), "N", IF(AND(($P355 &gt; 0), ($D355="W")),"N","Y"))</f>
        <v>N</v>
      </c>
    </row>
    <row r="356" spans="1:17" x14ac:dyDescent="0.35">
      <c r="A356" t="s">
        <v>12</v>
      </c>
      <c r="B356">
        <v>24</v>
      </c>
      <c r="C356" t="s">
        <v>1</v>
      </c>
      <c r="D356" t="str">
        <f t="shared" ref="D356" si="902">IF($B357=$B356,"T",IF($B357&lt;$B356,"W","L"))</f>
        <v>L</v>
      </c>
      <c r="E356" s="5">
        <f t="shared" ref="E356" si="903">$E357</f>
        <v>41606</v>
      </c>
      <c r="F356" s="4">
        <f t="shared" si="899"/>
        <v>12</v>
      </c>
      <c r="G356" s="4">
        <f>VLOOKUP($A356,$A356:$E356,5,FALSE)-IF(ISNA(VLOOKUP($A356,$A$326:$E$353,5,FALSE)),VLOOKUP($A356,$A$296:$E$325,5,FALSE),VLOOKUP($A356,$A$326:$E$353,5,FALSE))</f>
        <v>4</v>
      </c>
      <c r="H356" t="s">
        <v>34</v>
      </c>
      <c r="I356">
        <f t="shared" si="896"/>
        <v>1530</v>
      </c>
      <c r="J356" t="str">
        <f t="shared" ref="J356:L356" si="904">J357</f>
        <v>Central</v>
      </c>
      <c r="K356" t="str">
        <f t="shared" si="904"/>
        <v>Dome</v>
      </c>
      <c r="L356">
        <f t="shared" si="904"/>
        <v>0</v>
      </c>
      <c r="M356">
        <f t="shared" si="811"/>
        <v>31</v>
      </c>
      <c r="N356" s="10">
        <f t="shared" si="900"/>
        <v>19.363636363636363</v>
      </c>
      <c r="O356" s="10">
        <f t="shared" si="901"/>
        <v>24.454545454545453</v>
      </c>
      <c r="P356" s="8">
        <f>(P357*-1)</f>
        <v>-9</v>
      </c>
      <c r="Q356" t="str">
        <f>IF(AND(($P356 &lt;  0), ($D356="L")), "N", IF(AND(($P356 &gt; 0), ($D356="W")),"N","Y"))</f>
        <v>N</v>
      </c>
    </row>
    <row r="357" spans="1:17" x14ac:dyDescent="0.35">
      <c r="A357" t="s">
        <v>28</v>
      </c>
      <c r="B357">
        <v>31</v>
      </c>
      <c r="C357" t="s">
        <v>1</v>
      </c>
      <c r="D357" t="str">
        <f t="shared" ref="D357" si="905">IF($B356=$B357,"T",IF($B356&lt;$B357,"W","L"))</f>
        <v>W</v>
      </c>
      <c r="E357" s="5">
        <v>41606</v>
      </c>
      <c r="F357" s="4">
        <f t="shared" si="899"/>
        <v>12</v>
      </c>
      <c r="G357" s="4">
        <f>VLOOKUP($A357,$A357:$E357,5,FALSE)-IF(ISNA(VLOOKUP($A357,$A$326:$E$353,5,FALSE)),VLOOKUP($A357,$A$296:$E$325,5,FALSE),VLOOKUP($A357,$A$326:$E$353,5,FALSE))</f>
        <v>4</v>
      </c>
      <c r="H357" t="s">
        <v>35</v>
      </c>
      <c r="I357">
        <v>1530</v>
      </c>
      <c r="J357" t="str">
        <f>VLOOKUP(A357,Sheet1!$A:$D,3, FALSE)</f>
        <v>Central</v>
      </c>
      <c r="K357" t="s">
        <v>61</v>
      </c>
      <c r="M357">
        <f t="shared" si="813"/>
        <v>24</v>
      </c>
      <c r="N357" s="10">
        <f t="shared" si="900"/>
        <v>27.09090909090909</v>
      </c>
      <c r="O357" s="10">
        <f t="shared" si="901"/>
        <v>25.363636363636363</v>
      </c>
      <c r="P357" s="8">
        <v>9</v>
      </c>
      <c r="Q357" t="str">
        <f>IF(AND(($P357 &lt;  0), ($D357="L")), "N", IF(AND(($P357 &gt; 0), ($D357="W")),"N","Y"))</f>
        <v>N</v>
      </c>
    </row>
    <row r="358" spans="1:17" x14ac:dyDescent="0.35">
      <c r="A358" t="s">
        <v>4</v>
      </c>
      <c r="B358">
        <v>20</v>
      </c>
      <c r="C358" t="s">
        <v>1</v>
      </c>
      <c r="D358" t="str">
        <f t="shared" ref="D358" si="906">IF($B359=$B358,"T",IF($B359&lt;$B358,"W","L"))</f>
        <v>L</v>
      </c>
      <c r="E358" s="5">
        <f t="shared" ref="E358" si="907">$E359</f>
        <v>41606</v>
      </c>
      <c r="F358" s="4">
        <f t="shared" si="899"/>
        <v>12</v>
      </c>
      <c r="G358" s="4">
        <f>VLOOKUP($A358,$A358:$E358,5,FALSE)-IF(ISNA(VLOOKUP($A358,$A$326:$E$353,5,FALSE)),VLOOKUP($A358,$A$296:$E$325,5,FALSE),VLOOKUP($A358,$A$326:$E$353,5,FALSE))</f>
        <v>4</v>
      </c>
      <c r="H358" t="s">
        <v>34</v>
      </c>
      <c r="I358">
        <f t="shared" si="896"/>
        <v>2030</v>
      </c>
      <c r="J358" t="str">
        <f t="shared" ref="J358:L358" si="908">J359</f>
        <v>Eastern</v>
      </c>
      <c r="K358">
        <f t="shared" si="908"/>
        <v>37</v>
      </c>
      <c r="L358" t="str">
        <f t="shared" si="908"/>
        <v>Clear</v>
      </c>
      <c r="M358">
        <f t="shared" si="811"/>
        <v>22</v>
      </c>
      <c r="N358" s="10">
        <f t="shared" si="900"/>
        <v>22.09090909090909</v>
      </c>
      <c r="O358" s="10">
        <f t="shared" si="901"/>
        <v>23.272727272727273</v>
      </c>
      <c r="P358" s="8">
        <f>(P359*-1)</f>
        <v>-3</v>
      </c>
      <c r="Q358" t="str">
        <f>IF(AND(($P358 &lt;  0), ($D358="L")), "N", IF(AND(($P358 &gt; 0), ($D358="W")),"N","Y"))</f>
        <v>N</v>
      </c>
    </row>
    <row r="359" spans="1:17" x14ac:dyDescent="0.35">
      <c r="A359" t="s">
        <v>30</v>
      </c>
      <c r="B359">
        <v>22</v>
      </c>
      <c r="C359" t="s">
        <v>1</v>
      </c>
      <c r="D359" t="str">
        <f t="shared" ref="D359" si="909">IF($B358=$B359,"T",IF($B358&lt;$B359,"W","L"))</f>
        <v>W</v>
      </c>
      <c r="E359" s="5">
        <v>41606</v>
      </c>
      <c r="F359" s="4">
        <f t="shared" si="899"/>
        <v>12</v>
      </c>
      <c r="G359" s="4">
        <f>VLOOKUP($A359,$A359:$E359,5,FALSE)-IF(ISNA(VLOOKUP($A359,$A$326:$E$353,5,FALSE)),VLOOKUP($A359,$A$296:$E$325,5,FALSE),VLOOKUP($A359,$A$326:$E$353,5,FALSE))</f>
        <v>4</v>
      </c>
      <c r="H359" t="s">
        <v>35</v>
      </c>
      <c r="I359">
        <v>2030</v>
      </c>
      <c r="J359" t="str">
        <f>VLOOKUP(A359,Sheet1!$A:$D,3, FALSE)</f>
        <v>Eastern</v>
      </c>
      <c r="K359">
        <v>37</v>
      </c>
      <c r="L359" t="s">
        <v>69</v>
      </c>
      <c r="M359">
        <f t="shared" si="813"/>
        <v>20</v>
      </c>
      <c r="N359" s="10">
        <f t="shared" si="900"/>
        <v>20.636363636363637</v>
      </c>
      <c r="O359" s="10">
        <f t="shared" si="901"/>
        <v>19.545454545454547</v>
      </c>
      <c r="P359" s="8">
        <v>3</v>
      </c>
      <c r="Q359" t="str">
        <f>IF(AND(($P359 &lt;  0), ($D359="L")), "N", IF(AND(($P359 &gt; 0), ($D359="W")),"N","Y"))</f>
        <v>N</v>
      </c>
    </row>
    <row r="360" spans="1:17" x14ac:dyDescent="0.35">
      <c r="A360" t="s">
        <v>19</v>
      </c>
      <c r="B360">
        <v>32</v>
      </c>
      <c r="C360" t="s">
        <v>1</v>
      </c>
      <c r="D360" t="str">
        <f t="shared" ref="D360" si="910">IF($B361=$B360,"T",IF($B361&lt;$B360,"W","L"))</f>
        <v>W</v>
      </c>
      <c r="E360" s="5">
        <f t="shared" ref="E360:E382" si="911">$E361</f>
        <v>41609</v>
      </c>
      <c r="F360" s="4">
        <f t="shared" si="899"/>
        <v>12</v>
      </c>
      <c r="G360" s="4">
        <f>VLOOKUP($A360,$A360:$E360,5,FALSE)-IF(ISNA(VLOOKUP($A360,$A$326:$E$353,5,FALSE)),VLOOKUP($A360,$A$296:$E$325,5,FALSE),VLOOKUP($A360,$A$326:$E$353,5,FALSE))</f>
        <v>7</v>
      </c>
      <c r="H360" t="s">
        <v>34</v>
      </c>
      <c r="I360">
        <f t="shared" si="896"/>
        <v>1300</v>
      </c>
      <c r="J360" t="str">
        <f t="shared" ref="J360:L360" si="912">J361</f>
        <v>Eastern</v>
      </c>
      <c r="K360">
        <f t="shared" si="912"/>
        <v>40</v>
      </c>
      <c r="L360" t="str">
        <f t="shared" si="912"/>
        <v>Overcast</v>
      </c>
      <c r="M360">
        <f t="shared" si="811"/>
        <v>28</v>
      </c>
      <c r="N360" s="10">
        <f t="shared" si="900"/>
        <v>12.909090909090908</v>
      </c>
      <c r="O360" s="10">
        <f t="shared" si="901"/>
        <v>29.454545454545453</v>
      </c>
      <c r="P360" s="8">
        <f>(P361*-1)</f>
        <v>-7</v>
      </c>
      <c r="Q360" t="str">
        <f>IF(AND(($P360 &lt;  0), ($D360="L")), "N", IF(AND(($P360 &gt; 0), ($D360="W")),"N","Y"))</f>
        <v>Y</v>
      </c>
    </row>
    <row r="361" spans="1:17" x14ac:dyDescent="0.35">
      <c r="A361" t="s">
        <v>8</v>
      </c>
      <c r="B361">
        <v>28</v>
      </c>
      <c r="C361" t="s">
        <v>1</v>
      </c>
      <c r="D361" t="str">
        <f t="shared" ref="D361" si="913">IF($B360=$B361,"T",IF($B360&lt;$B361,"W","L"))</f>
        <v>L</v>
      </c>
      <c r="E361" s="5">
        <v>41609</v>
      </c>
      <c r="F361" s="4">
        <f t="shared" si="899"/>
        <v>12</v>
      </c>
      <c r="G361" s="4">
        <f>VLOOKUP($A361,$A361:$E361,5,FALSE)-IF(ISNA(VLOOKUP($A361,$A$326:$E$353,5,FALSE)),VLOOKUP($A361,$A$296:$E$325,5,FALSE),VLOOKUP($A361,$A$326:$E$353,5,FALSE))</f>
        <v>7</v>
      </c>
      <c r="H361" t="s">
        <v>35</v>
      </c>
      <c r="I361">
        <v>1300</v>
      </c>
      <c r="J361" t="str">
        <f>VLOOKUP(A361,Sheet1!$A:$D,3, FALSE)</f>
        <v>Eastern</v>
      </c>
      <c r="K361">
        <v>40</v>
      </c>
      <c r="L361" t="s">
        <v>75</v>
      </c>
      <c r="M361">
        <f t="shared" si="813"/>
        <v>32</v>
      </c>
      <c r="N361" s="10">
        <f t="shared" si="900"/>
        <v>18.454545454545453</v>
      </c>
      <c r="O361" s="10">
        <f t="shared" si="901"/>
        <v>24.09090909090909</v>
      </c>
      <c r="P361" s="8">
        <v>7</v>
      </c>
      <c r="Q361" t="str">
        <f>IF(AND(($P361 &lt;  0), ($D361="L")), "N", IF(AND(($P361 &gt; 0), ($D361="W")),"N","Y"))</f>
        <v>Y</v>
      </c>
    </row>
    <row r="362" spans="1:17" x14ac:dyDescent="0.35">
      <c r="A362" t="s">
        <v>7</v>
      </c>
      <c r="B362">
        <v>34</v>
      </c>
      <c r="C362" t="s">
        <v>1</v>
      </c>
      <c r="D362" t="str">
        <f t="shared" ref="D362" si="914">IF($B363=$B362,"T",IF($B363&lt;$B362,"W","L"))</f>
        <v>W</v>
      </c>
      <c r="E362" s="5">
        <f t="shared" si="911"/>
        <v>41609</v>
      </c>
      <c r="F362" s="4">
        <f t="shared" si="899"/>
        <v>12</v>
      </c>
      <c r="G362" s="4">
        <f>VLOOKUP($A362,$A362:$E362,5,FALSE)-IF(ISNA(VLOOKUP($A362,$A$326:$E$353,5,FALSE)),VLOOKUP($A362,$A$296:$E$325,5,FALSE),VLOOKUP($A362,$A$326:$E$353,5,FALSE))</f>
        <v>7</v>
      </c>
      <c r="H362" t="s">
        <v>34</v>
      </c>
      <c r="I362">
        <f t="shared" si="896"/>
        <v>1200</v>
      </c>
      <c r="J362" t="str">
        <f t="shared" ref="J362:L362" si="915">J363</f>
        <v>Central</v>
      </c>
      <c r="K362">
        <f t="shared" si="915"/>
        <v>64</v>
      </c>
      <c r="L362" t="str">
        <f t="shared" si="915"/>
        <v>Mostly Cloudy</v>
      </c>
      <c r="M362">
        <f t="shared" si="811"/>
        <v>31</v>
      </c>
      <c r="N362" s="10">
        <f t="shared" si="900"/>
        <v>26.181818181818183</v>
      </c>
      <c r="O362" s="10">
        <f t="shared" si="901"/>
        <v>20.90909090909091</v>
      </c>
      <c r="P362" s="8">
        <f>(P363*-1)</f>
        <v>7</v>
      </c>
      <c r="Q362" t="str">
        <f>IF(AND(($P362 &lt;  0), ($D362="L")), "N", IF(AND(($P362 &gt; 0), ($D362="W")),"N","Y"))</f>
        <v>N</v>
      </c>
    </row>
    <row r="363" spans="1:17" x14ac:dyDescent="0.35">
      <c r="A363" t="s">
        <v>15</v>
      </c>
      <c r="B363">
        <v>31</v>
      </c>
      <c r="C363" t="s">
        <v>1</v>
      </c>
      <c r="D363" t="str">
        <f t="shared" ref="D363" si="916">IF($B362=$B363,"T",IF($B362&lt;$B363,"W","L"))</f>
        <v>L</v>
      </c>
      <c r="E363" s="5">
        <v>41609</v>
      </c>
      <c r="F363" s="4">
        <f t="shared" si="899"/>
        <v>12</v>
      </c>
      <c r="G363" s="4">
        <f>VLOOKUP($A363,$A363:$E363,5,FALSE)-IF(ISNA(VLOOKUP($A363,$A$326:$E$353,5,FALSE)),VLOOKUP($A363,$A$296:$E$325,5,FALSE),VLOOKUP($A363,$A$326:$E$353,5,FALSE))</f>
        <v>7</v>
      </c>
      <c r="H363" t="s">
        <v>35</v>
      </c>
      <c r="I363">
        <v>1200</v>
      </c>
      <c r="J363" t="str">
        <f>VLOOKUP(A363,Sheet1!$A:$D,3, FALSE)</f>
        <v>Central</v>
      </c>
      <c r="K363">
        <v>64</v>
      </c>
      <c r="L363" t="s">
        <v>74</v>
      </c>
      <c r="M363">
        <f t="shared" si="813"/>
        <v>34</v>
      </c>
      <c r="N363" s="10">
        <f t="shared" si="900"/>
        <v>18.09090909090909</v>
      </c>
      <c r="O363" s="10">
        <f t="shared" si="901"/>
        <v>26.272727272727273</v>
      </c>
      <c r="P363" s="8">
        <v>-7</v>
      </c>
      <c r="Q363" t="str">
        <f>IF(AND(($P363 &lt;  0), ($D363="L")), "N", IF(AND(($P363 &gt; 0), ($D363="W")),"N","Y"))</f>
        <v>N</v>
      </c>
    </row>
    <row r="364" spans="1:17" x14ac:dyDescent="0.35">
      <c r="A364" t="s">
        <v>13</v>
      </c>
      <c r="B364">
        <v>14</v>
      </c>
      <c r="C364" t="s">
        <v>1</v>
      </c>
      <c r="D364" t="str">
        <f t="shared" ref="D364" si="917">IF($B365=$B364,"T",IF($B365&lt;$B364,"W","L"))</f>
        <v>L</v>
      </c>
      <c r="E364" s="5">
        <f t="shared" si="911"/>
        <v>41609</v>
      </c>
      <c r="F364" s="4">
        <f t="shared" si="899"/>
        <v>12</v>
      </c>
      <c r="G364" s="4">
        <f>VLOOKUP($A364,$A364:$E364,5,FALSE)-IF(ISNA(VLOOKUP($A364,$A$326:$E$353,5,FALSE)),VLOOKUP($A364,$A$296:$E$325,5,FALSE),VLOOKUP($A364,$A$326:$E$353,5,FALSE))</f>
        <v>7</v>
      </c>
      <c r="H364" t="s">
        <v>34</v>
      </c>
      <c r="I364">
        <f t="shared" si="896"/>
        <v>1300</v>
      </c>
      <c r="J364" t="str">
        <f t="shared" ref="J364:L364" si="918">J365</f>
        <v>Eastern</v>
      </c>
      <c r="K364" t="str">
        <f t="shared" si="918"/>
        <v>Dome</v>
      </c>
      <c r="L364">
        <f t="shared" si="918"/>
        <v>0</v>
      </c>
      <c r="M364">
        <f t="shared" si="811"/>
        <v>22</v>
      </c>
      <c r="N364" s="10">
        <f t="shared" si="900"/>
        <v>22.727272727272727</v>
      </c>
      <c r="O364" s="10">
        <f t="shared" si="901"/>
        <v>22.272727272727273</v>
      </c>
      <c r="P364" s="8">
        <f>(P365*-1)</f>
        <v>-3.5</v>
      </c>
      <c r="Q364" t="str">
        <f>IF(AND(($P364 &lt;  0), ($D364="L")), "N", IF(AND(($P364 &gt; 0), ($D364="W")),"N","Y"))</f>
        <v>N</v>
      </c>
    </row>
    <row r="365" spans="1:17" x14ac:dyDescent="0.35">
      <c r="A365" t="s">
        <v>14</v>
      </c>
      <c r="B365">
        <v>22</v>
      </c>
      <c r="C365" t="s">
        <v>1</v>
      </c>
      <c r="D365" t="str">
        <f t="shared" ref="D365" si="919">IF($B364=$B365,"T",IF($B364&lt;$B365,"W","L"))</f>
        <v>W</v>
      </c>
      <c r="E365" s="5">
        <v>41609</v>
      </c>
      <c r="F365" s="4">
        <f t="shared" si="899"/>
        <v>12</v>
      </c>
      <c r="G365" s="4">
        <f>VLOOKUP($A365,$A365:$E365,5,FALSE)-IF(ISNA(VLOOKUP($A365,$A$326:$E$353,5,FALSE)),VLOOKUP($A365,$A$296:$E$325,5,FALSE),VLOOKUP($A365,$A$326:$E$353,5,FALSE))</f>
        <v>7</v>
      </c>
      <c r="H365" t="s">
        <v>35</v>
      </c>
      <c r="I365">
        <v>1300</v>
      </c>
      <c r="J365" t="str">
        <f>VLOOKUP(A365,Sheet1!$A:$D,3, FALSE)</f>
        <v>Eastern</v>
      </c>
      <c r="K365" t="s">
        <v>61</v>
      </c>
      <c r="M365">
        <f t="shared" si="813"/>
        <v>14</v>
      </c>
      <c r="N365" s="10">
        <f t="shared" si="900"/>
        <v>23.90909090909091</v>
      </c>
      <c r="O365" s="10">
        <f t="shared" si="901"/>
        <v>23.636363636363637</v>
      </c>
      <c r="P365" s="8">
        <v>3.5</v>
      </c>
      <c r="Q365" t="str">
        <f>IF(AND(($P365 &lt;  0), ($D365="L")), "N", IF(AND(($P365 &gt; 0), ($D365="W")),"N","Y"))</f>
        <v>N</v>
      </c>
    </row>
    <row r="366" spans="1:17" x14ac:dyDescent="0.35">
      <c r="A366" t="s">
        <v>22</v>
      </c>
      <c r="B366">
        <v>21</v>
      </c>
      <c r="C366" t="s">
        <v>1</v>
      </c>
      <c r="D366" t="str">
        <f t="shared" ref="D366" si="920">IF($B367=$B366,"T",IF($B367&lt;$B366,"W","L"))</f>
        <v>L</v>
      </c>
      <c r="E366" s="5">
        <f t="shared" si="911"/>
        <v>41609</v>
      </c>
      <c r="F366" s="4">
        <f t="shared" si="899"/>
        <v>12</v>
      </c>
      <c r="G366" s="4">
        <f>VLOOKUP($A366,$A366:$E366,5,FALSE)-IF(ISNA(VLOOKUP($A366,$A$326:$E$353,5,FALSE)),VLOOKUP($A366,$A$296:$E$325,5,FALSE),VLOOKUP($A366,$A$326:$E$353,5,FALSE))</f>
        <v>7</v>
      </c>
      <c r="H366" t="s">
        <v>34</v>
      </c>
      <c r="I366">
        <f t="shared" si="896"/>
        <v>1300</v>
      </c>
      <c r="J366" t="str">
        <f t="shared" ref="J366:K366" si="921">J367</f>
        <v>Eastern</v>
      </c>
      <c r="K366" s="1">
        <f t="shared" si="921"/>
        <v>46</v>
      </c>
      <c r="L366" s="1" t="str">
        <f t="shared" ref="L366" si="922">L367</f>
        <v>Sunny</v>
      </c>
      <c r="M366">
        <f t="shared" si="811"/>
        <v>24</v>
      </c>
      <c r="N366" s="10">
        <f t="shared" si="900"/>
        <v>23.09090909090909</v>
      </c>
      <c r="O366" s="10">
        <f t="shared" si="901"/>
        <v>20.272727272727273</v>
      </c>
      <c r="P366" s="8">
        <f>(P367*-1)</f>
        <v>-3.5</v>
      </c>
      <c r="Q366" t="str">
        <f>IF(AND(($P366 &lt;  0), ($D366="L")), "N", IF(AND(($P366 &gt; 0), ($D366="W")),"N","Y"))</f>
        <v>N</v>
      </c>
    </row>
    <row r="367" spans="1:17" x14ac:dyDescent="0.35">
      <c r="A367" t="s">
        <v>27</v>
      </c>
      <c r="B367">
        <v>24</v>
      </c>
      <c r="C367" t="s">
        <v>1</v>
      </c>
      <c r="D367" t="str">
        <f t="shared" ref="D367" si="923">IF($B366=$B367,"T",IF($B366&lt;$B367,"W","L"))</f>
        <v>W</v>
      </c>
      <c r="E367" s="5">
        <v>41609</v>
      </c>
      <c r="F367" s="4">
        <f t="shared" si="899"/>
        <v>12</v>
      </c>
      <c r="G367" s="4">
        <f>VLOOKUP($A367,$A367:$E367,5,FALSE)-IF(ISNA(VLOOKUP($A367,$A$326:$E$353,5,FALSE)),VLOOKUP($A367,$A$296:$E$325,5,FALSE),VLOOKUP($A367,$A$326:$E$353,5,FALSE))</f>
        <v>14</v>
      </c>
      <c r="H367" t="s">
        <v>35</v>
      </c>
      <c r="I367">
        <v>1300</v>
      </c>
      <c r="J367" t="str">
        <f>VLOOKUP(A367,Sheet1!$A:$D,3, FALSE)</f>
        <v>Eastern</v>
      </c>
      <c r="K367" s="1">
        <v>46</v>
      </c>
      <c r="L367" s="1" t="s">
        <v>65</v>
      </c>
      <c r="M367">
        <f t="shared" si="813"/>
        <v>21</v>
      </c>
      <c r="N367" s="10">
        <f t="shared" si="900"/>
        <v>25.09090909090909</v>
      </c>
      <c r="O367" s="10">
        <f t="shared" si="901"/>
        <v>23.636363636363637</v>
      </c>
      <c r="P367" s="8">
        <v>3.5</v>
      </c>
      <c r="Q367" t="str">
        <f>IF(AND(($P367 &lt;  0), ($D367="L")), "N", IF(AND(($P367 &gt; 0), ($D367="W")),"N","Y"))</f>
        <v>N</v>
      </c>
    </row>
    <row r="368" spans="1:17" x14ac:dyDescent="0.35">
      <c r="A368" t="s">
        <v>10</v>
      </c>
      <c r="B368">
        <v>23</v>
      </c>
      <c r="C368" t="s">
        <v>1</v>
      </c>
      <c r="D368" t="str">
        <f t="shared" ref="D368" si="924">IF($B369=$B368,"T",IF($B369&lt;$B368,"W","L"))</f>
        <v>W</v>
      </c>
      <c r="E368" s="5">
        <f t="shared" si="911"/>
        <v>41609</v>
      </c>
      <c r="F368" s="4">
        <f t="shared" si="899"/>
        <v>12</v>
      </c>
      <c r="G368" s="4">
        <f>VLOOKUP($A368,$A368:$E368,5,FALSE)-IF(ISNA(VLOOKUP($A368,$A$326:$E$353,5,FALSE)),VLOOKUP($A368,$A$296:$E$325,5,FALSE),VLOOKUP($A368,$A$326:$E$353,5,FALSE))</f>
        <v>7</v>
      </c>
      <c r="H368" t="s">
        <v>34</v>
      </c>
      <c r="I368">
        <f t="shared" si="896"/>
        <v>1300</v>
      </c>
      <c r="J368" t="str">
        <f t="shared" ref="J368:L368" si="925">J369</f>
        <v>Eastern</v>
      </c>
      <c r="K368">
        <f t="shared" si="925"/>
        <v>48</v>
      </c>
      <c r="L368" t="str">
        <f t="shared" si="925"/>
        <v>Partly Cloudy</v>
      </c>
      <c r="M368">
        <f t="shared" ref="M368:M431" si="926">$B369</f>
        <v>3</v>
      </c>
      <c r="N368" s="10">
        <f t="shared" si="900"/>
        <v>20.818181818181817</v>
      </c>
      <c r="O368" s="10">
        <f t="shared" si="901"/>
        <v>22.272727272727273</v>
      </c>
      <c r="P368" s="8">
        <f>(P369*-1)</f>
        <v>0</v>
      </c>
      <c r="Q368" t="str">
        <f>IF(AND(($P368 &lt;  0), ($D368="L")), "N", IF(AND(($P368 &gt; 0), ($D368="W")),"N","Y"))</f>
        <v>Y</v>
      </c>
    </row>
    <row r="369" spans="1:17" x14ac:dyDescent="0.35">
      <c r="A369" t="s">
        <v>31</v>
      </c>
      <c r="B369">
        <v>3</v>
      </c>
      <c r="C369" t="s">
        <v>1</v>
      </c>
      <c r="D369" t="str">
        <f t="shared" ref="D369" si="927">IF($B368=$B369,"T",IF($B368&lt;$B369,"W","L"))</f>
        <v>L</v>
      </c>
      <c r="E369" s="5">
        <v>41609</v>
      </c>
      <c r="F369" s="4">
        <f t="shared" si="899"/>
        <v>12</v>
      </c>
      <c r="G369" s="4">
        <f>VLOOKUP($A369,$A369:$E369,5,FALSE)-IF(ISNA(VLOOKUP($A369,$A$326:$E$353,5,FALSE)),VLOOKUP($A369,$A$296:$E$325,5,FALSE),VLOOKUP($A369,$A$326:$E$353,5,FALSE))</f>
        <v>7</v>
      </c>
      <c r="H369" t="s">
        <v>35</v>
      </c>
      <c r="I369">
        <v>1300</v>
      </c>
      <c r="J369" t="str">
        <f>VLOOKUP(A369,Sheet1!$A:$D,3, FALSE)</f>
        <v>Eastern</v>
      </c>
      <c r="K369">
        <v>48</v>
      </c>
      <c r="L369" t="s">
        <v>62</v>
      </c>
      <c r="M369">
        <f t="shared" ref="M369:M432" si="928">$B368</f>
        <v>23</v>
      </c>
      <c r="N369" s="10">
        <f t="shared" si="900"/>
        <v>16.90909090909091</v>
      </c>
      <c r="O369" s="10">
        <f t="shared" si="901"/>
        <v>26.09090909090909</v>
      </c>
      <c r="P369" s="8">
        <v>0</v>
      </c>
      <c r="Q369" t="str">
        <f>IF(AND(($P369 &lt;  0), ($D369="L")), "N", IF(AND(($P369 &gt; 0), ($D369="W")),"N","Y"))</f>
        <v>Y</v>
      </c>
    </row>
    <row r="370" spans="1:17" x14ac:dyDescent="0.35">
      <c r="A370" t="s">
        <v>9</v>
      </c>
      <c r="B370">
        <v>6</v>
      </c>
      <c r="C370" t="s">
        <v>1</v>
      </c>
      <c r="D370" t="str">
        <f t="shared" ref="D370" si="929">IF($B371=$B370,"T",IF($B371&lt;$B370,"W","L"))</f>
        <v>L</v>
      </c>
      <c r="E370" s="5">
        <f t="shared" si="911"/>
        <v>41609</v>
      </c>
      <c r="F370" s="4">
        <f t="shared" si="899"/>
        <v>12</v>
      </c>
      <c r="G370" s="4">
        <f>VLOOKUP($A370,$A370:$E370,5,FALSE)-IF(ISNA(VLOOKUP($A370,$A$326:$E$353,5,FALSE)),VLOOKUP($A370,$A$296:$E$325,5,FALSE),VLOOKUP($A370,$A$326:$E$353,5,FALSE))</f>
        <v>7</v>
      </c>
      <c r="H370" t="s">
        <v>34</v>
      </c>
      <c r="I370">
        <f t="shared" si="896"/>
        <v>1300</v>
      </c>
      <c r="J370" t="str">
        <f t="shared" ref="J370:L370" si="930">J371</f>
        <v>Eastern</v>
      </c>
      <c r="K370">
        <f t="shared" si="930"/>
        <v>56</v>
      </c>
      <c r="L370" t="str">
        <f t="shared" si="930"/>
        <v>Partly Cloudy</v>
      </c>
      <c r="M370">
        <f t="shared" si="926"/>
        <v>27</v>
      </c>
      <c r="N370" s="10">
        <f t="shared" si="900"/>
        <v>19.181818181818183</v>
      </c>
      <c r="O370" s="10">
        <f t="shared" si="901"/>
        <v>23.454545454545453</v>
      </c>
      <c r="P370" s="8">
        <f>(P371*-1)</f>
        <v>-7</v>
      </c>
      <c r="Q370" t="str">
        <f>IF(AND(($P370 &lt;  0), ($D370="L")), "N", IF(AND(($P370 &gt; 0), ($D370="W")),"N","Y"))</f>
        <v>N</v>
      </c>
    </row>
    <row r="371" spans="1:17" x14ac:dyDescent="0.35">
      <c r="A371" t="s">
        <v>20</v>
      </c>
      <c r="B371">
        <v>27</v>
      </c>
      <c r="C371" t="s">
        <v>1</v>
      </c>
      <c r="D371" t="str">
        <f t="shared" ref="D371" si="931">IF($B370=$B371,"T",IF($B370&lt;$B371,"W","L"))</f>
        <v>W</v>
      </c>
      <c r="E371" s="5">
        <v>41609</v>
      </c>
      <c r="F371" s="4">
        <f t="shared" si="899"/>
        <v>12</v>
      </c>
      <c r="G371" s="4">
        <f>VLOOKUP($A371,$A371:$E371,5,FALSE)-IF(ISNA(VLOOKUP($A371,$A$326:$E$353,5,FALSE)),VLOOKUP($A371,$A$296:$E$325,5,FALSE),VLOOKUP($A371,$A$326:$E$353,5,FALSE))</f>
        <v>7</v>
      </c>
      <c r="H371" t="s">
        <v>35</v>
      </c>
      <c r="I371">
        <v>1300</v>
      </c>
      <c r="J371" t="str">
        <f>VLOOKUP(A371,Sheet1!$A:$D,3, FALSE)</f>
        <v>Eastern</v>
      </c>
      <c r="K371">
        <v>56</v>
      </c>
      <c r="L371" t="s">
        <v>62</v>
      </c>
      <c r="M371">
        <f t="shared" si="928"/>
        <v>6</v>
      </c>
      <c r="N371" s="10">
        <f t="shared" si="900"/>
        <v>23.454545454545453</v>
      </c>
      <c r="O371" s="10">
        <f t="shared" si="901"/>
        <v>13.727272727272727</v>
      </c>
      <c r="P371" s="8">
        <v>7</v>
      </c>
      <c r="Q371" t="str">
        <f>IF(AND(($P371 &lt;  0), ($D371="L")), "N", IF(AND(($P371 &gt; 0), ($D371="W")),"N","Y"))</f>
        <v>N</v>
      </c>
    </row>
    <row r="372" spans="1:17" x14ac:dyDescent="0.35">
      <c r="A372" t="s">
        <v>17</v>
      </c>
      <c r="B372">
        <v>20</v>
      </c>
      <c r="C372" t="s">
        <v>5</v>
      </c>
      <c r="D372" t="str">
        <f t="shared" ref="D372" si="932">IF($B373=$B372,"T",IF($B373&lt;$B372,"W","L"))</f>
        <v>L</v>
      </c>
      <c r="E372" s="5">
        <f t="shared" si="911"/>
        <v>41609</v>
      </c>
      <c r="F372" s="4">
        <f t="shared" si="899"/>
        <v>12</v>
      </c>
      <c r="G372" s="4">
        <f>VLOOKUP($A372,$A372:$E372,5,FALSE)-IF(ISNA(VLOOKUP($A372,$A$326:$E$353,5,FALSE)),VLOOKUP($A372,$A$296:$E$325,5,FALSE),VLOOKUP($A372,$A$326:$E$353,5,FALSE))</f>
        <v>7</v>
      </c>
      <c r="H372" t="s">
        <v>34</v>
      </c>
      <c r="I372">
        <f t="shared" si="896"/>
        <v>1200</v>
      </c>
      <c r="J372" t="str">
        <f t="shared" ref="J372:L372" si="933">J373</f>
        <v>Central</v>
      </c>
      <c r="K372" t="str">
        <f t="shared" si="933"/>
        <v>Dome</v>
      </c>
      <c r="L372">
        <f t="shared" si="933"/>
        <v>0</v>
      </c>
      <c r="M372">
        <f t="shared" si="926"/>
        <v>23</v>
      </c>
      <c r="N372" s="10">
        <f t="shared" si="900"/>
        <v>27.545454545454547</v>
      </c>
      <c r="O372" s="10">
        <f t="shared" si="901"/>
        <v>28.09090909090909</v>
      </c>
      <c r="P372" s="8">
        <f>(P373*-1)</f>
        <v>-1</v>
      </c>
      <c r="Q372" t="str">
        <f>IF(AND(($P372 &lt;  0), ($D372="L")), "N", IF(AND(($P372 &gt; 0), ($D372="W")),"N","Y"))</f>
        <v>N</v>
      </c>
    </row>
    <row r="373" spans="1:17" x14ac:dyDescent="0.35">
      <c r="A373" t="s">
        <v>0</v>
      </c>
      <c r="B373">
        <v>23</v>
      </c>
      <c r="C373" t="s">
        <v>5</v>
      </c>
      <c r="D373" t="str">
        <f t="shared" ref="D373" si="934">IF($B372=$B373,"T",IF($B372&lt;$B373,"W","L"))</f>
        <v>W</v>
      </c>
      <c r="E373" s="5">
        <v>41609</v>
      </c>
      <c r="F373" s="4">
        <f t="shared" si="899"/>
        <v>12</v>
      </c>
      <c r="G373" s="4">
        <f>VLOOKUP($A373,$A373:$E373,5,FALSE)-IF(ISNA(VLOOKUP($A373,$A$326:$E$353,5,FALSE)),VLOOKUP($A373,$A$296:$E$325,5,FALSE),VLOOKUP($A373,$A$326:$E$353,5,FALSE))</f>
        <v>7</v>
      </c>
      <c r="H373" t="s">
        <v>35</v>
      </c>
      <c r="I373">
        <v>1200</v>
      </c>
      <c r="J373" t="str">
        <f>VLOOKUP(A373,Sheet1!$A:$D,3, FALSE)</f>
        <v>Central</v>
      </c>
      <c r="K373" t="s">
        <v>61</v>
      </c>
      <c r="M373">
        <f t="shared" si="928"/>
        <v>20</v>
      </c>
      <c r="N373" s="10">
        <f t="shared" si="900"/>
        <v>24.181818181818183</v>
      </c>
      <c r="O373" s="10">
        <f t="shared" si="901"/>
        <v>31.454545454545453</v>
      </c>
      <c r="P373" s="8">
        <v>1</v>
      </c>
      <c r="Q373" t="str">
        <f>IF(AND(($P373 &lt;  0), ($D373="L")), "N", IF(AND(($P373 &gt; 0), ($D373="W")),"N","Y"))</f>
        <v>N</v>
      </c>
    </row>
    <row r="374" spans="1:17" x14ac:dyDescent="0.35">
      <c r="A374" t="s">
        <v>23</v>
      </c>
      <c r="B374">
        <v>13</v>
      </c>
      <c r="C374" t="s">
        <v>1</v>
      </c>
      <c r="D374" t="str">
        <f t="shared" ref="D374" si="935">IF($B375=$B374,"T",IF($B375&lt;$B374,"W","L"))</f>
        <v>L</v>
      </c>
      <c r="E374" s="5">
        <f t="shared" si="911"/>
        <v>41609</v>
      </c>
      <c r="F374" s="4">
        <f t="shared" si="899"/>
        <v>12</v>
      </c>
      <c r="G374" s="4">
        <f>VLOOKUP($A374,$A374:$E374,5,FALSE)-IF(ISNA(VLOOKUP($A374,$A$326:$E$353,5,FALSE)),VLOOKUP($A374,$A$296:$E$325,5,FALSE),VLOOKUP($A374,$A$326:$E$353,5,FALSE))</f>
        <v>7</v>
      </c>
      <c r="H374" t="s">
        <v>34</v>
      </c>
      <c r="I374">
        <f t="shared" si="896"/>
        <v>1305</v>
      </c>
      <c r="J374" t="str">
        <f t="shared" ref="J374:L374" si="936">J375</f>
        <v>Pacific</v>
      </c>
      <c r="K374">
        <f t="shared" si="936"/>
        <v>59</v>
      </c>
      <c r="L374" t="str">
        <f t="shared" si="936"/>
        <v>Sunny</v>
      </c>
      <c r="M374">
        <f t="shared" si="926"/>
        <v>23</v>
      </c>
      <c r="N374" s="10">
        <f t="shared" si="900"/>
        <v>24.181818181818183</v>
      </c>
      <c r="O374" s="10">
        <f t="shared" si="901"/>
        <v>23.181818181818183</v>
      </c>
      <c r="P374" s="8">
        <f>(P375*-1)</f>
        <v>-7.5</v>
      </c>
      <c r="Q374" t="str">
        <f>IF(AND(($P374 &lt;  0), ($D374="L")), "N", IF(AND(($P374 &gt; 0), ($D374="W")),"N","Y"))</f>
        <v>N</v>
      </c>
    </row>
    <row r="375" spans="1:17" x14ac:dyDescent="0.35">
      <c r="A375" t="s">
        <v>24</v>
      </c>
      <c r="B375">
        <v>23</v>
      </c>
      <c r="C375" t="s">
        <v>1</v>
      </c>
      <c r="D375" t="str">
        <f t="shared" ref="D375" si="937">IF($B374=$B375,"T",IF($B374&lt;$B375,"W","L"))</f>
        <v>W</v>
      </c>
      <c r="E375" s="5">
        <v>41609</v>
      </c>
      <c r="F375" s="4">
        <f t="shared" si="899"/>
        <v>12</v>
      </c>
      <c r="G375" s="4">
        <f>VLOOKUP($A375,$A375:$E375,5,FALSE)-IF(ISNA(VLOOKUP($A375,$A$326:$E$353,5,FALSE)),VLOOKUP($A375,$A$296:$E$325,5,FALSE),VLOOKUP($A375,$A$326:$E$353,5,FALSE))</f>
        <v>6</v>
      </c>
      <c r="H375" t="s">
        <v>35</v>
      </c>
      <c r="I375">
        <v>1305</v>
      </c>
      <c r="J375" t="str">
        <f>VLOOKUP(A375,Sheet1!$A:$D,3, FALSE)</f>
        <v>Pacific</v>
      </c>
      <c r="K375">
        <v>59</v>
      </c>
      <c r="L375" t="s">
        <v>65</v>
      </c>
      <c r="M375">
        <f t="shared" si="928"/>
        <v>13</v>
      </c>
      <c r="N375" s="10">
        <f t="shared" si="900"/>
        <v>24.90909090909091</v>
      </c>
      <c r="O375" s="10">
        <f t="shared" si="901"/>
        <v>16.727272727272727</v>
      </c>
      <c r="P375" s="8">
        <v>7.5</v>
      </c>
      <c r="Q375" t="str">
        <f>IF(AND(($P375 &lt;  0), ($D375="L")), "N", IF(AND(($P375 &gt; 0), ($D375="W")),"N","Y"))</f>
        <v>N</v>
      </c>
    </row>
    <row r="376" spans="1:17" x14ac:dyDescent="0.35">
      <c r="A376" t="s">
        <v>3</v>
      </c>
      <c r="B376">
        <v>34</v>
      </c>
      <c r="C376" t="s">
        <v>5</v>
      </c>
      <c r="D376" t="str">
        <f t="shared" ref="D376" si="938">IF($B377=$B376,"T",IF($B377&lt;$B376,"W","L"))</f>
        <v>W</v>
      </c>
      <c r="E376" s="5">
        <f t="shared" si="911"/>
        <v>41609</v>
      </c>
      <c r="F376" s="4">
        <f t="shared" si="899"/>
        <v>12</v>
      </c>
      <c r="G376" s="4">
        <f>VLOOKUP($A376,$A376:$E376,5,FALSE)-IF(ISNA(VLOOKUP($A376,$A$326:$E$353,5,FALSE)),VLOOKUP($A376,$A$296:$E$325,5,FALSE),VLOOKUP($A376,$A$326:$E$353,5,FALSE))</f>
        <v>10</v>
      </c>
      <c r="H376" t="s">
        <v>37</v>
      </c>
      <c r="I376">
        <f t="shared" si="896"/>
        <v>1605</v>
      </c>
      <c r="J376" t="str">
        <f t="shared" ref="J376:L376" si="939">J377</f>
        <v>Eastern</v>
      </c>
      <c r="K376" t="str">
        <f t="shared" si="939"/>
        <v>Dome</v>
      </c>
      <c r="L376">
        <f t="shared" si="939"/>
        <v>0</v>
      </c>
      <c r="M376">
        <f t="shared" si="926"/>
        <v>31</v>
      </c>
      <c r="N376" s="10">
        <f t="shared" si="900"/>
        <v>20.636363636363637</v>
      </c>
      <c r="O376" s="10">
        <f t="shared" si="901"/>
        <v>28.09090909090909</v>
      </c>
      <c r="P376" s="8">
        <f>(P377*-1)</f>
        <v>-4.5</v>
      </c>
      <c r="Q376" t="str">
        <f>IF(AND(($P376 &lt;  0), ($D376="L")), "N", IF(AND(($P376 &gt; 0), ($D376="W")),"N","Y"))</f>
        <v>Y</v>
      </c>
    </row>
    <row r="377" spans="1:17" x14ac:dyDescent="0.35">
      <c r="A377" t="s">
        <v>11</v>
      </c>
      <c r="B377">
        <v>31</v>
      </c>
      <c r="C377" t="s">
        <v>5</v>
      </c>
      <c r="D377" t="str">
        <f t="shared" ref="D377" si="940">IF($B376=$B377,"T",IF($B376&lt;$B377,"W","L"))</f>
        <v>L</v>
      </c>
      <c r="E377" s="5">
        <v>41609</v>
      </c>
      <c r="F377" s="4">
        <f t="shared" si="899"/>
        <v>12</v>
      </c>
      <c r="G377" s="4">
        <f>VLOOKUP($A377,$A377:$E377,5,FALSE)-IF(ISNA(VLOOKUP($A377,$A$326:$E$353,5,FALSE)),VLOOKUP($A377,$A$296:$E$325,5,FALSE),VLOOKUP($A377,$A$326:$E$353,5,FALSE))</f>
        <v>14</v>
      </c>
      <c r="H377" t="s">
        <v>36</v>
      </c>
      <c r="I377">
        <v>1605</v>
      </c>
      <c r="J377" t="str">
        <f>VLOOKUP(A377,Sheet1!$A:$D,3, FALSE)</f>
        <v>Eastern</v>
      </c>
      <c r="K377" t="s">
        <v>61</v>
      </c>
      <c r="M377">
        <f t="shared" si="928"/>
        <v>34</v>
      </c>
      <c r="N377" s="10">
        <f t="shared" si="900"/>
        <v>21.454545454545453</v>
      </c>
      <c r="O377" s="10">
        <f t="shared" si="901"/>
        <v>24.818181818181817</v>
      </c>
      <c r="P377" s="8">
        <v>4.5</v>
      </c>
      <c r="Q377" t="str">
        <f>IF(AND(($P377 &lt;  0), ($D377="L")), "N", IF(AND(($P377 &gt; 0), ($D377="W")),"N","Y"))</f>
        <v>Y</v>
      </c>
    </row>
    <row r="378" spans="1:17" x14ac:dyDescent="0.35">
      <c r="A378" t="s">
        <v>6</v>
      </c>
      <c r="B378">
        <v>17</v>
      </c>
      <c r="C378" t="s">
        <v>1</v>
      </c>
      <c r="D378" t="str">
        <f t="shared" ref="D378" si="941">IF($B379=$B378,"T",IF($B379&lt;$B378,"W","L"))</f>
        <v>W</v>
      </c>
      <c r="E378" s="5">
        <f t="shared" si="911"/>
        <v>41609</v>
      </c>
      <c r="F378" s="4">
        <f t="shared" si="899"/>
        <v>12</v>
      </c>
      <c r="G378" s="4">
        <f>VLOOKUP($A378,$A378:$E378,5,FALSE)-IF(ISNA(VLOOKUP($A378,$A$326:$E$353,5,FALSE)),VLOOKUP($A378,$A$296:$E$325,5,FALSE),VLOOKUP($A378,$A$326:$E$353,5,FALSE))</f>
        <v>14</v>
      </c>
      <c r="H378" t="s">
        <v>34</v>
      </c>
      <c r="I378">
        <f t="shared" si="896"/>
        <v>1325</v>
      </c>
      <c r="J378" t="str">
        <f t="shared" ref="J378:L378" si="942">J379</f>
        <v>Pacific</v>
      </c>
      <c r="K378">
        <f t="shared" si="942"/>
        <v>77</v>
      </c>
      <c r="L378" t="str">
        <f t="shared" si="942"/>
        <v>Sunny</v>
      </c>
      <c r="M378">
        <f t="shared" si="926"/>
        <v>10</v>
      </c>
      <c r="N378" s="10">
        <f t="shared" si="900"/>
        <v>25</v>
      </c>
      <c r="O378" s="10">
        <f t="shared" si="901"/>
        <v>18.727272727272727</v>
      </c>
      <c r="P378" s="8">
        <f>(P379*-1)</f>
        <v>1.5</v>
      </c>
      <c r="Q378" t="str">
        <f>IF(AND(($P378 &lt;  0), ($D378="L")), "N", IF(AND(($P378 &gt; 0), ($D378="W")),"N","Y"))</f>
        <v>N</v>
      </c>
    </row>
    <row r="379" spans="1:17" x14ac:dyDescent="0.35">
      <c r="A379" t="s">
        <v>32</v>
      </c>
      <c r="B379">
        <v>10</v>
      </c>
      <c r="C379" t="s">
        <v>1</v>
      </c>
      <c r="D379" t="str">
        <f t="shared" ref="D379" si="943">IF($B378=$B379,"T",IF($B378&lt;$B379,"W","L"))</f>
        <v>L</v>
      </c>
      <c r="E379" s="5">
        <v>41609</v>
      </c>
      <c r="F379" s="4">
        <f t="shared" si="899"/>
        <v>12</v>
      </c>
      <c r="G379" s="4">
        <f>VLOOKUP($A379,$A379:$E379,5,FALSE)-IF(ISNA(VLOOKUP($A379,$A$326:$E$353,5,FALSE)),VLOOKUP($A379,$A$296:$E$325,5,FALSE),VLOOKUP($A379,$A$326:$E$353,5,FALSE))</f>
        <v>7</v>
      </c>
      <c r="H379" t="s">
        <v>35</v>
      </c>
      <c r="I379">
        <v>1325</v>
      </c>
      <c r="J379" t="str">
        <f>VLOOKUP(A379,Sheet1!$A:$D,3, FALSE)</f>
        <v>Pacific</v>
      </c>
      <c r="K379">
        <v>77</v>
      </c>
      <c r="L379" t="s">
        <v>65</v>
      </c>
      <c r="M379">
        <f t="shared" si="928"/>
        <v>17</v>
      </c>
      <c r="N379" s="10">
        <f t="shared" si="900"/>
        <v>24.454545454545453</v>
      </c>
      <c r="O379" s="10">
        <f t="shared" si="901"/>
        <v>23.636363636363637</v>
      </c>
      <c r="P379" s="8">
        <v>-1.5</v>
      </c>
      <c r="Q379" t="str">
        <f>IF(AND(($P379 &lt;  0), ($D379="L")), "N", IF(AND(($P379 &gt; 0), ($D379="W")),"N","Y"))</f>
        <v>N</v>
      </c>
    </row>
    <row r="380" spans="1:17" x14ac:dyDescent="0.35">
      <c r="A380" t="s">
        <v>18</v>
      </c>
      <c r="B380">
        <v>35</v>
      </c>
      <c r="C380" t="s">
        <v>1</v>
      </c>
      <c r="D380" t="str">
        <f t="shared" ref="D380" si="944">IF($B381=$B380,"T",IF($B381&lt;$B380,"W","L"))</f>
        <v>W</v>
      </c>
      <c r="E380" s="5">
        <f t="shared" si="911"/>
        <v>41609</v>
      </c>
      <c r="F380" s="4">
        <f t="shared" si="899"/>
        <v>12</v>
      </c>
      <c r="G380" s="4">
        <f>VLOOKUP($A380,$A380:$E380,5,FALSE)-IF(ISNA(VLOOKUP($A380,$A$326:$E$353,5,FALSE)),VLOOKUP($A380,$A$296:$E$325,5,FALSE),VLOOKUP($A380,$A$326:$E$353,5,FALSE))</f>
        <v>7</v>
      </c>
      <c r="H380" t="s">
        <v>34</v>
      </c>
      <c r="I380">
        <f t="shared" si="896"/>
        <v>1525</v>
      </c>
      <c r="J380" t="str">
        <f t="shared" ref="J380:L380" si="945">J381</f>
        <v>Central</v>
      </c>
      <c r="K380">
        <f t="shared" si="945"/>
        <v>55</v>
      </c>
      <c r="L380" t="str">
        <f t="shared" si="945"/>
        <v>Sunny, Clear</v>
      </c>
      <c r="M380">
        <f t="shared" si="926"/>
        <v>28</v>
      </c>
      <c r="N380" s="10">
        <f t="shared" si="900"/>
        <v>39</v>
      </c>
      <c r="O380" s="10">
        <f t="shared" si="901"/>
        <v>26.272727272727273</v>
      </c>
      <c r="P380" s="8">
        <f>(P381*-1)</f>
        <v>5.5</v>
      </c>
      <c r="Q380" t="str">
        <f>IF(AND(($P380 &lt;  0), ($D380="L")), "N", IF(AND(($P380 &gt; 0), ($D380="W")),"N","Y"))</f>
        <v>N</v>
      </c>
    </row>
    <row r="381" spans="1:17" x14ac:dyDescent="0.35">
      <c r="A381" t="s">
        <v>33</v>
      </c>
      <c r="B381">
        <v>28</v>
      </c>
      <c r="C381" t="s">
        <v>1</v>
      </c>
      <c r="D381" t="str">
        <f t="shared" ref="D381" si="946">IF($B380=$B381,"T",IF($B380&lt;$B381,"W","L"))</f>
        <v>L</v>
      </c>
      <c r="E381" s="5">
        <v>41609</v>
      </c>
      <c r="F381" s="4">
        <f t="shared" si="899"/>
        <v>12</v>
      </c>
      <c r="G381" s="4">
        <f>VLOOKUP($A381,$A381:$E381,5,FALSE)-IF(ISNA(VLOOKUP($A381,$A$326:$E$353,5,FALSE)),VLOOKUP($A381,$A$296:$E$325,5,FALSE),VLOOKUP($A381,$A$326:$E$353,5,FALSE))</f>
        <v>7</v>
      </c>
      <c r="H381" t="s">
        <v>35</v>
      </c>
      <c r="I381">
        <v>1525</v>
      </c>
      <c r="J381" t="str">
        <f>VLOOKUP(A381,Sheet1!$A:$D,3, FALSE)</f>
        <v>Central</v>
      </c>
      <c r="K381">
        <v>55</v>
      </c>
      <c r="L381" t="s">
        <v>162</v>
      </c>
      <c r="M381">
        <f t="shared" si="928"/>
        <v>35</v>
      </c>
      <c r="N381" s="10">
        <f t="shared" si="900"/>
        <v>24.545454545454547</v>
      </c>
      <c r="O381" s="10">
        <f t="shared" si="901"/>
        <v>16.272727272727273</v>
      </c>
      <c r="P381" s="8">
        <v>-5.5</v>
      </c>
      <c r="Q381" t="str">
        <f>IF(AND(($P381 &lt;  0), ($D381="L")), "N", IF(AND(($P381 &gt; 0), ($D381="W")),"N","Y"))</f>
        <v>N</v>
      </c>
    </row>
    <row r="382" spans="1:17" x14ac:dyDescent="0.35">
      <c r="A382" t="s">
        <v>21</v>
      </c>
      <c r="B382">
        <v>24</v>
      </c>
      <c r="C382" t="s">
        <v>1</v>
      </c>
      <c r="D382" t="str">
        <f t="shared" ref="D382" si="947">IF($B383=$B382,"T",IF($B383&lt;$B382,"W","L"))</f>
        <v>W</v>
      </c>
      <c r="E382" s="5">
        <f t="shared" si="911"/>
        <v>41609</v>
      </c>
      <c r="F382" s="4">
        <f t="shared" si="899"/>
        <v>12</v>
      </c>
      <c r="G382" s="4">
        <f>VLOOKUP($A382,$A382:$E382,5,FALSE)-IF(ISNA(VLOOKUP($A382,$A$326:$E$353,5,FALSE)),VLOOKUP($A382,$A$296:$E$325,5,FALSE),VLOOKUP($A382,$A$326:$E$353,5,FALSE))</f>
        <v>7</v>
      </c>
      <c r="H382" t="s">
        <v>34</v>
      </c>
      <c r="I382">
        <f t="shared" si="896"/>
        <v>2030</v>
      </c>
      <c r="J382" t="str">
        <f t="shared" ref="J382:L382" si="948">J383</f>
        <v>Eastern</v>
      </c>
      <c r="K382">
        <f t="shared" si="948"/>
        <v>43</v>
      </c>
      <c r="L382" t="str">
        <f t="shared" si="948"/>
        <v>Cloudy</v>
      </c>
      <c r="M382">
        <f t="shared" si="926"/>
        <v>17</v>
      </c>
      <c r="N382" s="10">
        <f t="shared" si="900"/>
        <v>19.363636363636363</v>
      </c>
      <c r="O382" s="10">
        <f t="shared" si="901"/>
        <v>25.454545454545453</v>
      </c>
      <c r="P382" s="8">
        <f>(P383*-1)</f>
        <v>-1</v>
      </c>
      <c r="Q382" t="str">
        <f>IF(AND(($P382 &lt;  0), ($D382="L")), "N", IF(AND(($P382 &gt; 0), ($D382="W")),"N","Y"))</f>
        <v>Y</v>
      </c>
    </row>
    <row r="383" spans="1:17" x14ac:dyDescent="0.35">
      <c r="A383" t="s">
        <v>29</v>
      </c>
      <c r="B383">
        <v>17</v>
      </c>
      <c r="C383" t="s">
        <v>1</v>
      </c>
      <c r="D383" t="str">
        <f t="shared" ref="D383" si="949">IF($B382=$B383,"T",IF($B382&lt;$B383,"W","L"))</f>
        <v>L</v>
      </c>
      <c r="E383" s="5">
        <v>41609</v>
      </c>
      <c r="F383" s="4">
        <f t="shared" si="899"/>
        <v>12</v>
      </c>
      <c r="G383" s="4">
        <f>VLOOKUP($A383,$A383:$E383,5,FALSE)-IF(ISNA(VLOOKUP($A383,$A$326:$E$353,5,FALSE)),VLOOKUP($A383,$A$296:$E$325,5,FALSE),VLOOKUP($A383,$A$326:$E$353,5,FALSE))</f>
        <v>6</v>
      </c>
      <c r="H383" t="s">
        <v>35</v>
      </c>
      <c r="I383">
        <v>2030</v>
      </c>
      <c r="J383" t="str">
        <f>VLOOKUP(A383,Sheet1!$A:$D,3, FALSE)</f>
        <v>Eastern</v>
      </c>
      <c r="K383">
        <v>43</v>
      </c>
      <c r="L383" t="s">
        <v>64</v>
      </c>
      <c r="M383">
        <f t="shared" si="928"/>
        <v>24</v>
      </c>
      <c r="N383" s="10">
        <f t="shared" si="900"/>
        <v>22.90909090909091</v>
      </c>
      <c r="O383" s="10">
        <f t="shared" si="901"/>
        <v>30.727272727272727</v>
      </c>
      <c r="P383" s="8">
        <v>1</v>
      </c>
      <c r="Q383" t="str">
        <f>IF(AND(($P383 &lt;  0), ($D383="L")), "N", IF(AND(($P383 &gt; 0), ($D383="W")),"N","Y"))</f>
        <v>Y</v>
      </c>
    </row>
    <row r="384" spans="1:17" x14ac:dyDescent="0.35">
      <c r="A384" t="s">
        <v>2</v>
      </c>
      <c r="B384">
        <v>7</v>
      </c>
      <c r="C384" t="s">
        <v>1</v>
      </c>
      <c r="D384" t="str">
        <f t="shared" ref="D384" si="950">IF($B385=$B384,"T",IF($B385&lt;$B384,"W","L"))</f>
        <v>L</v>
      </c>
      <c r="E384" s="5">
        <f t="shared" ref="E384" si="951">$E385</f>
        <v>41610</v>
      </c>
      <c r="F384" s="4">
        <f t="shared" si="899"/>
        <v>12</v>
      </c>
      <c r="G384" s="4">
        <f>VLOOKUP($A384,$A384:$E384,5,FALSE)-IF(ISNA(VLOOKUP($A384,$A$326:$E$353,5,FALSE)),VLOOKUP($A384,$A$296:$E$325,5,FALSE),VLOOKUP($A384,$A$326:$E$353,5,FALSE))</f>
        <v>11</v>
      </c>
      <c r="H384" t="s">
        <v>34</v>
      </c>
      <c r="I384">
        <f t="shared" si="896"/>
        <v>1740</v>
      </c>
      <c r="J384" t="str">
        <f t="shared" ref="J384:L384" si="952">J385</f>
        <v>Pacific</v>
      </c>
      <c r="K384">
        <f t="shared" si="952"/>
        <v>41</v>
      </c>
      <c r="L384" t="str">
        <f t="shared" si="952"/>
        <v>Cloudy</v>
      </c>
      <c r="M384">
        <f t="shared" si="926"/>
        <v>34</v>
      </c>
      <c r="N384" s="10">
        <f t="shared" si="900"/>
        <v>27.727272727272727</v>
      </c>
      <c r="O384" s="10">
        <f t="shared" si="901"/>
        <v>17.818181818181817</v>
      </c>
      <c r="P384" s="8">
        <f>(P385*-1)</f>
        <v>-6.5</v>
      </c>
      <c r="Q384" t="str">
        <f>IF(AND(($P384 &lt;  0), ($D384="L")), "N", IF(AND(($P384 &gt; 0), ($D384="W")),"N","Y"))</f>
        <v>N</v>
      </c>
    </row>
    <row r="385" spans="1:17" x14ac:dyDescent="0.35">
      <c r="A385" t="s">
        <v>25</v>
      </c>
      <c r="B385">
        <v>34</v>
      </c>
      <c r="C385" t="s">
        <v>1</v>
      </c>
      <c r="D385" t="str">
        <f t="shared" ref="D385" si="953">IF($B384=$B385,"T",IF($B384&lt;$B385,"W","L"))</f>
        <v>W</v>
      </c>
      <c r="E385" s="5">
        <v>41610</v>
      </c>
      <c r="F385" s="4">
        <f t="shared" si="899"/>
        <v>12</v>
      </c>
      <c r="G385" s="4">
        <f>VLOOKUP($A385,$A385:$E385,5,FALSE)-IF(ISNA(VLOOKUP($A385,$A$326:$E$353,5,FALSE)),VLOOKUP($A385,$A$296:$E$325,5,FALSE),VLOOKUP($A385,$A$326:$E$353,5,FALSE))</f>
        <v>15</v>
      </c>
      <c r="H385" t="s">
        <v>35</v>
      </c>
      <c r="I385">
        <v>1740</v>
      </c>
      <c r="J385" t="str">
        <f>VLOOKUP(A385,Sheet1!$A:$D,3, FALSE)</f>
        <v>Pacific</v>
      </c>
      <c r="K385">
        <v>41</v>
      </c>
      <c r="L385" t="s">
        <v>64</v>
      </c>
      <c r="M385">
        <f t="shared" si="928"/>
        <v>7</v>
      </c>
      <c r="N385" s="10">
        <f t="shared" si="900"/>
        <v>27.818181818181817</v>
      </c>
      <c r="O385" s="10">
        <f t="shared" si="901"/>
        <v>16.272727272727273</v>
      </c>
      <c r="P385" s="8">
        <v>6.5</v>
      </c>
      <c r="Q385" t="str">
        <f>IF(AND(($P385 &lt;  0), ($D385="L")), "N", IF(AND(($P385 &gt; 0), ($D385="W")),"N","Y"))</f>
        <v>N</v>
      </c>
    </row>
    <row r="386" spans="1:17" x14ac:dyDescent="0.35">
      <c r="A386" t="s">
        <v>15</v>
      </c>
      <c r="B386">
        <v>20</v>
      </c>
      <c r="C386" t="s">
        <v>1</v>
      </c>
      <c r="D386" t="str">
        <f t="shared" ref="D386" si="954">IF($B387=$B386,"T",IF($B387&lt;$B386,"W","L"))</f>
        <v>L</v>
      </c>
      <c r="E386" s="5">
        <f t="shared" ref="E386" si="955">$E387</f>
        <v>41613</v>
      </c>
      <c r="F386" s="4">
        <f>1+IF(ISNA(VLOOKUP($A386,$A$354:$F$385,6,FALSE)),VLOOKUP($A386,$A$326:$F$353,6,FALSE),VLOOKUP($A386,$A$354:$F$385,6,FALSE))</f>
        <v>13</v>
      </c>
      <c r="G386" s="4">
        <f>VLOOKUP($A386,$A386:$E386,5,FALSE)-IF(ISNA(VLOOKUP($A386,$A$354:$E$385,5,FALSE)),VLOOKUP($A386,$A$326:$E$353,5,FALSE),VLOOKUP($A386,$A$354:$E$385,5,FALSE))</f>
        <v>4</v>
      </c>
      <c r="H386" t="s">
        <v>34</v>
      </c>
      <c r="I386">
        <f t="shared" ref="I386:I416" si="956">I387</f>
        <v>2025</v>
      </c>
      <c r="J386" t="str">
        <f>J387</f>
        <v>Eastern</v>
      </c>
      <c r="K386">
        <f t="shared" ref="K386" si="957">K387</f>
        <v>72</v>
      </c>
      <c r="L386">
        <f t="shared" ref="L386" si="958">L387</f>
        <v>0</v>
      </c>
      <c r="M386">
        <f t="shared" si="926"/>
        <v>27</v>
      </c>
      <c r="N386" s="10">
        <f>IF(ISNA(VLOOKUP($A386,$A$354:$N$385,2,FALSE)),((VLOOKUP($A386,$A$326:$N$353,14,FALSE)*($F386-2))+VLOOKUP($A386,$A$326:$N$353,2,FALSE))/($F386-1),((VLOOKUP($A386,$A$354:$N$385,14,FALSE)*($F386-2))+VLOOKUP($A386,$A$354:$N$385,2,FALSE))/($F386-1))</f>
        <v>19.166666666666668</v>
      </c>
      <c r="O386" s="10">
        <f>IF(ISNA(VLOOKUP($A386,$A$354:$O$385,13,FALSE)),((VLOOKUP($A386,$A$326:$O$353,15,FALSE)*($F386-2))+VLOOKUP($A386,$A$326:$O$353,13,FALSE))/($F386-1),((VLOOKUP($A386,$A$354:$O$385,15,FALSE)*($F386-2))+VLOOKUP($A386,$A$354:$O$385,13,FALSE))/($F386-1))</f>
        <v>26.916666666666668</v>
      </c>
      <c r="P386" s="8">
        <f>(P387*-1)</f>
        <v>3</v>
      </c>
      <c r="Q386" t="str">
        <f>IF(AND(($P386 &lt;  0), ($D386="L")), "N", IF(AND(($P386 &gt; 0), ($D386="W")),"N","Y"))</f>
        <v>Y</v>
      </c>
    </row>
    <row r="387" spans="1:17" x14ac:dyDescent="0.35">
      <c r="A387" t="s">
        <v>19</v>
      </c>
      <c r="B387">
        <v>27</v>
      </c>
      <c r="C387" t="s">
        <v>1</v>
      </c>
      <c r="D387" t="str">
        <f t="shared" ref="D387" si="959">IF($B386=$B387,"T",IF($B386&lt;$B387,"W","L"))</f>
        <v>W</v>
      </c>
      <c r="E387" s="5">
        <v>41613</v>
      </c>
      <c r="F387" s="4">
        <f t="shared" ref="F387:F417" si="960">1+IF(ISNA(VLOOKUP($A387,$A$354:$F$385,6,FALSE)),VLOOKUP($A387,$A$326:$F$353,6,FALSE),VLOOKUP($A387,$A$354:$F$385,6,FALSE))</f>
        <v>13</v>
      </c>
      <c r="G387" s="4">
        <f>VLOOKUP($A387,$A387:$E387,5,FALSE)-IF(ISNA(VLOOKUP($A387,$A$354:$E$385,5,FALSE)),VLOOKUP($A387,$A$326:$E$353,5,FALSE),VLOOKUP($A387,$A$354:$E$385,5,FALSE))</f>
        <v>4</v>
      </c>
      <c r="H387" t="s">
        <v>35</v>
      </c>
      <c r="I387">
        <v>2025</v>
      </c>
      <c r="J387" t="str">
        <f>VLOOKUP(A387,Sheet1!$A:$D,3, FALSE)</f>
        <v>Eastern</v>
      </c>
      <c r="K387">
        <v>72</v>
      </c>
      <c r="M387">
        <f t="shared" si="928"/>
        <v>20</v>
      </c>
      <c r="N387" s="10">
        <f t="shared" ref="N387:N417" si="961">IF(ISNA(VLOOKUP($A387,$A$354:$N$385,2,FALSE)),((VLOOKUP($A387,$A$326:$N$353,14,FALSE)*($F387-2))+VLOOKUP($A387,$A$326:$N$353,2,FALSE))/($F387-1),((VLOOKUP($A387,$A$354:$N$385,14,FALSE)*($F387-2))+VLOOKUP($A387,$A$354:$N$385,2,FALSE))/($F387-1))</f>
        <v>14.5</v>
      </c>
      <c r="O387" s="10">
        <f t="shared" ref="O387:O417" si="962">IF(ISNA(VLOOKUP($A387,$A$354:$O$385,13,FALSE)),((VLOOKUP($A387,$A$326:$O$353,15,FALSE)*($F387-2))+VLOOKUP($A387,$A$326:$O$353,13,FALSE))/($F387-1),((VLOOKUP($A387,$A$354:$O$385,15,FALSE)*($F387-2))+VLOOKUP($A387,$A$354:$O$385,13,FALSE))/($F387-1))</f>
        <v>29.333333333333332</v>
      </c>
      <c r="P387" s="8">
        <v>-3</v>
      </c>
      <c r="Q387" t="str">
        <f>IF(AND(($P387 &lt;  0), ($D387="L")), "N", IF(AND(($P387 &gt; 0), ($D387="W")),"N","Y"))</f>
        <v>Y</v>
      </c>
    </row>
    <row r="388" spans="1:17" x14ac:dyDescent="0.35">
      <c r="A388" t="s">
        <v>12</v>
      </c>
      <c r="B388">
        <v>27</v>
      </c>
      <c r="C388" t="s">
        <v>1</v>
      </c>
      <c r="D388" t="str">
        <f t="shared" ref="D388" si="963">IF($B389=$B388,"T",IF($B389&lt;$B388,"W","L"))</f>
        <v>L</v>
      </c>
      <c r="E388" s="5">
        <f t="shared" ref="E388:E414" si="964">$E389</f>
        <v>41616</v>
      </c>
      <c r="F388" s="4">
        <f t="shared" si="960"/>
        <v>13</v>
      </c>
      <c r="G388" s="4">
        <f>VLOOKUP($A388,$A388:$E388,5,FALSE)-IF(ISNA(VLOOKUP($A388,$A$354:$E$385,5,FALSE)),VLOOKUP($A388,$A$326:$E$353,5,FALSE),VLOOKUP($A388,$A$354:$E$385,5,FALSE))</f>
        <v>10</v>
      </c>
      <c r="H388" t="s">
        <v>34</v>
      </c>
      <c r="I388">
        <f t="shared" si="956"/>
        <v>1300</v>
      </c>
      <c r="J388" t="str">
        <f t="shared" ref="J388:L388" si="965">J389</f>
        <v>Eastern</v>
      </c>
      <c r="K388">
        <f t="shared" si="965"/>
        <v>33</v>
      </c>
      <c r="L388" t="str">
        <f t="shared" si="965"/>
        <v>Cloudy</v>
      </c>
      <c r="M388">
        <f t="shared" si="926"/>
        <v>37</v>
      </c>
      <c r="N388" s="10">
        <f t="shared" si="961"/>
        <v>19.75</v>
      </c>
      <c r="O388" s="10">
        <f t="shared" si="962"/>
        <v>25</v>
      </c>
      <c r="P388" s="8">
        <f>(P389*-1)</f>
        <v>-3</v>
      </c>
      <c r="Q388" t="str">
        <f>IF(AND(($P388 &lt;  0), ($D388="L")), "N", IF(AND(($P388 &gt; 0), ($D388="W")),"N","Y"))</f>
        <v>N</v>
      </c>
    </row>
    <row r="389" spans="1:17" x14ac:dyDescent="0.35">
      <c r="A389" t="s">
        <v>31</v>
      </c>
      <c r="B389">
        <v>37</v>
      </c>
      <c r="C389" t="s">
        <v>1</v>
      </c>
      <c r="D389" t="str">
        <f t="shared" ref="D389" si="966">IF($B388=$B389,"T",IF($B388&lt;$B389,"W","L"))</f>
        <v>W</v>
      </c>
      <c r="E389" s="5">
        <v>41616</v>
      </c>
      <c r="F389" s="4">
        <f t="shared" si="960"/>
        <v>13</v>
      </c>
      <c r="G389" s="4">
        <f>VLOOKUP($A389,$A389:$E389,5,FALSE)-IF(ISNA(VLOOKUP($A389,$A$354:$E$385,5,FALSE)),VLOOKUP($A389,$A$326:$E$353,5,FALSE),VLOOKUP($A389,$A$354:$E$385,5,FALSE))</f>
        <v>7</v>
      </c>
      <c r="H389" t="s">
        <v>35</v>
      </c>
      <c r="I389">
        <v>1300</v>
      </c>
      <c r="J389" t="str">
        <f>VLOOKUP(A389,Sheet1!$A:$D,3, FALSE)</f>
        <v>Eastern</v>
      </c>
      <c r="K389">
        <v>33</v>
      </c>
      <c r="L389" t="s">
        <v>64</v>
      </c>
      <c r="M389">
        <f t="shared" si="928"/>
        <v>27</v>
      </c>
      <c r="N389" s="10">
        <f t="shared" si="961"/>
        <v>15.75</v>
      </c>
      <c r="O389" s="10">
        <f t="shared" si="962"/>
        <v>25.833333333333332</v>
      </c>
      <c r="P389" s="8">
        <v>3</v>
      </c>
      <c r="Q389" t="str">
        <f>IF(AND(($P389 &lt;  0), ($D389="L")), "N", IF(AND(($P389 &gt; 0), ($D389="W")),"N","Y"))</f>
        <v>N</v>
      </c>
    </row>
    <row r="390" spans="1:17" x14ac:dyDescent="0.35">
      <c r="A390" t="s">
        <v>3</v>
      </c>
      <c r="B390">
        <v>21</v>
      </c>
      <c r="C390" t="s">
        <v>1</v>
      </c>
      <c r="D390" t="str">
        <f t="shared" ref="D390" si="967">IF($B391=$B390,"T",IF($B391&lt;$B390,"W","L"))</f>
        <v>L</v>
      </c>
      <c r="E390" s="5">
        <f t="shared" si="964"/>
        <v>41616</v>
      </c>
      <c r="F390" s="4">
        <f t="shared" si="960"/>
        <v>13</v>
      </c>
      <c r="G390" s="4">
        <f>VLOOKUP($A390,$A390:$E390,5,FALSE)-IF(ISNA(VLOOKUP($A390,$A$354:$E$385,5,FALSE)),VLOOKUP($A390,$A$326:$E$353,5,FALSE),VLOOKUP($A390,$A$354:$E$385,5,FALSE))</f>
        <v>7</v>
      </c>
      <c r="H390" t="s">
        <v>34</v>
      </c>
      <c r="I390">
        <f t="shared" si="956"/>
        <v>1200</v>
      </c>
      <c r="J390" t="str">
        <f t="shared" ref="J390:L390" si="968">J391</f>
        <v>Central</v>
      </c>
      <c r="K390" s="1">
        <f t="shared" si="968"/>
        <v>9</v>
      </c>
      <c r="L390" s="1" t="str">
        <f t="shared" si="968"/>
        <v>Cloudy</v>
      </c>
      <c r="M390">
        <f t="shared" si="926"/>
        <v>22</v>
      </c>
      <c r="N390" s="10">
        <f t="shared" si="961"/>
        <v>21.75</v>
      </c>
      <c r="O390" s="10">
        <f t="shared" si="962"/>
        <v>28.333333333333332</v>
      </c>
      <c r="P390" s="8">
        <f>(P391*-1)</f>
        <v>-3.5</v>
      </c>
      <c r="Q390" t="str">
        <f>IF(AND(($P390 &lt;  0), ($D390="L")), "N", IF(AND(($P390 &gt; 0), ($D390="W")),"N","Y"))</f>
        <v>N</v>
      </c>
    </row>
    <row r="391" spans="1:17" x14ac:dyDescent="0.35">
      <c r="A391" t="s">
        <v>26</v>
      </c>
      <c r="B391">
        <v>22</v>
      </c>
      <c r="C391" t="s">
        <v>1</v>
      </c>
      <c r="D391" t="str">
        <f t="shared" ref="D391" si="969">IF($B390=$B391,"T",IF($B390&lt;$B391,"W","L"))</f>
        <v>W</v>
      </c>
      <c r="E391" s="5">
        <v>41616</v>
      </c>
      <c r="F391" s="4">
        <f t="shared" si="960"/>
        <v>13</v>
      </c>
      <c r="G391" s="4">
        <f>VLOOKUP($A391,$A391:$E391,5,FALSE)-IF(ISNA(VLOOKUP($A391,$A$354:$E$385,5,FALSE)),VLOOKUP($A391,$A$326:$E$353,5,FALSE),VLOOKUP($A391,$A$354:$E$385,5,FALSE))</f>
        <v>10</v>
      </c>
      <c r="H391" t="s">
        <v>35</v>
      </c>
      <c r="I391">
        <v>1200</v>
      </c>
      <c r="J391" t="str">
        <f>VLOOKUP(A391,Sheet1!$A:$D,3, FALSE)</f>
        <v>Central</v>
      </c>
      <c r="K391" s="1">
        <v>9</v>
      </c>
      <c r="L391" s="1" t="s">
        <v>64</v>
      </c>
      <c r="M391">
        <f t="shared" si="928"/>
        <v>21</v>
      </c>
      <c r="N391" s="10">
        <f t="shared" si="961"/>
        <v>24.5</v>
      </c>
      <c r="O391" s="10">
        <f t="shared" si="962"/>
        <v>25.416666666666668</v>
      </c>
      <c r="P391" s="8">
        <v>3.5</v>
      </c>
      <c r="Q391" t="str">
        <f>IF(AND(($P391 &lt;  0), ($D391="L")), "N", IF(AND(($P391 &gt; 0), ($D391="W")),"N","Y"))</f>
        <v>N</v>
      </c>
    </row>
    <row r="392" spans="1:17" x14ac:dyDescent="0.35">
      <c r="A392" t="s">
        <v>14</v>
      </c>
      <c r="B392">
        <v>28</v>
      </c>
      <c r="C392" t="s">
        <v>1</v>
      </c>
      <c r="D392" t="str">
        <f t="shared" ref="D392" si="970">IF($B393=$B392,"T",IF($B393&lt;$B392,"W","L"))</f>
        <v>L</v>
      </c>
      <c r="E392" s="5">
        <f t="shared" si="964"/>
        <v>41616</v>
      </c>
      <c r="F392" s="4">
        <f t="shared" si="960"/>
        <v>13</v>
      </c>
      <c r="G392" s="4">
        <f>VLOOKUP($A392,$A392:$E392,5,FALSE)-IF(ISNA(VLOOKUP($A392,$A$354:$E$385,5,FALSE)),VLOOKUP($A392,$A$326:$E$353,5,FALSE),VLOOKUP($A392,$A$354:$E$385,5,FALSE))</f>
        <v>7</v>
      </c>
      <c r="H392" t="s">
        <v>34</v>
      </c>
      <c r="I392">
        <f t="shared" si="956"/>
        <v>1300</v>
      </c>
      <c r="J392" t="str">
        <f t="shared" ref="J392:L392" si="971">J393</f>
        <v>Eastern</v>
      </c>
      <c r="K392">
        <f t="shared" si="971"/>
        <v>25</v>
      </c>
      <c r="L392" t="str">
        <f t="shared" si="971"/>
        <v>Cloudy, Chance of Snow</v>
      </c>
      <c r="M392">
        <f t="shared" si="926"/>
        <v>42</v>
      </c>
      <c r="N392" s="10">
        <f t="shared" si="961"/>
        <v>23.75</v>
      </c>
      <c r="O392" s="10">
        <f t="shared" si="962"/>
        <v>22.833333333333332</v>
      </c>
      <c r="P392" s="8">
        <f>(P393*-1)</f>
        <v>-7</v>
      </c>
      <c r="Q392" t="str">
        <f>IF(AND(($P392 &lt;  0), ($D392="L")), "N", IF(AND(($P392 &gt; 0), ($D392="W")),"N","Y"))</f>
        <v>N</v>
      </c>
    </row>
    <row r="393" spans="1:17" x14ac:dyDescent="0.35">
      <c r="A393" t="s">
        <v>6</v>
      </c>
      <c r="B393">
        <v>42</v>
      </c>
      <c r="C393" t="s">
        <v>1</v>
      </c>
      <c r="D393" t="str">
        <f t="shared" ref="D393" si="972">IF($B392=$B393,"T",IF($B392&lt;$B393,"W","L"))</f>
        <v>W</v>
      </c>
      <c r="E393" s="5">
        <v>41616</v>
      </c>
      <c r="F393" s="4">
        <f t="shared" si="960"/>
        <v>13</v>
      </c>
      <c r="G393" s="4">
        <f>VLOOKUP($A393,$A393:$E393,5,FALSE)-IF(ISNA(VLOOKUP($A393,$A$354:$E$385,5,FALSE)),VLOOKUP($A393,$A$326:$E$353,5,FALSE),VLOOKUP($A393,$A$354:$E$385,5,FALSE))</f>
        <v>7</v>
      </c>
      <c r="H393" t="s">
        <v>35</v>
      </c>
      <c r="I393">
        <v>1300</v>
      </c>
      <c r="J393" t="str">
        <f>VLOOKUP(A393,Sheet1!$A:$D,3, FALSE)</f>
        <v>Eastern</v>
      </c>
      <c r="K393">
        <v>25</v>
      </c>
      <c r="L393" t="s">
        <v>152</v>
      </c>
      <c r="M393">
        <f t="shared" si="928"/>
        <v>28</v>
      </c>
      <c r="N393" s="10">
        <f t="shared" si="961"/>
        <v>24.333333333333332</v>
      </c>
      <c r="O393" s="10">
        <f t="shared" si="962"/>
        <v>18</v>
      </c>
      <c r="P393" s="8">
        <v>7</v>
      </c>
      <c r="Q393" t="str">
        <f>IF(AND(($P393 &lt;  0), ($D393="L")), "N", IF(AND(($P393 &gt; 0), ($D393="W")),"N","Y"))</f>
        <v>N</v>
      </c>
    </row>
    <row r="394" spans="1:17" x14ac:dyDescent="0.35">
      <c r="A394" t="s">
        <v>11</v>
      </c>
      <c r="B394">
        <v>6</v>
      </c>
      <c r="C394" t="s">
        <v>1</v>
      </c>
      <c r="D394" t="str">
        <f t="shared" ref="D394" si="973">IF($B395=$B394,"T",IF($B395&lt;$B394,"W","L"))</f>
        <v>L</v>
      </c>
      <c r="E394" s="5">
        <f t="shared" si="964"/>
        <v>41616</v>
      </c>
      <c r="F394" s="4">
        <f t="shared" si="960"/>
        <v>13</v>
      </c>
      <c r="G394" s="4">
        <f>VLOOKUP($A394,$A394:$E394,5,FALSE)-IF(ISNA(VLOOKUP($A394,$A$354:$E$385,5,FALSE)),VLOOKUP($A394,$A$326:$E$353,5,FALSE),VLOOKUP($A394,$A$354:$E$385,5,FALSE))</f>
        <v>7</v>
      </c>
      <c r="H394" t="s">
        <v>34</v>
      </c>
      <c r="I394">
        <f t="shared" si="956"/>
        <v>1300</v>
      </c>
      <c r="J394" t="str">
        <f t="shared" ref="J394:L394" si="974">J395</f>
        <v>Eastern</v>
      </c>
      <c r="K394">
        <f t="shared" si="974"/>
        <v>82</v>
      </c>
      <c r="L394" t="str">
        <f t="shared" si="974"/>
        <v>Cloudy</v>
      </c>
      <c r="M394">
        <f t="shared" si="926"/>
        <v>27</v>
      </c>
      <c r="N394" s="10">
        <f t="shared" si="961"/>
        <v>22.25</v>
      </c>
      <c r="O394" s="10">
        <f t="shared" si="962"/>
        <v>25.583333333333332</v>
      </c>
      <c r="P394" s="8">
        <f>(P395*-1)</f>
        <v>-3</v>
      </c>
      <c r="Q394" t="str">
        <f>IF(AND(($P394 &lt;  0), ($D394="L")), "N", IF(AND(($P394 &gt; 0), ($D394="W")),"N","Y"))</f>
        <v>N</v>
      </c>
    </row>
    <row r="395" spans="1:17" x14ac:dyDescent="0.35">
      <c r="A395" t="s">
        <v>9</v>
      </c>
      <c r="B395">
        <v>27</v>
      </c>
      <c r="C395" t="s">
        <v>1</v>
      </c>
      <c r="D395" t="str">
        <f t="shared" ref="D395" si="975">IF($B394=$B395,"T",IF($B394&lt;$B395,"W","L"))</f>
        <v>W</v>
      </c>
      <c r="E395" s="5">
        <v>41616</v>
      </c>
      <c r="F395" s="4">
        <f t="shared" si="960"/>
        <v>13</v>
      </c>
      <c r="G395" s="4">
        <f>VLOOKUP($A395,$A395:$E395,5,FALSE)-IF(ISNA(VLOOKUP($A395,$A$354:$E$385,5,FALSE)),VLOOKUP($A395,$A$326:$E$353,5,FALSE),VLOOKUP($A395,$A$354:$E$385,5,FALSE))</f>
        <v>7</v>
      </c>
      <c r="H395" t="s">
        <v>35</v>
      </c>
      <c r="I395">
        <v>1300</v>
      </c>
      <c r="J395" t="str">
        <f>VLOOKUP(A395,Sheet1!$A:$D,3, FALSE)</f>
        <v>Eastern</v>
      </c>
      <c r="K395">
        <v>82</v>
      </c>
      <c r="L395" t="s">
        <v>64</v>
      </c>
      <c r="M395">
        <f t="shared" si="928"/>
        <v>6</v>
      </c>
      <c r="N395" s="10">
        <f t="shared" si="961"/>
        <v>18.083333333333336</v>
      </c>
      <c r="O395" s="10">
        <f t="shared" si="962"/>
        <v>23.75</v>
      </c>
      <c r="P395" s="8">
        <v>3</v>
      </c>
      <c r="Q395" t="str">
        <f>IF(AND(($P395 &lt;  0), ($D395="L")), "N", IF(AND(($P395 &gt; 0), ($D395="W")),"N","Y"))</f>
        <v>N</v>
      </c>
    </row>
    <row r="396" spans="1:17" x14ac:dyDescent="0.35">
      <c r="A396" t="s">
        <v>8</v>
      </c>
      <c r="B396">
        <v>26</v>
      </c>
      <c r="C396" t="s">
        <v>1</v>
      </c>
      <c r="D396" t="str">
        <f t="shared" ref="D396" si="976">IF($B397=$B396,"T",IF($B397&lt;$B396,"W","L"))</f>
        <v>L</v>
      </c>
      <c r="E396" s="5">
        <f t="shared" si="964"/>
        <v>41616</v>
      </c>
      <c r="F396" s="4">
        <f t="shared" si="960"/>
        <v>13</v>
      </c>
      <c r="G396" s="4">
        <f>VLOOKUP($A396,$A396:$E396,5,FALSE)-IF(ISNA(VLOOKUP($A396,$A$354:$E$385,5,FALSE)),VLOOKUP($A396,$A$326:$E$353,5,FALSE),VLOOKUP($A396,$A$354:$E$385,5,FALSE))</f>
        <v>7</v>
      </c>
      <c r="H396" t="s">
        <v>34</v>
      </c>
      <c r="I396">
        <f t="shared" si="956"/>
        <v>1300</v>
      </c>
      <c r="J396" t="str">
        <f t="shared" ref="J396:L396" si="977">J397</f>
        <v>Eastern</v>
      </c>
      <c r="K396">
        <f t="shared" si="977"/>
        <v>30</v>
      </c>
      <c r="L396" t="str">
        <f t="shared" si="977"/>
        <v>Cloudy, Cold</v>
      </c>
      <c r="M396">
        <f t="shared" si="926"/>
        <v>27</v>
      </c>
      <c r="N396" s="10">
        <f t="shared" si="961"/>
        <v>19.25</v>
      </c>
      <c r="O396" s="10">
        <f t="shared" si="962"/>
        <v>24.75</v>
      </c>
      <c r="P396" s="8">
        <f>(P397*-1)</f>
        <v>-10</v>
      </c>
      <c r="Q396" t="str">
        <f>IF(AND(($P396 &lt;  0), ($D396="L")), "N", IF(AND(($P396 &gt; 0), ($D396="W")),"N","Y"))</f>
        <v>N</v>
      </c>
    </row>
    <row r="397" spans="1:17" x14ac:dyDescent="0.35">
      <c r="A397" t="s">
        <v>7</v>
      </c>
      <c r="B397">
        <v>27</v>
      </c>
      <c r="C397" t="s">
        <v>1</v>
      </c>
      <c r="D397" t="str">
        <f t="shared" ref="D397" si="978">IF($B396=$B397,"T",IF($B396&lt;$B397,"W","L"))</f>
        <v>W</v>
      </c>
      <c r="E397" s="5">
        <v>41616</v>
      </c>
      <c r="F397" s="4">
        <f t="shared" si="960"/>
        <v>13</v>
      </c>
      <c r="G397" s="4">
        <f>VLOOKUP($A397,$A397:$E397,5,FALSE)-IF(ISNA(VLOOKUP($A397,$A$354:$E$385,5,FALSE)),VLOOKUP($A397,$A$326:$E$353,5,FALSE),VLOOKUP($A397,$A$354:$E$385,5,FALSE))</f>
        <v>7</v>
      </c>
      <c r="H397" t="s">
        <v>35</v>
      </c>
      <c r="I397">
        <v>1300</v>
      </c>
      <c r="J397" t="str">
        <f>VLOOKUP(A397,Sheet1!$A:$D,3, FALSE)</f>
        <v>Eastern</v>
      </c>
      <c r="K397">
        <v>30</v>
      </c>
      <c r="L397" t="s">
        <v>104</v>
      </c>
      <c r="M397">
        <f t="shared" si="928"/>
        <v>26</v>
      </c>
      <c r="N397" s="10">
        <f t="shared" si="961"/>
        <v>26.833333333333332</v>
      </c>
      <c r="O397" s="10">
        <f t="shared" si="962"/>
        <v>21.75</v>
      </c>
      <c r="P397" s="8">
        <v>10</v>
      </c>
      <c r="Q397" t="str">
        <f>IF(AND(($P397 &lt;  0), ($D397="L")), "N", IF(AND(($P397 &gt; 0), ($D397="W")),"N","Y"))</f>
        <v>N</v>
      </c>
    </row>
    <row r="398" spans="1:17" x14ac:dyDescent="0.35">
      <c r="A398" t="s">
        <v>16</v>
      </c>
      <c r="B398">
        <v>20</v>
      </c>
      <c r="C398" t="s">
        <v>1</v>
      </c>
      <c r="D398" t="str">
        <f t="shared" ref="D398" si="979">IF($B399=$B398,"T",IF($B399&lt;$B398,"W","L"))</f>
        <v>L</v>
      </c>
      <c r="E398" s="5">
        <f t="shared" si="964"/>
        <v>41616</v>
      </c>
      <c r="F398" s="4">
        <f t="shared" si="960"/>
        <v>13</v>
      </c>
      <c r="G398" s="4">
        <f>VLOOKUP($A398,$A398:$E398,5,FALSE)-IF(ISNA(VLOOKUP($A398,$A$354:$E$385,5,FALSE)),VLOOKUP($A398,$A$326:$E$353,5,FALSE),VLOOKUP($A398,$A$354:$E$385,5,FALSE))</f>
        <v>10</v>
      </c>
      <c r="H398" t="s">
        <v>34</v>
      </c>
      <c r="I398">
        <f t="shared" si="956"/>
        <v>1300</v>
      </c>
      <c r="J398" t="str">
        <f t="shared" ref="J398:L398" si="980">J399</f>
        <v>Eastern</v>
      </c>
      <c r="K398">
        <f t="shared" si="980"/>
        <v>27</v>
      </c>
      <c r="L398" t="str">
        <f t="shared" si="980"/>
        <v>Snow</v>
      </c>
      <c r="M398">
        <f t="shared" si="926"/>
        <v>34</v>
      </c>
      <c r="N398" s="10">
        <f t="shared" si="961"/>
        <v>27.166666666666668</v>
      </c>
      <c r="O398" s="10">
        <f t="shared" si="962"/>
        <v>23.916666666666668</v>
      </c>
      <c r="P398" s="8">
        <f>(P399*-1)</f>
        <v>-2.5</v>
      </c>
      <c r="Q398" t="str">
        <f>IF(AND(($P398 &lt;  0), ($D398="L")), "N", IF(AND(($P398 &gt; 0), ($D398="W")),"N","Y"))</f>
        <v>N</v>
      </c>
    </row>
    <row r="399" spans="1:17" x14ac:dyDescent="0.35">
      <c r="A399" t="s">
        <v>27</v>
      </c>
      <c r="B399">
        <v>34</v>
      </c>
      <c r="C399" t="s">
        <v>1</v>
      </c>
      <c r="D399" t="str">
        <f t="shared" ref="D399" si="981">IF($B398=$B399,"T",IF($B398&lt;$B399,"W","L"))</f>
        <v>W</v>
      </c>
      <c r="E399" s="5">
        <v>41616</v>
      </c>
      <c r="F399" s="4">
        <f t="shared" si="960"/>
        <v>13</v>
      </c>
      <c r="G399" s="4">
        <f>VLOOKUP($A399,$A399:$E399,5,FALSE)-IF(ISNA(VLOOKUP($A399,$A$354:$E$385,5,FALSE)),VLOOKUP($A399,$A$326:$E$353,5,FALSE),VLOOKUP($A399,$A$354:$E$385,5,FALSE))</f>
        <v>7</v>
      </c>
      <c r="H399" t="s">
        <v>35</v>
      </c>
      <c r="I399">
        <v>1300</v>
      </c>
      <c r="J399" t="str">
        <f>VLOOKUP(A399,Sheet1!$A:$D,3, FALSE)</f>
        <v>Eastern</v>
      </c>
      <c r="K399">
        <v>27</v>
      </c>
      <c r="L399" t="s">
        <v>66</v>
      </c>
      <c r="M399">
        <f t="shared" si="928"/>
        <v>20</v>
      </c>
      <c r="N399" s="10">
        <f t="shared" si="961"/>
        <v>25</v>
      </c>
      <c r="O399" s="10">
        <f t="shared" si="962"/>
        <v>23.416666666666668</v>
      </c>
      <c r="P399" s="8">
        <v>2.5</v>
      </c>
      <c r="Q399" t="str">
        <f>IF(AND(($P399 &lt;  0), ($D399="L")), "N", IF(AND(($P399 &gt; 0), ($D399="W")),"N","Y"))</f>
        <v>N</v>
      </c>
    </row>
    <row r="400" spans="1:17" x14ac:dyDescent="0.35">
      <c r="A400" t="s">
        <v>10</v>
      </c>
      <c r="B400">
        <v>34</v>
      </c>
      <c r="C400" t="s">
        <v>1</v>
      </c>
      <c r="D400" t="str">
        <f t="shared" ref="D400" si="982">IF($B401=$B400,"T",IF($B401&lt;$B400,"W","L"))</f>
        <v>W</v>
      </c>
      <c r="E400" s="5">
        <f t="shared" si="964"/>
        <v>41616</v>
      </c>
      <c r="F400" s="4">
        <f t="shared" si="960"/>
        <v>13</v>
      </c>
      <c r="G400" s="4">
        <f>VLOOKUP($A400,$A400:$E400,5,FALSE)-IF(ISNA(VLOOKUP($A400,$A$354:$E$385,5,FALSE)),VLOOKUP($A400,$A$326:$E$353,5,FALSE),VLOOKUP($A400,$A$354:$E$385,5,FALSE))</f>
        <v>7</v>
      </c>
      <c r="H400" t="s">
        <v>34</v>
      </c>
      <c r="I400">
        <f t="shared" si="956"/>
        <v>1300</v>
      </c>
      <c r="J400" t="str">
        <f t="shared" ref="J400:L400" si="983">J401</f>
        <v>Eastern</v>
      </c>
      <c r="K400" s="1">
        <f t="shared" si="983"/>
        <v>25</v>
      </c>
      <c r="L400" s="1" t="str">
        <f t="shared" si="983"/>
        <v>Light Snow</v>
      </c>
      <c r="M400">
        <f t="shared" si="926"/>
        <v>28</v>
      </c>
      <c r="N400" s="10">
        <f t="shared" si="961"/>
        <v>20.999999999999996</v>
      </c>
      <c r="O400" s="10">
        <f t="shared" si="962"/>
        <v>20.666666666666668</v>
      </c>
      <c r="P400" s="8">
        <f>(P401*-1)</f>
        <v>-3</v>
      </c>
      <c r="Q400" t="str">
        <f>IF(AND(($P400 &lt;  0), ($D400="L")), "N", IF(AND(($P400 &gt; 0), ($D400="W")),"N","Y"))</f>
        <v>Y</v>
      </c>
    </row>
    <row r="401" spans="1:17" x14ac:dyDescent="0.35">
      <c r="A401" t="s">
        <v>4</v>
      </c>
      <c r="B401">
        <v>28</v>
      </c>
      <c r="C401" t="s">
        <v>1</v>
      </c>
      <c r="D401" t="str">
        <f t="shared" ref="D401" si="984">IF($B400=$B401,"T",IF($B400&lt;$B401,"W","L"))</f>
        <v>L</v>
      </c>
      <c r="E401" s="5">
        <v>41616</v>
      </c>
      <c r="F401" s="4">
        <f t="shared" si="960"/>
        <v>13</v>
      </c>
      <c r="G401" s="4">
        <f>VLOOKUP($A401,$A401:$E401,5,FALSE)-IF(ISNA(VLOOKUP($A401,$A$354:$E$385,5,FALSE)),VLOOKUP($A401,$A$326:$E$353,5,FALSE),VLOOKUP($A401,$A$354:$E$385,5,FALSE))</f>
        <v>10</v>
      </c>
      <c r="H401" t="s">
        <v>35</v>
      </c>
      <c r="I401">
        <v>1300</v>
      </c>
      <c r="J401" t="str">
        <f>VLOOKUP(A401,Sheet1!$A:$D,3, FALSE)</f>
        <v>Eastern</v>
      </c>
      <c r="K401" s="1">
        <v>25</v>
      </c>
      <c r="L401" s="1" t="s">
        <v>123</v>
      </c>
      <c r="M401">
        <f t="shared" si="928"/>
        <v>34</v>
      </c>
      <c r="N401" s="10">
        <f t="shared" si="961"/>
        <v>21.916666666666668</v>
      </c>
      <c r="O401" s="10">
        <f t="shared" si="962"/>
        <v>23.166666666666668</v>
      </c>
      <c r="P401" s="8">
        <v>3</v>
      </c>
      <c r="Q401" t="str">
        <f>IF(AND(($P401 &lt;  0), ($D401="L")), "N", IF(AND(($P401 &gt; 0), ($D401="W")),"N","Y"))</f>
        <v>Y</v>
      </c>
    </row>
    <row r="402" spans="1:17" x14ac:dyDescent="0.35">
      <c r="A402" t="s">
        <v>0</v>
      </c>
      <c r="B402">
        <v>26</v>
      </c>
      <c r="C402" t="s">
        <v>1</v>
      </c>
      <c r="D402" t="str">
        <f t="shared" ref="D402" si="985">IF($B403=$B402,"T",IF($B403&lt;$B402,"W","L"))</f>
        <v>L</v>
      </c>
      <c r="E402" s="5">
        <f t="shared" si="964"/>
        <v>41616</v>
      </c>
      <c r="F402" s="4">
        <f t="shared" si="960"/>
        <v>13</v>
      </c>
      <c r="G402" s="4">
        <f>VLOOKUP($A402,$A402:$E402,5,FALSE)-IF(ISNA(VLOOKUP($A402,$A$354:$E$385,5,FALSE)),VLOOKUP($A402,$A$326:$E$353,5,FALSE),VLOOKUP($A402,$A$354:$E$385,5,FALSE))</f>
        <v>7</v>
      </c>
      <c r="H402" t="s">
        <v>34</v>
      </c>
      <c r="I402">
        <f t="shared" si="956"/>
        <v>1300</v>
      </c>
      <c r="J402" t="str">
        <f t="shared" ref="J402:L402" si="986">J403</f>
        <v>Eastern</v>
      </c>
      <c r="K402">
        <f t="shared" si="986"/>
        <v>33</v>
      </c>
      <c r="L402" t="str">
        <f t="shared" si="986"/>
        <v>Light Snow</v>
      </c>
      <c r="M402">
        <f t="shared" si="926"/>
        <v>29</v>
      </c>
      <c r="N402" s="10">
        <f t="shared" si="961"/>
        <v>24.083333333333332</v>
      </c>
      <c r="O402" s="10">
        <f t="shared" si="962"/>
        <v>30.5</v>
      </c>
      <c r="P402" s="8">
        <f>(P403*-1)</f>
        <v>-6</v>
      </c>
      <c r="Q402" t="str">
        <f>IF(AND(($P402 &lt;  0), ($D402="L")), "N", IF(AND(($P402 &gt; 0), ($D402="W")),"N","Y"))</f>
        <v>N</v>
      </c>
    </row>
    <row r="403" spans="1:17" x14ac:dyDescent="0.35">
      <c r="A403" t="s">
        <v>30</v>
      </c>
      <c r="B403">
        <v>29</v>
      </c>
      <c r="C403" t="s">
        <v>1</v>
      </c>
      <c r="D403" t="str">
        <f t="shared" ref="D403" si="987">IF($B402=$B403,"T",IF($B402&lt;$B403,"W","L"))</f>
        <v>W</v>
      </c>
      <c r="E403" s="5">
        <v>41616</v>
      </c>
      <c r="F403" s="4">
        <f t="shared" si="960"/>
        <v>13</v>
      </c>
      <c r="G403" s="4">
        <f>VLOOKUP($A403,$A403:$E403,5,FALSE)-IF(ISNA(VLOOKUP($A403,$A$354:$E$385,5,FALSE)),VLOOKUP($A403,$A$326:$E$353,5,FALSE),VLOOKUP($A403,$A$354:$E$385,5,FALSE))</f>
        <v>10</v>
      </c>
      <c r="H403" t="s">
        <v>35</v>
      </c>
      <c r="I403">
        <v>1300</v>
      </c>
      <c r="J403" t="str">
        <f>VLOOKUP(A403,Sheet1!$A:$D,3, FALSE)</f>
        <v>Eastern</v>
      </c>
      <c r="K403">
        <v>33</v>
      </c>
      <c r="L403" t="s">
        <v>123</v>
      </c>
      <c r="M403">
        <f t="shared" si="928"/>
        <v>26</v>
      </c>
      <c r="N403" s="10">
        <f t="shared" si="961"/>
        <v>20.75</v>
      </c>
      <c r="O403" s="10">
        <f t="shared" si="962"/>
        <v>19.583333333333332</v>
      </c>
      <c r="P403" s="8">
        <v>6</v>
      </c>
      <c r="Q403" t="str">
        <f>IF(AND(($P403 &lt;  0), ($D403="L")), "N", IF(AND(($P403 &gt; 0), ($D403="W")),"N","Y"))</f>
        <v>N</v>
      </c>
    </row>
    <row r="404" spans="1:17" x14ac:dyDescent="0.35">
      <c r="A404" t="s">
        <v>33</v>
      </c>
      <c r="B404">
        <v>45</v>
      </c>
      <c r="C404" t="s">
        <v>1</v>
      </c>
      <c r="D404" t="str">
        <f t="shared" ref="D404" si="988">IF($B405=$B404,"T",IF($B405&lt;$B404,"W","L"))</f>
        <v>W</v>
      </c>
      <c r="E404" s="5">
        <f t="shared" si="964"/>
        <v>41616</v>
      </c>
      <c r="F404" s="4">
        <f t="shared" si="960"/>
        <v>13</v>
      </c>
      <c r="G404" s="4">
        <f>VLOOKUP($A404,$A404:$E404,5,FALSE)-IF(ISNA(VLOOKUP($A404,$A$354:$E$385,5,FALSE)),VLOOKUP($A404,$A$326:$E$353,5,FALSE),VLOOKUP($A404,$A$354:$E$385,5,FALSE))</f>
        <v>7</v>
      </c>
      <c r="H404" t="s">
        <v>34</v>
      </c>
      <c r="I404">
        <f t="shared" si="956"/>
        <v>1300</v>
      </c>
      <c r="J404" t="str">
        <f t="shared" ref="J404:L404" si="989">J405</f>
        <v>Eastern</v>
      </c>
      <c r="K404">
        <f t="shared" si="989"/>
        <v>30</v>
      </c>
      <c r="L404" t="str">
        <f t="shared" si="989"/>
        <v>Snow</v>
      </c>
      <c r="M404">
        <f t="shared" si="926"/>
        <v>10</v>
      </c>
      <c r="N404" s="10">
        <f t="shared" si="961"/>
        <v>24.833333333333332</v>
      </c>
      <c r="O404" s="10">
        <f t="shared" si="962"/>
        <v>17.833333333333332</v>
      </c>
      <c r="P404" s="8">
        <f>(P405*-1)</f>
        <v>3.5</v>
      </c>
      <c r="Q404" t="str">
        <f>IF(AND(($P404 &lt;  0), ($D404="L")), "N", IF(AND(($P404 &gt; 0), ($D404="W")),"N","Y"))</f>
        <v>N</v>
      </c>
    </row>
    <row r="405" spans="1:17" x14ac:dyDescent="0.35">
      <c r="A405" t="s">
        <v>29</v>
      </c>
      <c r="B405">
        <v>10</v>
      </c>
      <c r="C405" t="s">
        <v>1</v>
      </c>
      <c r="D405" t="str">
        <f t="shared" ref="D405" si="990">IF($B404=$B405,"T",IF($B404&lt;$B405,"W","L"))</f>
        <v>L</v>
      </c>
      <c r="E405" s="5">
        <v>41616</v>
      </c>
      <c r="F405" s="4">
        <f t="shared" si="960"/>
        <v>13</v>
      </c>
      <c r="G405" s="4">
        <f>VLOOKUP($A405,$A405:$E405,5,FALSE)-IF(ISNA(VLOOKUP($A405,$A$354:$E$385,5,FALSE)),VLOOKUP($A405,$A$326:$E$353,5,FALSE),VLOOKUP($A405,$A$354:$E$385,5,FALSE))</f>
        <v>7</v>
      </c>
      <c r="H405" t="s">
        <v>35</v>
      </c>
      <c r="I405">
        <v>1300</v>
      </c>
      <c r="J405" t="str">
        <f>VLOOKUP(A405,Sheet1!$A:$D,3, FALSE)</f>
        <v>Eastern</v>
      </c>
      <c r="K405">
        <v>30</v>
      </c>
      <c r="L405" t="s">
        <v>66</v>
      </c>
      <c r="M405">
        <f t="shared" si="928"/>
        <v>45</v>
      </c>
      <c r="N405" s="10">
        <f t="shared" si="961"/>
        <v>22.416666666666668</v>
      </c>
      <c r="O405" s="10">
        <f t="shared" si="962"/>
        <v>30.166666666666668</v>
      </c>
      <c r="P405" s="8">
        <v>-3.5</v>
      </c>
      <c r="Q405" t="str">
        <f>IF(AND(($P405 &lt;  0), ($D405="L")), "N", IF(AND(($P405 &gt; 0), ($D405="W")),"N","Y"))</f>
        <v>N</v>
      </c>
    </row>
    <row r="406" spans="1:17" x14ac:dyDescent="0.35">
      <c r="A406" t="s">
        <v>13</v>
      </c>
      <c r="B406">
        <v>28</v>
      </c>
      <c r="C406" t="s">
        <v>1</v>
      </c>
      <c r="D406" t="str">
        <f t="shared" ref="D406" si="991">IF($B407=$B406,"T",IF($B407&lt;$B406,"W","L"))</f>
        <v>L</v>
      </c>
      <c r="E406" s="5">
        <f t="shared" si="964"/>
        <v>41616</v>
      </c>
      <c r="F406" s="4">
        <f t="shared" si="960"/>
        <v>13</v>
      </c>
      <c r="G406" s="4">
        <f>VLOOKUP($A406,$A406:$E406,5,FALSE)-IF(ISNA(VLOOKUP($A406,$A$354:$E$385,5,FALSE)),VLOOKUP($A406,$A$326:$E$353,5,FALSE),VLOOKUP($A406,$A$354:$E$385,5,FALSE))</f>
        <v>7</v>
      </c>
      <c r="H406" t="s">
        <v>34</v>
      </c>
      <c r="I406">
        <f t="shared" si="956"/>
        <v>1405</v>
      </c>
      <c r="J406" t="str">
        <f t="shared" ref="J406:L406" si="992">J407</f>
        <v>Mountain</v>
      </c>
      <c r="K406">
        <f t="shared" si="992"/>
        <v>18</v>
      </c>
      <c r="L406" t="str">
        <f t="shared" si="992"/>
        <v>Mostly Sunny</v>
      </c>
      <c r="M406">
        <f t="shared" si="926"/>
        <v>51</v>
      </c>
      <c r="N406" s="10">
        <f t="shared" si="961"/>
        <v>22</v>
      </c>
      <c r="O406" s="10">
        <f t="shared" si="962"/>
        <v>22.25</v>
      </c>
      <c r="P406" s="8">
        <f>(P407*-1)</f>
        <v>-12.5</v>
      </c>
      <c r="Q406" t="str">
        <f>IF(AND(($P406 &lt;  0), ($D406="L")), "N", IF(AND(($P406 &gt; 0), ($D406="W")),"N","Y"))</f>
        <v>N</v>
      </c>
    </row>
    <row r="407" spans="1:17" x14ac:dyDescent="0.35">
      <c r="A407" t="s">
        <v>18</v>
      </c>
      <c r="B407">
        <v>51</v>
      </c>
      <c r="C407" t="s">
        <v>1</v>
      </c>
      <c r="D407" t="str">
        <f t="shared" ref="D407" si="993">IF($B406=$B407,"T",IF($B406&lt;$B407,"W","L"))</f>
        <v>W</v>
      </c>
      <c r="E407" s="5">
        <v>41616</v>
      </c>
      <c r="F407" s="4">
        <f t="shared" si="960"/>
        <v>13</v>
      </c>
      <c r="G407" s="4">
        <f>VLOOKUP($A407,$A407:$E407,5,FALSE)-IF(ISNA(VLOOKUP($A407,$A$354:$E$385,5,FALSE)),VLOOKUP($A407,$A$326:$E$353,5,FALSE),VLOOKUP($A407,$A$354:$E$385,5,FALSE))</f>
        <v>7</v>
      </c>
      <c r="H407" t="s">
        <v>35</v>
      </c>
      <c r="I407">
        <v>1405</v>
      </c>
      <c r="J407" t="str">
        <f>VLOOKUP(A407,Sheet1!$A:$D,3, FALSE)</f>
        <v>Mountain</v>
      </c>
      <c r="K407">
        <v>18</v>
      </c>
      <c r="L407" t="s">
        <v>107</v>
      </c>
      <c r="M407">
        <f t="shared" si="928"/>
        <v>28</v>
      </c>
      <c r="N407" s="10">
        <f t="shared" si="961"/>
        <v>38.666666666666664</v>
      </c>
      <c r="O407" s="10">
        <f t="shared" si="962"/>
        <v>26.416666666666668</v>
      </c>
      <c r="P407" s="8">
        <v>12.5</v>
      </c>
      <c r="Q407" t="str">
        <f>IF(AND(($P407 &lt;  0), ($D407="L")), "N", IF(AND(($P407 &gt; 0), ($D407="W")),"N","Y"))</f>
        <v>N</v>
      </c>
    </row>
    <row r="408" spans="1:17" x14ac:dyDescent="0.35">
      <c r="A408" t="s">
        <v>23</v>
      </c>
      <c r="B408">
        <v>10</v>
      </c>
      <c r="C408" t="s">
        <v>1</v>
      </c>
      <c r="D408" t="str">
        <f t="shared" ref="D408" si="994">IF($B409=$B408,"T",IF($B409&lt;$B408,"W","L"))</f>
        <v>L</v>
      </c>
      <c r="E408" s="5">
        <f t="shared" si="964"/>
        <v>41616</v>
      </c>
      <c r="F408" s="4">
        <f t="shared" si="960"/>
        <v>13</v>
      </c>
      <c r="G408" s="4">
        <f>VLOOKUP($A408,$A408:$E408,5,FALSE)-IF(ISNA(VLOOKUP($A408,$A$354:$E$385,5,FALSE)),VLOOKUP($A408,$A$326:$E$353,5,FALSE),VLOOKUP($A408,$A$354:$E$385,5,FALSE))</f>
        <v>7</v>
      </c>
      <c r="H408" t="s">
        <v>34</v>
      </c>
      <c r="I408">
        <f t="shared" si="956"/>
        <v>1425</v>
      </c>
      <c r="J408" t="str">
        <f t="shared" ref="J408:L408" si="995">J409</f>
        <v>Mountain</v>
      </c>
      <c r="K408" s="1" t="str">
        <f t="shared" si="995"/>
        <v>Dome</v>
      </c>
      <c r="L408" s="1">
        <f t="shared" si="995"/>
        <v>0</v>
      </c>
      <c r="M408">
        <f t="shared" si="926"/>
        <v>30</v>
      </c>
      <c r="N408" s="10">
        <f t="shared" si="961"/>
        <v>23.25</v>
      </c>
      <c r="O408" s="10">
        <f t="shared" si="962"/>
        <v>23.166666666666668</v>
      </c>
      <c r="P408" s="8">
        <f>(P409*-1)</f>
        <v>-4.5</v>
      </c>
      <c r="Q408" t="str">
        <f>IF(AND(($P408 &lt;  0), ($D408="L")), "N", IF(AND(($P408 &gt; 0), ($D408="W")),"N","Y"))</f>
        <v>N</v>
      </c>
    </row>
    <row r="409" spans="1:17" x14ac:dyDescent="0.35">
      <c r="A409" t="s">
        <v>22</v>
      </c>
      <c r="B409">
        <v>30</v>
      </c>
      <c r="C409" t="s">
        <v>1</v>
      </c>
      <c r="D409" t="str">
        <f t="shared" ref="D409" si="996">IF($B408=$B409,"T",IF($B408&lt;$B409,"W","L"))</f>
        <v>W</v>
      </c>
      <c r="E409" s="5">
        <v>41616</v>
      </c>
      <c r="F409" s="4">
        <f t="shared" si="960"/>
        <v>13</v>
      </c>
      <c r="G409" s="4">
        <f>VLOOKUP($A409,$A409:$E409,5,FALSE)-IF(ISNA(VLOOKUP($A409,$A$354:$E$385,5,FALSE)),VLOOKUP($A409,$A$326:$E$353,5,FALSE),VLOOKUP($A409,$A$354:$E$385,5,FALSE))</f>
        <v>7</v>
      </c>
      <c r="H409" t="s">
        <v>35</v>
      </c>
      <c r="I409">
        <v>1425</v>
      </c>
      <c r="J409" t="str">
        <f>VLOOKUP(A409,Sheet1!$A:$D,3, FALSE)</f>
        <v>Mountain</v>
      </c>
      <c r="K409" s="1" t="s">
        <v>61</v>
      </c>
      <c r="L409" s="1"/>
      <c r="M409">
        <f t="shared" si="928"/>
        <v>10</v>
      </c>
      <c r="N409" s="10">
        <f t="shared" si="961"/>
        <v>22.916666666666668</v>
      </c>
      <c r="O409" s="10">
        <f t="shared" si="962"/>
        <v>20.583333333333332</v>
      </c>
      <c r="P409" s="8">
        <v>4.5</v>
      </c>
      <c r="Q409" t="str">
        <f>IF(AND(($P409 &lt;  0), ($D409="L")), "N", IF(AND(($P409 &gt; 0), ($D409="W")),"N","Y"))</f>
        <v>N</v>
      </c>
    </row>
    <row r="410" spans="1:17" x14ac:dyDescent="0.35">
      <c r="A410" t="s">
        <v>21</v>
      </c>
      <c r="B410">
        <v>14</v>
      </c>
      <c r="C410" t="s">
        <v>1</v>
      </c>
      <c r="D410" t="str">
        <f t="shared" ref="D410" si="997">IF($B411=$B410,"T",IF($B411&lt;$B410,"W","L"))</f>
        <v>L</v>
      </c>
      <c r="E410" s="5">
        <f t="shared" si="964"/>
        <v>41616</v>
      </c>
      <c r="F410" s="4">
        <f t="shared" si="960"/>
        <v>13</v>
      </c>
      <c r="G410" s="4">
        <f>VLOOKUP($A410,$A410:$E410,5,FALSE)-IF(ISNA(VLOOKUP($A410,$A$354:$E$385,5,FALSE)),VLOOKUP($A410,$A$326:$E$353,5,FALSE),VLOOKUP($A410,$A$354:$E$385,5,FALSE))</f>
        <v>7</v>
      </c>
      <c r="H410" t="s">
        <v>34</v>
      </c>
      <c r="I410">
        <f t="shared" si="956"/>
        <v>1325</v>
      </c>
      <c r="J410" t="str">
        <f t="shared" ref="J410:L410" si="998">J411</f>
        <v>Pacific</v>
      </c>
      <c r="K410">
        <f t="shared" si="998"/>
        <v>53</v>
      </c>
      <c r="L410" t="str">
        <f t="shared" si="998"/>
        <v>Sunny</v>
      </c>
      <c r="M410">
        <f t="shared" si="926"/>
        <v>37</v>
      </c>
      <c r="N410" s="10">
        <f t="shared" si="961"/>
        <v>19.75</v>
      </c>
      <c r="O410" s="10">
        <f t="shared" si="962"/>
        <v>24.75</v>
      </c>
      <c r="P410" s="8">
        <f>(P411*-1)</f>
        <v>-4.5</v>
      </c>
      <c r="Q410" t="str">
        <f>IF(AND(($P410 &lt;  0), ($D410="L")), "N", IF(AND(($P410 &gt; 0), ($D410="W")),"N","Y"))</f>
        <v>N</v>
      </c>
    </row>
    <row r="411" spans="1:17" x14ac:dyDescent="0.35">
      <c r="A411" t="s">
        <v>32</v>
      </c>
      <c r="B411">
        <v>37</v>
      </c>
      <c r="C411" t="s">
        <v>1</v>
      </c>
      <c r="D411" t="str">
        <f t="shared" ref="D411" si="999">IF($B410=$B411,"T",IF($B410&lt;$B411,"W","L"))</f>
        <v>W</v>
      </c>
      <c r="E411" s="5">
        <v>41616</v>
      </c>
      <c r="F411" s="4">
        <f t="shared" si="960"/>
        <v>13</v>
      </c>
      <c r="G411" s="4">
        <f>VLOOKUP($A411,$A411:$E411,5,FALSE)-IF(ISNA(VLOOKUP($A411,$A$354:$E$385,5,FALSE)),VLOOKUP($A411,$A$326:$E$353,5,FALSE),VLOOKUP($A411,$A$354:$E$385,5,FALSE))</f>
        <v>7</v>
      </c>
      <c r="H411" t="s">
        <v>35</v>
      </c>
      <c r="I411">
        <v>1325</v>
      </c>
      <c r="J411" t="str">
        <f>VLOOKUP(A411,Sheet1!$A:$D,3, FALSE)</f>
        <v>Pacific</v>
      </c>
      <c r="K411">
        <v>53</v>
      </c>
      <c r="L411" t="s">
        <v>65</v>
      </c>
      <c r="M411">
        <f t="shared" si="928"/>
        <v>14</v>
      </c>
      <c r="N411" s="10">
        <f t="shared" si="961"/>
        <v>23.25</v>
      </c>
      <c r="O411" s="10">
        <f t="shared" si="962"/>
        <v>23.083333333333332</v>
      </c>
      <c r="P411" s="8">
        <v>4.5</v>
      </c>
      <c r="Q411" t="str">
        <f>IF(AND(($P411 &lt;  0), ($D411="L")), "N", IF(AND(($P411 &gt; 0), ($D411="W")),"N","Y"))</f>
        <v>N</v>
      </c>
    </row>
    <row r="412" spans="1:17" x14ac:dyDescent="0.35">
      <c r="A412" t="s">
        <v>25</v>
      </c>
      <c r="B412">
        <v>17</v>
      </c>
      <c r="C412" t="s">
        <v>1</v>
      </c>
      <c r="D412" t="str">
        <f t="shared" ref="D412" si="1000">IF($B413=$B412,"T",IF($B413&lt;$B412,"W","L"))</f>
        <v>L</v>
      </c>
      <c r="E412" s="5">
        <f t="shared" si="964"/>
        <v>41616</v>
      </c>
      <c r="F412" s="4">
        <f t="shared" si="960"/>
        <v>13</v>
      </c>
      <c r="G412" s="4">
        <f>VLOOKUP($A412,$A412:$E412,5,FALSE)-IF(ISNA(VLOOKUP($A412,$A$354:$E$385,5,FALSE)),VLOOKUP($A412,$A$326:$E$353,5,FALSE),VLOOKUP($A412,$A$354:$E$385,5,FALSE))</f>
        <v>6</v>
      </c>
      <c r="H412" t="s">
        <v>34</v>
      </c>
      <c r="I412">
        <f t="shared" si="956"/>
        <v>1325</v>
      </c>
      <c r="J412" t="str">
        <f t="shared" ref="J412:L412" si="1001">J413</f>
        <v>Pacific</v>
      </c>
      <c r="K412">
        <f t="shared" si="1001"/>
        <v>43</v>
      </c>
      <c r="L412" t="str">
        <f t="shared" si="1001"/>
        <v>Sunny</v>
      </c>
      <c r="M412">
        <f t="shared" si="926"/>
        <v>19</v>
      </c>
      <c r="N412" s="10">
        <f t="shared" si="961"/>
        <v>28.333333333333332</v>
      </c>
      <c r="O412" s="10">
        <f t="shared" si="962"/>
        <v>15.5</v>
      </c>
      <c r="P412" s="8">
        <f>(P413*-1)</f>
        <v>-2.5</v>
      </c>
      <c r="Q412" t="str">
        <f>IF(AND(($P412 &lt;  0), ($D412="L")), "N", IF(AND(($P412 &gt; 0), ($D412="W")),"N","Y"))</f>
        <v>N</v>
      </c>
    </row>
    <row r="413" spans="1:17" x14ac:dyDescent="0.35">
      <c r="A413" t="s">
        <v>24</v>
      </c>
      <c r="B413">
        <v>19</v>
      </c>
      <c r="C413" t="s">
        <v>1</v>
      </c>
      <c r="D413" t="str">
        <f t="shared" ref="D413" si="1002">IF($B412=$B413,"T",IF($B412&lt;$B413,"W","L"))</f>
        <v>W</v>
      </c>
      <c r="E413" s="5">
        <v>41616</v>
      </c>
      <c r="F413" s="4">
        <f t="shared" si="960"/>
        <v>13</v>
      </c>
      <c r="G413" s="4">
        <f>VLOOKUP($A413,$A413:$E413,5,FALSE)-IF(ISNA(VLOOKUP($A413,$A$354:$E$385,5,FALSE)),VLOOKUP($A413,$A$326:$E$353,5,FALSE),VLOOKUP($A413,$A$354:$E$385,5,FALSE))</f>
        <v>7</v>
      </c>
      <c r="H413" t="s">
        <v>35</v>
      </c>
      <c r="I413">
        <v>1325</v>
      </c>
      <c r="J413" t="str">
        <f>VLOOKUP(A413,Sheet1!$A:$D,3, FALSE)</f>
        <v>Pacific</v>
      </c>
      <c r="K413">
        <v>43</v>
      </c>
      <c r="L413" t="s">
        <v>65</v>
      </c>
      <c r="M413">
        <f t="shared" si="928"/>
        <v>17</v>
      </c>
      <c r="N413" s="10">
        <f t="shared" si="961"/>
        <v>24.75</v>
      </c>
      <c r="O413" s="10">
        <f t="shared" si="962"/>
        <v>16.416666666666668</v>
      </c>
      <c r="P413" s="8">
        <v>2.5</v>
      </c>
      <c r="Q413" t="str">
        <f>IF(AND(($P413 &lt;  0), ($D413="L")), "N", IF(AND(($P413 &gt; 0), ($D413="W")),"N","Y"))</f>
        <v>N</v>
      </c>
    </row>
    <row r="414" spans="1:17" x14ac:dyDescent="0.35">
      <c r="A414" t="s">
        <v>20</v>
      </c>
      <c r="B414">
        <v>13</v>
      </c>
      <c r="C414" t="s">
        <v>1</v>
      </c>
      <c r="D414" t="str">
        <f t="shared" ref="D414" si="1003">IF($B415=$B414,"T",IF($B415&lt;$B414,"W","L"))</f>
        <v>L</v>
      </c>
      <c r="E414" s="5">
        <f t="shared" si="964"/>
        <v>41616</v>
      </c>
      <c r="F414" s="4">
        <f t="shared" si="960"/>
        <v>13</v>
      </c>
      <c r="G414" s="4">
        <f>VLOOKUP($A414,$A414:$E414,5,FALSE)-IF(ISNA(VLOOKUP($A414,$A$354:$E$385,5,FALSE)),VLOOKUP($A414,$A$326:$E$353,5,FALSE),VLOOKUP($A414,$A$354:$E$385,5,FALSE))</f>
        <v>7</v>
      </c>
      <c r="H414" t="s">
        <v>34</v>
      </c>
      <c r="I414">
        <f t="shared" si="956"/>
        <v>1930</v>
      </c>
      <c r="J414" t="str">
        <f t="shared" ref="J414:L414" si="1004">J415</f>
        <v>Central</v>
      </c>
      <c r="K414" t="str">
        <f t="shared" si="1004"/>
        <v>Dome</v>
      </c>
      <c r="L414">
        <f t="shared" si="1004"/>
        <v>0</v>
      </c>
      <c r="M414">
        <f t="shared" si="926"/>
        <v>31</v>
      </c>
      <c r="N414" s="10">
        <f t="shared" si="961"/>
        <v>23.75</v>
      </c>
      <c r="O414" s="10">
        <f t="shared" si="962"/>
        <v>13.083333333333334</v>
      </c>
      <c r="P414" s="8">
        <f>(P415*-1)</f>
        <v>-3</v>
      </c>
      <c r="Q414" t="str">
        <f>IF(AND(($P414 &lt;  0), ($D414="L")), "N", IF(AND(($P414 &gt; 0), ($D414="W")),"N","Y"))</f>
        <v>N</v>
      </c>
    </row>
    <row r="415" spans="1:17" x14ac:dyDescent="0.35">
      <c r="A415" t="s">
        <v>2</v>
      </c>
      <c r="B415">
        <v>31</v>
      </c>
      <c r="C415" t="s">
        <v>1</v>
      </c>
      <c r="D415" t="str">
        <f t="shared" ref="D415" si="1005">IF($B414=$B415,"T",IF($B414&lt;$B415,"W","L"))</f>
        <v>W</v>
      </c>
      <c r="E415" s="5">
        <v>41616</v>
      </c>
      <c r="F415" s="4">
        <f t="shared" si="960"/>
        <v>13</v>
      </c>
      <c r="G415" s="4">
        <f>VLOOKUP($A415,$A415:$E415,5,FALSE)-IF(ISNA(VLOOKUP($A415,$A$354:$E$385,5,FALSE)),VLOOKUP($A415,$A$326:$E$353,5,FALSE),VLOOKUP($A415,$A$354:$E$385,5,FALSE))</f>
        <v>6</v>
      </c>
      <c r="H415" t="s">
        <v>35</v>
      </c>
      <c r="I415">
        <v>1930</v>
      </c>
      <c r="J415" t="str">
        <f>VLOOKUP(A415,Sheet1!$A:$D,3, FALSE)</f>
        <v>Central</v>
      </c>
      <c r="K415" t="s">
        <v>61</v>
      </c>
      <c r="M415">
        <f t="shared" si="928"/>
        <v>13</v>
      </c>
      <c r="N415" s="10">
        <f t="shared" si="961"/>
        <v>26</v>
      </c>
      <c r="O415" s="10">
        <f t="shared" si="962"/>
        <v>19.166666666666664</v>
      </c>
      <c r="P415" s="8">
        <v>3</v>
      </c>
      <c r="Q415" t="str">
        <f>IF(AND(($P415 &lt;  0), ($D415="L")), "N", IF(AND(($P415 &gt; 0), ($D415="W")),"N","Y"))</f>
        <v>N</v>
      </c>
    </row>
    <row r="416" spans="1:17" x14ac:dyDescent="0.35">
      <c r="A416" t="s">
        <v>28</v>
      </c>
      <c r="B416">
        <v>28</v>
      </c>
      <c r="C416" t="s">
        <v>1</v>
      </c>
      <c r="D416" t="str">
        <f t="shared" ref="D416" si="1006">IF($B417=$B416,"T",IF($B417&lt;$B416,"W","L"))</f>
        <v>L</v>
      </c>
      <c r="E416" s="5">
        <f t="shared" ref="E416" si="1007">$E417</f>
        <v>41617</v>
      </c>
      <c r="F416" s="4">
        <f t="shared" si="960"/>
        <v>13</v>
      </c>
      <c r="G416" s="4">
        <f>VLOOKUP($A416,$A416:$E416,5,FALSE)-IF(ISNA(VLOOKUP($A416,$A$354:$E$385,5,FALSE)),VLOOKUP($A416,$A$326:$E$353,5,FALSE),VLOOKUP($A416,$A$354:$E$385,5,FALSE))</f>
        <v>11</v>
      </c>
      <c r="H416" t="s">
        <v>34</v>
      </c>
      <c r="I416">
        <f t="shared" si="956"/>
        <v>1940</v>
      </c>
      <c r="J416" t="str">
        <f t="shared" ref="J416:L416" si="1008">J417</f>
        <v>Central</v>
      </c>
      <c r="K416">
        <f t="shared" si="1008"/>
        <v>8</v>
      </c>
      <c r="L416" t="str">
        <f t="shared" si="1008"/>
        <v>Partly Cloudy</v>
      </c>
      <c r="M416">
        <f t="shared" si="926"/>
        <v>45</v>
      </c>
      <c r="N416" s="10">
        <f t="shared" si="961"/>
        <v>27.416666666666668</v>
      </c>
      <c r="O416" s="10">
        <f t="shared" si="962"/>
        <v>25.25</v>
      </c>
      <c r="P416" s="8">
        <f>(P417*-1)</f>
        <v>-1.5</v>
      </c>
      <c r="Q416" t="str">
        <f>IF(AND(($P416 &lt;  0), ($D416="L")), "N", IF(AND(($P416 &gt; 0), ($D416="W")),"N","Y"))</f>
        <v>N</v>
      </c>
    </row>
    <row r="417" spans="1:17" x14ac:dyDescent="0.35">
      <c r="A417" t="s">
        <v>17</v>
      </c>
      <c r="B417">
        <v>45</v>
      </c>
      <c r="C417" t="s">
        <v>1</v>
      </c>
      <c r="D417" t="str">
        <f t="shared" ref="D417" si="1009">IF($B416=$B417,"T",IF($B416&lt;$B417,"W","L"))</f>
        <v>W</v>
      </c>
      <c r="E417" s="5">
        <v>41617</v>
      </c>
      <c r="F417" s="4">
        <f t="shared" si="960"/>
        <v>13</v>
      </c>
      <c r="G417" s="4">
        <f>VLOOKUP($A417,$A417:$E417,5,FALSE)-IF(ISNA(VLOOKUP($A417,$A$354:$E$385,5,FALSE)),VLOOKUP($A417,$A$326:$E$353,5,FALSE),VLOOKUP($A417,$A$354:$E$385,5,FALSE))</f>
        <v>8</v>
      </c>
      <c r="H417" t="s">
        <v>35</v>
      </c>
      <c r="I417">
        <v>1940</v>
      </c>
      <c r="J417" t="str">
        <f>VLOOKUP(A417,Sheet1!$A:$D,3, FALSE)</f>
        <v>Central</v>
      </c>
      <c r="K417">
        <v>8</v>
      </c>
      <c r="L417" t="s">
        <v>62</v>
      </c>
      <c r="M417">
        <f t="shared" si="928"/>
        <v>28</v>
      </c>
      <c r="N417" s="10">
        <f t="shared" si="961"/>
        <v>26.916666666666668</v>
      </c>
      <c r="O417" s="10">
        <f t="shared" si="962"/>
        <v>27.666666666666668</v>
      </c>
      <c r="P417" s="8">
        <v>1.5</v>
      </c>
      <c r="Q417" t="str">
        <f>IF(AND(($P417 &lt;  0), ($D417="L")), "N", IF(AND(($P417 &gt; 0), ($D417="W")),"N","Y"))</f>
        <v>N</v>
      </c>
    </row>
    <row r="418" spans="1:17" x14ac:dyDescent="0.35">
      <c r="A418" t="s">
        <v>32</v>
      </c>
      <c r="B418">
        <v>27</v>
      </c>
      <c r="C418" t="s">
        <v>1</v>
      </c>
      <c r="D418" t="str">
        <f t="shared" ref="D418" si="1010">IF($B419=$B418,"T",IF($B419&lt;$B418,"W","L"))</f>
        <v>W</v>
      </c>
      <c r="E418" s="5">
        <f t="shared" ref="E418" si="1011">$E419</f>
        <v>41620</v>
      </c>
      <c r="F418" s="4">
        <f>1+IF(ISNA(VLOOKUP($A418,$A$386:$F$417,6,FALSE)),VLOOKUP($A418,$A$354:$F$385,6,FALSE),VLOOKUP($A418,$A$386:$F$417,6,FALSE))</f>
        <v>14</v>
      </c>
      <c r="G418" s="4">
        <f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1012">I419</f>
        <v>1825</v>
      </c>
      <c r="J418" t="str">
        <f t="shared" ref="J418:L418" si="1013">J419</f>
        <v>Mountain</v>
      </c>
      <c r="K418">
        <f t="shared" si="1013"/>
        <v>37</v>
      </c>
      <c r="L418" t="str">
        <f t="shared" si="1013"/>
        <v>Mostly Clear</v>
      </c>
      <c r="M418">
        <f t="shared" si="926"/>
        <v>20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24.307692307692307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22.384615384615383</v>
      </c>
      <c r="P418" s="8">
        <f>(P419*-1)</f>
        <v>-10</v>
      </c>
      <c r="Q418" t="str">
        <f>IF(AND(($P418 &lt;  0), ($D418="L")), "N", IF(AND(($P418 &gt; 0), ($D418="W")),"N","Y"))</f>
        <v>Y</v>
      </c>
    </row>
    <row r="419" spans="1:17" x14ac:dyDescent="0.35">
      <c r="A419" t="s">
        <v>18</v>
      </c>
      <c r="B419">
        <v>20</v>
      </c>
      <c r="C419" t="s">
        <v>1</v>
      </c>
      <c r="D419" t="str">
        <f t="shared" ref="D419" si="1014">IF($B418=$B419,"T",IF($B418&lt;$B419,"W","L"))</f>
        <v>L</v>
      </c>
      <c r="E419" s="5">
        <v>41620</v>
      </c>
      <c r="F419" s="4">
        <f t="shared" ref="F419:F449" si="1015">1+IF(ISNA(VLOOKUP($A419,$A$386:$F$417,6,FALSE)),VLOOKUP($A419,$A$354:$F$385,6,FALSE),VLOOKUP($A419,$A$386:$F$417,6,FALSE))</f>
        <v>14</v>
      </c>
      <c r="G419" s="4">
        <f>VLOOKUP($A419,$A419:$E419,5,FALSE)-IF(ISNA(VLOOKUP($A419,$A$386:$E$417,5,FALSE)),VLOOKUP($A419,$A$354:$E$385,5,FALSE),VLOOKUP($A419,$A$386:$E$417,5,FALSE))</f>
        <v>4</v>
      </c>
      <c r="H419" t="s">
        <v>35</v>
      </c>
      <c r="I419">
        <v>1825</v>
      </c>
      <c r="J419" t="str">
        <f>VLOOKUP(A419,Sheet1!$A:$D,3, FALSE)</f>
        <v>Mountain</v>
      </c>
      <c r="K419">
        <v>37</v>
      </c>
      <c r="L419" t="s">
        <v>117</v>
      </c>
      <c r="M419">
        <f t="shared" si="928"/>
        <v>27</v>
      </c>
      <c r="N419" s="10">
        <f t="shared" ref="N419:N450" si="1016">IF(ISNA(VLOOKUP($A419,$A$386:$N$417,2,FALSE)),((VLOOKUP($A419,$A$354:$N$385,14,FALSE)*($F419-2))+VLOOKUP($A419,$A$354:$N$385,2,FALSE))/($F419-1),((VLOOKUP($A419,$A$386:$N$417,14,FALSE)*($F419-2))+VLOOKUP($A419,$A$386:$N$417,2,FALSE))/($F419-1))</f>
        <v>39.615384615384613</v>
      </c>
      <c r="O419" s="10">
        <f t="shared" ref="O419:O450" si="1017">IF(ISNA(VLOOKUP($A419,$A$386:$O$417,13,FALSE)),((VLOOKUP($A419,$A$354:$O$385,15,FALSE)*($F419-2))+VLOOKUP($A419,$A$354:$O$385,13,FALSE))/($F419-1),((VLOOKUP($A419,$A$386:$O$417,15,FALSE)*($F419-2))+VLOOKUP($A419,$A$386:$O$417,13,FALSE))/($F419-1))</f>
        <v>26.53846153846154</v>
      </c>
      <c r="P419" s="8">
        <v>10</v>
      </c>
      <c r="Q419" t="str">
        <f>IF(AND(($P419 &lt;  0), ($D419="L")), "N", IF(AND(($P419 &gt; 0), ($D419="W")),"N","Y"))</f>
        <v>Y</v>
      </c>
    </row>
    <row r="420" spans="1:17" x14ac:dyDescent="0.35">
      <c r="A420" t="s">
        <v>27</v>
      </c>
      <c r="B420">
        <v>30</v>
      </c>
      <c r="C420" t="s">
        <v>1</v>
      </c>
      <c r="D420" t="str">
        <f t="shared" ref="D420" si="1018">IF($B421=$B420,"T",IF($B421&lt;$B420,"W","L"))</f>
        <v>L</v>
      </c>
      <c r="E420" s="5">
        <f t="shared" ref="E420:E446" si="1019">$E421</f>
        <v>41623</v>
      </c>
      <c r="F420" s="4">
        <f t="shared" si="1015"/>
        <v>14</v>
      </c>
      <c r="G420" s="4">
        <f>VLOOKUP($A420,$A420:$E420,5,FALSE)-IF(ISNA(VLOOKUP($A420,$A$386:$E$417,5,FALSE)),VLOOKUP($A420,$A$354:$E$385,5,FALSE),VLOOKUP($A420,$A$386:$E$417,5,FALSE))</f>
        <v>7</v>
      </c>
      <c r="H420" t="s">
        <v>34</v>
      </c>
      <c r="I420">
        <f t="shared" si="1012"/>
        <v>1200</v>
      </c>
      <c r="J420" t="str">
        <f t="shared" ref="J420:L420" si="1020">J421</f>
        <v>Central</v>
      </c>
      <c r="K420" t="str">
        <f t="shared" si="1020"/>
        <v>Dome</v>
      </c>
      <c r="L420">
        <f t="shared" si="1020"/>
        <v>0</v>
      </c>
      <c r="M420">
        <f t="shared" si="926"/>
        <v>48</v>
      </c>
      <c r="N420" s="10">
        <f t="shared" si="1016"/>
        <v>25.692307692307693</v>
      </c>
      <c r="O420" s="10">
        <f t="shared" si="1017"/>
        <v>23.153846153846153</v>
      </c>
      <c r="P420" s="8">
        <f>(P421*-1)</f>
        <v>6.5</v>
      </c>
      <c r="Q420" t="str">
        <f>IF(AND(($P420 &lt;  0), ($D420="L")), "N", IF(AND(($P420 &gt; 0), ($D420="W")),"N","Y"))</f>
        <v>Y</v>
      </c>
    </row>
    <row r="421" spans="1:17" x14ac:dyDescent="0.35">
      <c r="A421" t="s">
        <v>0</v>
      </c>
      <c r="B421">
        <v>48</v>
      </c>
      <c r="C421" t="s">
        <v>1</v>
      </c>
      <c r="D421" t="str">
        <f t="shared" ref="D421" si="1021">IF($B420=$B421,"T",IF($B420&lt;$B421,"W","L"))</f>
        <v>W</v>
      </c>
      <c r="E421" s="5">
        <v>41623</v>
      </c>
      <c r="F421" s="4">
        <f t="shared" si="1015"/>
        <v>14</v>
      </c>
      <c r="G421" s="4">
        <f>VLOOKUP($A421,$A421:$E421,5,FALSE)-IF(ISNA(VLOOKUP($A421,$A$386:$E$417,5,FALSE)),VLOOKUP($A421,$A$354:$E$385,5,FALSE),VLOOKUP($A421,$A$386:$E$417,5,FALSE))</f>
        <v>7</v>
      </c>
      <c r="H421" t="s">
        <v>35</v>
      </c>
      <c r="I421">
        <v>1200</v>
      </c>
      <c r="J421" t="str">
        <f>VLOOKUP(A421,Sheet1!$A:$D,3, FALSE)</f>
        <v>Central</v>
      </c>
      <c r="K421" t="s">
        <v>61</v>
      </c>
      <c r="M421">
        <f t="shared" si="928"/>
        <v>30</v>
      </c>
      <c r="N421" s="10">
        <f t="shared" si="1016"/>
        <v>24.23076923076923</v>
      </c>
      <c r="O421" s="10">
        <f t="shared" si="1017"/>
        <v>30.384615384615383</v>
      </c>
      <c r="P421" s="8">
        <v>-6.5</v>
      </c>
      <c r="Q421" t="str">
        <f>IF(AND(($P421 &lt;  0), ($D421="L")), "N", IF(AND(($P421 &gt; 0), ($D421="W")),"N","Y"))</f>
        <v>Y</v>
      </c>
    </row>
    <row r="422" spans="1:17" x14ac:dyDescent="0.35">
      <c r="A422" t="s">
        <v>11</v>
      </c>
      <c r="B422">
        <v>27</v>
      </c>
      <c r="C422" t="s">
        <v>1</v>
      </c>
      <c r="D422" t="str">
        <f t="shared" ref="D422" si="1022">IF($B423=$B422,"T",IF($B423&lt;$B422,"W","L"))</f>
        <v>W</v>
      </c>
      <c r="E422" s="5">
        <f t="shared" si="1019"/>
        <v>41623</v>
      </c>
      <c r="F422" s="4">
        <f t="shared" si="1015"/>
        <v>14</v>
      </c>
      <c r="G422" s="4">
        <f>VLOOKUP($A422,$A422:$E422,5,FALSE)-IF(ISNA(VLOOKUP($A422,$A$386:$E$417,5,FALSE)),VLOOKUP($A422,$A$354:$E$385,5,FALSE),VLOOKUP($A422,$A$386:$E$417,5,FALSE))</f>
        <v>7</v>
      </c>
      <c r="H422" t="s">
        <v>34</v>
      </c>
      <c r="I422">
        <f t="shared" si="1012"/>
        <v>1300</v>
      </c>
      <c r="J422" t="str">
        <f t="shared" ref="J422:L422" si="1023">J423</f>
        <v>Eastern</v>
      </c>
      <c r="K422">
        <f t="shared" si="1023"/>
        <v>60</v>
      </c>
      <c r="L422" t="str">
        <f t="shared" si="1023"/>
        <v>Chance of Rain</v>
      </c>
      <c r="M422">
        <f t="shared" si="926"/>
        <v>20</v>
      </c>
      <c r="N422" s="10">
        <f t="shared" si="1016"/>
        <v>21</v>
      </c>
      <c r="O422" s="10">
        <f t="shared" si="1017"/>
        <v>25.692307692307693</v>
      </c>
      <c r="P422" s="8">
        <f>(P423*-1)</f>
        <v>4</v>
      </c>
      <c r="Q422" t="str">
        <f>IF(AND(($P422 &lt;  0), ($D422="L")), "N", IF(AND(($P422 &gt; 0), ($D422="W")),"N","Y"))</f>
        <v>N</v>
      </c>
    </row>
    <row r="423" spans="1:17" x14ac:dyDescent="0.35">
      <c r="A423" t="s">
        <v>19</v>
      </c>
      <c r="B423">
        <v>20</v>
      </c>
      <c r="C423" t="s">
        <v>1</v>
      </c>
      <c r="D423" t="str">
        <f t="shared" ref="D423" si="1024">IF($B422=$B423,"T",IF($B422&lt;$B423,"W","L"))</f>
        <v>L</v>
      </c>
      <c r="E423" s="5">
        <v>41623</v>
      </c>
      <c r="F423" s="4">
        <f t="shared" si="1015"/>
        <v>14</v>
      </c>
      <c r="G423" s="4">
        <f>VLOOKUP($A423,$A423:$E423,5,FALSE)-IF(ISNA(VLOOKUP($A423,$A$386:$E$417,5,FALSE)),VLOOKUP($A423,$A$354:$E$385,5,FALSE),VLOOKUP($A423,$A$386:$E$417,5,FALSE))</f>
        <v>10</v>
      </c>
      <c r="H423" t="s">
        <v>35</v>
      </c>
      <c r="I423">
        <v>1300</v>
      </c>
      <c r="J423" t="str">
        <f>VLOOKUP(A423,Sheet1!$A:$D,3, FALSE)</f>
        <v>Eastern</v>
      </c>
      <c r="K423">
        <v>60</v>
      </c>
      <c r="L423" t="s">
        <v>113</v>
      </c>
      <c r="M423">
        <f t="shared" si="928"/>
        <v>27</v>
      </c>
      <c r="N423" s="10">
        <f t="shared" si="1016"/>
        <v>15.461538461538462</v>
      </c>
      <c r="O423" s="10">
        <f t="shared" si="1017"/>
        <v>28.615384615384617</v>
      </c>
      <c r="P423" s="8">
        <v>-4</v>
      </c>
      <c r="Q423" t="str">
        <f>IF(AND(($P423 &lt;  0), ($D423="L")), "N", IF(AND(($P423 &gt; 0), ($D423="W")),"N","Y"))</f>
        <v>N</v>
      </c>
    </row>
    <row r="424" spans="1:17" x14ac:dyDescent="0.35">
      <c r="A424" t="s">
        <v>24</v>
      </c>
      <c r="B424">
        <v>33</v>
      </c>
      <c r="C424" t="s">
        <v>1</v>
      </c>
      <c r="D424" t="str">
        <f t="shared" ref="D424" si="1025">IF($B425=$B424,"T",IF($B425&lt;$B424,"W","L"))</f>
        <v>W</v>
      </c>
      <c r="E424" s="5">
        <f t="shared" si="1019"/>
        <v>41623</v>
      </c>
      <c r="F424" s="4">
        <f t="shared" si="1015"/>
        <v>14</v>
      </c>
      <c r="G424" s="4">
        <f>VLOOKUP($A424,$A424:$E424,5,FALSE)-IF(ISNA(VLOOKUP($A424,$A$386:$E$417,5,FALSE)),VLOOKUP($A424,$A$354:$E$385,5,FALSE),VLOOKUP($A424,$A$386:$E$417,5,FALSE))</f>
        <v>7</v>
      </c>
      <c r="H424" t="s">
        <v>34</v>
      </c>
      <c r="I424">
        <f t="shared" si="1012"/>
        <v>1300</v>
      </c>
      <c r="J424" t="str">
        <f t="shared" ref="J424:L424" si="1026">J425</f>
        <v>Eastern</v>
      </c>
      <c r="K424">
        <f t="shared" si="1026"/>
        <v>70</v>
      </c>
      <c r="L424" t="str">
        <f t="shared" si="1026"/>
        <v>Cloudy</v>
      </c>
      <c r="M424">
        <f t="shared" si="926"/>
        <v>14</v>
      </c>
      <c r="N424" s="10">
        <f t="shared" si="1016"/>
        <v>24.307692307692307</v>
      </c>
      <c r="O424" s="10">
        <f t="shared" si="1017"/>
        <v>16.46153846153846</v>
      </c>
      <c r="P424" s="8">
        <f>(P425*-1)</f>
        <v>5</v>
      </c>
      <c r="Q424" t="str">
        <f>IF(AND(($P424 &lt;  0), ($D424="L")), "N", IF(AND(($P424 &gt; 0), ($D424="W")),"N","Y"))</f>
        <v>N</v>
      </c>
    </row>
    <row r="425" spans="1:17" x14ac:dyDescent="0.35">
      <c r="A425" t="s">
        <v>9</v>
      </c>
      <c r="B425">
        <v>14</v>
      </c>
      <c r="C425" t="s">
        <v>1</v>
      </c>
      <c r="D425" t="str">
        <f t="shared" ref="D425" si="1027">IF($B424=$B425,"T",IF($B424&lt;$B425,"W","L"))</f>
        <v>L</v>
      </c>
      <c r="E425" s="5">
        <v>41623</v>
      </c>
      <c r="F425" s="4">
        <f t="shared" si="1015"/>
        <v>14</v>
      </c>
      <c r="G425" s="4">
        <f>VLOOKUP($A425,$A425:$E425,5,FALSE)-IF(ISNA(VLOOKUP($A425,$A$386:$E$417,5,FALSE)),VLOOKUP($A425,$A$354:$E$385,5,FALSE),VLOOKUP($A425,$A$386:$E$417,5,FALSE))</f>
        <v>7</v>
      </c>
      <c r="H425" t="s">
        <v>35</v>
      </c>
      <c r="I425">
        <v>1300</v>
      </c>
      <c r="J425" t="str">
        <f>VLOOKUP(A425,Sheet1!$A:$D,3, FALSE)</f>
        <v>Eastern</v>
      </c>
      <c r="K425">
        <v>70</v>
      </c>
      <c r="L425" t="s">
        <v>64</v>
      </c>
      <c r="M425">
        <f t="shared" si="928"/>
        <v>33</v>
      </c>
      <c r="N425" s="10">
        <f t="shared" si="1016"/>
        <v>18.76923076923077</v>
      </c>
      <c r="O425" s="10">
        <f t="shared" si="1017"/>
        <v>22.384615384615383</v>
      </c>
      <c r="P425" s="8">
        <v>-5</v>
      </c>
      <c r="Q425" t="str">
        <f>IF(AND(($P425 &lt;  0), ($D425="L")), "N", IF(AND(($P425 &gt; 0), ($D425="W")),"N","Y"))</f>
        <v>N</v>
      </c>
    </row>
    <row r="426" spans="1:17" x14ac:dyDescent="0.35">
      <c r="A426" t="s">
        <v>15</v>
      </c>
      <c r="B426">
        <v>3</v>
      </c>
      <c r="C426" t="s">
        <v>1</v>
      </c>
      <c r="D426" t="str">
        <f t="shared" ref="D426" si="1028">IF($B427=$B426,"T",IF($B427&lt;$B426,"W","L"))</f>
        <v>L</v>
      </c>
      <c r="E426" s="5">
        <f t="shared" si="1019"/>
        <v>41623</v>
      </c>
      <c r="F426" s="4">
        <f t="shared" si="1015"/>
        <v>14</v>
      </c>
      <c r="G426" s="4">
        <f>VLOOKUP($A426,$A426:$E426,5,FALSE)-IF(ISNA(VLOOKUP($A426,$A$386:$E$417,5,FALSE)),VLOOKUP($A426,$A$354:$E$385,5,FALSE),VLOOKUP($A426,$A$386:$E$417,5,FALSE))</f>
        <v>10</v>
      </c>
      <c r="H426" t="s">
        <v>34</v>
      </c>
      <c r="I426">
        <f t="shared" si="1012"/>
        <v>1300</v>
      </c>
      <c r="J426" t="str">
        <f t="shared" ref="J426:L426" si="1029">J427</f>
        <v>Eastern</v>
      </c>
      <c r="K426" t="str">
        <f t="shared" si="1029"/>
        <v>Dome</v>
      </c>
      <c r="L426">
        <f t="shared" si="1029"/>
        <v>0</v>
      </c>
      <c r="M426">
        <f t="shared" si="926"/>
        <v>25</v>
      </c>
      <c r="N426" s="10">
        <f t="shared" si="1016"/>
        <v>19.23076923076923</v>
      </c>
      <c r="O426" s="10">
        <f t="shared" si="1017"/>
        <v>26.923076923076923</v>
      </c>
      <c r="P426" s="8">
        <f>(P427*-1)</f>
        <v>-6</v>
      </c>
      <c r="Q426" t="str">
        <f>IF(AND(($P426 &lt;  0), ($D426="L")), "N", IF(AND(($P426 &gt; 0), ($D426="W")),"N","Y"))</f>
        <v>N</v>
      </c>
    </row>
    <row r="427" spans="1:17" x14ac:dyDescent="0.35">
      <c r="A427" t="s">
        <v>14</v>
      </c>
      <c r="B427">
        <v>25</v>
      </c>
      <c r="C427" t="s">
        <v>1</v>
      </c>
      <c r="D427" t="str">
        <f t="shared" ref="D427" si="1030">IF($B426=$B427,"T",IF($B426&lt;$B427,"W","L"))</f>
        <v>W</v>
      </c>
      <c r="E427" s="5">
        <v>41623</v>
      </c>
      <c r="F427" s="4">
        <f t="shared" si="1015"/>
        <v>14</v>
      </c>
      <c r="G427" s="4">
        <f>VLOOKUP($A427,$A427:$E427,5,FALSE)-IF(ISNA(VLOOKUP($A427,$A$386:$E$417,5,FALSE)),VLOOKUP($A427,$A$354:$E$385,5,FALSE),VLOOKUP($A427,$A$386:$E$417,5,FALSE))</f>
        <v>7</v>
      </c>
      <c r="H427" t="s">
        <v>35</v>
      </c>
      <c r="I427">
        <v>1300</v>
      </c>
      <c r="J427" t="str">
        <f>VLOOKUP(A427,Sheet1!$A:$D,3, FALSE)</f>
        <v>Eastern</v>
      </c>
      <c r="K427" t="s">
        <v>61</v>
      </c>
      <c r="M427">
        <f t="shared" si="928"/>
        <v>3</v>
      </c>
      <c r="N427" s="10">
        <f t="shared" si="1016"/>
        <v>24.076923076923077</v>
      </c>
      <c r="O427" s="10">
        <f t="shared" si="1017"/>
        <v>24.307692307692307</v>
      </c>
      <c r="P427" s="8">
        <v>6</v>
      </c>
      <c r="Q427" t="str">
        <f>IF(AND(($P427 &lt;  0), ($D427="L")), "N", IF(AND(($P427 &gt; 0), ($D427="W")),"N","Y"))</f>
        <v>N</v>
      </c>
    </row>
    <row r="428" spans="1:17" x14ac:dyDescent="0.35">
      <c r="A428" t="s">
        <v>7</v>
      </c>
      <c r="B428">
        <v>20</v>
      </c>
      <c r="C428" t="s">
        <v>1</v>
      </c>
      <c r="D428" t="str">
        <f t="shared" ref="D428" si="1031">IF($B429=$B428,"T",IF($B429&lt;$B428,"W","L"))</f>
        <v>L</v>
      </c>
      <c r="E428" s="5">
        <f t="shared" si="1019"/>
        <v>41623</v>
      </c>
      <c r="F428" s="4">
        <f t="shared" si="1015"/>
        <v>14</v>
      </c>
      <c r="G428" s="4">
        <f>VLOOKUP($A428,$A428:$E428,5,FALSE)-IF(ISNA(VLOOKUP($A428,$A$386:$E$417,5,FALSE)),VLOOKUP($A428,$A$354:$E$385,5,FALSE),VLOOKUP($A428,$A$386:$E$417,5,FALSE))</f>
        <v>7</v>
      </c>
      <c r="H428" t="s">
        <v>34</v>
      </c>
      <c r="I428">
        <f t="shared" si="1012"/>
        <v>1300</v>
      </c>
      <c r="J428" t="str">
        <f t="shared" ref="J428:L428" si="1032">J429</f>
        <v>Eastern</v>
      </c>
      <c r="K428">
        <f t="shared" si="1032"/>
        <v>84</v>
      </c>
      <c r="L428" t="str">
        <f t="shared" si="1032"/>
        <v>Partly Cloudy</v>
      </c>
      <c r="M428">
        <f t="shared" si="926"/>
        <v>24</v>
      </c>
      <c r="N428" s="10">
        <f t="shared" si="1016"/>
        <v>26.846153846153847</v>
      </c>
      <c r="O428" s="10">
        <f t="shared" si="1017"/>
        <v>22.076923076923077</v>
      </c>
      <c r="P428" s="8">
        <f>(P429*-1)</f>
        <v>-2.5</v>
      </c>
      <c r="Q428" t="str">
        <f>IF(AND(($P428 &lt;  0), ($D428="L")), "N", IF(AND(($P428 &gt; 0), ($D428="W")),"N","Y"))</f>
        <v>N</v>
      </c>
    </row>
    <row r="429" spans="1:17" x14ac:dyDescent="0.35">
      <c r="A429" t="s">
        <v>10</v>
      </c>
      <c r="B429">
        <v>24</v>
      </c>
      <c r="C429" t="s">
        <v>1</v>
      </c>
      <c r="D429" t="str">
        <f t="shared" ref="D429" si="1033">IF($B428=$B429,"T",IF($B428&lt;$B429,"W","L"))</f>
        <v>W</v>
      </c>
      <c r="E429" s="5">
        <v>41623</v>
      </c>
      <c r="F429" s="4">
        <f t="shared" si="1015"/>
        <v>14</v>
      </c>
      <c r="G429" s="4">
        <f>VLOOKUP($A429,$A429:$E429,5,FALSE)-IF(ISNA(VLOOKUP($A429,$A$386:$E$417,5,FALSE)),VLOOKUP($A429,$A$354:$E$385,5,FALSE),VLOOKUP($A429,$A$386:$E$417,5,FALSE))</f>
        <v>7</v>
      </c>
      <c r="H429" t="s">
        <v>35</v>
      </c>
      <c r="I429">
        <v>1300</v>
      </c>
      <c r="J429" t="str">
        <f>VLOOKUP(A429,Sheet1!$A:$D,3, FALSE)</f>
        <v>Eastern</v>
      </c>
      <c r="K429">
        <v>84</v>
      </c>
      <c r="L429" t="s">
        <v>62</v>
      </c>
      <c r="M429">
        <f t="shared" si="928"/>
        <v>20</v>
      </c>
      <c r="N429" s="10">
        <f t="shared" si="1016"/>
        <v>21.999999999999996</v>
      </c>
      <c r="O429" s="10">
        <f t="shared" si="1017"/>
        <v>21.23076923076923</v>
      </c>
      <c r="P429" s="8">
        <v>2.5</v>
      </c>
      <c r="Q429" t="str">
        <f>IF(AND(($P429 &lt;  0), ($D429="L")), "N", IF(AND(($P429 &gt; 0), ($D429="W")),"N","Y"))</f>
        <v>N</v>
      </c>
    </row>
    <row r="430" spans="1:17" x14ac:dyDescent="0.35">
      <c r="A430" t="s">
        <v>17</v>
      </c>
      <c r="B430">
        <v>38</v>
      </c>
      <c r="C430" t="s">
        <v>1</v>
      </c>
      <c r="D430" t="str">
        <f t="shared" ref="D430" si="1034">IF($B431=$B430,"T",IF($B431&lt;$B430,"W","L"))</f>
        <v>W</v>
      </c>
      <c r="E430" s="5">
        <f t="shared" si="1019"/>
        <v>41623</v>
      </c>
      <c r="F430" s="4">
        <f t="shared" si="1015"/>
        <v>14</v>
      </c>
      <c r="G430" s="4">
        <f>VLOOKUP($A430,$A430:$E430,5,FALSE)-IF(ISNA(VLOOKUP($A430,$A$386:$E$417,5,FALSE)),VLOOKUP($A430,$A$354:$E$385,5,FALSE),VLOOKUP($A430,$A$386:$E$417,5,FALSE))</f>
        <v>6</v>
      </c>
      <c r="H430" t="s">
        <v>34</v>
      </c>
      <c r="I430">
        <f t="shared" si="1012"/>
        <v>1300</v>
      </c>
      <c r="J430" t="str">
        <f t="shared" ref="J430:L430" si="1035">J431</f>
        <v>Eastern</v>
      </c>
      <c r="K430">
        <f t="shared" si="1035"/>
        <v>25</v>
      </c>
      <c r="L430" t="str">
        <f t="shared" si="1035"/>
        <v>Flurries</v>
      </c>
      <c r="M430">
        <f t="shared" si="926"/>
        <v>31</v>
      </c>
      <c r="N430" s="10">
        <f t="shared" si="1016"/>
        <v>28.307692307692307</v>
      </c>
      <c r="O430" s="10">
        <f t="shared" si="1017"/>
        <v>27.692307692307693</v>
      </c>
      <c r="P430" s="8">
        <f>(P431*-1)</f>
        <v>1</v>
      </c>
      <c r="Q430" t="str">
        <f>IF(AND(($P430 &lt;  0), ($D430="L")), "N", IF(AND(($P430 &gt; 0), ($D430="W")),"N","Y"))</f>
        <v>N</v>
      </c>
    </row>
    <row r="431" spans="1:17" x14ac:dyDescent="0.35">
      <c r="A431" t="s">
        <v>8</v>
      </c>
      <c r="B431">
        <v>31</v>
      </c>
      <c r="C431" t="s">
        <v>1</v>
      </c>
      <c r="D431" t="str">
        <f t="shared" ref="D431" si="1036">IF($B430=$B431,"T",IF($B430&lt;$B431,"W","L"))</f>
        <v>L</v>
      </c>
      <c r="E431" s="5">
        <v>41623</v>
      </c>
      <c r="F431" s="4">
        <f t="shared" si="1015"/>
        <v>14</v>
      </c>
      <c r="G431" s="4">
        <f>VLOOKUP($A431,$A431:$E431,5,FALSE)-IF(ISNA(VLOOKUP($A431,$A$386:$E$417,5,FALSE)),VLOOKUP($A431,$A$354:$E$385,5,FALSE),VLOOKUP($A431,$A$386:$E$417,5,FALSE))</f>
        <v>7</v>
      </c>
      <c r="H431" t="s">
        <v>35</v>
      </c>
      <c r="I431">
        <v>1300</v>
      </c>
      <c r="J431" t="str">
        <f>VLOOKUP(A431,Sheet1!$A:$D,3, FALSE)</f>
        <v>Eastern</v>
      </c>
      <c r="K431">
        <v>25</v>
      </c>
      <c r="L431" t="s">
        <v>149</v>
      </c>
      <c r="M431">
        <f t="shared" si="928"/>
        <v>38</v>
      </c>
      <c r="N431" s="10">
        <f t="shared" si="1016"/>
        <v>19.76923076923077</v>
      </c>
      <c r="O431" s="10">
        <f t="shared" si="1017"/>
        <v>24.923076923076923</v>
      </c>
      <c r="P431" s="8">
        <v>-1</v>
      </c>
      <c r="Q431" t="str">
        <f>IF(AND(($P431 &lt;  0), ($D431="L")), "N", IF(AND(($P431 &gt; 0), ($D431="W")),"N","Y"))</f>
        <v>N</v>
      </c>
    </row>
    <row r="432" spans="1:17" x14ac:dyDescent="0.35">
      <c r="A432" t="s">
        <v>25</v>
      </c>
      <c r="B432">
        <v>23</v>
      </c>
      <c r="C432" t="s">
        <v>1</v>
      </c>
      <c r="D432" t="str">
        <f t="shared" ref="D432" si="1037">IF($B433=$B432,"T",IF($B433&lt;$B432,"W","L"))</f>
        <v>W</v>
      </c>
      <c r="E432" s="5">
        <f t="shared" si="1019"/>
        <v>41623</v>
      </c>
      <c r="F432" s="4">
        <f t="shared" si="1015"/>
        <v>14</v>
      </c>
      <c r="G432" s="4">
        <f>VLOOKUP($A432,$A432:$E432,5,FALSE)-IF(ISNA(VLOOKUP($A432,$A$386:$E$417,5,FALSE)),VLOOKUP($A432,$A$354:$E$385,5,FALSE),VLOOKUP($A432,$A$386:$E$417,5,FALSE))</f>
        <v>7</v>
      </c>
      <c r="H432" t="s">
        <v>34</v>
      </c>
      <c r="I432">
        <f t="shared" si="1012"/>
        <v>1300</v>
      </c>
      <c r="J432" t="str">
        <f t="shared" ref="J432:L432" si="1038">J433</f>
        <v>Eastern</v>
      </c>
      <c r="K432">
        <f t="shared" si="1038"/>
        <v>36</v>
      </c>
      <c r="L432" t="str">
        <f t="shared" si="1038"/>
        <v>Partly Cloudy</v>
      </c>
      <c r="M432">
        <f t="shared" ref="M432:M495" si="1039">$B433</f>
        <v>0</v>
      </c>
      <c r="N432" s="10">
        <f t="shared" si="1016"/>
        <v>27.46153846153846</v>
      </c>
      <c r="O432" s="10">
        <f t="shared" si="1017"/>
        <v>15.76923076923077</v>
      </c>
      <c r="P432" s="8">
        <f>(P433*-1)</f>
        <v>9</v>
      </c>
      <c r="Q432" t="str">
        <f>IF(AND(($P432 &lt;  0), ($D432="L")), "N", IF(AND(($P432 &gt; 0), ($D432="W")),"N","Y"))</f>
        <v>N</v>
      </c>
    </row>
    <row r="433" spans="1:17" x14ac:dyDescent="0.35">
      <c r="A433" t="s">
        <v>21</v>
      </c>
      <c r="B433">
        <v>0</v>
      </c>
      <c r="C433" t="s">
        <v>1</v>
      </c>
      <c r="D433" t="str">
        <f t="shared" ref="D433" si="1040">IF($B432=$B433,"T",IF($B432&lt;$B433,"W","L"))</f>
        <v>L</v>
      </c>
      <c r="E433" s="5">
        <v>41623</v>
      </c>
      <c r="F433" s="4">
        <f t="shared" si="1015"/>
        <v>14</v>
      </c>
      <c r="G433" s="4">
        <f>VLOOKUP($A433,$A433:$E433,5,FALSE)-IF(ISNA(VLOOKUP($A433,$A$386:$E$417,5,FALSE)),VLOOKUP($A433,$A$354:$E$385,5,FALSE),VLOOKUP($A433,$A$386:$E$417,5,FALSE))</f>
        <v>7</v>
      </c>
      <c r="H433" t="s">
        <v>35</v>
      </c>
      <c r="I433">
        <v>1300</v>
      </c>
      <c r="J433" t="str">
        <f>VLOOKUP(A433,Sheet1!$A:$D,3, FALSE)</f>
        <v>Eastern</v>
      </c>
      <c r="K433">
        <v>36</v>
      </c>
      <c r="L433" t="s">
        <v>62</v>
      </c>
      <c r="M433">
        <f t="shared" ref="M433:M496" si="1041">$B432</f>
        <v>23</v>
      </c>
      <c r="N433" s="10">
        <f t="shared" si="1016"/>
        <v>19.307692307692307</v>
      </c>
      <c r="O433" s="10">
        <f t="shared" si="1017"/>
        <v>25.692307692307693</v>
      </c>
      <c r="P433" s="8">
        <v>-9</v>
      </c>
      <c r="Q433" t="str">
        <f>IF(AND(($P433 &lt;  0), ($D433="L")), "N", IF(AND(($P433 &gt; 0), ($D433="W")),"N","Y"))</f>
        <v>N</v>
      </c>
    </row>
    <row r="434" spans="1:17" x14ac:dyDescent="0.35">
      <c r="A434" t="s">
        <v>29</v>
      </c>
      <c r="B434">
        <v>26</v>
      </c>
      <c r="C434" t="s">
        <v>1</v>
      </c>
      <c r="D434" t="str">
        <f t="shared" ref="D434" si="1042">IF($B435=$B434,"T",IF($B435&lt;$B434,"W","L"))</f>
        <v>L</v>
      </c>
      <c r="E434" s="5">
        <f t="shared" si="1019"/>
        <v>41623</v>
      </c>
      <c r="F434" s="4">
        <f t="shared" si="1015"/>
        <v>14</v>
      </c>
      <c r="G434" s="4">
        <f>VLOOKUP($A434,$A434:$E434,5,FALSE)-IF(ISNA(VLOOKUP($A434,$A$386:$E$417,5,FALSE)),VLOOKUP($A434,$A$354:$E$385,5,FALSE),VLOOKUP($A434,$A$386:$E$417,5,FALSE))</f>
        <v>7</v>
      </c>
      <c r="H434" t="s">
        <v>34</v>
      </c>
      <c r="I434">
        <f t="shared" si="1012"/>
        <v>1300</v>
      </c>
      <c r="J434" t="str">
        <f t="shared" ref="J434:L434" si="1043">J435</f>
        <v>Eastern</v>
      </c>
      <c r="K434" t="str">
        <f t="shared" si="1043"/>
        <v>Dome</v>
      </c>
      <c r="L434">
        <f t="shared" si="1043"/>
        <v>0</v>
      </c>
      <c r="M434">
        <f t="shared" si="1039"/>
        <v>27</v>
      </c>
      <c r="N434" s="10">
        <f t="shared" si="1016"/>
        <v>21.46153846153846</v>
      </c>
      <c r="O434" s="10">
        <f t="shared" si="1017"/>
        <v>31.307692307692307</v>
      </c>
      <c r="P434" s="8">
        <f>(P435*-1)</f>
        <v>-5.5</v>
      </c>
      <c r="Q434" t="str">
        <f>IF(AND(($P434 &lt;  0), ($D434="L")), "N", IF(AND(($P434 &gt; 0), ($D434="W")),"N","Y"))</f>
        <v>N</v>
      </c>
    </row>
    <row r="435" spans="1:17" x14ac:dyDescent="0.35">
      <c r="A435" t="s">
        <v>3</v>
      </c>
      <c r="B435">
        <v>27</v>
      </c>
      <c r="C435" t="s">
        <v>1</v>
      </c>
      <c r="D435" t="str">
        <f t="shared" ref="D435" si="1044">IF($B434=$B435,"T",IF($B434&lt;$B435,"W","L"))</f>
        <v>W</v>
      </c>
      <c r="E435" s="5">
        <v>41623</v>
      </c>
      <c r="F435" s="4">
        <f t="shared" si="1015"/>
        <v>14</v>
      </c>
      <c r="G435" s="4">
        <f>VLOOKUP($A435,$A435:$E435,5,FALSE)-IF(ISNA(VLOOKUP($A435,$A$386:$E$417,5,FALSE)),VLOOKUP($A435,$A$354:$E$385,5,FALSE),VLOOKUP($A435,$A$386:$E$417,5,FALSE))</f>
        <v>7</v>
      </c>
      <c r="H435" t="s">
        <v>35</v>
      </c>
      <c r="I435">
        <v>1300</v>
      </c>
      <c r="J435" t="str">
        <f>VLOOKUP(A435,Sheet1!$A:$D,3, FALSE)</f>
        <v>Eastern</v>
      </c>
      <c r="K435" t="s">
        <v>61</v>
      </c>
      <c r="M435">
        <f t="shared" si="1041"/>
        <v>26</v>
      </c>
      <c r="N435" s="10">
        <f t="shared" si="1016"/>
        <v>21.692307692307693</v>
      </c>
      <c r="O435" s="10">
        <f t="shared" si="1017"/>
        <v>27.846153846153847</v>
      </c>
      <c r="P435" s="8">
        <v>5.5</v>
      </c>
      <c r="Q435" t="str">
        <f>IF(AND(($P435 &lt;  0), ($D435="L")), "N", IF(AND(($P435 &gt; 0), ($D435="W")),"N","Y"))</f>
        <v>N</v>
      </c>
    </row>
    <row r="436" spans="1:17" x14ac:dyDescent="0.35">
      <c r="A436" t="s">
        <v>31</v>
      </c>
      <c r="B436">
        <v>20</v>
      </c>
      <c r="C436" t="s">
        <v>1</v>
      </c>
      <c r="D436" t="str">
        <f t="shared" ref="D436" si="1045">IF($B437=$B436,"T",IF($B437&lt;$B436,"W","L"))</f>
        <v>L</v>
      </c>
      <c r="E436" s="5">
        <f t="shared" si="1019"/>
        <v>41623</v>
      </c>
      <c r="F436" s="4">
        <f t="shared" si="1015"/>
        <v>14</v>
      </c>
      <c r="G436" s="4">
        <f>VLOOKUP($A436,$A436:$E436,5,FALSE)-IF(ISNA(VLOOKUP($A436,$A$386:$E$417,5,FALSE)),VLOOKUP($A436,$A$354:$E$385,5,FALSE),VLOOKUP($A436,$A$386:$E$417,5,FALSE))</f>
        <v>7</v>
      </c>
      <c r="H436" t="s">
        <v>34</v>
      </c>
      <c r="I436">
        <f t="shared" si="1012"/>
        <v>1605</v>
      </c>
      <c r="J436" t="str">
        <f t="shared" ref="J436:L436" si="1046">J437</f>
        <v>Eastern</v>
      </c>
      <c r="K436">
        <f t="shared" si="1046"/>
        <v>54</v>
      </c>
      <c r="L436" t="str">
        <f t="shared" si="1046"/>
        <v>Sunny</v>
      </c>
      <c r="M436">
        <f t="shared" si="1039"/>
        <v>30</v>
      </c>
      <c r="N436" s="10">
        <f t="shared" si="1016"/>
        <v>17.384615384615383</v>
      </c>
      <c r="O436" s="10">
        <f t="shared" si="1017"/>
        <v>25.923076923076923</v>
      </c>
      <c r="P436" s="8">
        <f>(P437*-1)</f>
        <v>-10</v>
      </c>
      <c r="Q436" t="str">
        <f>IF(AND(($P436 &lt;  0), ($D436="L")), "N", IF(AND(($P436 &gt; 0), ($D436="W")),"N","Y"))</f>
        <v>N</v>
      </c>
    </row>
    <row r="437" spans="1:17" x14ac:dyDescent="0.35">
      <c r="A437" t="s">
        <v>20</v>
      </c>
      <c r="B437">
        <v>30</v>
      </c>
      <c r="C437" t="s">
        <v>1</v>
      </c>
      <c r="D437" t="str">
        <f t="shared" ref="D437" si="1047">IF($B436=$B437,"T",IF($B436&lt;$B437,"W","L"))</f>
        <v>W</v>
      </c>
      <c r="E437" s="5">
        <v>41623</v>
      </c>
      <c r="F437" s="4">
        <f t="shared" si="1015"/>
        <v>14</v>
      </c>
      <c r="G437" s="4">
        <f>VLOOKUP($A437,$A437:$E437,5,FALSE)-IF(ISNA(VLOOKUP($A437,$A$386:$E$417,5,FALSE)),VLOOKUP($A437,$A$354:$E$385,5,FALSE),VLOOKUP($A437,$A$386:$E$417,5,FALSE))</f>
        <v>7</v>
      </c>
      <c r="H437" t="s">
        <v>35</v>
      </c>
      <c r="I437">
        <v>1605</v>
      </c>
      <c r="J437" t="str">
        <f>VLOOKUP(A437,Sheet1!$A:$D,3, FALSE)</f>
        <v>Eastern</v>
      </c>
      <c r="K437">
        <v>54</v>
      </c>
      <c r="L437" t="s">
        <v>65</v>
      </c>
      <c r="M437">
        <f t="shared" si="1041"/>
        <v>20</v>
      </c>
      <c r="N437" s="10">
        <f t="shared" si="1016"/>
        <v>22.923076923076923</v>
      </c>
      <c r="O437" s="10">
        <f t="shared" si="1017"/>
        <v>14.461538461538462</v>
      </c>
      <c r="P437" s="8">
        <v>10</v>
      </c>
      <c r="Q437" t="str">
        <f>IF(AND(($P437 &lt;  0), ($D437="L")), "N", IF(AND(($P437 &gt; 0), ($D437="W")),"N","Y"))</f>
        <v>N</v>
      </c>
    </row>
    <row r="438" spans="1:17" x14ac:dyDescent="0.35">
      <c r="A438" t="s">
        <v>33</v>
      </c>
      <c r="B438">
        <v>56</v>
      </c>
      <c r="C438" t="s">
        <v>1</v>
      </c>
      <c r="D438" t="str">
        <f t="shared" ref="D438" si="1048">IF($B439=$B438,"T",IF($B439&lt;$B438,"W","L"))</f>
        <v>W</v>
      </c>
      <c r="E438" s="5">
        <f t="shared" si="1019"/>
        <v>41623</v>
      </c>
      <c r="F438" s="4">
        <f t="shared" si="1015"/>
        <v>14</v>
      </c>
      <c r="G438" s="4">
        <f>VLOOKUP($A438,$A438:$E438,5,FALSE)-IF(ISNA(VLOOKUP($A438,$A$386:$E$417,5,FALSE)),VLOOKUP($A438,$A$354:$E$385,5,FALSE),VLOOKUP($A438,$A$386:$E$417,5,FALSE))</f>
        <v>7</v>
      </c>
      <c r="H438" t="s">
        <v>34</v>
      </c>
      <c r="I438">
        <f t="shared" si="1012"/>
        <v>1305</v>
      </c>
      <c r="J438" t="str">
        <f t="shared" ref="J438:L438" si="1049">J439</f>
        <v>Pacific</v>
      </c>
      <c r="K438">
        <f t="shared" si="1049"/>
        <v>64</v>
      </c>
      <c r="L438" t="str">
        <f t="shared" si="1049"/>
        <v>Sunny</v>
      </c>
      <c r="M438">
        <f t="shared" si="1039"/>
        <v>31</v>
      </c>
      <c r="N438" s="10">
        <f t="shared" si="1016"/>
        <v>26.384615384615383</v>
      </c>
      <c r="O438" s="10">
        <f t="shared" si="1017"/>
        <v>17.23076923076923</v>
      </c>
      <c r="P438" s="8">
        <f>(P439*-1)</f>
        <v>6.5</v>
      </c>
      <c r="Q438" t="str">
        <f>IF(AND(($P438 &lt;  0), ($D438="L")), "N", IF(AND(($P438 &gt; 0), ($D438="W")),"N","Y"))</f>
        <v>N</v>
      </c>
    </row>
    <row r="439" spans="1:17" x14ac:dyDescent="0.35">
      <c r="A439" t="s">
        <v>12</v>
      </c>
      <c r="B439">
        <v>31</v>
      </c>
      <c r="C439" t="s">
        <v>1</v>
      </c>
      <c r="D439" t="str">
        <f t="shared" ref="D439" si="1050">IF($B438=$B439,"T",IF($B438&lt;$B439,"W","L"))</f>
        <v>L</v>
      </c>
      <c r="E439" s="5">
        <v>41623</v>
      </c>
      <c r="F439" s="4">
        <f t="shared" si="1015"/>
        <v>14</v>
      </c>
      <c r="G439" s="4">
        <f>VLOOKUP($A439,$A439:$E439,5,FALSE)-IF(ISNA(VLOOKUP($A439,$A$386:$E$417,5,FALSE)),VLOOKUP($A439,$A$354:$E$385,5,FALSE),VLOOKUP($A439,$A$386:$E$417,5,FALSE))</f>
        <v>7</v>
      </c>
      <c r="H439" t="s">
        <v>35</v>
      </c>
      <c r="I439">
        <v>1305</v>
      </c>
      <c r="J439" t="str">
        <f>VLOOKUP(A439,Sheet1!$A:$D,3, FALSE)</f>
        <v>Pacific</v>
      </c>
      <c r="K439">
        <v>64</v>
      </c>
      <c r="L439" t="s">
        <v>65</v>
      </c>
      <c r="M439">
        <f t="shared" si="1041"/>
        <v>56</v>
      </c>
      <c r="N439" s="10">
        <f t="shared" si="1016"/>
        <v>20.307692307692307</v>
      </c>
      <c r="O439" s="10">
        <f t="shared" si="1017"/>
        <v>25.923076923076923</v>
      </c>
      <c r="P439" s="8">
        <v>-6.5</v>
      </c>
      <c r="Q439" t="str">
        <f>IF(AND(($P439 &lt;  0), ($D439="L")), "N", IF(AND(($P439 &gt; 0), ($D439="W")),"N","Y"))</f>
        <v>N</v>
      </c>
    </row>
    <row r="440" spans="1:17" x14ac:dyDescent="0.35">
      <c r="A440" t="s">
        <v>2</v>
      </c>
      <c r="B440">
        <v>16</v>
      </c>
      <c r="C440" t="s">
        <v>1</v>
      </c>
      <c r="D440" t="str">
        <f t="shared" ref="D440" si="1051">IF($B441=$B440,"T",IF($B441&lt;$B440,"W","L"))</f>
        <v>L</v>
      </c>
      <c r="E440" s="5">
        <f t="shared" si="1019"/>
        <v>41623</v>
      </c>
      <c r="F440" s="4">
        <f t="shared" si="1015"/>
        <v>14</v>
      </c>
      <c r="G440" s="4">
        <f>VLOOKUP($A440,$A440:$E440,5,FALSE)-IF(ISNA(VLOOKUP($A440,$A$386:$E$417,5,FALSE)),VLOOKUP($A440,$A$354:$E$385,5,FALSE),VLOOKUP($A440,$A$386:$E$417,5,FALSE))</f>
        <v>7</v>
      </c>
      <c r="H440" t="s">
        <v>34</v>
      </c>
      <c r="I440">
        <f t="shared" si="1012"/>
        <v>1525</v>
      </c>
      <c r="J440" t="str">
        <f t="shared" ref="J440:L440" si="1052">J441</f>
        <v>Central</v>
      </c>
      <c r="K440" t="str">
        <f t="shared" si="1052"/>
        <v>Dome</v>
      </c>
      <c r="L440">
        <f t="shared" si="1052"/>
        <v>0</v>
      </c>
      <c r="M440">
        <f t="shared" si="1039"/>
        <v>27</v>
      </c>
      <c r="N440" s="10">
        <f t="shared" si="1016"/>
        <v>26.384615384615383</v>
      </c>
      <c r="O440" s="10">
        <f t="shared" si="1017"/>
        <v>18.69230769230769</v>
      </c>
      <c r="P440" s="8">
        <f>(P441*-1)</f>
        <v>7</v>
      </c>
      <c r="Q440" t="str">
        <f>IF(AND(($P440 &lt;  0), ($D440="L")), "N", IF(AND(($P440 &gt; 0), ($D440="W")),"N","Y"))</f>
        <v>Y</v>
      </c>
    </row>
    <row r="441" spans="1:17" x14ac:dyDescent="0.35">
      <c r="A441" t="s">
        <v>23</v>
      </c>
      <c r="B441">
        <v>27</v>
      </c>
      <c r="C441" t="s">
        <v>1</v>
      </c>
      <c r="D441" t="str">
        <f t="shared" ref="D441" si="1053">IF($B440=$B441,"T",IF($B440&lt;$B441,"W","L"))</f>
        <v>W</v>
      </c>
      <c r="E441" s="5">
        <v>41623</v>
      </c>
      <c r="F441" s="4">
        <f t="shared" si="1015"/>
        <v>14</v>
      </c>
      <c r="G441" s="4">
        <f>VLOOKUP($A441,$A441:$E441,5,FALSE)-IF(ISNA(VLOOKUP($A441,$A$386:$E$417,5,FALSE)),VLOOKUP($A441,$A$354:$E$385,5,FALSE),VLOOKUP($A441,$A$386:$E$417,5,FALSE))</f>
        <v>7</v>
      </c>
      <c r="H441" t="s">
        <v>35</v>
      </c>
      <c r="I441">
        <v>1525</v>
      </c>
      <c r="J441" t="str">
        <f>VLOOKUP(A441,Sheet1!$A:$D,3, FALSE)</f>
        <v>Central</v>
      </c>
      <c r="K441" t="s">
        <v>61</v>
      </c>
      <c r="M441">
        <f t="shared" si="1041"/>
        <v>16</v>
      </c>
      <c r="N441" s="10">
        <f t="shared" si="1016"/>
        <v>22.23076923076923</v>
      </c>
      <c r="O441" s="10">
        <f t="shared" si="1017"/>
        <v>23.692307692307693</v>
      </c>
      <c r="P441" s="8">
        <v>-7</v>
      </c>
      <c r="Q441" t="str">
        <f>IF(AND(($P441 &lt;  0), ($D441="L")), "N", IF(AND(($P441 &gt; 0), ($D441="W")),"N","Y"))</f>
        <v>Y</v>
      </c>
    </row>
    <row r="442" spans="1:17" x14ac:dyDescent="0.35">
      <c r="A442" t="s">
        <v>26</v>
      </c>
      <c r="B442">
        <v>37</v>
      </c>
      <c r="C442" t="s">
        <v>1</v>
      </c>
      <c r="D442" t="str">
        <f t="shared" ref="D442" si="1054">IF($B443=$B442,"T",IF($B443&lt;$B442,"W","L"))</f>
        <v>W</v>
      </c>
      <c r="E442" s="5">
        <f t="shared" si="1019"/>
        <v>41623</v>
      </c>
      <c r="F442" s="4">
        <f t="shared" si="1015"/>
        <v>14</v>
      </c>
      <c r="G442" s="4">
        <f>VLOOKUP($A442,$A442:$E442,5,FALSE)-IF(ISNA(VLOOKUP($A442,$A$386:$E$417,5,FALSE)),VLOOKUP($A442,$A$354:$E$385,5,FALSE),VLOOKUP($A442,$A$386:$E$417,5,FALSE))</f>
        <v>7</v>
      </c>
      <c r="H442" t="s">
        <v>34</v>
      </c>
      <c r="I442">
        <f t="shared" si="1012"/>
        <v>1525</v>
      </c>
      <c r="J442" t="str">
        <f t="shared" ref="J442:L442" si="1055">J443</f>
        <v>Central</v>
      </c>
      <c r="K442" t="str">
        <f t="shared" si="1055"/>
        <v>Dome</v>
      </c>
      <c r="L442">
        <f t="shared" si="1055"/>
        <v>0</v>
      </c>
      <c r="M442">
        <f t="shared" si="1039"/>
        <v>36</v>
      </c>
      <c r="N442" s="10">
        <f t="shared" si="1016"/>
        <v>24.307692307692307</v>
      </c>
      <c r="O442" s="10">
        <f t="shared" si="1017"/>
        <v>25.076923076923077</v>
      </c>
      <c r="P442" s="8">
        <f>(P443*-1)</f>
        <v>-5.5</v>
      </c>
      <c r="Q442" t="str">
        <f>IF(AND(($P442 &lt;  0), ($D442="L")), "N", IF(AND(($P442 &gt; 0), ($D442="W")),"N","Y"))</f>
        <v>Y</v>
      </c>
    </row>
    <row r="443" spans="1:17" x14ac:dyDescent="0.35">
      <c r="A443" t="s">
        <v>28</v>
      </c>
      <c r="B443">
        <v>36</v>
      </c>
      <c r="C443" t="s">
        <v>1</v>
      </c>
      <c r="D443" t="str">
        <f t="shared" ref="D443" si="1056">IF($B442=$B443,"T",IF($B442&lt;$B443,"W","L"))</f>
        <v>L</v>
      </c>
      <c r="E443" s="5">
        <v>41623</v>
      </c>
      <c r="F443" s="4">
        <f t="shared" si="1015"/>
        <v>14</v>
      </c>
      <c r="G443" s="4">
        <f>VLOOKUP($A443,$A443:$E443,5,FALSE)-IF(ISNA(VLOOKUP($A443,$A$386:$E$417,5,FALSE)),VLOOKUP($A443,$A$354:$E$385,5,FALSE),VLOOKUP($A443,$A$386:$E$417,5,FALSE))</f>
        <v>6</v>
      </c>
      <c r="H443" t="s">
        <v>35</v>
      </c>
      <c r="I443">
        <v>1525</v>
      </c>
      <c r="J443" t="str">
        <f>VLOOKUP(A443,Sheet1!$A:$D,3, FALSE)</f>
        <v>Central</v>
      </c>
      <c r="K443" t="s">
        <v>61</v>
      </c>
      <c r="M443">
        <f t="shared" si="1041"/>
        <v>37</v>
      </c>
      <c r="N443" s="10">
        <f t="shared" si="1016"/>
        <v>27.46153846153846</v>
      </c>
      <c r="O443" s="10">
        <f t="shared" si="1017"/>
        <v>26.76923076923077</v>
      </c>
      <c r="P443" s="8">
        <v>5.5</v>
      </c>
      <c r="Q443" t="str">
        <f>IF(AND(($P443 &lt;  0), ($D443="L")), "N", IF(AND(($P443 &gt; 0), ($D443="W")),"N","Y"))</f>
        <v>Y</v>
      </c>
    </row>
    <row r="444" spans="1:17" x14ac:dyDescent="0.35">
      <c r="A444" t="s">
        <v>22</v>
      </c>
      <c r="B444">
        <v>37</v>
      </c>
      <c r="C444" t="s">
        <v>5</v>
      </c>
      <c r="D444" t="str">
        <f t="shared" ref="D444" si="1057">IF($B445=$B444,"T",IF($B445&lt;$B444,"W","L"))</f>
        <v>W</v>
      </c>
      <c r="E444" s="5">
        <f t="shared" si="1019"/>
        <v>41623</v>
      </c>
      <c r="F444" s="4">
        <f t="shared" si="1015"/>
        <v>14</v>
      </c>
      <c r="G444" s="4">
        <f>VLOOKUP($A444,$A444:$E444,5,FALSE)-IF(ISNA(VLOOKUP($A444,$A$386:$E$417,5,FALSE)),VLOOKUP($A444,$A$354:$E$385,5,FALSE),VLOOKUP($A444,$A$386:$E$417,5,FALSE))</f>
        <v>7</v>
      </c>
      <c r="H444" t="s">
        <v>34</v>
      </c>
      <c r="I444">
        <f t="shared" si="1012"/>
        <v>1525</v>
      </c>
      <c r="J444" t="str">
        <f t="shared" ref="J444:L444" si="1058">J445</f>
        <v>Central</v>
      </c>
      <c r="K444" s="1">
        <f t="shared" si="1058"/>
        <v>37</v>
      </c>
      <c r="L444" s="1" t="str">
        <f t="shared" si="1058"/>
        <v>Cloudy</v>
      </c>
      <c r="M444">
        <f t="shared" si="1039"/>
        <v>34</v>
      </c>
      <c r="N444" s="10">
        <f t="shared" si="1016"/>
        <v>23.46153846153846</v>
      </c>
      <c r="O444" s="10">
        <f t="shared" si="1017"/>
        <v>19.76923076923077</v>
      </c>
      <c r="P444" s="8">
        <f>(P445*-1)</f>
        <v>3</v>
      </c>
      <c r="Q444" t="str">
        <f>IF(AND(($P444 &lt;  0), ($D444="L")), "N", IF(AND(($P444 &gt; 0), ($D444="W")),"N","Y"))</f>
        <v>N</v>
      </c>
    </row>
    <row r="445" spans="1:17" x14ac:dyDescent="0.35">
      <c r="A445" t="s">
        <v>13</v>
      </c>
      <c r="B445">
        <v>34</v>
      </c>
      <c r="C445" t="s">
        <v>5</v>
      </c>
      <c r="D445" t="str">
        <f t="shared" ref="D445" si="1059">IF($B444=$B445,"T",IF($B444&lt;$B445,"W","L"))</f>
        <v>L</v>
      </c>
      <c r="E445" s="5">
        <v>41623</v>
      </c>
      <c r="F445" s="4">
        <f t="shared" si="1015"/>
        <v>14</v>
      </c>
      <c r="G445" s="4">
        <f>VLOOKUP($A445,$A445:$E445,5,FALSE)-IF(ISNA(VLOOKUP($A445,$A$386:$E$417,5,FALSE)),VLOOKUP($A445,$A$354:$E$385,5,FALSE),VLOOKUP($A445,$A$386:$E$417,5,FALSE))</f>
        <v>7</v>
      </c>
      <c r="H445" t="s">
        <v>35</v>
      </c>
      <c r="I445">
        <v>1525</v>
      </c>
      <c r="J445" t="str">
        <f>VLOOKUP(A445,Sheet1!$A:$D,3, FALSE)</f>
        <v>Central</v>
      </c>
      <c r="K445" s="1">
        <v>37</v>
      </c>
      <c r="L445" s="1" t="s">
        <v>64</v>
      </c>
      <c r="M445">
        <f t="shared" si="1041"/>
        <v>37</v>
      </c>
      <c r="N445" s="10">
        <f t="shared" si="1016"/>
        <v>22.46153846153846</v>
      </c>
      <c r="O445" s="10">
        <f t="shared" si="1017"/>
        <v>24.46153846153846</v>
      </c>
      <c r="P445" s="8">
        <v>-3</v>
      </c>
      <c r="Q445" t="str">
        <f>IF(AND(($P445 &lt;  0), ($D445="L")), "N", IF(AND(($P445 &gt; 0), ($D445="W")),"N","Y"))</f>
        <v>N</v>
      </c>
    </row>
    <row r="446" spans="1:17" x14ac:dyDescent="0.35">
      <c r="A446" t="s">
        <v>6</v>
      </c>
      <c r="B446">
        <v>20</v>
      </c>
      <c r="C446" t="s">
        <v>1</v>
      </c>
      <c r="D446" t="str">
        <f t="shared" ref="D446" si="1060">IF($B447=$B446,"T",IF($B447&lt;$B446,"W","L"))</f>
        <v>L</v>
      </c>
      <c r="E446" s="5">
        <f t="shared" si="1019"/>
        <v>41623</v>
      </c>
      <c r="F446" s="4">
        <f t="shared" si="1015"/>
        <v>14</v>
      </c>
      <c r="G446" s="4">
        <f>VLOOKUP($A446,$A446:$E446,5,FALSE)-IF(ISNA(VLOOKUP($A446,$A$386:$E$417,5,FALSE)),VLOOKUP($A446,$A$354:$E$385,5,FALSE),VLOOKUP($A446,$A$386:$E$417,5,FALSE))</f>
        <v>7</v>
      </c>
      <c r="H446" t="s">
        <v>34</v>
      </c>
      <c r="I446">
        <f t="shared" si="1012"/>
        <v>2030</v>
      </c>
      <c r="J446" t="str">
        <f t="shared" ref="J446:L446" si="1061">J447</f>
        <v>Eastern</v>
      </c>
      <c r="K446" s="1">
        <f t="shared" si="1061"/>
        <v>26</v>
      </c>
      <c r="L446" s="1" t="str">
        <f t="shared" si="1061"/>
        <v>Cloudy</v>
      </c>
      <c r="M446">
        <f t="shared" si="1039"/>
        <v>30</v>
      </c>
      <c r="N446" s="10">
        <f t="shared" si="1016"/>
        <v>25.692307692307693</v>
      </c>
      <c r="O446" s="10">
        <f t="shared" si="1017"/>
        <v>18.76923076923077</v>
      </c>
      <c r="P446" s="8">
        <f>(P447*-1)</f>
        <v>2</v>
      </c>
      <c r="Q446" t="str">
        <f>IF(AND(($P446 &lt;  0), ($D446="L")), "N", IF(AND(($P446 &gt; 0), ($D446="W")),"N","Y"))</f>
        <v>Y</v>
      </c>
    </row>
    <row r="447" spans="1:17" x14ac:dyDescent="0.35">
      <c r="A447" t="s">
        <v>4</v>
      </c>
      <c r="B447">
        <v>30</v>
      </c>
      <c r="C447" t="s">
        <v>1</v>
      </c>
      <c r="D447" t="str">
        <f t="shared" ref="D447" si="1062">IF($B446=$B447,"T",IF($B446&lt;$B447,"W","L"))</f>
        <v>W</v>
      </c>
      <c r="E447" s="5">
        <v>41623</v>
      </c>
      <c r="F447" s="4">
        <f t="shared" si="1015"/>
        <v>14</v>
      </c>
      <c r="G447" s="4">
        <f>VLOOKUP($A447,$A447:$E447,5,FALSE)-IF(ISNA(VLOOKUP($A447,$A$386:$E$417,5,FALSE)),VLOOKUP($A447,$A$354:$E$385,5,FALSE),VLOOKUP($A447,$A$386:$E$417,5,FALSE))</f>
        <v>7</v>
      </c>
      <c r="H447" t="s">
        <v>35</v>
      </c>
      <c r="I447">
        <v>2030</v>
      </c>
      <c r="J447" t="str">
        <f>VLOOKUP(A447,Sheet1!$A:$D,3, FALSE)</f>
        <v>Eastern</v>
      </c>
      <c r="K447" s="1">
        <v>26</v>
      </c>
      <c r="L447" s="1" t="s">
        <v>64</v>
      </c>
      <c r="M447">
        <f t="shared" si="1041"/>
        <v>20</v>
      </c>
      <c r="N447" s="10">
        <f t="shared" si="1016"/>
        <v>22.384615384615383</v>
      </c>
      <c r="O447" s="10">
        <f t="shared" si="1017"/>
        <v>24</v>
      </c>
      <c r="P447" s="8">
        <v>-2</v>
      </c>
      <c r="Q447" t="str">
        <f>IF(AND(($P447 &lt;  0), ($D447="L")), "N", IF(AND(($P447 &gt; 0), ($D447="W")),"N","Y"))</f>
        <v>Y</v>
      </c>
    </row>
    <row r="448" spans="1:17" x14ac:dyDescent="0.35">
      <c r="A448" t="s">
        <v>30</v>
      </c>
      <c r="B448">
        <v>18</v>
      </c>
      <c r="C448" t="s">
        <v>1</v>
      </c>
      <c r="D448" t="str">
        <f t="shared" ref="D448" si="1063">IF($B449=$B448,"T",IF($B449&lt;$B448,"W","L"))</f>
        <v>W</v>
      </c>
      <c r="E448" s="5">
        <f t="shared" ref="E448" si="1064">$E449</f>
        <v>41624</v>
      </c>
      <c r="F448" s="4">
        <f t="shared" si="1015"/>
        <v>14</v>
      </c>
      <c r="G448" s="4">
        <f>VLOOKUP($A448,$A448:$E448,5,FALSE)-IF(ISNA(VLOOKUP($A448,$A$386:$E$417,5,FALSE)),VLOOKUP($A448,$A$354:$E$385,5,FALSE),VLOOKUP($A448,$A$386:$E$417,5,FALSE))</f>
        <v>8</v>
      </c>
      <c r="H448" t="s">
        <v>34</v>
      </c>
      <c r="I448">
        <f t="shared" si="1012"/>
        <v>2040</v>
      </c>
      <c r="J448" t="str">
        <f t="shared" ref="J448:L448" si="1065">J449</f>
        <v>Eastern</v>
      </c>
      <c r="K448" t="str">
        <f t="shared" si="1065"/>
        <v>Dome</v>
      </c>
      <c r="L448">
        <f t="shared" si="1065"/>
        <v>0</v>
      </c>
      <c r="M448">
        <f t="shared" si="1039"/>
        <v>16</v>
      </c>
      <c r="N448" s="10">
        <f t="shared" si="1016"/>
        <v>21.384615384615383</v>
      </c>
      <c r="O448" s="10">
        <f t="shared" si="1017"/>
        <v>20.076923076923077</v>
      </c>
      <c r="P448" s="8">
        <f>(P449*-1)</f>
        <v>-5</v>
      </c>
      <c r="Q448" t="str">
        <f>IF(AND(($P448 &lt;  0), ($D448="L")), "N", IF(AND(($P448 &gt; 0), ($D448="W")),"N","Y"))</f>
        <v>Y</v>
      </c>
    </row>
    <row r="449" spans="1:17" x14ac:dyDescent="0.35">
      <c r="A449" t="s">
        <v>16</v>
      </c>
      <c r="B449">
        <v>16</v>
      </c>
      <c r="C449" t="s">
        <v>1</v>
      </c>
      <c r="D449" t="str">
        <f t="shared" ref="D449" si="1066">IF($B448=$B449,"T",IF($B448&lt;$B449,"W","L"))</f>
        <v>L</v>
      </c>
      <c r="E449" s="5">
        <v>41624</v>
      </c>
      <c r="F449" s="4">
        <f t="shared" si="1015"/>
        <v>14</v>
      </c>
      <c r="G449" s="4">
        <f>VLOOKUP($A449,$A449:$E449,5,FALSE)-IF(ISNA(VLOOKUP($A449,$A$386:$E$417,5,FALSE)),VLOOKUP($A449,$A$354:$E$385,5,FALSE),VLOOKUP($A449,$A$386:$E$417,5,FALSE))</f>
        <v>8</v>
      </c>
      <c r="H449" t="s">
        <v>35</v>
      </c>
      <c r="I449">
        <v>2040</v>
      </c>
      <c r="J449" t="str">
        <f>VLOOKUP(A449,Sheet1!$A:$D,3, FALSE)</f>
        <v>Eastern</v>
      </c>
      <c r="K449" t="s">
        <v>61</v>
      </c>
      <c r="M449">
        <f t="shared" si="1041"/>
        <v>18</v>
      </c>
      <c r="N449" s="10">
        <f t="shared" si="1016"/>
        <v>26.615384615384617</v>
      </c>
      <c r="O449" s="10">
        <f t="shared" si="1017"/>
        <v>24.692307692307693</v>
      </c>
      <c r="P449" s="8">
        <v>5</v>
      </c>
      <c r="Q449" t="str">
        <f>IF(AND(($P449 &lt;  0), ($D449="L")), "N", IF(AND(($P449 &gt; 0), ($D449="W")),"N","Y"))</f>
        <v>Y</v>
      </c>
    </row>
    <row r="450" spans="1:17" x14ac:dyDescent="0.35">
      <c r="A450" t="s">
        <v>9</v>
      </c>
      <c r="B450">
        <v>13</v>
      </c>
      <c r="C450" t="s">
        <v>1</v>
      </c>
      <c r="D450" t="str">
        <f t="shared" ref="D450" si="1067">IF($B451=$B450,"T",IF($B451&lt;$B450,"W","L"))</f>
        <v>L</v>
      </c>
      <c r="E450" s="5">
        <f t="shared" ref="E450:E478" si="1068">$E451</f>
        <v>41630</v>
      </c>
      <c r="F450" s="4">
        <f>1+IF(ISNA(VLOOKUP($A450,$A$418:$F$449,6,FALSE)),VLOOKUP($A450,$A$386:$F$417,6,FALSE),VLOOKUP($A450,$A$418:$F$449,6,FALSE))</f>
        <v>15</v>
      </c>
      <c r="G450" s="4">
        <f>VLOOKUP($A450,$A450:$E450,5,FALSE)-IF(ISNA(VLOOKUP($A450,$A$418:$E$449,5,FALSE)),VLOOKUP($A450,$A$386:$E$417,5,FALSE),VLOOKUP($A450,$A$418:$E$449,5,FALSE))</f>
        <v>7</v>
      </c>
      <c r="H450" t="s">
        <v>34</v>
      </c>
      <c r="I450">
        <f t="shared" ref="I450:I480" si="1069">I451</f>
        <v>1200</v>
      </c>
      <c r="J450" t="str">
        <f t="shared" ref="J450:L450" si="1070">J451</f>
        <v>Central</v>
      </c>
      <c r="K450" t="str">
        <f t="shared" si="1070"/>
        <v>Dome</v>
      </c>
      <c r="L450">
        <f t="shared" si="1070"/>
        <v>0</v>
      </c>
      <c r="M450">
        <f t="shared" si="1039"/>
        <v>23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18.428571428571427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23.142857142857142</v>
      </c>
      <c r="P450" s="8">
        <f>(P451*-1)</f>
        <v>-3.5</v>
      </c>
      <c r="Q450" t="str">
        <f>IF(AND(($P450 &lt;  0), ($D450="L")), "N", IF(AND(($P450 &gt; 0), ($D450="W")),"N","Y"))</f>
        <v>N</v>
      </c>
    </row>
    <row r="451" spans="1:17" x14ac:dyDescent="0.35">
      <c r="A451" t="s">
        <v>23</v>
      </c>
      <c r="B451">
        <v>23</v>
      </c>
      <c r="C451" t="s">
        <v>1</v>
      </c>
      <c r="D451" t="str">
        <f t="shared" ref="D451" si="1071">IF($B450=$B451,"T",IF($B450&lt;$B451,"W","L"))</f>
        <v>W</v>
      </c>
      <c r="E451" s="5">
        <v>41630</v>
      </c>
      <c r="F451" s="4">
        <f t="shared" ref="F451:F481" si="1072">1+IF(ISNA(VLOOKUP($A451,$A$418:$F$449,6,FALSE)),VLOOKUP($A451,$A$386:$F$417,6,FALSE),VLOOKUP($A451,$A$418:$F$449,6,FALSE))</f>
        <v>15</v>
      </c>
      <c r="G451" s="4">
        <f>VLOOKUP($A451,$A451:$E451,5,FALSE)-IF(ISNA(VLOOKUP($A451,$A$418:$E$449,5,FALSE)),VLOOKUP($A451,$A$386:$E$417,5,FALSE),VLOOKUP($A451,$A$418:$E$449,5,FALSE))</f>
        <v>7</v>
      </c>
      <c r="H451" t="s">
        <v>35</v>
      </c>
      <c r="I451">
        <v>1200</v>
      </c>
      <c r="J451" t="str">
        <f>VLOOKUP(A451,Sheet1!$A:$D,3, FALSE)</f>
        <v>Central</v>
      </c>
      <c r="K451" t="s">
        <v>61</v>
      </c>
      <c r="M451">
        <f t="shared" si="1041"/>
        <v>13</v>
      </c>
      <c r="N451" s="10">
        <f t="shared" ref="N451:N482" si="1073">IF(ISNA(VLOOKUP($A451,$A$418:$N$449,2,FALSE)),((VLOOKUP($A451,$A$386:$N$417,14,FALSE)*($F451-2))+VLOOKUP($A451,$A$386:$N$417,2,FALSE))/($F451-1),((VLOOKUP($A451,$A$418:$N$449,14,FALSE)*($F451-2))+VLOOKUP($A451,$A$418:$N$449,2,FALSE))/($F451-1))</f>
        <v>22.571428571428573</v>
      </c>
      <c r="O451" s="10">
        <f t="shared" ref="O451:O482" si="1074">IF(ISNA(VLOOKUP($A451,$A$418:$O$449,13,FALSE)),((VLOOKUP($A451,$A$386:$O$417,15,FALSE)*($F451-2))+VLOOKUP($A451,$A$386:$O$417,13,FALSE))/($F451-1),((VLOOKUP($A451,$A$418:$O$449,15,FALSE)*($F451-2))+VLOOKUP($A451,$A$418:$O$449,13,FALSE))/($F451-1))</f>
        <v>23.142857142857142</v>
      </c>
      <c r="P451" s="8">
        <v>3.5</v>
      </c>
      <c r="Q451" t="str">
        <f>IF(AND(($P451 &lt;  0), ($D451="L")), "N", IF(AND(($P451 &gt; 0), ($D451="W")),"N","Y"))</f>
        <v>N</v>
      </c>
    </row>
    <row r="452" spans="1:17" x14ac:dyDescent="0.35">
      <c r="A452" t="s">
        <v>14</v>
      </c>
      <c r="B452">
        <v>23</v>
      </c>
      <c r="C452" t="s">
        <v>1</v>
      </c>
      <c r="D452" t="str">
        <f t="shared" ref="D452" si="1075">IF($B453=$B452,"T",IF($B453&lt;$B452,"W","L"))</f>
        <v>W</v>
      </c>
      <c r="E452" s="5">
        <f t="shared" si="1068"/>
        <v>41630</v>
      </c>
      <c r="F452" s="4">
        <f t="shared" si="1072"/>
        <v>15</v>
      </c>
      <c r="G452" s="4">
        <f>VLOOKUP($A452,$A452:$E452,5,FALSE)-IF(ISNA(VLOOKUP($A452,$A$418:$E$449,5,FALSE)),VLOOKUP($A452,$A$386:$E$417,5,FALSE),VLOOKUP($A452,$A$418:$E$449,5,FALSE))</f>
        <v>7</v>
      </c>
      <c r="H452" t="s">
        <v>34</v>
      </c>
      <c r="I452">
        <f t="shared" si="1069"/>
        <v>1200</v>
      </c>
      <c r="J452" t="str">
        <f t="shared" ref="J452:L452" si="1076">J453</f>
        <v>Central</v>
      </c>
      <c r="K452">
        <f t="shared" si="1076"/>
        <v>22</v>
      </c>
      <c r="L452" t="str">
        <f t="shared" si="1076"/>
        <v>Cloudy</v>
      </c>
      <c r="M452">
        <f t="shared" si="1039"/>
        <v>7</v>
      </c>
      <c r="N452" s="10">
        <f t="shared" si="1073"/>
        <v>24.142857142857142</v>
      </c>
      <c r="O452" s="10">
        <f t="shared" si="1074"/>
        <v>22.785714285714285</v>
      </c>
      <c r="P452" s="8">
        <f>(P453*-1)</f>
        <v>-7.5</v>
      </c>
      <c r="Q452" t="str">
        <f>IF(AND(($P452 &lt;  0), ($D452="L")), "N", IF(AND(($P452 &gt; 0), ($D452="W")),"N","Y"))</f>
        <v>Y</v>
      </c>
    </row>
    <row r="453" spans="1:17" x14ac:dyDescent="0.35">
      <c r="A453" t="s">
        <v>33</v>
      </c>
      <c r="B453">
        <v>7</v>
      </c>
      <c r="C453" t="s">
        <v>1</v>
      </c>
      <c r="D453" t="str">
        <f t="shared" ref="D453" si="1077">IF($B452=$B453,"T",IF($B452&lt;$B453,"W","L"))</f>
        <v>L</v>
      </c>
      <c r="E453" s="5">
        <v>41630</v>
      </c>
      <c r="F453" s="4">
        <f t="shared" si="1072"/>
        <v>15</v>
      </c>
      <c r="G453" s="4">
        <f>VLOOKUP($A453,$A453:$E453,5,FALSE)-IF(ISNA(VLOOKUP($A453,$A$418:$E$449,5,FALSE)),VLOOKUP($A453,$A$386:$E$417,5,FALSE),VLOOKUP($A453,$A$418:$E$449,5,FALSE))</f>
        <v>7</v>
      </c>
      <c r="H453" t="s">
        <v>35</v>
      </c>
      <c r="I453">
        <v>1200</v>
      </c>
      <c r="J453" t="str">
        <f>VLOOKUP(A453,Sheet1!$A:$D,3, FALSE)</f>
        <v>Central</v>
      </c>
      <c r="K453">
        <v>22</v>
      </c>
      <c r="L453" t="s">
        <v>64</v>
      </c>
      <c r="M453">
        <f t="shared" si="1041"/>
        <v>23</v>
      </c>
      <c r="N453" s="10">
        <f t="shared" si="1073"/>
        <v>28.5</v>
      </c>
      <c r="O453" s="10">
        <f t="shared" si="1074"/>
        <v>18.214285714285715</v>
      </c>
      <c r="P453" s="8">
        <v>7.5</v>
      </c>
      <c r="Q453" t="str">
        <f>IF(AND(($P453 &lt;  0), ($D453="L")), "N", IF(AND(($P453 &gt; 0), ($D453="W")),"N","Y"))</f>
        <v>Y</v>
      </c>
    </row>
    <row r="454" spans="1:17" x14ac:dyDescent="0.35">
      <c r="A454" t="s">
        <v>0</v>
      </c>
      <c r="B454">
        <v>14</v>
      </c>
      <c r="C454" t="s">
        <v>1</v>
      </c>
      <c r="D454" t="str">
        <f t="shared" ref="D454" si="1078">IF($B455=$B454,"T",IF($B455&lt;$B454,"W","L"))</f>
        <v>L</v>
      </c>
      <c r="E454" s="5">
        <f t="shared" si="1068"/>
        <v>41630</v>
      </c>
      <c r="F454" s="4">
        <f t="shared" si="1072"/>
        <v>15</v>
      </c>
      <c r="G454" s="4">
        <f>VLOOKUP($A454,$A454:$E454,5,FALSE)-IF(ISNA(VLOOKUP($A454,$A$418:$E$449,5,FALSE)),VLOOKUP($A454,$A$386:$E$417,5,FALSE),VLOOKUP($A454,$A$418:$E$449,5,FALSE))</f>
        <v>7</v>
      </c>
      <c r="H454" t="s">
        <v>34</v>
      </c>
      <c r="I454">
        <f t="shared" si="1069"/>
        <v>1300</v>
      </c>
      <c r="J454" t="str">
        <f t="shared" ref="J454:L454" si="1079">J455</f>
        <v>Eastern</v>
      </c>
      <c r="K454">
        <f t="shared" si="1079"/>
        <v>53</v>
      </c>
      <c r="L454" t="str">
        <f t="shared" si="1079"/>
        <v>Mostly Cloudy</v>
      </c>
      <c r="M454">
        <f t="shared" si="1039"/>
        <v>42</v>
      </c>
      <c r="N454" s="10">
        <f t="shared" si="1073"/>
        <v>25.928571428571427</v>
      </c>
      <c r="O454" s="10">
        <f t="shared" si="1074"/>
        <v>30.357142857142858</v>
      </c>
      <c r="P454" s="8">
        <f>(P455*-1)</f>
        <v>-7.5</v>
      </c>
      <c r="Q454" t="str">
        <f>IF(AND(($P454 &lt;  0), ($D454="L")), "N", IF(AND(($P454 &gt; 0), ($D454="W")),"N","Y"))</f>
        <v>N</v>
      </c>
    </row>
    <row r="455" spans="1:17" x14ac:dyDescent="0.35">
      <c r="A455" t="s">
        <v>6</v>
      </c>
      <c r="B455">
        <v>42</v>
      </c>
      <c r="C455" t="s">
        <v>1</v>
      </c>
      <c r="D455" t="str">
        <f t="shared" ref="D455" si="1080">IF($B454=$B455,"T",IF($B454&lt;$B455,"W","L"))</f>
        <v>W</v>
      </c>
      <c r="E455" s="5">
        <v>41630</v>
      </c>
      <c r="F455" s="4">
        <f t="shared" si="1072"/>
        <v>15</v>
      </c>
      <c r="G455" s="4">
        <f>VLOOKUP($A455,$A455:$E455,5,FALSE)-IF(ISNA(VLOOKUP($A455,$A$418:$E$449,5,FALSE)),VLOOKUP($A455,$A$386:$E$417,5,FALSE),VLOOKUP($A455,$A$418:$E$449,5,FALSE))</f>
        <v>7</v>
      </c>
      <c r="H455" t="s">
        <v>35</v>
      </c>
      <c r="I455">
        <v>1300</v>
      </c>
      <c r="J455" t="str">
        <f>VLOOKUP(A455,Sheet1!$A:$D,3, FALSE)</f>
        <v>Eastern</v>
      </c>
      <c r="K455">
        <v>53</v>
      </c>
      <c r="L455" t="s">
        <v>74</v>
      </c>
      <c r="M455">
        <f t="shared" si="1041"/>
        <v>14</v>
      </c>
      <c r="N455" s="10">
        <f t="shared" si="1073"/>
        <v>25.285714285714285</v>
      </c>
      <c r="O455" s="10">
        <f t="shared" si="1074"/>
        <v>19.571428571428573</v>
      </c>
      <c r="P455" s="8">
        <v>7.5</v>
      </c>
      <c r="Q455" t="str">
        <f>IF(AND(($P455 &lt;  0), ($D455="L")), "N", IF(AND(($P455 &gt; 0), ($D455="W")),"N","Y"))</f>
        <v>N</v>
      </c>
    </row>
    <row r="456" spans="1:17" x14ac:dyDescent="0.35">
      <c r="A456" t="s">
        <v>8</v>
      </c>
      <c r="B456">
        <v>13</v>
      </c>
      <c r="C456" t="s">
        <v>1</v>
      </c>
      <c r="D456" t="str">
        <f t="shared" ref="D456" si="1081">IF($B457=$B456,"T",IF($B457&lt;$B456,"W","L"))</f>
        <v>L</v>
      </c>
      <c r="E456" s="5">
        <f t="shared" si="1068"/>
        <v>41630</v>
      </c>
      <c r="F456" s="4">
        <f t="shared" si="1072"/>
        <v>15</v>
      </c>
      <c r="G456" s="4">
        <f>VLOOKUP($A456,$A456:$E456,5,FALSE)-IF(ISNA(VLOOKUP($A456,$A$418:$E$449,5,FALSE)),VLOOKUP($A456,$A$386:$E$417,5,FALSE),VLOOKUP($A456,$A$418:$E$449,5,FALSE))</f>
        <v>7</v>
      </c>
      <c r="H456" t="s">
        <v>34</v>
      </c>
      <c r="I456">
        <f t="shared" si="1069"/>
        <v>1300</v>
      </c>
      <c r="J456" t="str">
        <f t="shared" ref="J456:L456" si="1082">J457</f>
        <v>Eastern</v>
      </c>
      <c r="K456">
        <f t="shared" si="1082"/>
        <v>70</v>
      </c>
      <c r="L456" t="str">
        <f t="shared" si="1082"/>
        <v>Cloudy</v>
      </c>
      <c r="M456">
        <f t="shared" si="1039"/>
        <v>24</v>
      </c>
      <c r="N456" s="10">
        <f t="shared" si="1073"/>
        <v>20.571428571428573</v>
      </c>
      <c r="O456" s="10">
        <f t="shared" si="1074"/>
        <v>25.857142857142858</v>
      </c>
      <c r="P456" s="8">
        <f>(P457*-1)</f>
        <v>-2</v>
      </c>
      <c r="Q456" t="str">
        <f>IF(AND(($P456 &lt;  0), ($D456="L")), "N", IF(AND(($P456 &gt; 0), ($D456="W")),"N","Y"))</f>
        <v>N</v>
      </c>
    </row>
    <row r="457" spans="1:17" x14ac:dyDescent="0.35">
      <c r="A457" t="s">
        <v>31</v>
      </c>
      <c r="B457">
        <v>24</v>
      </c>
      <c r="C457" t="s">
        <v>1</v>
      </c>
      <c r="D457" t="str">
        <f t="shared" ref="D457" si="1083">IF($B456=$B457,"T",IF($B456&lt;$B457,"W","L"))</f>
        <v>W</v>
      </c>
      <c r="E457" s="5">
        <v>41630</v>
      </c>
      <c r="F457" s="4">
        <f t="shared" si="1072"/>
        <v>15</v>
      </c>
      <c r="G457" s="4">
        <f>VLOOKUP($A457,$A457:$E457,5,FALSE)-IF(ISNA(VLOOKUP($A457,$A$418:$E$449,5,FALSE)),VLOOKUP($A457,$A$386:$E$417,5,FALSE),VLOOKUP($A457,$A$418:$E$449,5,FALSE))</f>
        <v>7</v>
      </c>
      <c r="H457" t="s">
        <v>35</v>
      </c>
      <c r="I457">
        <v>1300</v>
      </c>
      <c r="J457" t="str">
        <f>VLOOKUP(A457,Sheet1!$A:$D,3, FALSE)</f>
        <v>Eastern</v>
      </c>
      <c r="K457">
        <v>70</v>
      </c>
      <c r="L457" t="s">
        <v>64</v>
      </c>
      <c r="M457">
        <f t="shared" si="1041"/>
        <v>13</v>
      </c>
      <c r="N457" s="10">
        <f t="shared" si="1073"/>
        <v>17.571428571428569</v>
      </c>
      <c r="O457" s="10">
        <f t="shared" si="1074"/>
        <v>26.214285714285715</v>
      </c>
      <c r="P457" s="8">
        <v>2</v>
      </c>
      <c r="Q457" t="str">
        <f>IF(AND(($P457 &lt;  0), ($D457="L")), "N", IF(AND(($P457 &gt; 0), ($D457="W")),"N","Y"))</f>
        <v>N</v>
      </c>
    </row>
    <row r="458" spans="1:17" x14ac:dyDescent="0.35">
      <c r="A458" t="s">
        <v>10</v>
      </c>
      <c r="B458">
        <v>0</v>
      </c>
      <c r="C458" t="s">
        <v>1</v>
      </c>
      <c r="D458" t="str">
        <f t="shared" ref="D458" si="1084">IF($B459=$B458,"T",IF($B459&lt;$B458,"W","L"))</f>
        <v>L</v>
      </c>
      <c r="E458" s="5">
        <f t="shared" si="1068"/>
        <v>41630</v>
      </c>
      <c r="F458" s="4">
        <f t="shared" si="1072"/>
        <v>15</v>
      </c>
      <c r="G458" s="4">
        <f>VLOOKUP($A458,$A458:$E458,5,FALSE)-IF(ISNA(VLOOKUP($A458,$A$418:$E$449,5,FALSE)),VLOOKUP($A458,$A$386:$E$417,5,FALSE),VLOOKUP($A458,$A$418:$E$449,5,FALSE))</f>
        <v>7</v>
      </c>
      <c r="H458" t="s">
        <v>34</v>
      </c>
      <c r="I458">
        <f t="shared" si="1069"/>
        <v>1300</v>
      </c>
      <c r="J458" t="str">
        <f t="shared" ref="J458:L458" si="1085">J459</f>
        <v>Eastern</v>
      </c>
      <c r="K458">
        <f t="shared" si="1085"/>
        <v>41</v>
      </c>
      <c r="L458" t="str">
        <f t="shared" si="1085"/>
        <v>Cloudy, Mist</v>
      </c>
      <c r="M458">
        <f t="shared" si="1039"/>
        <v>19</v>
      </c>
      <c r="N458" s="10">
        <f t="shared" si="1073"/>
        <v>22.142857142857139</v>
      </c>
      <c r="O458" s="10">
        <f t="shared" si="1074"/>
        <v>21.142857142857142</v>
      </c>
      <c r="P458" s="8">
        <f>(P459*-1)</f>
        <v>-1</v>
      </c>
      <c r="Q458" t="str">
        <f>IF(AND(($P458 &lt;  0), ($D458="L")), "N", IF(AND(($P458 &gt; 0), ($D458="W")),"N","Y"))</f>
        <v>N</v>
      </c>
    </row>
    <row r="459" spans="1:17" x14ac:dyDescent="0.35">
      <c r="A459" t="s">
        <v>11</v>
      </c>
      <c r="B459">
        <v>19</v>
      </c>
      <c r="C459" t="s">
        <v>1</v>
      </c>
      <c r="D459" t="str">
        <f t="shared" ref="D459" si="1086">IF($B458=$B459,"T",IF($B458&lt;$B459,"W","L"))</f>
        <v>W</v>
      </c>
      <c r="E459" s="5">
        <v>41630</v>
      </c>
      <c r="F459" s="4">
        <f t="shared" si="1072"/>
        <v>15</v>
      </c>
      <c r="G459" s="4">
        <f>VLOOKUP($A459,$A459:$E459,5,FALSE)-IF(ISNA(VLOOKUP($A459,$A$418:$E$449,5,FALSE)),VLOOKUP($A459,$A$386:$E$417,5,FALSE),VLOOKUP($A459,$A$418:$E$449,5,FALSE))</f>
        <v>7</v>
      </c>
      <c r="H459" t="s">
        <v>35</v>
      </c>
      <c r="I459">
        <v>1300</v>
      </c>
      <c r="J459" t="str">
        <f>VLOOKUP(A459,Sheet1!$A:$D,3, FALSE)</f>
        <v>Eastern</v>
      </c>
      <c r="K459">
        <v>41</v>
      </c>
      <c r="L459" t="s">
        <v>151</v>
      </c>
      <c r="M459">
        <f t="shared" si="1041"/>
        <v>0</v>
      </c>
      <c r="N459" s="10">
        <f t="shared" si="1073"/>
        <v>21.428571428571427</v>
      </c>
      <c r="O459" s="10">
        <f t="shared" si="1074"/>
        <v>25.285714285714285</v>
      </c>
      <c r="P459" s="8">
        <v>1</v>
      </c>
      <c r="Q459" t="str">
        <f>IF(AND(($P459 &lt;  0), ($D459="L")), "N", IF(AND(($P459 &gt; 0), ($D459="W")),"N","Y"))</f>
        <v>N</v>
      </c>
    </row>
    <row r="460" spans="1:17" x14ac:dyDescent="0.35">
      <c r="A460" t="s">
        <v>13</v>
      </c>
      <c r="B460">
        <v>20</v>
      </c>
      <c r="C460" t="s">
        <v>1</v>
      </c>
      <c r="D460" t="str">
        <f t="shared" ref="D460" si="1087">IF($B461=$B460,"T",IF($B461&lt;$B460,"W","L"))</f>
        <v>W</v>
      </c>
      <c r="E460" s="5">
        <f t="shared" si="1068"/>
        <v>41630</v>
      </c>
      <c r="F460" s="4">
        <f t="shared" si="1072"/>
        <v>15</v>
      </c>
      <c r="G460" s="4">
        <f>VLOOKUP($A460,$A460:$E460,5,FALSE)-IF(ISNA(VLOOKUP($A460,$A$418:$E$449,5,FALSE)),VLOOKUP($A460,$A$386:$E$417,5,FALSE),VLOOKUP($A460,$A$418:$E$449,5,FALSE))</f>
        <v>7</v>
      </c>
      <c r="H460" t="s">
        <v>34</v>
      </c>
      <c r="I460">
        <f t="shared" si="1069"/>
        <v>1300</v>
      </c>
      <c r="J460" t="str">
        <f t="shared" ref="J460:L460" si="1088">J461</f>
        <v>Eastern</v>
      </c>
      <c r="K460">
        <f t="shared" si="1088"/>
        <v>79</v>
      </c>
      <c r="L460">
        <f t="shared" si="1088"/>
        <v>0</v>
      </c>
      <c r="M460">
        <f t="shared" si="1039"/>
        <v>16</v>
      </c>
      <c r="N460" s="10">
        <f t="shared" si="1073"/>
        <v>23.285714285714285</v>
      </c>
      <c r="O460" s="10">
        <f t="shared" si="1074"/>
        <v>25.357142857142858</v>
      </c>
      <c r="P460" s="8">
        <f>(P461*-1)</f>
        <v>4.5</v>
      </c>
      <c r="Q460" t="str">
        <f>IF(AND(($P460 &lt;  0), ($D460="L")), "N", IF(AND(($P460 &gt; 0), ($D460="W")),"N","Y"))</f>
        <v>N</v>
      </c>
    </row>
    <row r="461" spans="1:17" x14ac:dyDescent="0.35">
      <c r="A461" t="s">
        <v>19</v>
      </c>
      <c r="B461">
        <v>16</v>
      </c>
      <c r="C461" t="s">
        <v>1</v>
      </c>
      <c r="D461" t="str">
        <f t="shared" ref="D461" si="1089">IF($B460=$B461,"T",IF($B460&lt;$B461,"W","L"))</f>
        <v>L</v>
      </c>
      <c r="E461" s="5">
        <v>41630</v>
      </c>
      <c r="F461" s="4">
        <f t="shared" si="1072"/>
        <v>15</v>
      </c>
      <c r="G461" s="4">
        <f>VLOOKUP($A461,$A461:$E461,5,FALSE)-IF(ISNA(VLOOKUP($A461,$A$418:$E$449,5,FALSE)),VLOOKUP($A461,$A$386:$E$417,5,FALSE),VLOOKUP($A461,$A$418:$E$449,5,FALSE))</f>
        <v>7</v>
      </c>
      <c r="H461" t="s">
        <v>35</v>
      </c>
      <c r="I461">
        <v>1300</v>
      </c>
      <c r="J461" t="str">
        <f>VLOOKUP(A461,Sheet1!$A:$D,3, FALSE)</f>
        <v>Eastern</v>
      </c>
      <c r="K461">
        <v>79</v>
      </c>
      <c r="M461">
        <f t="shared" si="1041"/>
        <v>20</v>
      </c>
      <c r="N461" s="10">
        <f t="shared" si="1073"/>
        <v>15.785714285714286</v>
      </c>
      <c r="O461" s="10">
        <f t="shared" si="1074"/>
        <v>28.5</v>
      </c>
      <c r="P461" s="8">
        <v>-4.5</v>
      </c>
      <c r="Q461" t="str">
        <f>IF(AND(($P461 &lt;  0), ($D461="L")), "N", IF(AND(($P461 &gt; 0), ($D461="W")),"N","Y"))</f>
        <v>N</v>
      </c>
    </row>
    <row r="462" spans="1:17" x14ac:dyDescent="0.35">
      <c r="A462" t="s">
        <v>18</v>
      </c>
      <c r="B462">
        <v>37</v>
      </c>
      <c r="C462" t="s">
        <v>1</v>
      </c>
      <c r="D462" t="str">
        <f t="shared" ref="D462" si="1090">IF($B463=$B462,"T",IF($B463&lt;$B462,"W","L"))</f>
        <v>W</v>
      </c>
      <c r="E462" s="5">
        <f t="shared" si="1068"/>
        <v>41630</v>
      </c>
      <c r="F462" s="4">
        <f t="shared" si="1072"/>
        <v>15</v>
      </c>
      <c r="G462" s="4">
        <f>VLOOKUP($A462,$A462:$E462,5,FALSE)-IF(ISNA(VLOOKUP($A462,$A$418:$E$449,5,FALSE)),VLOOKUP($A462,$A$386:$E$417,5,FALSE),VLOOKUP($A462,$A$418:$E$449,5,FALSE))</f>
        <v>10</v>
      </c>
      <c r="H462" t="s">
        <v>34</v>
      </c>
      <c r="I462">
        <f t="shared" si="1069"/>
        <v>1200</v>
      </c>
      <c r="J462" t="str">
        <f t="shared" ref="J462:L462" si="1091">J463</f>
        <v>Central</v>
      </c>
      <c r="K462">
        <f t="shared" si="1091"/>
        <v>58</v>
      </c>
      <c r="L462" t="str">
        <f t="shared" si="1091"/>
        <v>Partly Cloudy</v>
      </c>
      <c r="M462">
        <f t="shared" si="1039"/>
        <v>13</v>
      </c>
      <c r="N462" s="10">
        <f t="shared" si="1073"/>
        <v>38.214285714285715</v>
      </c>
      <c r="O462" s="10">
        <f t="shared" si="1074"/>
        <v>26.571428571428573</v>
      </c>
      <c r="P462" s="8">
        <f>(P463*-1)</f>
        <v>10</v>
      </c>
      <c r="Q462" t="str">
        <f>IF(AND(($P462 &lt;  0), ($D462="L")), "N", IF(AND(($P462 &gt; 0), ($D462="W")),"N","Y"))</f>
        <v>N</v>
      </c>
    </row>
    <row r="463" spans="1:17" x14ac:dyDescent="0.35">
      <c r="A463" t="s">
        <v>15</v>
      </c>
      <c r="B463">
        <v>13</v>
      </c>
      <c r="C463" t="s">
        <v>1</v>
      </c>
      <c r="D463" t="str">
        <f t="shared" ref="D463" si="1092">IF($B462=$B463,"T",IF($B462&lt;$B463,"W","L"))</f>
        <v>L</v>
      </c>
      <c r="E463" s="5">
        <v>41630</v>
      </c>
      <c r="F463" s="4">
        <f t="shared" si="1072"/>
        <v>15</v>
      </c>
      <c r="G463" s="4">
        <f>VLOOKUP($A463,$A463:$E463,5,FALSE)-IF(ISNA(VLOOKUP($A463,$A$418:$E$449,5,FALSE)),VLOOKUP($A463,$A$386:$E$417,5,FALSE),VLOOKUP($A463,$A$418:$E$449,5,FALSE))</f>
        <v>7</v>
      </c>
      <c r="H463" t="s">
        <v>35</v>
      </c>
      <c r="I463">
        <v>1200</v>
      </c>
      <c r="J463" t="str">
        <f>VLOOKUP(A463,Sheet1!$A:$D,3, FALSE)</f>
        <v>Central</v>
      </c>
      <c r="K463">
        <v>58</v>
      </c>
      <c r="L463" t="s">
        <v>62</v>
      </c>
      <c r="M463">
        <f t="shared" si="1041"/>
        <v>37</v>
      </c>
      <c r="N463" s="10">
        <f t="shared" si="1073"/>
        <v>18.071428571428573</v>
      </c>
      <c r="O463" s="10">
        <f t="shared" si="1074"/>
        <v>26.785714285714285</v>
      </c>
      <c r="P463" s="8">
        <v>-10</v>
      </c>
      <c r="Q463" t="str">
        <f>IF(AND(($P463 &lt;  0), ($D463="L")), "N", IF(AND(($P463 &gt; 0), ($D463="W")),"N","Y"))</f>
        <v>N</v>
      </c>
    </row>
    <row r="464" spans="1:17" x14ac:dyDescent="0.35">
      <c r="A464" t="s">
        <v>28</v>
      </c>
      <c r="B464">
        <v>24</v>
      </c>
      <c r="C464" t="s">
        <v>1</v>
      </c>
      <c r="D464" t="str">
        <f t="shared" ref="D464" si="1093">IF($B465=$B464,"T",IF($B465&lt;$B464,"W","L"))</f>
        <v>W</v>
      </c>
      <c r="E464" s="5">
        <f t="shared" si="1068"/>
        <v>41630</v>
      </c>
      <c r="F464" s="4">
        <f t="shared" si="1072"/>
        <v>15</v>
      </c>
      <c r="G464" s="4">
        <f>VLOOKUP($A464,$A464:$E464,5,FALSE)-IF(ISNA(VLOOKUP($A464,$A$418:$E$449,5,FALSE)),VLOOKUP($A464,$A$386:$E$417,5,FALSE),VLOOKUP($A464,$A$418:$E$449,5,FALSE))</f>
        <v>7</v>
      </c>
      <c r="H464" t="s">
        <v>34</v>
      </c>
      <c r="I464">
        <f t="shared" si="1069"/>
        <v>1300</v>
      </c>
      <c r="J464" t="str">
        <f t="shared" ref="J464:L464" si="1094">J465</f>
        <v>Eastern</v>
      </c>
      <c r="K464">
        <f t="shared" si="1094"/>
        <v>65</v>
      </c>
      <c r="L464" t="str">
        <f t="shared" si="1094"/>
        <v>Rain</v>
      </c>
      <c r="M464">
        <f t="shared" si="1039"/>
        <v>23</v>
      </c>
      <c r="N464" s="10">
        <f t="shared" si="1073"/>
        <v>28.071428571428573</v>
      </c>
      <c r="O464" s="10">
        <f t="shared" si="1074"/>
        <v>27.5</v>
      </c>
      <c r="P464" s="8">
        <f>(P465*-1)</f>
        <v>3</v>
      </c>
      <c r="Q464" t="str">
        <f>IF(AND(($P464 &lt;  0), ($D464="L")), "N", IF(AND(($P464 &gt; 0), ($D464="W")),"N","Y"))</f>
        <v>N</v>
      </c>
    </row>
    <row r="465" spans="1:17" x14ac:dyDescent="0.35">
      <c r="A465" t="s">
        <v>29</v>
      </c>
      <c r="B465">
        <v>23</v>
      </c>
      <c r="C465" t="s">
        <v>1</v>
      </c>
      <c r="D465" t="str">
        <f t="shared" ref="D465" si="1095">IF($B464=$B465,"T",IF($B464&lt;$B465,"W","L"))</f>
        <v>L</v>
      </c>
      <c r="E465" s="5">
        <v>41630</v>
      </c>
      <c r="F465" s="4">
        <f t="shared" si="1072"/>
        <v>15</v>
      </c>
      <c r="G465" s="4">
        <f>VLOOKUP($A465,$A465:$E465,5,FALSE)-IF(ISNA(VLOOKUP($A465,$A$418:$E$449,5,FALSE)),VLOOKUP($A465,$A$386:$E$417,5,FALSE),VLOOKUP($A465,$A$418:$E$449,5,FALSE))</f>
        <v>7</v>
      </c>
      <c r="H465" t="s">
        <v>35</v>
      </c>
      <c r="I465">
        <v>1300</v>
      </c>
      <c r="J465" t="str">
        <f>VLOOKUP(A465,Sheet1!$A:$D,3, FALSE)</f>
        <v>Eastern</v>
      </c>
      <c r="K465">
        <v>65</v>
      </c>
      <c r="L465" t="s">
        <v>73</v>
      </c>
      <c r="M465">
        <f t="shared" si="1041"/>
        <v>24</v>
      </c>
      <c r="N465" s="10">
        <f t="shared" si="1073"/>
        <v>21.785714285714285</v>
      </c>
      <c r="O465" s="10">
        <f t="shared" si="1074"/>
        <v>31</v>
      </c>
      <c r="P465" s="8">
        <v>-3</v>
      </c>
      <c r="Q465" t="str">
        <f>IF(AND(($P465 &lt;  0), ($D465="L")), "N", IF(AND(($P465 &gt; 0), ($D465="W")),"N","Y"))</f>
        <v>N</v>
      </c>
    </row>
    <row r="466" spans="1:17" x14ac:dyDescent="0.35">
      <c r="A466" t="s">
        <v>2</v>
      </c>
      <c r="B466">
        <v>13</v>
      </c>
      <c r="C466" t="s">
        <v>1</v>
      </c>
      <c r="D466" t="str">
        <f t="shared" ref="D466" si="1096">IF($B467=$B466,"T",IF($B467&lt;$B466,"W","L"))</f>
        <v>L</v>
      </c>
      <c r="E466" s="5">
        <f t="shared" si="1068"/>
        <v>41630</v>
      </c>
      <c r="F466" s="4">
        <f t="shared" si="1072"/>
        <v>15</v>
      </c>
      <c r="G466" s="4">
        <f>VLOOKUP($A466,$A466:$E466,5,FALSE)-IF(ISNA(VLOOKUP($A466,$A$418:$E$449,5,FALSE)),VLOOKUP($A466,$A$386:$E$417,5,FALSE),VLOOKUP($A466,$A$418:$E$449,5,FALSE))</f>
        <v>7</v>
      </c>
      <c r="H466" t="s">
        <v>34</v>
      </c>
      <c r="I466">
        <f t="shared" si="1069"/>
        <v>1300</v>
      </c>
      <c r="J466" t="str">
        <f t="shared" ref="J466:L466" si="1097">J467</f>
        <v>Eastern</v>
      </c>
      <c r="K466">
        <f t="shared" si="1097"/>
        <v>72</v>
      </c>
      <c r="L466" t="str">
        <f t="shared" si="1097"/>
        <v>Rain</v>
      </c>
      <c r="M466">
        <f t="shared" si="1039"/>
        <v>17</v>
      </c>
      <c r="N466" s="10">
        <f t="shared" si="1073"/>
        <v>25.642857142857142</v>
      </c>
      <c r="O466" s="10">
        <f t="shared" si="1074"/>
        <v>19.285714285714285</v>
      </c>
      <c r="P466" s="8">
        <f>(P467*-1)</f>
        <v>-3</v>
      </c>
      <c r="Q466" t="str">
        <f>IF(AND(($P466 &lt;  0), ($D466="L")), "N", IF(AND(($P466 &gt; 0), ($D466="W")),"N","Y"))</f>
        <v>N</v>
      </c>
    </row>
    <row r="467" spans="1:17" x14ac:dyDescent="0.35">
      <c r="A467" t="s">
        <v>20</v>
      </c>
      <c r="B467">
        <v>17</v>
      </c>
      <c r="C467" t="s">
        <v>1</v>
      </c>
      <c r="D467" t="str">
        <f t="shared" ref="D467" si="1098">IF($B466=$B467,"T",IF($B466&lt;$B467,"W","L"))</f>
        <v>W</v>
      </c>
      <c r="E467" s="5">
        <v>41630</v>
      </c>
      <c r="F467" s="4">
        <f t="shared" si="1072"/>
        <v>15</v>
      </c>
      <c r="G467" s="4">
        <f>VLOOKUP($A467,$A467:$E467,5,FALSE)-IF(ISNA(VLOOKUP($A467,$A$418:$E$449,5,FALSE)),VLOOKUP($A467,$A$386:$E$417,5,FALSE),VLOOKUP($A467,$A$418:$E$449,5,FALSE))</f>
        <v>7</v>
      </c>
      <c r="H467" t="s">
        <v>35</v>
      </c>
      <c r="I467">
        <v>1300</v>
      </c>
      <c r="J467" t="str">
        <f>VLOOKUP(A467,Sheet1!$A:$D,3, FALSE)</f>
        <v>Eastern</v>
      </c>
      <c r="K467">
        <v>72</v>
      </c>
      <c r="L467" t="s">
        <v>73</v>
      </c>
      <c r="M467">
        <f t="shared" si="1041"/>
        <v>13</v>
      </c>
      <c r="N467" s="10">
        <f t="shared" si="1073"/>
        <v>23.428571428571427</v>
      </c>
      <c r="O467" s="10">
        <f t="shared" si="1074"/>
        <v>14.857142857142858</v>
      </c>
      <c r="P467" s="8">
        <v>3</v>
      </c>
      <c r="Q467" t="str">
        <f>IF(AND(($P467 &lt;  0), ($D467="L")), "N", IF(AND(($P467 &gt; 0), ($D467="W")),"N","Y"))</f>
        <v>N</v>
      </c>
    </row>
    <row r="468" spans="1:17" x14ac:dyDescent="0.35">
      <c r="A468" t="s">
        <v>21</v>
      </c>
      <c r="B468">
        <v>23</v>
      </c>
      <c r="C468" t="s">
        <v>5</v>
      </c>
      <c r="D468" t="str">
        <f t="shared" ref="D468" si="1099">IF($B469=$B468,"T",IF($B469&lt;$B468,"W","L"))</f>
        <v>W</v>
      </c>
      <c r="E468" s="5">
        <f t="shared" si="1068"/>
        <v>41630</v>
      </c>
      <c r="F468" s="4">
        <f t="shared" si="1072"/>
        <v>15</v>
      </c>
      <c r="G468" s="4">
        <f>VLOOKUP($A468,$A468:$E468,5,FALSE)-IF(ISNA(VLOOKUP($A468,$A$418:$E$449,5,FALSE)),VLOOKUP($A468,$A$386:$E$417,5,FALSE),VLOOKUP($A468,$A$418:$E$449,5,FALSE))</f>
        <v>7</v>
      </c>
      <c r="H468" t="s">
        <v>34</v>
      </c>
      <c r="I468">
        <f t="shared" si="1069"/>
        <v>1605</v>
      </c>
      <c r="J468" t="str">
        <f t="shared" ref="J468:L468" si="1100">J469</f>
        <v>Eastern</v>
      </c>
      <c r="K468" t="str">
        <f t="shared" si="1100"/>
        <v>Dome</v>
      </c>
      <c r="L468">
        <f t="shared" si="1100"/>
        <v>0</v>
      </c>
      <c r="M468">
        <f t="shared" si="1039"/>
        <v>20</v>
      </c>
      <c r="N468" s="10">
        <f t="shared" si="1073"/>
        <v>17.928571428571427</v>
      </c>
      <c r="O468" s="10">
        <f t="shared" si="1074"/>
        <v>25.5</v>
      </c>
      <c r="P468" s="8">
        <f>(P469*-1)</f>
        <v>-9</v>
      </c>
      <c r="Q468" t="str">
        <f>IF(AND(($P468 &lt;  0), ($D468="L")), "N", IF(AND(($P468 &gt; 0), ($D468="W")),"N","Y"))</f>
        <v>Y</v>
      </c>
    </row>
    <row r="469" spans="1:17" x14ac:dyDescent="0.35">
      <c r="A469" t="s">
        <v>16</v>
      </c>
      <c r="B469">
        <v>20</v>
      </c>
      <c r="C469" t="s">
        <v>5</v>
      </c>
      <c r="D469" t="str">
        <f t="shared" ref="D469" si="1101">IF($B468=$B469,"T",IF($B468&lt;$B469,"W","L"))</f>
        <v>L</v>
      </c>
      <c r="E469" s="5">
        <v>41630</v>
      </c>
      <c r="F469" s="4">
        <f t="shared" si="1072"/>
        <v>15</v>
      </c>
      <c r="G469" s="4">
        <f>VLOOKUP($A469,$A469:$E469,5,FALSE)-IF(ISNA(VLOOKUP($A469,$A$418:$E$449,5,FALSE)),VLOOKUP($A469,$A$386:$E$417,5,FALSE),VLOOKUP($A469,$A$418:$E$449,5,FALSE))</f>
        <v>6</v>
      </c>
      <c r="H469" t="s">
        <v>35</v>
      </c>
      <c r="I469">
        <v>1605</v>
      </c>
      <c r="J469" t="str">
        <f>VLOOKUP(A469,Sheet1!$A:$D,3, FALSE)</f>
        <v>Eastern</v>
      </c>
      <c r="K469" t="s">
        <v>61</v>
      </c>
      <c r="M469">
        <f t="shared" si="1041"/>
        <v>23</v>
      </c>
      <c r="N469" s="10">
        <f t="shared" si="1073"/>
        <v>25.857142857142858</v>
      </c>
      <c r="O469" s="10">
        <f t="shared" si="1074"/>
        <v>24.214285714285715</v>
      </c>
      <c r="P469" s="8">
        <v>9</v>
      </c>
      <c r="Q469" t="str">
        <f>IF(AND(($P469 &lt;  0), ($D469="L")), "N", IF(AND(($P469 &gt; 0), ($D469="W")),"N","Y"))</f>
        <v>Y</v>
      </c>
    </row>
    <row r="470" spans="1:17" x14ac:dyDescent="0.35">
      <c r="A470" t="s">
        <v>22</v>
      </c>
      <c r="B470">
        <v>17</v>
      </c>
      <c r="C470" t="s">
        <v>1</v>
      </c>
      <c r="D470" t="str">
        <f t="shared" ref="D470" si="1102">IF($B471=$B470,"T",IF($B471&lt;$B470,"W","L"))</f>
        <v>W</v>
      </c>
      <c r="E470" s="5">
        <f t="shared" si="1068"/>
        <v>41630</v>
      </c>
      <c r="F470" s="4">
        <f t="shared" si="1072"/>
        <v>15</v>
      </c>
      <c r="G470" s="4">
        <f>VLOOKUP($A470,$A470:$E470,5,FALSE)-IF(ISNA(VLOOKUP($A470,$A$418:$E$449,5,FALSE)),VLOOKUP($A470,$A$386:$E$417,5,FALSE),VLOOKUP($A470,$A$418:$E$449,5,FALSE))</f>
        <v>7</v>
      </c>
      <c r="H470" t="s">
        <v>34</v>
      </c>
      <c r="I470">
        <f t="shared" si="1069"/>
        <v>1305</v>
      </c>
      <c r="J470" t="str">
        <f t="shared" ref="J470:L470" si="1103">J471</f>
        <v>Pacific</v>
      </c>
      <c r="K470">
        <f t="shared" si="1103"/>
        <v>48</v>
      </c>
      <c r="L470" t="str">
        <f t="shared" si="1103"/>
        <v>Cloudy</v>
      </c>
      <c r="M470">
        <f t="shared" si="1039"/>
        <v>10</v>
      </c>
      <c r="N470" s="10">
        <f t="shared" si="1073"/>
        <v>24.428571428571427</v>
      </c>
      <c r="O470" s="10">
        <f t="shared" si="1074"/>
        <v>20.785714285714285</v>
      </c>
      <c r="P470" s="8">
        <f>(P471*-1)</f>
        <v>-9</v>
      </c>
      <c r="Q470" t="str">
        <f>IF(AND(($P470 &lt;  0), ($D470="L")), "N", IF(AND(($P470 &gt; 0), ($D470="W")),"N","Y"))</f>
        <v>Y</v>
      </c>
    </row>
    <row r="471" spans="1:17" x14ac:dyDescent="0.35">
      <c r="A471" t="s">
        <v>25</v>
      </c>
      <c r="B471">
        <v>10</v>
      </c>
      <c r="C471" t="s">
        <v>1</v>
      </c>
      <c r="D471" t="str">
        <f t="shared" ref="D471" si="1104">IF($B470=$B471,"T",IF($B470&lt;$B471,"W","L"))</f>
        <v>L</v>
      </c>
      <c r="E471" s="5">
        <v>41630</v>
      </c>
      <c r="F471" s="4">
        <f t="shared" si="1072"/>
        <v>15</v>
      </c>
      <c r="G471" s="4">
        <f>VLOOKUP($A471,$A471:$E471,5,FALSE)-IF(ISNA(VLOOKUP($A471,$A$418:$E$449,5,FALSE)),VLOOKUP($A471,$A$386:$E$417,5,FALSE),VLOOKUP($A471,$A$418:$E$449,5,FALSE))</f>
        <v>7</v>
      </c>
      <c r="H471" t="s">
        <v>35</v>
      </c>
      <c r="I471">
        <v>1305</v>
      </c>
      <c r="J471" t="str">
        <f>VLOOKUP(A471,Sheet1!$A:$D,3, FALSE)</f>
        <v>Pacific</v>
      </c>
      <c r="K471">
        <v>48</v>
      </c>
      <c r="L471" t="s">
        <v>64</v>
      </c>
      <c r="M471">
        <f t="shared" si="1041"/>
        <v>17</v>
      </c>
      <c r="N471" s="10">
        <f t="shared" si="1073"/>
        <v>27.142857142857142</v>
      </c>
      <c r="O471" s="10">
        <f t="shared" si="1074"/>
        <v>14.642857142857142</v>
      </c>
      <c r="P471" s="8">
        <v>9</v>
      </c>
      <c r="Q471" t="str">
        <f>IF(AND(($P471 &lt;  0), ($D471="L")), "N", IF(AND(($P471 &gt; 0), ($D471="W")),"N","Y"))</f>
        <v>Y</v>
      </c>
    </row>
    <row r="472" spans="1:17" x14ac:dyDescent="0.35">
      <c r="A472" t="s">
        <v>7</v>
      </c>
      <c r="B472">
        <v>41</v>
      </c>
      <c r="C472" t="s">
        <v>1</v>
      </c>
      <c r="D472" t="str">
        <f t="shared" ref="D472" si="1105">IF($B473=$B472,"T",IF($B473&lt;$B472,"W","L"))</f>
        <v>W</v>
      </c>
      <c r="E472" s="5">
        <f t="shared" si="1068"/>
        <v>41630</v>
      </c>
      <c r="F472" s="4">
        <f t="shared" si="1072"/>
        <v>15</v>
      </c>
      <c r="G472" s="4">
        <f>VLOOKUP($A472,$A472:$E472,5,FALSE)-IF(ISNA(VLOOKUP($A472,$A$418:$E$449,5,FALSE)),VLOOKUP($A472,$A$386:$E$417,5,FALSE),VLOOKUP($A472,$A$418:$E$449,5,FALSE))</f>
        <v>7</v>
      </c>
      <c r="H472" t="s">
        <v>34</v>
      </c>
      <c r="I472">
        <f t="shared" si="1069"/>
        <v>1625</v>
      </c>
      <c r="J472" t="str">
        <f t="shared" ref="J472:L472" si="1106">J473</f>
        <v>Eastern</v>
      </c>
      <c r="K472">
        <f t="shared" si="1106"/>
        <v>65</v>
      </c>
      <c r="L472" t="str">
        <f t="shared" si="1106"/>
        <v>Cloudy</v>
      </c>
      <c r="M472">
        <f t="shared" si="1039"/>
        <v>7</v>
      </c>
      <c r="N472" s="10">
        <f t="shared" si="1073"/>
        <v>26.357142857142858</v>
      </c>
      <c r="O472" s="10">
        <f t="shared" si="1074"/>
        <v>22.214285714285715</v>
      </c>
      <c r="P472" s="8">
        <f>(P473*-1)</f>
        <v>1</v>
      </c>
      <c r="Q472" t="str">
        <f>IF(AND(($P472 &lt;  0), ($D472="L")), "N", IF(AND(($P472 &gt; 0), ($D472="W")),"N","Y"))</f>
        <v>N</v>
      </c>
    </row>
    <row r="473" spans="1:17" x14ac:dyDescent="0.35">
      <c r="A473" t="s">
        <v>30</v>
      </c>
      <c r="B473">
        <v>7</v>
      </c>
      <c r="C473" t="s">
        <v>1</v>
      </c>
      <c r="D473" t="str">
        <f t="shared" ref="D473" si="1107">IF($B472=$B473,"T",IF($B472&lt;$B473,"W","L"))</f>
        <v>L</v>
      </c>
      <c r="E473" s="5">
        <v>41630</v>
      </c>
      <c r="F473" s="4">
        <f t="shared" si="1072"/>
        <v>15</v>
      </c>
      <c r="G473" s="4">
        <f>VLOOKUP($A473,$A473:$E473,5,FALSE)-IF(ISNA(VLOOKUP($A473,$A$418:$E$449,5,FALSE)),VLOOKUP($A473,$A$386:$E$417,5,FALSE),VLOOKUP($A473,$A$418:$E$449,5,FALSE))</f>
        <v>6</v>
      </c>
      <c r="H473" t="s">
        <v>35</v>
      </c>
      <c r="I473">
        <v>1625</v>
      </c>
      <c r="J473" t="str">
        <f>VLOOKUP(A473,Sheet1!$A:$D,3, FALSE)</f>
        <v>Eastern</v>
      </c>
      <c r="K473">
        <v>65</v>
      </c>
      <c r="L473" t="s">
        <v>64</v>
      </c>
      <c r="M473">
        <f t="shared" si="1041"/>
        <v>41</v>
      </c>
      <c r="N473" s="10">
        <f t="shared" si="1073"/>
        <v>21.142857142857142</v>
      </c>
      <c r="O473" s="10">
        <f t="shared" si="1074"/>
        <v>19.785714285714285</v>
      </c>
      <c r="P473" s="8">
        <v>-1</v>
      </c>
      <c r="Q473" t="str">
        <f>IF(AND(($P473 &lt;  0), ($D473="L")), "N", IF(AND(($P473 &gt; 0), ($D473="W")),"N","Y"))</f>
        <v>N</v>
      </c>
    </row>
    <row r="474" spans="1:17" x14ac:dyDescent="0.35">
      <c r="A474" t="s">
        <v>4</v>
      </c>
      <c r="B474">
        <v>38</v>
      </c>
      <c r="C474" t="s">
        <v>1</v>
      </c>
      <c r="D474" t="str">
        <f t="shared" ref="D474" si="1108">IF($B475=$B474,"T",IF($B475&lt;$B474,"W","L"))</f>
        <v>W</v>
      </c>
      <c r="E474" s="5">
        <f t="shared" si="1068"/>
        <v>41630</v>
      </c>
      <c r="F474" s="4">
        <f t="shared" si="1072"/>
        <v>15</v>
      </c>
      <c r="G474" s="4">
        <f>VLOOKUP($A474,$A474:$E474,5,FALSE)-IF(ISNA(VLOOKUP($A474,$A$418:$E$449,5,FALSE)),VLOOKUP($A474,$A$386:$E$417,5,FALSE),VLOOKUP($A474,$A$418:$E$449,5,FALSE))</f>
        <v>7</v>
      </c>
      <c r="H474" t="s">
        <v>34</v>
      </c>
      <c r="I474">
        <f t="shared" si="1069"/>
        <v>1525</v>
      </c>
      <c r="J474" t="str">
        <f t="shared" ref="J474:L474" si="1109">J475</f>
        <v>Central</v>
      </c>
      <c r="K474" s="1">
        <f t="shared" si="1109"/>
        <v>23</v>
      </c>
      <c r="L474" s="1" t="str">
        <f t="shared" si="1109"/>
        <v>Snow</v>
      </c>
      <c r="M474">
        <f t="shared" si="1039"/>
        <v>31</v>
      </c>
      <c r="N474" s="10">
        <f t="shared" si="1073"/>
        <v>22.928571428571427</v>
      </c>
      <c r="O474" s="10">
        <f t="shared" si="1074"/>
        <v>23.714285714285715</v>
      </c>
      <c r="P474" s="8">
        <f>(P475*-1)</f>
        <v>1</v>
      </c>
      <c r="Q474" t="str">
        <f>IF(AND(($P474 &lt;  0), ($D474="L")), "N", IF(AND(($P474 &gt; 0), ($D474="W")),"N","Y"))</f>
        <v>N</v>
      </c>
    </row>
    <row r="475" spans="1:17" x14ac:dyDescent="0.35">
      <c r="A475" t="s">
        <v>26</v>
      </c>
      <c r="B475">
        <v>31</v>
      </c>
      <c r="C475" t="s">
        <v>1</v>
      </c>
      <c r="D475" t="str">
        <f t="shared" ref="D475" si="1110">IF($B474=$B475,"T",IF($B474&lt;$B475,"W","L"))</f>
        <v>L</v>
      </c>
      <c r="E475" s="5">
        <v>41630</v>
      </c>
      <c r="F475" s="4">
        <f t="shared" si="1072"/>
        <v>15</v>
      </c>
      <c r="G475" s="4">
        <f>VLOOKUP($A475,$A475:$E475,5,FALSE)-IF(ISNA(VLOOKUP($A475,$A$418:$E$449,5,FALSE)),VLOOKUP($A475,$A$386:$E$417,5,FALSE),VLOOKUP($A475,$A$418:$E$449,5,FALSE))</f>
        <v>7</v>
      </c>
      <c r="H475" t="s">
        <v>35</v>
      </c>
      <c r="I475">
        <v>1525</v>
      </c>
      <c r="J475" t="str">
        <f>VLOOKUP(A475,Sheet1!$A:$D,3, FALSE)</f>
        <v>Central</v>
      </c>
      <c r="K475" s="1">
        <v>23</v>
      </c>
      <c r="L475" s="1" t="s">
        <v>66</v>
      </c>
      <c r="M475">
        <f t="shared" si="1041"/>
        <v>38</v>
      </c>
      <c r="N475" s="10">
        <f t="shared" si="1073"/>
        <v>25.214285714285715</v>
      </c>
      <c r="O475" s="10">
        <f t="shared" si="1074"/>
        <v>25.857142857142858</v>
      </c>
      <c r="P475" s="8">
        <v>-1</v>
      </c>
      <c r="Q475" t="str">
        <f>IF(AND(($P475 &lt;  0), ($D475="L")), "N", IF(AND(($P475 &gt; 0), ($D475="W")),"N","Y"))</f>
        <v>N</v>
      </c>
    </row>
    <row r="476" spans="1:17" x14ac:dyDescent="0.35">
      <c r="A476" t="s">
        <v>12</v>
      </c>
      <c r="B476">
        <v>13</v>
      </c>
      <c r="C476" t="s">
        <v>1</v>
      </c>
      <c r="D476" t="str">
        <f t="shared" ref="D476" si="1111">IF($B477=$B476,"T",IF($B477&lt;$B476,"W","L"))</f>
        <v>L</v>
      </c>
      <c r="E476" s="5">
        <f t="shared" si="1068"/>
        <v>41630</v>
      </c>
      <c r="F476" s="4">
        <f t="shared" si="1072"/>
        <v>15</v>
      </c>
      <c r="G476" s="4">
        <f>VLOOKUP($A476,$A476:$E476,5,FALSE)-IF(ISNA(VLOOKUP($A476,$A$418:$E$449,5,FALSE)),VLOOKUP($A476,$A$386:$E$417,5,FALSE),VLOOKUP($A476,$A$418:$E$449,5,FALSE))</f>
        <v>7</v>
      </c>
      <c r="H476" t="s">
        <v>34</v>
      </c>
      <c r="I476">
        <f t="shared" si="1069"/>
        <v>1325</v>
      </c>
      <c r="J476" t="str">
        <f t="shared" ref="J476:L476" si="1112">J477</f>
        <v>Pacific</v>
      </c>
      <c r="K476">
        <f t="shared" si="1112"/>
        <v>67</v>
      </c>
      <c r="L476" t="str">
        <f t="shared" si="1112"/>
        <v>Sunny</v>
      </c>
      <c r="M476">
        <f t="shared" si="1039"/>
        <v>26</v>
      </c>
      <c r="N476" s="10">
        <f t="shared" si="1073"/>
        <v>21.071428571428573</v>
      </c>
      <c r="O476" s="10">
        <f t="shared" si="1074"/>
        <v>28.071428571428573</v>
      </c>
      <c r="P476" s="8">
        <f>(P477*-1)</f>
        <v>-10</v>
      </c>
      <c r="Q476" t="str">
        <f>IF(AND(($P476 &lt;  0), ($D476="L")), "N", IF(AND(($P476 &gt; 0), ($D476="W")),"N","Y"))</f>
        <v>N</v>
      </c>
    </row>
    <row r="477" spans="1:17" x14ac:dyDescent="0.35">
      <c r="A477" t="s">
        <v>32</v>
      </c>
      <c r="B477">
        <v>26</v>
      </c>
      <c r="C477" t="s">
        <v>1</v>
      </c>
      <c r="D477" t="str">
        <f t="shared" ref="D477" si="1113">IF($B476=$B477,"T",IF($B476&lt;$B477,"W","L"))</f>
        <v>W</v>
      </c>
      <c r="E477" s="5">
        <v>41630</v>
      </c>
      <c r="F477" s="4">
        <f t="shared" si="1072"/>
        <v>15</v>
      </c>
      <c r="G477" s="4">
        <f>VLOOKUP($A477,$A477:$E477,5,FALSE)-IF(ISNA(VLOOKUP($A477,$A$418:$E$449,5,FALSE)),VLOOKUP($A477,$A$386:$E$417,5,FALSE),VLOOKUP($A477,$A$418:$E$449,5,FALSE))</f>
        <v>10</v>
      </c>
      <c r="H477" t="s">
        <v>35</v>
      </c>
      <c r="I477">
        <v>1325</v>
      </c>
      <c r="J477" t="str">
        <f>VLOOKUP(A477,Sheet1!$A:$D,3, FALSE)</f>
        <v>Pacific</v>
      </c>
      <c r="K477">
        <v>67</v>
      </c>
      <c r="L477" t="s">
        <v>65</v>
      </c>
      <c r="M477">
        <f t="shared" si="1041"/>
        <v>13</v>
      </c>
      <c r="N477" s="10">
        <f t="shared" si="1073"/>
        <v>24.5</v>
      </c>
      <c r="O477" s="10">
        <f t="shared" si="1074"/>
        <v>22.214285714285715</v>
      </c>
      <c r="P477" s="8">
        <v>10</v>
      </c>
      <c r="Q477" t="str">
        <f>IF(AND(($P477 &lt;  0), ($D477="L")), "N", IF(AND(($P477 &gt; 0), ($D477="W")),"N","Y"))</f>
        <v>N</v>
      </c>
    </row>
    <row r="478" spans="1:17" x14ac:dyDescent="0.35">
      <c r="A478" t="s">
        <v>17</v>
      </c>
      <c r="B478">
        <v>11</v>
      </c>
      <c r="C478" t="s">
        <v>1</v>
      </c>
      <c r="D478" t="str">
        <f t="shared" ref="D478" si="1114">IF($B479=$B478,"T",IF($B479&lt;$B478,"W","L"))</f>
        <v>L</v>
      </c>
      <c r="E478" s="5">
        <f t="shared" si="1068"/>
        <v>41630</v>
      </c>
      <c r="F478" s="4">
        <f t="shared" si="1072"/>
        <v>15</v>
      </c>
      <c r="G478" s="4">
        <f>VLOOKUP($A478,$A478:$E478,5,FALSE)-IF(ISNA(VLOOKUP($A478,$A$418:$E$449,5,FALSE)),VLOOKUP($A478,$A$386:$E$417,5,FALSE),VLOOKUP($A478,$A$418:$E$449,5,FALSE))</f>
        <v>7</v>
      </c>
      <c r="H478" t="s">
        <v>34</v>
      </c>
      <c r="I478">
        <f t="shared" si="1069"/>
        <v>2030</v>
      </c>
      <c r="J478" t="str">
        <f t="shared" ref="J478:K478" si="1115">J479</f>
        <v>Eastern</v>
      </c>
      <c r="K478" s="1">
        <f t="shared" si="1115"/>
        <v>62</v>
      </c>
      <c r="L478" s="1" t="str">
        <f t="shared" ref="L478" si="1116">L479</f>
        <v>Cloudy</v>
      </c>
      <c r="M478">
        <f t="shared" si="1039"/>
        <v>54</v>
      </c>
      <c r="N478" s="10">
        <f t="shared" si="1073"/>
        <v>29</v>
      </c>
      <c r="O478" s="10">
        <f t="shared" si="1074"/>
        <v>27.928571428571427</v>
      </c>
      <c r="P478" s="8">
        <f>(P479*-1)</f>
        <v>-3</v>
      </c>
      <c r="Q478" t="str">
        <f>IF(AND(($P478 &lt;  0), ($D478="L")), "N", IF(AND(($P478 &gt; 0), ($D478="W")),"N","Y"))</f>
        <v>N</v>
      </c>
    </row>
    <row r="479" spans="1:17" x14ac:dyDescent="0.35">
      <c r="A479" t="s">
        <v>27</v>
      </c>
      <c r="B479">
        <v>54</v>
      </c>
      <c r="C479" t="s">
        <v>1</v>
      </c>
      <c r="D479" t="str">
        <f t="shared" ref="D479" si="1117">IF($B478=$B479,"T",IF($B478&lt;$B479,"W","L"))</f>
        <v>W</v>
      </c>
      <c r="E479" s="5">
        <v>41630</v>
      </c>
      <c r="F479" s="4">
        <f t="shared" si="1072"/>
        <v>15</v>
      </c>
      <c r="G479" s="4">
        <f>VLOOKUP($A479,$A479:$E479,5,FALSE)-IF(ISNA(VLOOKUP($A479,$A$418:$E$449,5,FALSE)),VLOOKUP($A479,$A$386:$E$417,5,FALSE),VLOOKUP($A479,$A$418:$E$449,5,FALSE))</f>
        <v>7</v>
      </c>
      <c r="H479" t="s">
        <v>35</v>
      </c>
      <c r="I479">
        <v>2030</v>
      </c>
      <c r="J479" t="str">
        <f>VLOOKUP(A479,Sheet1!$A:$D,3, FALSE)</f>
        <v>Eastern</v>
      </c>
      <c r="K479" s="1">
        <v>62</v>
      </c>
      <c r="L479" s="1" t="s">
        <v>64</v>
      </c>
      <c r="M479">
        <f t="shared" si="1041"/>
        <v>11</v>
      </c>
      <c r="N479" s="10">
        <f t="shared" si="1073"/>
        <v>26</v>
      </c>
      <c r="O479" s="10">
        <f t="shared" si="1074"/>
        <v>24.928571428571427</v>
      </c>
      <c r="P479" s="8">
        <v>3</v>
      </c>
      <c r="Q479" t="str">
        <f>IF(AND(($P479 &lt;  0), ($D479="L")), "N", IF(AND(($P479 &gt; 0), ($D479="W")),"N","Y"))</f>
        <v>N</v>
      </c>
    </row>
    <row r="480" spans="1:17" x14ac:dyDescent="0.35">
      <c r="A480" t="s">
        <v>3</v>
      </c>
      <c r="B480">
        <v>24</v>
      </c>
      <c r="C480" t="s">
        <v>1</v>
      </c>
      <c r="D480" t="str">
        <f t="shared" ref="D480" si="1118">IF($B481=$B480,"T",IF($B481&lt;$B480,"W","L"))</f>
        <v>L</v>
      </c>
      <c r="E480" s="5">
        <f t="shared" ref="E480" si="1119">$E481</f>
        <v>41631</v>
      </c>
      <c r="F480" s="4">
        <f t="shared" si="1072"/>
        <v>15</v>
      </c>
      <c r="G480" s="4">
        <f>VLOOKUP($A480,$A480:$E480,5,FALSE)-IF(ISNA(VLOOKUP($A480,$A$418:$E$449,5,FALSE)),VLOOKUP($A480,$A$386:$E$417,5,FALSE),VLOOKUP($A480,$A$418:$E$449,5,FALSE))</f>
        <v>8</v>
      </c>
      <c r="H480" t="s">
        <v>34</v>
      </c>
      <c r="I480">
        <f t="shared" si="1069"/>
        <v>1740</v>
      </c>
      <c r="J480" t="str">
        <f t="shared" ref="J480:L480" si="1120">J481</f>
        <v>Pacific</v>
      </c>
      <c r="K480">
        <f t="shared" si="1120"/>
        <v>60</v>
      </c>
      <c r="L480" t="str">
        <f t="shared" si="1120"/>
        <v>Clear</v>
      </c>
      <c r="M480">
        <f t="shared" si="1039"/>
        <v>34</v>
      </c>
      <c r="N480" s="10">
        <f t="shared" si="1073"/>
        <v>22.071428571428573</v>
      </c>
      <c r="O480" s="10">
        <f t="shared" si="1074"/>
        <v>27.714285714285715</v>
      </c>
      <c r="P480" s="8">
        <f>(P481*-1)</f>
        <v>-14.5</v>
      </c>
      <c r="Q480" t="str">
        <f>IF(AND(($P480 &lt;  0), ($D480="L")), "N", IF(AND(($P480 &gt; 0), ($D480="W")),"N","Y"))</f>
        <v>N</v>
      </c>
    </row>
    <row r="481" spans="1:17" x14ac:dyDescent="0.35">
      <c r="A481" t="s">
        <v>24</v>
      </c>
      <c r="B481">
        <v>34</v>
      </c>
      <c r="C481" t="s">
        <v>1</v>
      </c>
      <c r="D481" t="str">
        <f t="shared" ref="D481" si="1121">IF($B480=$B481,"T",IF($B480&lt;$B481,"W","L"))</f>
        <v>W</v>
      </c>
      <c r="E481" s="5">
        <v>41631</v>
      </c>
      <c r="F481" s="4">
        <f t="shared" si="1072"/>
        <v>15</v>
      </c>
      <c r="G481" s="4">
        <f>VLOOKUP($A481,$A481:$E481,5,FALSE)-IF(ISNA(VLOOKUP($A481,$A$418:$E$449,5,FALSE)),VLOOKUP($A481,$A$386:$E$417,5,FALSE),VLOOKUP($A481,$A$418:$E$449,5,FALSE))</f>
        <v>8</v>
      </c>
      <c r="H481" t="s">
        <v>35</v>
      </c>
      <c r="I481">
        <v>1740</v>
      </c>
      <c r="J481" t="str">
        <f>VLOOKUP(A481,Sheet1!$A:$D,3, FALSE)</f>
        <v>Pacific</v>
      </c>
      <c r="K481">
        <v>60</v>
      </c>
      <c r="L481" t="s">
        <v>69</v>
      </c>
      <c r="M481">
        <f t="shared" si="1041"/>
        <v>24</v>
      </c>
      <c r="N481" s="10">
        <f t="shared" si="1073"/>
        <v>24.928571428571427</v>
      </c>
      <c r="O481" s="10">
        <f t="shared" si="1074"/>
        <v>16.285714285714285</v>
      </c>
      <c r="P481" s="8">
        <v>14.5</v>
      </c>
      <c r="Q481" t="str">
        <f>IF(AND(($P481 &lt;  0), ($D481="L")), "N", IF(AND(($P481 &gt; 0), ($D481="W")),"N","Y"))</f>
        <v>N</v>
      </c>
    </row>
    <row r="482" spans="1:17" x14ac:dyDescent="0.35">
      <c r="A482" t="s">
        <v>15</v>
      </c>
      <c r="B482">
        <v>10</v>
      </c>
      <c r="C482" t="s">
        <v>1</v>
      </c>
      <c r="D482" t="str">
        <f t="shared" ref="D482" si="1122">IF($B483=$B482,"T",IF($B483&lt;$B482,"W","L"))</f>
        <v>L</v>
      </c>
      <c r="E482" s="5">
        <f t="shared" ref="E482:E512" si="1123">$E483</f>
        <v>41637</v>
      </c>
      <c r="F482" s="4">
        <f>1+IF(ISNA(VLOOKUP($A482,$A$450:$F$481,6,FALSE)),VLOOKUP($A482,$A$418:$F$449,6,FALSE),VLOOKUP($A482,$A$450:$F$481,6,FALSE))</f>
        <v>16</v>
      </c>
      <c r="G482" s="4">
        <f>VLOOKUP($A482,$A482:$E482,5,FALSE)-IF(ISNA(VLOOKUP($A482,$A$450:$E$481,5,FALSE)),VLOOKUP($A482,$A$418:$E$449,5,FALSE),VLOOKUP($A482,$A$450:$E$481,5,FALSE))</f>
        <v>7</v>
      </c>
      <c r="H482" t="s">
        <v>34</v>
      </c>
      <c r="I482">
        <f t="shared" ref="I482:I512" si="1124">I483</f>
        <v>1200</v>
      </c>
      <c r="J482" t="str">
        <f t="shared" ref="J482:L482" si="1125">J483</f>
        <v>Central</v>
      </c>
      <c r="K482" s="1">
        <f t="shared" si="1125"/>
        <v>53</v>
      </c>
      <c r="L482" s="1" t="str">
        <f t="shared" si="1125"/>
        <v>Sunny</v>
      </c>
      <c r="M482">
        <f t="shared" si="1039"/>
        <v>16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17.733333333333334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27.466666666666665</v>
      </c>
      <c r="P482" s="8">
        <f>(P483*-1)</f>
        <v>-7</v>
      </c>
      <c r="Q482" t="str">
        <f>IF(AND(($P482 &lt;  0), ($D482="L")), "N", IF(AND(($P482 &gt; 0), ($D482="W")),"N","Y"))</f>
        <v>N</v>
      </c>
    </row>
    <row r="483" spans="1:17" x14ac:dyDescent="0.35">
      <c r="A483" t="s">
        <v>13</v>
      </c>
      <c r="B483">
        <v>16</v>
      </c>
      <c r="C483" t="s">
        <v>1</v>
      </c>
      <c r="D483" t="str">
        <f t="shared" ref="D483" si="1126">IF($B482=$B483,"T",IF($B482&lt;$B483,"W","L"))</f>
        <v>W</v>
      </c>
      <c r="E483" s="5">
        <v>41637</v>
      </c>
      <c r="F483" s="4">
        <f t="shared" ref="F483:F513" si="1127">1+IF(ISNA(VLOOKUP($A483,$A$450:$F$481,6,FALSE)),VLOOKUP($A483,$A$418:$F$449,6,FALSE),VLOOKUP($A483,$A$450:$F$481,6,FALSE))</f>
        <v>16</v>
      </c>
      <c r="G483" s="4">
        <f>VLOOKUP($A483,$A483:$E483,5,FALSE)-IF(ISNA(VLOOKUP($A483,$A$450:$E$481,5,FALSE)),VLOOKUP($A483,$A$418:$E$449,5,FALSE),VLOOKUP($A483,$A$450:$E$481,5,FALSE))</f>
        <v>7</v>
      </c>
      <c r="H483" t="s">
        <v>35</v>
      </c>
      <c r="I483">
        <v>1200</v>
      </c>
      <c r="J483" t="str">
        <f>VLOOKUP(A483,Sheet1!$A:$D,3, FALSE)</f>
        <v>Central</v>
      </c>
      <c r="K483" s="1">
        <v>53</v>
      </c>
      <c r="L483" s="1" t="s">
        <v>65</v>
      </c>
      <c r="M483">
        <f t="shared" si="1041"/>
        <v>10</v>
      </c>
      <c r="N483" s="10">
        <f t="shared" ref="N483:N513" si="1128">IF(ISNA(VLOOKUP($A483,$A$450:$N$481,2,FALSE)),((VLOOKUP($A483,$A$418:$N$449,14,FALSE)*($F483-2))+VLOOKUP($A483,$A$418:$N$449,2,FALSE))/($F483-1),((VLOOKUP($A483,$A$450:$N$481,14,FALSE)*($F483-2))+VLOOKUP($A483,$A$450:$N$481,2,FALSE))/($F483-1))</f>
        <v>23.066666666666666</v>
      </c>
      <c r="O483" s="10">
        <f t="shared" ref="O483:O513" si="1129">IF(ISNA(VLOOKUP($A483,$A$450:$O$481,13,FALSE)),((VLOOKUP($A483,$A$418:$O$449,15,FALSE)*($F483-2))+VLOOKUP($A483,$A$418:$O$449,13,FALSE))/($F483-1),((VLOOKUP($A483,$A$450:$O$481,15,FALSE)*($F483-2))+VLOOKUP($A483,$A$450:$O$481,13,FALSE))/($F483-1))</f>
        <v>24.733333333333334</v>
      </c>
      <c r="P483" s="8">
        <v>7</v>
      </c>
      <c r="Q483" t="str">
        <f>IF(AND(($P483 &lt;  0), ($D483="L")), "N", IF(AND(($P483 &gt; 0), ($D483="W")),"N","Y"))</f>
        <v>N</v>
      </c>
    </row>
    <row r="484" spans="1:17" x14ac:dyDescent="0.35">
      <c r="A484" t="s">
        <v>31</v>
      </c>
      <c r="B484">
        <v>20</v>
      </c>
      <c r="C484" t="s">
        <v>1</v>
      </c>
      <c r="D484" t="str">
        <f t="shared" ref="D484" si="1130">IF($B485=$B484,"T",IF($B485&lt;$B484,"W","L"))</f>
        <v>W</v>
      </c>
      <c r="E484" s="5">
        <f t="shared" si="1123"/>
        <v>41637</v>
      </c>
      <c r="F484" s="4">
        <f t="shared" si="1127"/>
        <v>16</v>
      </c>
      <c r="G484" s="4">
        <f>VLOOKUP($A484,$A484:$E484,5,FALSE)-IF(ISNA(VLOOKUP($A484,$A$450:$E$481,5,FALSE)),VLOOKUP($A484,$A$418:$E$449,5,FALSE),VLOOKUP($A484,$A$450:$E$481,5,FALSE))</f>
        <v>7</v>
      </c>
      <c r="H484" t="s">
        <v>34</v>
      </c>
      <c r="I484">
        <f t="shared" si="1124"/>
        <v>1300</v>
      </c>
      <c r="J484" t="str">
        <f t="shared" ref="J484:L484" si="1131">J485</f>
        <v>Eastern</v>
      </c>
      <c r="K484">
        <f t="shared" si="1131"/>
        <v>79</v>
      </c>
      <c r="L484" t="str">
        <f t="shared" si="1131"/>
        <v>Cloudy</v>
      </c>
      <c r="M484">
        <f t="shared" si="1039"/>
        <v>7</v>
      </c>
      <c r="N484" s="10">
        <f t="shared" si="1128"/>
        <v>18</v>
      </c>
      <c r="O484" s="10">
        <f t="shared" si="1129"/>
        <v>25.333333333333332</v>
      </c>
      <c r="P484" s="8">
        <f>(P485*-1)</f>
        <v>-7</v>
      </c>
      <c r="Q484" t="str">
        <f>IF(AND(($P484 &lt;  0), ($D484="L")), "N", IF(AND(($P484 &gt; 0), ($D484="W")),"N","Y"))</f>
        <v>Y</v>
      </c>
    </row>
    <row r="485" spans="1:17" x14ac:dyDescent="0.35">
      <c r="A485" t="s">
        <v>10</v>
      </c>
      <c r="B485">
        <v>7</v>
      </c>
      <c r="C485" t="s">
        <v>1</v>
      </c>
      <c r="D485" t="str">
        <f t="shared" ref="D485" si="1132">IF($B484=$B485,"T",IF($B484&lt;$B485,"W","L"))</f>
        <v>L</v>
      </c>
      <c r="E485" s="5">
        <v>41637</v>
      </c>
      <c r="F485" s="4">
        <f t="shared" si="1127"/>
        <v>16</v>
      </c>
      <c r="G485" s="4">
        <f>VLOOKUP($A485,$A485:$E485,5,FALSE)-IF(ISNA(VLOOKUP($A485,$A$450:$E$481,5,FALSE)),VLOOKUP($A485,$A$418:$E$449,5,FALSE),VLOOKUP($A485,$A$450:$E$481,5,FALSE))</f>
        <v>7</v>
      </c>
      <c r="H485" t="s">
        <v>35</v>
      </c>
      <c r="I485">
        <v>1300</v>
      </c>
      <c r="J485" t="str">
        <f>VLOOKUP(A485,Sheet1!$A:$D,3, FALSE)</f>
        <v>Eastern</v>
      </c>
      <c r="K485">
        <v>79</v>
      </c>
      <c r="L485" t="s">
        <v>64</v>
      </c>
      <c r="M485">
        <f t="shared" si="1041"/>
        <v>20</v>
      </c>
      <c r="N485" s="10">
        <f t="shared" si="1128"/>
        <v>20.666666666666664</v>
      </c>
      <c r="O485" s="10">
        <f t="shared" si="1129"/>
        <v>21</v>
      </c>
      <c r="P485" s="8">
        <v>7</v>
      </c>
      <c r="Q485" t="str">
        <f>IF(AND(($P485 &lt;  0), ($D485="L")), "N", IF(AND(($P485 &gt; 0), ($D485="W")),"N","Y"))</f>
        <v>Y</v>
      </c>
    </row>
    <row r="486" spans="1:17" x14ac:dyDescent="0.35">
      <c r="A486" t="s">
        <v>8</v>
      </c>
      <c r="B486">
        <v>7</v>
      </c>
      <c r="C486" t="s">
        <v>1</v>
      </c>
      <c r="D486" t="str">
        <f t="shared" ref="D486" si="1133">IF($B487=$B486,"T",IF($B487&lt;$B486,"W","L"))</f>
        <v>L</v>
      </c>
      <c r="E486" s="5">
        <f t="shared" si="1123"/>
        <v>41637</v>
      </c>
      <c r="F486" s="4">
        <f t="shared" si="1127"/>
        <v>16</v>
      </c>
      <c r="G486" s="4">
        <f>VLOOKUP($A486,$A486:$E486,5,FALSE)-IF(ISNA(VLOOKUP($A486,$A$450:$E$481,5,FALSE)),VLOOKUP($A486,$A$418:$E$449,5,FALSE),VLOOKUP($A486,$A$450:$E$481,5,FALSE))</f>
        <v>7</v>
      </c>
      <c r="H486" t="s">
        <v>34</v>
      </c>
      <c r="I486">
        <f t="shared" si="1124"/>
        <v>1300</v>
      </c>
      <c r="J486" t="str">
        <f t="shared" ref="J486:L486" si="1134">J487</f>
        <v>Eastern</v>
      </c>
      <c r="K486" s="1">
        <f t="shared" si="1134"/>
        <v>40</v>
      </c>
      <c r="L486" s="1" t="str">
        <f t="shared" si="1134"/>
        <v>Light Rain</v>
      </c>
      <c r="M486">
        <f t="shared" si="1039"/>
        <v>20</v>
      </c>
      <c r="N486" s="10">
        <f t="shared" si="1128"/>
        <v>20.066666666666666</v>
      </c>
      <c r="O486" s="10">
        <f t="shared" si="1129"/>
        <v>25.733333333333334</v>
      </c>
      <c r="P486" s="8">
        <f>(P487*-1)</f>
        <v>-9</v>
      </c>
      <c r="Q486" t="str">
        <f>IF(AND(($P486 &lt;  0), ($D486="L")), "N", IF(AND(($P486 &gt; 0), ($D486="W")),"N","Y"))</f>
        <v>N</v>
      </c>
    </row>
    <row r="487" spans="1:17" x14ac:dyDescent="0.35">
      <c r="A487" t="s">
        <v>4</v>
      </c>
      <c r="B487">
        <v>20</v>
      </c>
      <c r="C487" t="s">
        <v>1</v>
      </c>
      <c r="D487" t="str">
        <f t="shared" ref="D487" si="1135">IF($B486=$B487,"T",IF($B486&lt;$B487,"W","L"))</f>
        <v>W</v>
      </c>
      <c r="E487" s="5">
        <v>41637</v>
      </c>
      <c r="F487" s="4">
        <f t="shared" si="1127"/>
        <v>16</v>
      </c>
      <c r="G487" s="4">
        <f>VLOOKUP($A487,$A487:$E487,5,FALSE)-IF(ISNA(VLOOKUP($A487,$A$450:$E$481,5,FALSE)),VLOOKUP($A487,$A$418:$E$449,5,FALSE),VLOOKUP($A487,$A$450:$E$481,5,FALSE))</f>
        <v>7</v>
      </c>
      <c r="H487" t="s">
        <v>35</v>
      </c>
      <c r="I487">
        <v>1300</v>
      </c>
      <c r="J487" t="str">
        <f>VLOOKUP(A487,Sheet1!$A:$D,3, FALSE)</f>
        <v>Eastern</v>
      </c>
      <c r="K487" s="1">
        <v>40</v>
      </c>
      <c r="L487" s="1" t="s">
        <v>79</v>
      </c>
      <c r="M487">
        <f t="shared" si="1041"/>
        <v>7</v>
      </c>
      <c r="N487" s="10">
        <f t="shared" si="1128"/>
        <v>23.933333333333334</v>
      </c>
      <c r="O487" s="10">
        <f t="shared" si="1129"/>
        <v>24.2</v>
      </c>
      <c r="P487" s="8">
        <v>9</v>
      </c>
      <c r="Q487" t="str">
        <f>IF(AND(($P487 &lt;  0), ($D487="L")), "N", IF(AND(($P487 &gt; 0), ($D487="W")),"N","Y"))</f>
        <v>N</v>
      </c>
    </row>
    <row r="488" spans="1:17" x14ac:dyDescent="0.35">
      <c r="A488" t="s">
        <v>19</v>
      </c>
      <c r="B488">
        <v>10</v>
      </c>
      <c r="C488" t="s">
        <v>1</v>
      </c>
      <c r="D488" t="str">
        <f t="shared" ref="D488" si="1136">IF($B489=$B488,"T",IF($B489&lt;$B488,"W","L"))</f>
        <v>L</v>
      </c>
      <c r="E488" s="5">
        <f t="shared" si="1123"/>
        <v>41637</v>
      </c>
      <c r="F488" s="4">
        <f t="shared" si="1127"/>
        <v>16</v>
      </c>
      <c r="G488" s="4">
        <f>VLOOKUP($A488,$A488:$E488,5,FALSE)-IF(ISNA(VLOOKUP($A488,$A$450:$E$481,5,FALSE)),VLOOKUP($A488,$A$418:$E$449,5,FALSE),VLOOKUP($A488,$A$450:$E$481,5,FALSE))</f>
        <v>7</v>
      </c>
      <c r="H488" t="s">
        <v>34</v>
      </c>
      <c r="I488">
        <f t="shared" si="1124"/>
        <v>1300</v>
      </c>
      <c r="J488" t="str">
        <f t="shared" ref="J488:L488" si="1137">J489</f>
        <v>Eastern</v>
      </c>
      <c r="K488" t="str">
        <f t="shared" si="1137"/>
        <v>Dome</v>
      </c>
      <c r="L488">
        <f t="shared" si="1137"/>
        <v>0</v>
      </c>
      <c r="M488">
        <f t="shared" si="1039"/>
        <v>30</v>
      </c>
      <c r="N488" s="10">
        <f t="shared" si="1128"/>
        <v>15.8</v>
      </c>
      <c r="O488" s="10">
        <f t="shared" si="1129"/>
        <v>27.933333333333334</v>
      </c>
      <c r="P488" s="8">
        <f>(P489*-1)</f>
        <v>-11</v>
      </c>
      <c r="Q488" t="str">
        <f>IF(AND(($P488 &lt;  0), ($D488="L")), "N", IF(AND(($P488 &gt; 0), ($D488="W")),"N","Y"))</f>
        <v>N</v>
      </c>
    </row>
    <row r="489" spans="1:17" x14ac:dyDescent="0.35">
      <c r="A489" t="s">
        <v>14</v>
      </c>
      <c r="B489">
        <v>30</v>
      </c>
      <c r="C489" t="s">
        <v>1</v>
      </c>
      <c r="D489" t="str">
        <f t="shared" ref="D489" si="1138">IF($B488=$B489,"T",IF($B488&lt;$B489,"W","L"))</f>
        <v>W</v>
      </c>
      <c r="E489" s="5">
        <v>41637</v>
      </c>
      <c r="F489" s="4">
        <f t="shared" si="1127"/>
        <v>16</v>
      </c>
      <c r="G489" s="4">
        <f>VLOOKUP($A489,$A489:$E489,5,FALSE)-IF(ISNA(VLOOKUP($A489,$A$450:$E$481,5,FALSE)),VLOOKUP($A489,$A$418:$E$449,5,FALSE),VLOOKUP($A489,$A$450:$E$481,5,FALSE))</f>
        <v>7</v>
      </c>
      <c r="H489" t="s">
        <v>35</v>
      </c>
      <c r="I489">
        <v>1300</v>
      </c>
      <c r="J489" t="str">
        <f>VLOOKUP(A489,Sheet1!$A:$D,3, FALSE)</f>
        <v>Eastern</v>
      </c>
      <c r="K489" t="s">
        <v>61</v>
      </c>
      <c r="M489">
        <f t="shared" si="1041"/>
        <v>10</v>
      </c>
      <c r="N489" s="10">
        <f t="shared" si="1128"/>
        <v>24.066666666666666</v>
      </c>
      <c r="O489" s="10">
        <f t="shared" si="1129"/>
        <v>21.733333333333334</v>
      </c>
      <c r="P489" s="8">
        <v>11</v>
      </c>
      <c r="Q489" t="str">
        <f>IF(AND(($P489 &lt;  0), ($D489="L")), "N", IF(AND(($P489 &gt; 0), ($D489="W")),"N","Y"))</f>
        <v>N</v>
      </c>
    </row>
    <row r="490" spans="1:17" x14ac:dyDescent="0.35">
      <c r="A490" t="s">
        <v>30</v>
      </c>
      <c r="B490">
        <v>17</v>
      </c>
      <c r="C490" t="s">
        <v>1</v>
      </c>
      <c r="D490" t="str">
        <f t="shared" ref="D490" si="1139">IF($B491=$B490,"T",IF($B491&lt;$B490,"W","L"))</f>
        <v>L</v>
      </c>
      <c r="E490" s="5">
        <f t="shared" si="1123"/>
        <v>41637</v>
      </c>
      <c r="F490" s="4">
        <f t="shared" si="1127"/>
        <v>16</v>
      </c>
      <c r="G490" s="4">
        <f>VLOOKUP($A490,$A490:$E490,5,FALSE)-IF(ISNA(VLOOKUP($A490,$A$450:$E$481,5,FALSE)),VLOOKUP($A490,$A$418:$E$449,5,FALSE),VLOOKUP($A490,$A$450:$E$481,5,FALSE))</f>
        <v>7</v>
      </c>
      <c r="H490" t="s">
        <v>34</v>
      </c>
      <c r="I490">
        <f t="shared" si="1124"/>
        <v>1300</v>
      </c>
      <c r="J490" t="str">
        <f t="shared" ref="J490:L490" si="1140">J491</f>
        <v>Eastern</v>
      </c>
      <c r="K490">
        <f t="shared" si="1140"/>
        <v>43</v>
      </c>
      <c r="L490" t="str">
        <f t="shared" si="1140"/>
        <v>Cloudy</v>
      </c>
      <c r="M490">
        <f t="shared" si="1039"/>
        <v>34</v>
      </c>
      <c r="N490" s="10">
        <f t="shared" si="1128"/>
        <v>20.2</v>
      </c>
      <c r="O490" s="10">
        <f t="shared" si="1129"/>
        <v>21.2</v>
      </c>
      <c r="P490" s="8">
        <f>(P491*-1)</f>
        <v>-6.5</v>
      </c>
      <c r="Q490" t="str">
        <f>IF(AND(($P490 &lt;  0), ($D490="L")), "N", IF(AND(($P490 &gt; 0), ($D490="W")),"N","Y"))</f>
        <v>N</v>
      </c>
    </row>
    <row r="491" spans="1:17" x14ac:dyDescent="0.35">
      <c r="A491" t="s">
        <v>6</v>
      </c>
      <c r="B491">
        <v>34</v>
      </c>
      <c r="C491" t="s">
        <v>1</v>
      </c>
      <c r="D491" t="str">
        <f t="shared" ref="D491" si="1141">IF($B490=$B491,"T",IF($B490&lt;$B491,"W","L"))</f>
        <v>W</v>
      </c>
      <c r="E491" s="5">
        <v>41637</v>
      </c>
      <c r="F491" s="4">
        <f t="shared" si="1127"/>
        <v>16</v>
      </c>
      <c r="G491" s="4">
        <f>VLOOKUP($A491,$A491:$E491,5,FALSE)-IF(ISNA(VLOOKUP($A491,$A$450:$E$481,5,FALSE)),VLOOKUP($A491,$A$418:$E$449,5,FALSE),VLOOKUP($A491,$A$450:$E$481,5,FALSE))</f>
        <v>7</v>
      </c>
      <c r="H491" t="s">
        <v>35</v>
      </c>
      <c r="I491">
        <v>1300</v>
      </c>
      <c r="J491" t="str">
        <f>VLOOKUP(A491,Sheet1!$A:$D,3, FALSE)</f>
        <v>Eastern</v>
      </c>
      <c r="K491">
        <v>43</v>
      </c>
      <c r="L491" t="s">
        <v>64</v>
      </c>
      <c r="M491">
        <f t="shared" si="1041"/>
        <v>17</v>
      </c>
      <c r="N491" s="10">
        <f t="shared" si="1128"/>
        <v>26.4</v>
      </c>
      <c r="O491" s="10">
        <f t="shared" si="1129"/>
        <v>19.2</v>
      </c>
      <c r="P491" s="8">
        <v>6.5</v>
      </c>
      <c r="Q491" t="str">
        <f>IF(AND(($P491 &lt;  0), ($D491="L")), "N", IF(AND(($P491 &gt; 0), ($D491="W")),"N","Y"))</f>
        <v>N</v>
      </c>
    </row>
    <row r="492" spans="1:17" x14ac:dyDescent="0.35">
      <c r="A492" t="s">
        <v>29</v>
      </c>
      <c r="B492">
        <v>6</v>
      </c>
      <c r="C492" t="s">
        <v>1</v>
      </c>
      <c r="D492" t="str">
        <f t="shared" ref="D492" si="1142">IF($B493=$B492,"T",IF($B493&lt;$B492,"W","L"))</f>
        <v>L</v>
      </c>
      <c r="E492" s="5">
        <f t="shared" si="1123"/>
        <v>41637</v>
      </c>
      <c r="F492" s="4">
        <f t="shared" si="1127"/>
        <v>16</v>
      </c>
      <c r="G492" s="4">
        <f>VLOOKUP($A492,$A492:$E492,5,FALSE)-IF(ISNA(VLOOKUP($A492,$A$450:$E$481,5,FALSE)),VLOOKUP($A492,$A$418:$E$449,5,FALSE),VLOOKUP($A492,$A$450:$E$481,5,FALSE))</f>
        <v>7</v>
      </c>
      <c r="H492" t="s">
        <v>34</v>
      </c>
      <c r="I492">
        <f t="shared" si="1124"/>
        <v>1300</v>
      </c>
      <c r="J492" t="str">
        <f t="shared" ref="J492:L492" si="1143">J493</f>
        <v>Eastern</v>
      </c>
      <c r="K492">
        <f t="shared" si="1143"/>
        <v>40</v>
      </c>
      <c r="L492" t="str">
        <f t="shared" si="1143"/>
        <v>Rain</v>
      </c>
      <c r="M492">
        <f t="shared" si="1039"/>
        <v>20</v>
      </c>
      <c r="N492" s="10">
        <f t="shared" si="1128"/>
        <v>21.866666666666667</v>
      </c>
      <c r="O492" s="10">
        <f t="shared" si="1129"/>
        <v>30.533333333333335</v>
      </c>
      <c r="P492" s="8">
        <f>(P493*-1)</f>
        <v>-3.5</v>
      </c>
      <c r="Q492" t="str">
        <f>IF(AND(($P492 &lt;  0), ($D492="L")), "N", IF(AND(($P492 &gt; 0), ($D492="W")),"N","Y"))</f>
        <v>N</v>
      </c>
    </row>
    <row r="493" spans="1:17" x14ac:dyDescent="0.35">
      <c r="A493" t="s">
        <v>21</v>
      </c>
      <c r="B493">
        <v>20</v>
      </c>
      <c r="C493" t="s">
        <v>1</v>
      </c>
      <c r="D493" t="str">
        <f t="shared" ref="D493" si="1144">IF($B492=$B493,"T",IF($B492&lt;$B493,"W","L"))</f>
        <v>W</v>
      </c>
      <c r="E493" s="5">
        <v>41637</v>
      </c>
      <c r="F493" s="4">
        <f t="shared" si="1127"/>
        <v>16</v>
      </c>
      <c r="G493" s="4">
        <f>VLOOKUP($A493,$A493:$E493,5,FALSE)-IF(ISNA(VLOOKUP($A493,$A$450:$E$481,5,FALSE)),VLOOKUP($A493,$A$418:$E$449,5,FALSE),VLOOKUP($A493,$A$450:$E$481,5,FALSE))</f>
        <v>7</v>
      </c>
      <c r="H493" t="s">
        <v>35</v>
      </c>
      <c r="I493">
        <v>1300</v>
      </c>
      <c r="J493" t="str">
        <f>VLOOKUP(A493,Sheet1!$A:$D,3, FALSE)</f>
        <v>Eastern</v>
      </c>
      <c r="K493">
        <v>40</v>
      </c>
      <c r="L493" t="s">
        <v>73</v>
      </c>
      <c r="M493">
        <f t="shared" si="1041"/>
        <v>6</v>
      </c>
      <c r="N493" s="10">
        <f t="shared" si="1128"/>
        <v>18.266666666666666</v>
      </c>
      <c r="O493" s="10">
        <f t="shared" si="1129"/>
        <v>25.133333333333333</v>
      </c>
      <c r="P493" s="8">
        <v>3.5</v>
      </c>
      <c r="Q493" t="str">
        <f>IF(AND(($P493 &lt;  0), ($D493="L")), "N", IF(AND(($P493 &gt; 0), ($D493="W")),"N","Y"))</f>
        <v>N</v>
      </c>
    </row>
    <row r="494" spans="1:17" x14ac:dyDescent="0.35">
      <c r="A494" t="s">
        <v>20</v>
      </c>
      <c r="B494">
        <v>21</v>
      </c>
      <c r="C494" t="s">
        <v>1</v>
      </c>
      <c r="D494" t="str">
        <f t="shared" ref="D494" si="1145">IF($B495=$B494,"T",IF($B495&lt;$B494,"W","L"))</f>
        <v>W</v>
      </c>
      <c r="E494" s="5">
        <f t="shared" si="1123"/>
        <v>41637</v>
      </c>
      <c r="F494" s="4">
        <f t="shared" si="1127"/>
        <v>16</v>
      </c>
      <c r="G494" s="4">
        <f>VLOOKUP($A494,$A494:$E494,5,FALSE)-IF(ISNA(VLOOKUP($A494,$A$450:$E$481,5,FALSE)),VLOOKUP($A494,$A$418:$E$449,5,FALSE),VLOOKUP($A494,$A$450:$E$481,5,FALSE))</f>
        <v>7</v>
      </c>
      <c r="H494" t="s">
        <v>34</v>
      </c>
      <c r="I494">
        <f t="shared" si="1124"/>
        <v>1300</v>
      </c>
      <c r="J494" t="str">
        <f t="shared" ref="J494:L494" si="1146">J495</f>
        <v>Eastern</v>
      </c>
      <c r="K494" t="str">
        <f t="shared" si="1146"/>
        <v>Dome</v>
      </c>
      <c r="L494">
        <f t="shared" si="1146"/>
        <v>0</v>
      </c>
      <c r="M494">
        <f t="shared" si="1039"/>
        <v>20</v>
      </c>
      <c r="N494" s="10">
        <f t="shared" si="1128"/>
        <v>23</v>
      </c>
      <c r="O494" s="10">
        <f t="shared" si="1129"/>
        <v>14.733333333333333</v>
      </c>
      <c r="P494" s="8">
        <f>(P495*-1)</f>
        <v>6</v>
      </c>
      <c r="Q494" t="str">
        <f>IF(AND(($P494 &lt;  0), ($D494="L")), "N", IF(AND(($P494 &gt; 0), ($D494="W")),"N","Y"))</f>
        <v>N</v>
      </c>
    </row>
    <row r="495" spans="1:17" x14ac:dyDescent="0.35">
      <c r="A495" t="s">
        <v>3</v>
      </c>
      <c r="B495">
        <v>20</v>
      </c>
      <c r="C495" t="s">
        <v>1</v>
      </c>
      <c r="D495" t="str">
        <f t="shared" ref="D495" si="1147">IF($B494=$B495,"T",IF($B494&lt;$B495,"W","L"))</f>
        <v>L</v>
      </c>
      <c r="E495" s="5">
        <v>41637</v>
      </c>
      <c r="F495" s="4">
        <f t="shared" si="1127"/>
        <v>16</v>
      </c>
      <c r="G495" s="4">
        <f>VLOOKUP($A495,$A495:$E495,5,FALSE)-IF(ISNA(VLOOKUP($A495,$A$450:$E$481,5,FALSE)),VLOOKUP($A495,$A$418:$E$449,5,FALSE),VLOOKUP($A495,$A$450:$E$481,5,FALSE))</f>
        <v>6</v>
      </c>
      <c r="H495" t="s">
        <v>35</v>
      </c>
      <c r="I495">
        <v>1300</v>
      </c>
      <c r="J495" t="str">
        <f>VLOOKUP(A495,Sheet1!$A:$D,3, FALSE)</f>
        <v>Eastern</v>
      </c>
      <c r="K495" t="s">
        <v>61</v>
      </c>
      <c r="M495">
        <f t="shared" si="1041"/>
        <v>21</v>
      </c>
      <c r="N495" s="10">
        <f t="shared" si="1128"/>
        <v>22.2</v>
      </c>
      <c r="O495" s="10">
        <f t="shared" si="1129"/>
        <v>28.133333333333333</v>
      </c>
      <c r="P495" s="8">
        <v>-6</v>
      </c>
      <c r="Q495" t="str">
        <f>IF(AND(($P495 &lt;  0), ($D495="L")), "N", IF(AND(($P495 &gt; 0), ($D495="W")),"N","Y"))</f>
        <v>N</v>
      </c>
    </row>
    <row r="496" spans="1:17" x14ac:dyDescent="0.35">
      <c r="A496" t="s">
        <v>16</v>
      </c>
      <c r="B496">
        <v>13</v>
      </c>
      <c r="C496" t="s">
        <v>1</v>
      </c>
      <c r="D496" t="str">
        <f t="shared" ref="D496" si="1148">IF($B497=$B496,"T",IF($B497&lt;$B496,"W","L"))</f>
        <v>L</v>
      </c>
      <c r="E496" s="5">
        <f t="shared" si="1123"/>
        <v>41637</v>
      </c>
      <c r="F496" s="4">
        <f t="shared" si="1127"/>
        <v>16</v>
      </c>
      <c r="G496" s="4">
        <f>VLOOKUP($A496,$A496:$E496,5,FALSE)-IF(ISNA(VLOOKUP($A496,$A$450:$E$481,5,FALSE)),VLOOKUP($A496,$A$418:$E$449,5,FALSE),VLOOKUP($A496,$A$450:$E$481,5,FALSE))</f>
        <v>7</v>
      </c>
      <c r="H496" t="s">
        <v>34</v>
      </c>
      <c r="I496">
        <f t="shared" si="1124"/>
        <v>1200</v>
      </c>
      <c r="J496" t="str">
        <f t="shared" ref="J496:L496" si="1149">J497</f>
        <v>Central</v>
      </c>
      <c r="K496" t="str">
        <f t="shared" si="1149"/>
        <v>Dome</v>
      </c>
      <c r="L496">
        <f t="shared" si="1149"/>
        <v>0</v>
      </c>
      <c r="M496">
        <f t="shared" ref="M496:M513" si="1150">$B497</f>
        <v>14</v>
      </c>
      <c r="N496" s="10">
        <f t="shared" si="1128"/>
        <v>25.466666666666665</v>
      </c>
      <c r="O496" s="10">
        <f t="shared" si="1129"/>
        <v>24.133333333333333</v>
      </c>
      <c r="P496" s="8">
        <f>(P497*-1)</f>
        <v>2</v>
      </c>
      <c r="Q496" t="str">
        <f>IF(AND(($P496 &lt;  0), ($D496="L")), "N", IF(AND(($P496 &gt; 0), ($D496="W")),"N","Y"))</f>
        <v>Y</v>
      </c>
    </row>
    <row r="497" spans="1:17" x14ac:dyDescent="0.35">
      <c r="A497" t="s">
        <v>0</v>
      </c>
      <c r="B497">
        <v>14</v>
      </c>
      <c r="C497" t="s">
        <v>1</v>
      </c>
      <c r="D497" t="str">
        <f t="shared" ref="D497" si="1151">IF($B496=$B497,"T",IF($B496&lt;$B497,"W","L"))</f>
        <v>W</v>
      </c>
      <c r="E497" s="5">
        <v>41637</v>
      </c>
      <c r="F497" s="4">
        <f t="shared" si="1127"/>
        <v>16</v>
      </c>
      <c r="G497" s="4">
        <f>VLOOKUP($A497,$A497:$E497,5,FALSE)-IF(ISNA(VLOOKUP($A497,$A$450:$E$481,5,FALSE)),VLOOKUP($A497,$A$418:$E$449,5,FALSE),VLOOKUP($A497,$A$450:$E$481,5,FALSE))</f>
        <v>7</v>
      </c>
      <c r="H497" t="s">
        <v>35</v>
      </c>
      <c r="I497">
        <v>1200</v>
      </c>
      <c r="J497" t="str">
        <f>VLOOKUP(A497,Sheet1!$A:$D,3, FALSE)</f>
        <v>Central</v>
      </c>
      <c r="K497" t="s">
        <v>61</v>
      </c>
      <c r="M497">
        <f t="shared" ref="M497:M513" si="1152">$B496</f>
        <v>13</v>
      </c>
      <c r="N497" s="10">
        <f t="shared" si="1128"/>
        <v>25.133333333333333</v>
      </c>
      <c r="O497" s="10">
        <f t="shared" si="1129"/>
        <v>31.133333333333333</v>
      </c>
      <c r="P497" s="8">
        <v>-2</v>
      </c>
      <c r="Q497" t="str">
        <f>IF(AND(($P497 &lt;  0), ($D497="L")), "N", IF(AND(($P497 &gt; 0), ($D497="W")),"N","Y"))</f>
        <v>Y</v>
      </c>
    </row>
    <row r="498" spans="1:17" x14ac:dyDescent="0.35">
      <c r="A498" t="s">
        <v>24</v>
      </c>
      <c r="B498">
        <v>23</v>
      </c>
      <c r="C498" t="s">
        <v>1</v>
      </c>
      <c r="D498" t="str">
        <f t="shared" ref="D498" si="1153">IF($B499=$B498,"T",IF($B499&lt;$B498,"W","L"))</f>
        <v>W</v>
      </c>
      <c r="E498" s="5">
        <f t="shared" si="1123"/>
        <v>41637</v>
      </c>
      <c r="F498" s="4">
        <f t="shared" si="1127"/>
        <v>16</v>
      </c>
      <c r="G498" s="4">
        <f>VLOOKUP($A498,$A498:$E498,5,FALSE)-IF(ISNA(VLOOKUP($A498,$A$450:$E$481,5,FALSE)),VLOOKUP($A498,$A$418:$E$449,5,FALSE),VLOOKUP($A498,$A$450:$E$481,5,FALSE))</f>
        <v>6</v>
      </c>
      <c r="H498" t="s">
        <v>34</v>
      </c>
      <c r="I498">
        <f t="shared" si="1124"/>
        <v>1425</v>
      </c>
      <c r="J498" t="str">
        <f t="shared" ref="J498:L498" si="1154">J499</f>
        <v>Mountain</v>
      </c>
      <c r="K498">
        <f t="shared" si="1154"/>
        <v>64</v>
      </c>
      <c r="L498" t="str">
        <f t="shared" si="1154"/>
        <v>Sunny</v>
      </c>
      <c r="M498">
        <f t="shared" si="1150"/>
        <v>20</v>
      </c>
      <c r="N498" s="10">
        <f t="shared" si="1128"/>
        <v>25.533333333333335</v>
      </c>
      <c r="O498" s="10">
        <f t="shared" si="1129"/>
        <v>16.8</v>
      </c>
      <c r="P498" s="8">
        <f>(P499*-1)</f>
        <v>-3</v>
      </c>
      <c r="Q498" t="str">
        <f>IF(AND(($P498 &lt;  0), ($D498="L")), "N", IF(AND(($P498 &gt; 0), ($D498="W")),"N","Y"))</f>
        <v>Y</v>
      </c>
    </row>
    <row r="499" spans="1:17" x14ac:dyDescent="0.35">
      <c r="A499" t="s">
        <v>22</v>
      </c>
      <c r="B499">
        <v>20</v>
      </c>
      <c r="C499" t="s">
        <v>1</v>
      </c>
      <c r="D499" t="str">
        <f t="shared" ref="D499" si="1155">IF($B498=$B499,"T",IF($B498&lt;$B499,"W","L"))</f>
        <v>L</v>
      </c>
      <c r="E499" s="5">
        <v>41637</v>
      </c>
      <c r="F499" s="4">
        <f t="shared" si="1127"/>
        <v>16</v>
      </c>
      <c r="G499" s="4">
        <f>VLOOKUP($A499,$A499:$E499,5,FALSE)-IF(ISNA(VLOOKUP($A499,$A$450:$E$481,5,FALSE)),VLOOKUP($A499,$A$418:$E$449,5,FALSE),VLOOKUP($A499,$A$450:$E$481,5,FALSE))</f>
        <v>7</v>
      </c>
      <c r="H499" t="s">
        <v>35</v>
      </c>
      <c r="I499">
        <v>1425</v>
      </c>
      <c r="J499" t="str">
        <f>VLOOKUP(A499,Sheet1!$A:$D,3, FALSE)</f>
        <v>Mountain</v>
      </c>
      <c r="K499">
        <v>64</v>
      </c>
      <c r="L499" t="s">
        <v>65</v>
      </c>
      <c r="M499">
        <f t="shared" si="1152"/>
        <v>23</v>
      </c>
      <c r="N499" s="10">
        <f t="shared" si="1128"/>
        <v>23.933333333333334</v>
      </c>
      <c r="O499" s="10">
        <f t="shared" si="1129"/>
        <v>20.066666666666666</v>
      </c>
      <c r="P499" s="8">
        <v>3</v>
      </c>
      <c r="Q499" t="str">
        <f>IF(AND(($P499 &lt;  0), ($D499="L")), "N", IF(AND(($P499 &gt; 0), ($D499="W")),"N","Y"))</f>
        <v>Y</v>
      </c>
    </row>
    <row r="500" spans="1:17" x14ac:dyDescent="0.35">
      <c r="A500" t="s">
        <v>26</v>
      </c>
      <c r="B500">
        <v>33</v>
      </c>
      <c r="C500" t="s">
        <v>1</v>
      </c>
      <c r="D500" t="str">
        <f t="shared" ref="D500" si="1156">IF($B501=$B500,"T",IF($B501&lt;$B500,"W","L"))</f>
        <v>W</v>
      </c>
      <c r="E500" s="5">
        <f t="shared" si="1123"/>
        <v>41637</v>
      </c>
      <c r="F500" s="4">
        <f t="shared" si="1127"/>
        <v>16</v>
      </c>
      <c r="G500" s="4">
        <f>VLOOKUP($A500,$A500:$E500,5,FALSE)-IF(ISNA(VLOOKUP($A500,$A$450:$E$481,5,FALSE)),VLOOKUP($A500,$A$418:$E$449,5,FALSE),VLOOKUP($A500,$A$450:$E$481,5,FALSE))</f>
        <v>7</v>
      </c>
      <c r="H500" t="s">
        <v>34</v>
      </c>
      <c r="I500">
        <f t="shared" si="1124"/>
        <v>1525</v>
      </c>
      <c r="J500" t="str">
        <f t="shared" ref="J500:L500" si="1157">J501</f>
        <v>Central</v>
      </c>
      <c r="K500">
        <f t="shared" si="1157"/>
        <v>26</v>
      </c>
      <c r="L500" t="str">
        <f t="shared" si="1157"/>
        <v>Rain/Snow mix</v>
      </c>
      <c r="M500">
        <f t="shared" si="1150"/>
        <v>28</v>
      </c>
      <c r="N500" s="10">
        <f t="shared" si="1128"/>
        <v>25.6</v>
      </c>
      <c r="O500" s="10">
        <f t="shared" si="1129"/>
        <v>26.666666666666668</v>
      </c>
      <c r="P500" s="8">
        <f>(P501*-1)</f>
        <v>3</v>
      </c>
      <c r="Q500" t="str">
        <f>IF(AND(($P500 &lt;  0), ($D500="L")), "N", IF(AND(($P500 &gt; 0), ($D500="W")),"N","Y"))</f>
        <v>N</v>
      </c>
    </row>
    <row r="501" spans="1:17" x14ac:dyDescent="0.35">
      <c r="A501" t="s">
        <v>17</v>
      </c>
      <c r="B501">
        <v>28</v>
      </c>
      <c r="C501" t="s">
        <v>1</v>
      </c>
      <c r="D501" t="str">
        <f t="shared" ref="D501" si="1158">IF($B500=$B501,"T",IF($B500&lt;$B501,"W","L"))</f>
        <v>L</v>
      </c>
      <c r="E501" s="5">
        <v>41637</v>
      </c>
      <c r="F501" s="4">
        <f t="shared" si="1127"/>
        <v>16</v>
      </c>
      <c r="G501" s="4">
        <f>VLOOKUP($A501,$A501:$E501,5,FALSE)-IF(ISNA(VLOOKUP($A501,$A$450:$E$481,5,FALSE)),VLOOKUP($A501,$A$418:$E$449,5,FALSE),VLOOKUP($A501,$A$450:$E$481,5,FALSE))</f>
        <v>7</v>
      </c>
      <c r="H501" t="s">
        <v>35</v>
      </c>
      <c r="I501">
        <v>1525</v>
      </c>
      <c r="J501" t="str">
        <f>VLOOKUP(A501,Sheet1!$A:$D,3, FALSE)</f>
        <v>Central</v>
      </c>
      <c r="K501">
        <v>26</v>
      </c>
      <c r="L501" t="s">
        <v>150</v>
      </c>
      <c r="M501">
        <f t="shared" si="1152"/>
        <v>33</v>
      </c>
      <c r="N501" s="10">
        <f t="shared" si="1128"/>
        <v>27.8</v>
      </c>
      <c r="O501" s="10">
        <f t="shared" si="1129"/>
        <v>29.666666666666668</v>
      </c>
      <c r="P501" s="8">
        <v>-3</v>
      </c>
      <c r="Q501" t="str">
        <f>IF(AND(($P501 &lt;  0), ($D501="L")), "N", IF(AND(($P501 &gt; 0), ($D501="W")),"N","Y"))</f>
        <v>N</v>
      </c>
    </row>
    <row r="502" spans="1:17" x14ac:dyDescent="0.35">
      <c r="A502" t="s">
        <v>18</v>
      </c>
      <c r="B502">
        <v>34</v>
      </c>
      <c r="C502" t="s">
        <v>1</v>
      </c>
      <c r="D502" t="str">
        <f t="shared" ref="D502" si="1159">IF($B503=$B502,"T",IF($B503&lt;$B502,"W","L"))</f>
        <v>W</v>
      </c>
      <c r="E502" s="5">
        <f t="shared" si="1123"/>
        <v>41637</v>
      </c>
      <c r="F502" s="4">
        <f t="shared" si="1127"/>
        <v>16</v>
      </c>
      <c r="G502" s="4">
        <f>VLOOKUP($A502,$A502:$E502,5,FALSE)-IF(ISNA(VLOOKUP($A502,$A$450:$E$481,5,FALSE)),VLOOKUP($A502,$A$418:$E$449,5,FALSE),VLOOKUP($A502,$A$450:$E$481,5,FALSE))</f>
        <v>7</v>
      </c>
      <c r="H502" t="s">
        <v>34</v>
      </c>
      <c r="I502">
        <f t="shared" si="1124"/>
        <v>1325</v>
      </c>
      <c r="J502" t="str">
        <f t="shared" ref="J502:L502" si="1160">J503</f>
        <v>Pacific</v>
      </c>
      <c r="K502">
        <f t="shared" si="1160"/>
        <v>70</v>
      </c>
      <c r="L502" t="str">
        <f t="shared" si="1160"/>
        <v>Sunny</v>
      </c>
      <c r="M502">
        <f t="shared" si="1150"/>
        <v>14</v>
      </c>
      <c r="N502" s="10">
        <f t="shared" si="1128"/>
        <v>38.133333333333333</v>
      </c>
      <c r="O502" s="10">
        <f t="shared" si="1129"/>
        <v>25.666666666666668</v>
      </c>
      <c r="P502" s="8">
        <f>(P503*-1)</f>
        <v>10</v>
      </c>
      <c r="Q502" t="str">
        <f>IF(AND(($P502 &lt;  0), ($D502="L")), "N", IF(AND(($P502 &gt; 0), ($D502="W")),"N","Y"))</f>
        <v>N</v>
      </c>
    </row>
    <row r="503" spans="1:17" x14ac:dyDescent="0.35">
      <c r="A503" t="s">
        <v>12</v>
      </c>
      <c r="B503">
        <v>14</v>
      </c>
      <c r="C503" t="s">
        <v>1</v>
      </c>
      <c r="D503" t="str">
        <f t="shared" ref="D503" si="1161">IF($B502=$B503,"T",IF($B502&lt;$B503,"W","L"))</f>
        <v>L</v>
      </c>
      <c r="E503" s="5">
        <v>41637</v>
      </c>
      <c r="F503" s="4">
        <f t="shared" si="1127"/>
        <v>16</v>
      </c>
      <c r="G503" s="4">
        <f>VLOOKUP($A503,$A503:$E503,5,FALSE)-IF(ISNA(VLOOKUP($A503,$A$450:$E$481,5,FALSE)),VLOOKUP($A503,$A$418:$E$449,5,FALSE),VLOOKUP($A503,$A$450:$E$481,5,FALSE))</f>
        <v>7</v>
      </c>
      <c r="H503" t="s">
        <v>35</v>
      </c>
      <c r="I503">
        <v>1325</v>
      </c>
      <c r="J503" t="str">
        <f>VLOOKUP(A503,Sheet1!$A:$D,3, FALSE)</f>
        <v>Pacific</v>
      </c>
      <c r="K503">
        <v>70</v>
      </c>
      <c r="L503" t="s">
        <v>65</v>
      </c>
      <c r="M503">
        <f t="shared" si="1152"/>
        <v>34</v>
      </c>
      <c r="N503" s="10">
        <f t="shared" si="1128"/>
        <v>20.533333333333335</v>
      </c>
      <c r="O503" s="10">
        <f t="shared" si="1129"/>
        <v>27.933333333333334</v>
      </c>
      <c r="P503" s="8">
        <v>-10</v>
      </c>
      <c r="Q503" t="str">
        <f>IF(AND(($P503 &lt;  0), ($D503="L")), "N", IF(AND(($P503 &gt; 0), ($D503="W")),"N","Y"))</f>
        <v>N</v>
      </c>
    </row>
    <row r="504" spans="1:17" x14ac:dyDescent="0.35">
      <c r="A504" t="s">
        <v>11</v>
      </c>
      <c r="B504">
        <v>20</v>
      </c>
      <c r="C504" t="s">
        <v>1</v>
      </c>
      <c r="D504" t="str">
        <f t="shared" ref="D504" si="1162">IF($B505=$B504,"T",IF($B505&lt;$B504,"W","L"))</f>
        <v>L</v>
      </c>
      <c r="E504" s="5">
        <f t="shared" si="1123"/>
        <v>41637</v>
      </c>
      <c r="F504" s="4">
        <f t="shared" si="1127"/>
        <v>16</v>
      </c>
      <c r="G504" s="4">
        <f>VLOOKUP($A504,$A504:$E504,5,FALSE)-IF(ISNA(VLOOKUP($A504,$A$450:$E$481,5,FALSE)),VLOOKUP($A504,$A$418:$E$449,5,FALSE),VLOOKUP($A504,$A$450:$E$481,5,FALSE))</f>
        <v>7</v>
      </c>
      <c r="H504" t="s">
        <v>34</v>
      </c>
      <c r="I504">
        <f t="shared" si="1124"/>
        <v>1625</v>
      </c>
      <c r="J504" t="str">
        <f t="shared" ref="J504:L504" si="1163">J505</f>
        <v>Eastern</v>
      </c>
      <c r="K504">
        <f t="shared" si="1163"/>
        <v>39</v>
      </c>
      <c r="L504" t="str">
        <f t="shared" si="1163"/>
        <v>Rain</v>
      </c>
      <c r="M504">
        <f t="shared" si="1150"/>
        <v>34</v>
      </c>
      <c r="N504" s="10">
        <f t="shared" si="1128"/>
        <v>21.266666666666666</v>
      </c>
      <c r="O504" s="10">
        <f t="shared" si="1129"/>
        <v>23.6</v>
      </c>
      <c r="P504" s="8">
        <f>(P505*-1)</f>
        <v>-7.5</v>
      </c>
      <c r="Q504" t="str">
        <f>IF(AND(($P504 &lt;  0), ($D504="L")), "N", IF(AND(($P504 &gt; 0), ($D504="W")),"N","Y"))</f>
        <v>N</v>
      </c>
    </row>
    <row r="505" spans="1:17" x14ac:dyDescent="0.35">
      <c r="A505" t="s">
        <v>7</v>
      </c>
      <c r="B505">
        <v>34</v>
      </c>
      <c r="C505" t="s">
        <v>1</v>
      </c>
      <c r="D505" t="str">
        <f t="shared" ref="D505" si="1164">IF($B504=$B505,"T",IF($B504&lt;$B505,"W","L"))</f>
        <v>W</v>
      </c>
      <c r="E505" s="5">
        <v>41637</v>
      </c>
      <c r="F505" s="4">
        <f t="shared" si="1127"/>
        <v>16</v>
      </c>
      <c r="G505" s="4">
        <f>VLOOKUP($A505,$A505:$E505,5,FALSE)-IF(ISNA(VLOOKUP($A505,$A$450:$E$481,5,FALSE)),VLOOKUP($A505,$A$418:$E$449,5,FALSE),VLOOKUP($A505,$A$450:$E$481,5,FALSE))</f>
        <v>7</v>
      </c>
      <c r="H505" t="s">
        <v>35</v>
      </c>
      <c r="I505">
        <v>1625</v>
      </c>
      <c r="J505" t="str">
        <f>VLOOKUP(A505,Sheet1!$A:$D,3, FALSE)</f>
        <v>Eastern</v>
      </c>
      <c r="K505">
        <v>39</v>
      </c>
      <c r="L505" t="s">
        <v>73</v>
      </c>
      <c r="M505">
        <f t="shared" si="1152"/>
        <v>20</v>
      </c>
      <c r="N505" s="10">
        <f t="shared" si="1128"/>
        <v>27.333333333333332</v>
      </c>
      <c r="O505" s="10">
        <f t="shared" si="1129"/>
        <v>21.2</v>
      </c>
      <c r="P505" s="8">
        <v>7.5</v>
      </c>
      <c r="Q505" t="str">
        <f>IF(AND(($P505 &lt;  0), ($D505="L")), "N", IF(AND(($P505 &gt; 0), ($D505="W")),"N","Y"))</f>
        <v>N</v>
      </c>
    </row>
    <row r="506" spans="1:17" x14ac:dyDescent="0.35">
      <c r="A506" t="s">
        <v>9</v>
      </c>
      <c r="B506">
        <v>17</v>
      </c>
      <c r="C506" t="s">
        <v>1</v>
      </c>
      <c r="D506" t="str">
        <f t="shared" ref="D506" si="1165">IF($B507=$B506,"T",IF($B507&lt;$B506,"W","L"))</f>
        <v>L</v>
      </c>
      <c r="E506" s="5">
        <f t="shared" si="1123"/>
        <v>41637</v>
      </c>
      <c r="F506" s="4">
        <f t="shared" si="1127"/>
        <v>16</v>
      </c>
      <c r="G506" s="4">
        <f>VLOOKUP($A506,$A506:$E506,5,FALSE)-IF(ISNA(VLOOKUP($A506,$A$450:$E$481,5,FALSE)),VLOOKUP($A506,$A$418:$E$449,5,FALSE),VLOOKUP($A506,$A$450:$E$481,5,FALSE))</f>
        <v>7</v>
      </c>
      <c r="H506" t="s">
        <v>34</v>
      </c>
      <c r="I506">
        <f t="shared" si="1124"/>
        <v>1525</v>
      </c>
      <c r="J506" t="str">
        <f t="shared" ref="J506:L506" si="1166">J507</f>
        <v>Central</v>
      </c>
      <c r="K506" t="str">
        <f t="shared" si="1166"/>
        <v>Dome</v>
      </c>
      <c r="L506">
        <f t="shared" si="1166"/>
        <v>0</v>
      </c>
      <c r="M506">
        <f t="shared" si="1150"/>
        <v>42</v>
      </c>
      <c r="N506" s="10">
        <f t="shared" si="1128"/>
        <v>18.066666666666666</v>
      </c>
      <c r="O506" s="10">
        <f t="shared" si="1129"/>
        <v>23.133333333333333</v>
      </c>
      <c r="P506" s="8">
        <f>(P507*-1)</f>
        <v>-10.5</v>
      </c>
      <c r="Q506" t="str">
        <f>IF(AND(($P506 &lt;  0), ($D506="L")), "N", IF(AND(($P506 &gt; 0), ($D506="W")),"N","Y"))</f>
        <v>N</v>
      </c>
    </row>
    <row r="507" spans="1:17" x14ac:dyDescent="0.35">
      <c r="A507" t="s">
        <v>2</v>
      </c>
      <c r="B507">
        <v>42</v>
      </c>
      <c r="C507" t="s">
        <v>1</v>
      </c>
      <c r="D507" t="str">
        <f t="shared" ref="D507" si="1167">IF($B506=$B507,"T",IF($B506&lt;$B507,"W","L"))</f>
        <v>W</v>
      </c>
      <c r="E507" s="5">
        <v>41637</v>
      </c>
      <c r="F507" s="4">
        <f t="shared" si="1127"/>
        <v>16</v>
      </c>
      <c r="G507" s="4">
        <f>VLOOKUP($A507,$A507:$E507,5,FALSE)-IF(ISNA(VLOOKUP($A507,$A$450:$E$481,5,FALSE)),VLOOKUP($A507,$A$418:$E$449,5,FALSE),VLOOKUP($A507,$A$450:$E$481,5,FALSE))</f>
        <v>7</v>
      </c>
      <c r="H507" t="s">
        <v>35</v>
      </c>
      <c r="I507">
        <v>1525</v>
      </c>
      <c r="J507" t="str">
        <f>VLOOKUP(A507,Sheet1!$A:$D,3, FALSE)</f>
        <v>Central</v>
      </c>
      <c r="K507" t="s">
        <v>61</v>
      </c>
      <c r="M507">
        <f t="shared" si="1152"/>
        <v>17</v>
      </c>
      <c r="N507" s="10">
        <f t="shared" si="1128"/>
        <v>24.8</v>
      </c>
      <c r="O507" s="10">
        <f t="shared" si="1129"/>
        <v>19.133333333333333</v>
      </c>
      <c r="P507" s="8">
        <v>10.5</v>
      </c>
      <c r="Q507" t="str">
        <f>IF(AND(($P507 &lt;  0), ($D507="L")), "N", IF(AND(($P507 &gt; 0), ($D507="W")),"N","Y"))</f>
        <v>N</v>
      </c>
    </row>
    <row r="508" spans="1:17" x14ac:dyDescent="0.35">
      <c r="A508" t="s">
        <v>33</v>
      </c>
      <c r="B508">
        <v>24</v>
      </c>
      <c r="C508" t="s">
        <v>5</v>
      </c>
      <c r="D508" t="str">
        <f t="shared" ref="D508" si="1168">IF($B509=$B508,"T",IF($B509&lt;$B508,"W","L"))</f>
        <v>L</v>
      </c>
      <c r="E508" s="5">
        <f t="shared" si="1123"/>
        <v>41637</v>
      </c>
      <c r="F508" s="4">
        <f t="shared" si="1127"/>
        <v>16</v>
      </c>
      <c r="G508" s="4">
        <f>VLOOKUP($A508,$A508:$E508,5,FALSE)-IF(ISNA(VLOOKUP($A508,$A$450:$E$481,5,FALSE)),VLOOKUP($A508,$A$418:$E$449,5,FALSE),VLOOKUP($A508,$A$450:$E$481,5,FALSE))</f>
        <v>7</v>
      </c>
      <c r="H508" t="s">
        <v>34</v>
      </c>
      <c r="I508">
        <f t="shared" si="1124"/>
        <v>1325</v>
      </c>
      <c r="J508" t="str">
        <f t="shared" ref="J508:L508" si="1169">J509</f>
        <v>Pacific</v>
      </c>
      <c r="K508">
        <f t="shared" si="1169"/>
        <v>73</v>
      </c>
      <c r="L508" t="str">
        <f t="shared" si="1169"/>
        <v>Sunny</v>
      </c>
      <c r="M508">
        <f t="shared" si="1150"/>
        <v>27</v>
      </c>
      <c r="N508" s="10">
        <f t="shared" si="1128"/>
        <v>27.066666666666666</v>
      </c>
      <c r="O508" s="10">
        <f t="shared" si="1129"/>
        <v>18.533333333333335</v>
      </c>
      <c r="P508" s="8">
        <f>(P509*-1)</f>
        <v>-14.5</v>
      </c>
      <c r="Q508" t="str">
        <f>IF(AND(($P508 &lt;  0), ($D508="L")), "N", IF(AND(($P508 &gt; 0), ($D508="W")),"N","Y"))</f>
        <v>N</v>
      </c>
    </row>
    <row r="509" spans="1:17" x14ac:dyDescent="0.35">
      <c r="A509" t="s">
        <v>32</v>
      </c>
      <c r="B509">
        <v>27</v>
      </c>
      <c r="C509" t="s">
        <v>5</v>
      </c>
      <c r="D509" t="str">
        <f t="shared" ref="D509" si="1170">IF($B508=$B509,"T",IF($B508&lt;$B509,"W","L"))</f>
        <v>W</v>
      </c>
      <c r="E509" s="5">
        <v>41637</v>
      </c>
      <c r="F509" s="4">
        <f t="shared" si="1127"/>
        <v>16</v>
      </c>
      <c r="G509" s="4">
        <f>VLOOKUP($A509,$A509:$E509,5,FALSE)-IF(ISNA(VLOOKUP($A509,$A$450:$E$481,5,FALSE)),VLOOKUP($A509,$A$418:$E$449,5,FALSE),VLOOKUP($A509,$A$450:$E$481,5,FALSE))</f>
        <v>7</v>
      </c>
      <c r="H509" t="s">
        <v>35</v>
      </c>
      <c r="I509">
        <v>1325</v>
      </c>
      <c r="J509" t="str">
        <f>VLOOKUP(A509,Sheet1!$A:$D,3, FALSE)</f>
        <v>Pacific</v>
      </c>
      <c r="K509">
        <v>73</v>
      </c>
      <c r="L509" t="s">
        <v>65</v>
      </c>
      <c r="M509">
        <f t="shared" si="1152"/>
        <v>24</v>
      </c>
      <c r="N509" s="10">
        <f t="shared" si="1128"/>
        <v>24.6</v>
      </c>
      <c r="O509" s="10">
        <f t="shared" si="1129"/>
        <v>21.6</v>
      </c>
      <c r="P509" s="8">
        <v>14.5</v>
      </c>
      <c r="Q509" t="str">
        <f>IF(AND(($P509 &lt;  0), ($D509="L")), "N", IF(AND(($P509 &gt; 0), ($D509="W")),"N","Y"))</f>
        <v>N</v>
      </c>
    </row>
    <row r="510" spans="1:17" x14ac:dyDescent="0.35">
      <c r="A510" t="s">
        <v>23</v>
      </c>
      <c r="B510">
        <v>9</v>
      </c>
      <c r="C510" t="s">
        <v>1</v>
      </c>
      <c r="D510" t="str">
        <f t="shared" ref="D510" si="1171">IF($B511=$B510,"T",IF($B511&lt;$B510,"W","L"))</f>
        <v>L</v>
      </c>
      <c r="E510" s="5">
        <f t="shared" si="1123"/>
        <v>41637</v>
      </c>
      <c r="F510" s="4">
        <f t="shared" si="1127"/>
        <v>16</v>
      </c>
      <c r="G510" s="4">
        <f>VLOOKUP($A510,$A510:$E510,5,FALSE)-IF(ISNA(VLOOKUP($A510,$A$450:$E$481,5,FALSE)),VLOOKUP($A510,$A$418:$E$449,5,FALSE),VLOOKUP($A510,$A$450:$E$481,5,FALSE))</f>
        <v>7</v>
      </c>
      <c r="H510" t="s">
        <v>34</v>
      </c>
      <c r="I510">
        <f t="shared" si="1124"/>
        <v>1325</v>
      </c>
      <c r="J510" t="str">
        <f t="shared" ref="J510:L510" si="1172">J511</f>
        <v>Pacific</v>
      </c>
      <c r="K510" s="1">
        <f t="shared" si="1172"/>
        <v>40</v>
      </c>
      <c r="L510" s="1" t="str">
        <f t="shared" si="1172"/>
        <v>Cloudy</v>
      </c>
      <c r="M510">
        <f t="shared" si="1150"/>
        <v>27</v>
      </c>
      <c r="N510" s="10">
        <f t="shared" si="1128"/>
        <v>22.6</v>
      </c>
      <c r="O510" s="10">
        <f t="shared" si="1129"/>
        <v>22.466666666666665</v>
      </c>
      <c r="P510" s="8">
        <f>(P511*-1)</f>
        <v>-12</v>
      </c>
      <c r="Q510" t="str">
        <f>IF(AND(($P510 &lt;  0), ($D510="L")), "N", IF(AND(($P510 &gt; 0), ($D510="W")),"N","Y"))</f>
        <v>N</v>
      </c>
    </row>
    <row r="511" spans="1:17" x14ac:dyDescent="0.35">
      <c r="A511" t="s">
        <v>25</v>
      </c>
      <c r="B511">
        <v>27</v>
      </c>
      <c r="C511" t="s">
        <v>1</v>
      </c>
      <c r="D511" t="str">
        <f t="shared" ref="D511" si="1173">IF($B510=$B511,"T",IF($B510&lt;$B511,"W","L"))</f>
        <v>W</v>
      </c>
      <c r="E511" s="5">
        <v>41637</v>
      </c>
      <c r="F511" s="4">
        <f t="shared" si="1127"/>
        <v>16</v>
      </c>
      <c r="G511" s="4">
        <f>VLOOKUP($A511,$A511:$E511,5,FALSE)-IF(ISNA(VLOOKUP($A511,$A$450:$E$481,5,FALSE)),VLOOKUP($A511,$A$418:$E$449,5,FALSE),VLOOKUP($A511,$A$450:$E$481,5,FALSE))</f>
        <v>7</v>
      </c>
      <c r="H511" t="s">
        <v>35</v>
      </c>
      <c r="I511">
        <v>1325</v>
      </c>
      <c r="J511" t="str">
        <f>VLOOKUP(A511,Sheet1!$A:$D,3, FALSE)</f>
        <v>Pacific</v>
      </c>
      <c r="K511" s="1">
        <v>40</v>
      </c>
      <c r="L511" s="1" t="s">
        <v>64</v>
      </c>
      <c r="M511">
        <f t="shared" si="1152"/>
        <v>9</v>
      </c>
      <c r="N511" s="10">
        <f t="shared" si="1128"/>
        <v>26</v>
      </c>
      <c r="O511" s="10">
        <f t="shared" si="1129"/>
        <v>14.8</v>
      </c>
      <c r="P511" s="8">
        <v>12</v>
      </c>
      <c r="Q511" t="str">
        <f>IF(AND(($P511 &lt;  0), ($D511="L")), "N", IF(AND(($P511 &gt; 0), ($D511="W")),"N","Y"))</f>
        <v>N</v>
      </c>
    </row>
    <row r="512" spans="1:17" x14ac:dyDescent="0.35">
      <c r="A512" t="s">
        <v>27</v>
      </c>
      <c r="B512">
        <v>24</v>
      </c>
      <c r="C512" t="s">
        <v>1</v>
      </c>
      <c r="D512" t="str">
        <f t="shared" ref="D512" si="1174">IF($B513=$B512,"T",IF($B513&lt;$B512,"W","L"))</f>
        <v>W</v>
      </c>
      <c r="E512" s="5">
        <f t="shared" si="1123"/>
        <v>41637</v>
      </c>
      <c r="F512" s="4">
        <f t="shared" si="1127"/>
        <v>16</v>
      </c>
      <c r="G512" s="4">
        <f>VLOOKUP($A512,$A512:$E512,5,FALSE)-IF(ISNA(VLOOKUP($A512,$A$450:$E$481,5,FALSE)),VLOOKUP($A512,$A$418:$E$449,5,FALSE),VLOOKUP($A512,$A$450:$E$481,5,FALSE))</f>
        <v>7</v>
      </c>
      <c r="H512" t="s">
        <v>34</v>
      </c>
      <c r="I512">
        <f t="shared" si="1124"/>
        <v>1930</v>
      </c>
      <c r="J512" t="str">
        <f t="shared" ref="J512:L512" si="1175">J513</f>
        <v>Central</v>
      </c>
      <c r="K512" t="str">
        <f t="shared" si="1175"/>
        <v>Dome</v>
      </c>
      <c r="L512">
        <f t="shared" si="1175"/>
        <v>0</v>
      </c>
      <c r="M512">
        <f t="shared" si="1150"/>
        <v>22</v>
      </c>
      <c r="N512" s="10">
        <f t="shared" si="1128"/>
        <v>27.866666666666667</v>
      </c>
      <c r="O512" s="10">
        <f t="shared" si="1129"/>
        <v>24</v>
      </c>
      <c r="P512" s="8">
        <f>(P513*-1)</f>
        <v>7</v>
      </c>
      <c r="Q512" t="str">
        <f>IF(AND(($P512 &lt;  0), ($D512="L")), "N", IF(AND(($P512 &gt; 0), ($D512="W")),"N","Y"))</f>
        <v>N</v>
      </c>
    </row>
    <row r="513" spans="1:17" x14ac:dyDescent="0.35">
      <c r="A513" t="s">
        <v>28</v>
      </c>
      <c r="B513">
        <v>22</v>
      </c>
      <c r="C513" t="s">
        <v>1</v>
      </c>
      <c r="D513" t="str">
        <f t="shared" ref="D513" si="1176">IF($B512=$B513,"T",IF($B512&lt;$B513,"W","L"))</f>
        <v>L</v>
      </c>
      <c r="E513" s="5">
        <v>41637</v>
      </c>
      <c r="F513" s="4">
        <f t="shared" si="1127"/>
        <v>16</v>
      </c>
      <c r="G513" s="4">
        <f>VLOOKUP($A513,$A513:$E513,5,FALSE)-IF(ISNA(VLOOKUP($A513,$A$450:$E$481,5,FALSE)),VLOOKUP($A513,$A$418:$E$449,5,FALSE),VLOOKUP($A513,$A$450:$E$481,5,FALSE))</f>
        <v>7</v>
      </c>
      <c r="H513" t="s">
        <v>35</v>
      </c>
      <c r="I513">
        <v>1930</v>
      </c>
      <c r="J513" t="str">
        <f>VLOOKUP(A513,Sheet1!$A:$D,3, FALSE)</f>
        <v>Central</v>
      </c>
      <c r="K513" t="s">
        <v>61</v>
      </c>
      <c r="M513">
        <f t="shared" si="1152"/>
        <v>24</v>
      </c>
      <c r="N513" s="10">
        <f t="shared" si="1128"/>
        <v>27.8</v>
      </c>
      <c r="O513" s="10">
        <f t="shared" si="1129"/>
        <v>27.2</v>
      </c>
      <c r="P513" s="8">
        <v>-7</v>
      </c>
      <c r="Q513" t="str">
        <f>IF(AND(($P513 &lt;  0), ($D513="L")), "N", IF(AND(($P513 &gt; 0), ($D513="W")),"N","Y"))</f>
        <v>N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M1" sqref="M1:M1048576"/>
    </sheetView>
  </sheetViews>
  <sheetFormatPr defaultRowHeight="14.5" x14ac:dyDescent="0.35"/>
  <cols>
    <col min="1" max="1" width="21.1796875" bestFit="1" customWidth="1"/>
    <col min="2" max="2" width="5.81640625" style="3" customWidth="1"/>
    <col min="3" max="3" width="7" customWidth="1"/>
    <col min="4" max="4" width="9.1796875" customWidth="1"/>
    <col min="5" max="5" width="8.453125" customWidth="1"/>
    <col min="6" max="6" width="9.7265625" style="4" bestFit="1" customWidth="1"/>
    <col min="7" max="7" width="9" style="4" customWidth="1"/>
    <col min="8" max="8" width="4.453125" customWidth="1"/>
    <col min="9" max="9" width="5.453125" customWidth="1"/>
    <col min="10" max="10" width="9.7265625" customWidth="1"/>
    <col min="11" max="11" width="8.1796875" customWidth="1"/>
    <col min="12" max="12" width="28.5429687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s="4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28</v>
      </c>
      <c r="B2" s="3">
        <v>24</v>
      </c>
      <c r="C2" t="s">
        <v>1</v>
      </c>
      <c r="D2" t="str">
        <f>IF($B2&lt;$B3,"L",IF($B3&lt;$B2, "W", "T"))</f>
        <v>W</v>
      </c>
      <c r="E2" s="5">
        <f>$E3</f>
        <v>41157</v>
      </c>
      <c r="F2" s="4">
        <v>1</v>
      </c>
      <c r="H2" t="s">
        <v>34</v>
      </c>
      <c r="I2">
        <v>2020</v>
      </c>
      <c r="J2" t="s">
        <v>43</v>
      </c>
      <c r="K2">
        <v>77</v>
      </c>
      <c r="L2" t="s">
        <v>82</v>
      </c>
      <c r="M2">
        <f>$B3</f>
        <v>17</v>
      </c>
      <c r="P2" s="8">
        <f>(P3*-1)</f>
        <v>-3.5</v>
      </c>
      <c r="Q2" t="str">
        <f t="shared" ref="Q2:Q33" si="0">IF(AND(($P2 &lt;  0), ($D2="L")), "N", IF(AND(($P2 &gt; 0), ($D2="W")),"N","Y"))</f>
        <v>Y</v>
      </c>
    </row>
    <row r="3" spans="1:37" x14ac:dyDescent="0.35">
      <c r="A3" t="s">
        <v>21</v>
      </c>
      <c r="B3" s="3">
        <v>17</v>
      </c>
      <c r="C3" t="s">
        <v>1</v>
      </c>
      <c r="D3" t="str">
        <f>IF($B2&lt;$B3, "W", IF($B3&lt;$B2, "L", "T"))</f>
        <v>L</v>
      </c>
      <c r="E3" s="5">
        <v>41157</v>
      </c>
      <c r="F3" s="4">
        <v>1</v>
      </c>
      <c r="H3" t="s">
        <v>35</v>
      </c>
      <c r="I3">
        <v>2020</v>
      </c>
      <c r="J3" t="s">
        <v>43</v>
      </c>
      <c r="K3">
        <v>77</v>
      </c>
      <c r="L3" t="s">
        <v>82</v>
      </c>
      <c r="M3">
        <f>$B2</f>
        <v>24</v>
      </c>
      <c r="P3" s="8">
        <v>3.5</v>
      </c>
      <c r="Q3" t="str">
        <f t="shared" si="0"/>
        <v>Y</v>
      </c>
    </row>
    <row r="4" spans="1:37" x14ac:dyDescent="0.35">
      <c r="A4" t="s">
        <v>14</v>
      </c>
      <c r="B4" s="3">
        <v>21</v>
      </c>
      <c r="C4" t="s">
        <v>1</v>
      </c>
      <c r="D4" t="str">
        <f>IF($B4&lt;$B5,"L",IF($B5&lt;$B4, "W", "T"))</f>
        <v>L</v>
      </c>
      <c r="E4" s="5">
        <f>$E5</f>
        <v>41161</v>
      </c>
      <c r="F4" s="4">
        <v>1</v>
      </c>
      <c r="H4" t="s">
        <v>34</v>
      </c>
      <c r="I4">
        <v>1200</v>
      </c>
      <c r="J4" t="s">
        <v>38</v>
      </c>
      <c r="K4" s="1">
        <f>K5</f>
        <v>67</v>
      </c>
      <c r="L4" s="1" t="s">
        <v>62</v>
      </c>
      <c r="M4">
        <f t="shared" ref="M4:M67" si="1">$B5</f>
        <v>41</v>
      </c>
      <c r="P4" s="8">
        <f>(P5*-1)</f>
        <v>-10</v>
      </c>
      <c r="Q4" t="str">
        <f t="shared" si="0"/>
        <v>N</v>
      </c>
    </row>
    <row r="5" spans="1:37" x14ac:dyDescent="0.35">
      <c r="A5" t="s">
        <v>17</v>
      </c>
      <c r="B5" s="3">
        <v>41</v>
      </c>
      <c r="C5" t="s">
        <v>1</v>
      </c>
      <c r="D5" t="str">
        <f>IF($B4&lt;$B5, "W", IF($B5&lt;$B4, "L", "T"))</f>
        <v>W</v>
      </c>
      <c r="E5" s="5">
        <v>41161</v>
      </c>
      <c r="F5" s="4">
        <v>1</v>
      </c>
      <c r="H5" t="s">
        <v>35</v>
      </c>
      <c r="I5">
        <v>1200</v>
      </c>
      <c r="J5" t="s">
        <v>38</v>
      </c>
      <c r="K5" s="1">
        <v>67</v>
      </c>
      <c r="L5" s="1" t="s">
        <v>62</v>
      </c>
      <c r="M5">
        <f t="shared" ref="M5:M68" si="2">$B4</f>
        <v>21</v>
      </c>
      <c r="P5" s="8">
        <v>10</v>
      </c>
      <c r="Q5" t="str">
        <f t="shared" si="0"/>
        <v>N</v>
      </c>
    </row>
    <row r="6" spans="1:37" x14ac:dyDescent="0.35">
      <c r="A6" t="s">
        <v>11</v>
      </c>
      <c r="B6" s="3">
        <v>28</v>
      </c>
      <c r="C6" t="s">
        <v>1</v>
      </c>
      <c r="D6" t="str">
        <f>IF($B6&lt;$B7,"L",IF($B7&lt;$B6, "W", "T"))</f>
        <v>L</v>
      </c>
      <c r="E6" s="5">
        <f t="shared" ref="E6" si="3">$E7</f>
        <v>41161</v>
      </c>
      <c r="F6" s="4">
        <v>1</v>
      </c>
      <c r="H6" t="s">
        <v>34</v>
      </c>
      <c r="I6">
        <v>1300</v>
      </c>
      <c r="J6" t="s">
        <v>43</v>
      </c>
      <c r="K6">
        <v>74</v>
      </c>
      <c r="L6" t="s">
        <v>65</v>
      </c>
      <c r="M6">
        <f t="shared" ref="M6:M69" si="4">$B7</f>
        <v>48</v>
      </c>
      <c r="P6" s="8">
        <f>(P7*-1)</f>
        <v>-3</v>
      </c>
      <c r="Q6" t="str">
        <f t="shared" si="0"/>
        <v>N</v>
      </c>
    </row>
    <row r="7" spans="1:37" x14ac:dyDescent="0.35">
      <c r="A7" t="s">
        <v>31</v>
      </c>
      <c r="B7" s="3">
        <v>48</v>
      </c>
      <c r="C7" t="s">
        <v>1</v>
      </c>
      <c r="D7" t="str">
        <f>IF($B6&lt;$B7, "W", IF($B7&lt;$B6, "L", "T"))</f>
        <v>W</v>
      </c>
      <c r="E7" s="5">
        <v>41161</v>
      </c>
      <c r="F7" s="4">
        <v>1</v>
      </c>
      <c r="H7" t="s">
        <v>35</v>
      </c>
      <c r="I7">
        <v>1300</v>
      </c>
      <c r="J7" t="s">
        <v>43</v>
      </c>
      <c r="K7">
        <v>74</v>
      </c>
      <c r="L7" t="s">
        <v>65</v>
      </c>
      <c r="M7">
        <f t="shared" ref="M7:M70" si="5">$B6</f>
        <v>28</v>
      </c>
      <c r="P7" s="8">
        <v>3</v>
      </c>
      <c r="Q7" t="str">
        <f t="shared" si="0"/>
        <v>N</v>
      </c>
    </row>
    <row r="8" spans="1:37" x14ac:dyDescent="0.35">
      <c r="A8" t="s">
        <v>23</v>
      </c>
      <c r="B8" s="3">
        <v>23</v>
      </c>
      <c r="C8" t="s">
        <v>1</v>
      </c>
      <c r="D8" t="str">
        <f>IF($B8&lt;$B9,"L",IF($B9&lt;$B8, "W", "T"))</f>
        <v>L</v>
      </c>
      <c r="E8" s="5">
        <f t="shared" ref="E8" si="6">$E9</f>
        <v>41161</v>
      </c>
      <c r="F8" s="4">
        <v>1</v>
      </c>
      <c r="H8" t="s">
        <v>34</v>
      </c>
      <c r="I8">
        <v>1300</v>
      </c>
      <c r="J8" t="s">
        <v>43</v>
      </c>
      <c r="K8" t="s">
        <v>61</v>
      </c>
      <c r="M8">
        <f t="shared" ref="M8:M71" si="7">$B9</f>
        <v>27</v>
      </c>
      <c r="P8" s="8">
        <f>(P9*-1)</f>
        <v>-8.5</v>
      </c>
      <c r="Q8" t="str">
        <f t="shared" si="0"/>
        <v>N</v>
      </c>
    </row>
    <row r="9" spans="1:37" x14ac:dyDescent="0.35">
      <c r="A9" t="s">
        <v>16</v>
      </c>
      <c r="B9" s="3">
        <v>27</v>
      </c>
      <c r="C9" t="s">
        <v>1</v>
      </c>
      <c r="D9" t="str">
        <f>IF($B8&lt;$B9, "W", IF($B9&lt;$B8, "L", "T"))</f>
        <v>W</v>
      </c>
      <c r="E9" s="5">
        <v>41161</v>
      </c>
      <c r="F9" s="4">
        <v>1</v>
      </c>
      <c r="H9" t="s">
        <v>35</v>
      </c>
      <c r="I9">
        <v>1300</v>
      </c>
      <c r="J9" t="s">
        <v>43</v>
      </c>
      <c r="K9" t="s">
        <v>61</v>
      </c>
      <c r="M9">
        <f t="shared" ref="M9:M72" si="8">$B8</f>
        <v>23</v>
      </c>
      <c r="P9" s="8">
        <v>8.5</v>
      </c>
      <c r="Q9" t="str">
        <f t="shared" si="0"/>
        <v>N</v>
      </c>
    </row>
    <row r="10" spans="1:37" x14ac:dyDescent="0.35">
      <c r="A10" t="s">
        <v>10</v>
      </c>
      <c r="B10" s="3">
        <v>10</v>
      </c>
      <c r="C10" t="s">
        <v>1</v>
      </c>
      <c r="D10" t="str">
        <f>IF($B10&lt;$B11,"L",IF($B11&lt;$B10, "W", "T"))</f>
        <v>L</v>
      </c>
      <c r="E10" s="5">
        <f t="shared" ref="E10" si="9">$E11</f>
        <v>41161</v>
      </c>
      <c r="F10" s="4">
        <v>1</v>
      </c>
      <c r="H10" t="s">
        <v>34</v>
      </c>
      <c r="I10">
        <v>1200</v>
      </c>
      <c r="J10" t="s">
        <v>38</v>
      </c>
      <c r="K10" t="s">
        <v>61</v>
      </c>
      <c r="M10">
        <f t="shared" ref="M10:M73" si="10">$B11</f>
        <v>30</v>
      </c>
      <c r="P10" s="8">
        <f>(P11*-1)</f>
        <v>-13</v>
      </c>
      <c r="Q10" t="str">
        <f t="shared" si="0"/>
        <v>N</v>
      </c>
    </row>
    <row r="11" spans="1:37" x14ac:dyDescent="0.35">
      <c r="A11" t="s">
        <v>15</v>
      </c>
      <c r="B11" s="3">
        <v>30</v>
      </c>
      <c r="C11" t="s">
        <v>1</v>
      </c>
      <c r="D11" t="str">
        <f>IF($B10&lt;$B11, "W", IF($B11&lt;$B10, "L", "T"))</f>
        <v>W</v>
      </c>
      <c r="E11" s="5">
        <v>41161</v>
      </c>
      <c r="F11" s="4">
        <v>1</v>
      </c>
      <c r="H11" t="s">
        <v>35</v>
      </c>
      <c r="I11">
        <v>1200</v>
      </c>
      <c r="J11" t="s">
        <v>38</v>
      </c>
      <c r="K11" t="s">
        <v>61</v>
      </c>
      <c r="M11">
        <f t="shared" ref="M11:M74" si="11">$B10</f>
        <v>10</v>
      </c>
      <c r="P11" s="8">
        <v>13</v>
      </c>
      <c r="Q11" t="str">
        <f t="shared" si="0"/>
        <v>N</v>
      </c>
    </row>
    <row r="12" spans="1:37" x14ac:dyDescent="0.35">
      <c r="A12" t="s">
        <v>27</v>
      </c>
      <c r="B12" s="3">
        <v>17</v>
      </c>
      <c r="C12" t="s">
        <v>1</v>
      </c>
      <c r="D12" t="str">
        <f>IF($B12&lt;$B13,"L",IF($B13&lt;$B12, "W", "T"))</f>
        <v>W</v>
      </c>
      <c r="E12" s="5">
        <f t="shared" ref="E12" si="12">$E13</f>
        <v>41161</v>
      </c>
      <c r="F12" s="4">
        <v>1</v>
      </c>
      <c r="H12" t="s">
        <v>34</v>
      </c>
      <c r="I12">
        <v>1300</v>
      </c>
      <c r="J12" t="s">
        <v>43</v>
      </c>
      <c r="K12">
        <v>68</v>
      </c>
      <c r="L12" t="s">
        <v>65</v>
      </c>
      <c r="M12">
        <f t="shared" ref="M12:M75" si="13">$B13</f>
        <v>16</v>
      </c>
      <c r="P12" s="8">
        <f>(P13*-1)</f>
        <v>9</v>
      </c>
      <c r="Q12" t="str">
        <f t="shared" si="0"/>
        <v>N</v>
      </c>
    </row>
    <row r="13" spans="1:37" x14ac:dyDescent="0.35">
      <c r="A13" t="s">
        <v>8</v>
      </c>
      <c r="B13" s="3">
        <v>16</v>
      </c>
      <c r="C13" t="s">
        <v>1</v>
      </c>
      <c r="D13" t="str">
        <f>IF($B12&lt;$B13, "W", IF($B13&lt;$B12, "L", "T"))</f>
        <v>L</v>
      </c>
      <c r="E13" s="5">
        <v>41161</v>
      </c>
      <c r="F13" s="4">
        <v>1</v>
      </c>
      <c r="H13" t="s">
        <v>35</v>
      </c>
      <c r="I13">
        <v>1300</v>
      </c>
      <c r="J13" t="s">
        <v>43</v>
      </c>
      <c r="K13">
        <v>68</v>
      </c>
      <c r="L13" t="s">
        <v>65</v>
      </c>
      <c r="M13">
        <f t="shared" ref="M13:M76" si="14">$B12</f>
        <v>17</v>
      </c>
      <c r="P13" s="8">
        <v>-9</v>
      </c>
      <c r="Q13" t="str">
        <f t="shared" si="0"/>
        <v>N</v>
      </c>
    </row>
    <row r="14" spans="1:37" x14ac:dyDescent="0.35">
      <c r="A14" t="s">
        <v>3</v>
      </c>
      <c r="B14" s="3">
        <v>40</v>
      </c>
      <c r="C14" t="s">
        <v>1</v>
      </c>
      <c r="D14" t="str">
        <f>IF($B14&lt;$B15,"L",IF($B15&lt;$B14, "W", "T"))</f>
        <v>W</v>
      </c>
      <c r="E14" s="5">
        <f t="shared" ref="E14" si="15">$E15</f>
        <v>41161</v>
      </c>
      <c r="F14" s="4">
        <v>1</v>
      </c>
      <c r="H14" t="s">
        <v>34</v>
      </c>
      <c r="I14">
        <v>1200</v>
      </c>
      <c r="J14" t="s">
        <v>38</v>
      </c>
      <c r="K14">
        <v>69</v>
      </c>
      <c r="L14" t="s">
        <v>65</v>
      </c>
      <c r="M14">
        <f t="shared" ref="M14:M77" si="16">$B15</f>
        <v>24</v>
      </c>
      <c r="P14" s="8">
        <f>(P15*-1)</f>
        <v>2.5</v>
      </c>
      <c r="Q14" t="str">
        <f t="shared" si="0"/>
        <v>N</v>
      </c>
    </row>
    <row r="15" spans="1:37" x14ac:dyDescent="0.35">
      <c r="A15" t="s">
        <v>33</v>
      </c>
      <c r="B15" s="3">
        <v>24</v>
      </c>
      <c r="C15" t="s">
        <v>1</v>
      </c>
      <c r="D15" t="str">
        <f>IF($B14&lt;$B15, "W", IF($B15&lt;$B14, "L", "T"))</f>
        <v>L</v>
      </c>
      <c r="E15" s="5">
        <v>41161</v>
      </c>
      <c r="F15" s="4">
        <v>1</v>
      </c>
      <c r="H15" t="s">
        <v>35</v>
      </c>
      <c r="I15">
        <v>1200</v>
      </c>
      <c r="J15" t="s">
        <v>38</v>
      </c>
      <c r="K15">
        <v>69</v>
      </c>
      <c r="L15" t="s">
        <v>65</v>
      </c>
      <c r="M15">
        <f t="shared" ref="M15:M78" si="17">$B14</f>
        <v>40</v>
      </c>
      <c r="P15" s="8">
        <v>-2.5</v>
      </c>
      <c r="Q15" t="str">
        <f t="shared" si="0"/>
        <v>N</v>
      </c>
    </row>
    <row r="16" spans="1:37" x14ac:dyDescent="0.35">
      <c r="A16" t="s">
        <v>7</v>
      </c>
      <c r="B16" s="3">
        <v>34</v>
      </c>
      <c r="C16" t="s">
        <v>1</v>
      </c>
      <c r="D16" t="str">
        <f>IF($B16&lt;$B17,"L",IF($B17&lt;$B16, "W", "T"))</f>
        <v>W</v>
      </c>
      <c r="E16" s="5">
        <f t="shared" ref="E16" si="18">$E17</f>
        <v>41161</v>
      </c>
      <c r="F16" s="4">
        <v>1</v>
      </c>
      <c r="H16" t="s">
        <v>34</v>
      </c>
      <c r="I16">
        <v>1200</v>
      </c>
      <c r="J16" t="s">
        <v>38</v>
      </c>
      <c r="K16" s="1">
        <f>K17</f>
        <v>74</v>
      </c>
      <c r="L16" s="1" t="s">
        <v>65</v>
      </c>
      <c r="M16">
        <f t="shared" ref="M16:M79" si="19">$B17</f>
        <v>13</v>
      </c>
      <c r="P16" s="8">
        <f>(P17*-1)</f>
        <v>5.5</v>
      </c>
      <c r="Q16" t="str">
        <f t="shared" si="0"/>
        <v>N</v>
      </c>
    </row>
    <row r="17" spans="1:17" x14ac:dyDescent="0.35">
      <c r="A17" t="s">
        <v>13</v>
      </c>
      <c r="B17" s="3">
        <v>13</v>
      </c>
      <c r="C17" t="s">
        <v>1</v>
      </c>
      <c r="D17" t="str">
        <f>IF($B16&lt;$B17, "W", IF($B17&lt;$B16, "L", "T"))</f>
        <v>L</v>
      </c>
      <c r="E17" s="5">
        <v>41161</v>
      </c>
      <c r="F17" s="4">
        <v>1</v>
      </c>
      <c r="H17" t="s">
        <v>35</v>
      </c>
      <c r="I17">
        <v>1200</v>
      </c>
      <c r="J17" t="s">
        <v>38</v>
      </c>
      <c r="K17" s="1">
        <v>74</v>
      </c>
      <c r="L17" s="1" t="s">
        <v>65</v>
      </c>
      <c r="M17">
        <f t="shared" ref="M17:M80" si="20">$B16</f>
        <v>34</v>
      </c>
      <c r="P17" s="8">
        <v>-5.5</v>
      </c>
      <c r="Q17" t="str">
        <f t="shared" si="0"/>
        <v>N</v>
      </c>
    </row>
    <row r="18" spans="1:17" x14ac:dyDescent="0.35">
      <c r="A18" t="s">
        <v>29</v>
      </c>
      <c r="B18" s="3">
        <v>40</v>
      </c>
      <c r="C18" t="s">
        <v>1</v>
      </c>
      <c r="D18" t="str">
        <f>IF($B18&lt;$B19,"L",IF($B19&lt;$B18, "W", "T"))</f>
        <v>W</v>
      </c>
      <c r="E18" s="5">
        <f t="shared" ref="E18" si="21">$E19</f>
        <v>41161</v>
      </c>
      <c r="F18" s="4">
        <v>1</v>
      </c>
      <c r="H18" t="s">
        <v>34</v>
      </c>
      <c r="I18">
        <v>1200</v>
      </c>
      <c r="J18" t="s">
        <v>38</v>
      </c>
      <c r="K18" t="s">
        <v>61</v>
      </c>
      <c r="M18">
        <f t="shared" ref="M18:M81" si="22">$B19</f>
        <v>32</v>
      </c>
      <c r="P18" s="8">
        <f>(P19*-1)</f>
        <v>-8.5</v>
      </c>
      <c r="Q18" t="str">
        <f t="shared" si="0"/>
        <v>Y</v>
      </c>
    </row>
    <row r="19" spans="1:17" x14ac:dyDescent="0.35">
      <c r="A19" t="s">
        <v>2</v>
      </c>
      <c r="B19" s="3">
        <v>32</v>
      </c>
      <c r="C19" t="s">
        <v>1</v>
      </c>
      <c r="D19" t="str">
        <f>IF($B18&lt;$B19, "W", IF($B19&lt;$B18, "L", "T"))</f>
        <v>L</v>
      </c>
      <c r="E19" s="5">
        <v>41161</v>
      </c>
      <c r="F19" s="4">
        <v>1</v>
      </c>
      <c r="H19" t="s">
        <v>35</v>
      </c>
      <c r="I19">
        <v>1200</v>
      </c>
      <c r="J19" t="s">
        <v>38</v>
      </c>
      <c r="K19" t="s">
        <v>61</v>
      </c>
      <c r="M19">
        <f t="shared" ref="M19:M82" si="23">$B18</f>
        <v>40</v>
      </c>
      <c r="P19" s="8">
        <v>8.5</v>
      </c>
      <c r="Q19" t="str">
        <f t="shared" si="0"/>
        <v>Y</v>
      </c>
    </row>
    <row r="20" spans="1:17" x14ac:dyDescent="0.35">
      <c r="A20" t="s">
        <v>19</v>
      </c>
      <c r="B20" s="3">
        <v>23</v>
      </c>
      <c r="C20" t="s">
        <v>5</v>
      </c>
      <c r="D20" t="str">
        <f>IF($B20&lt;$B21,"L",IF($B21&lt;$B20, "W", "T"))</f>
        <v>L</v>
      </c>
      <c r="E20" s="5">
        <f t="shared" ref="E20" si="24">$E21</f>
        <v>41161</v>
      </c>
      <c r="F20" s="4">
        <v>1</v>
      </c>
      <c r="H20" t="s">
        <v>34</v>
      </c>
      <c r="I20">
        <v>1200</v>
      </c>
      <c r="J20" t="s">
        <v>38</v>
      </c>
      <c r="K20" t="s">
        <v>61</v>
      </c>
      <c r="M20">
        <f t="shared" ref="M20:M83" si="25">$B21</f>
        <v>26</v>
      </c>
      <c r="P20" s="8">
        <f>(P21*-1)</f>
        <v>-3.5</v>
      </c>
      <c r="Q20" t="str">
        <f t="shared" si="0"/>
        <v>N</v>
      </c>
    </row>
    <row r="21" spans="1:17" x14ac:dyDescent="0.35">
      <c r="A21" t="s">
        <v>0</v>
      </c>
      <c r="B21" s="3">
        <v>26</v>
      </c>
      <c r="C21" t="s">
        <v>5</v>
      </c>
      <c r="D21" t="str">
        <f>IF($B20&lt;$B21, "W", IF($B21&lt;$B20, "L", "T"))</f>
        <v>W</v>
      </c>
      <c r="E21" s="5">
        <v>41161</v>
      </c>
      <c r="F21" s="4">
        <v>1</v>
      </c>
      <c r="H21" t="s">
        <v>35</v>
      </c>
      <c r="I21">
        <v>1200</v>
      </c>
      <c r="J21" t="s">
        <v>38</v>
      </c>
      <c r="K21" t="s">
        <v>61</v>
      </c>
      <c r="M21">
        <f t="shared" ref="M21:M84" si="26">$B20</f>
        <v>23</v>
      </c>
      <c r="P21" s="8">
        <v>3.5</v>
      </c>
      <c r="Q21" t="str">
        <f t="shared" si="0"/>
        <v>N</v>
      </c>
    </row>
    <row r="22" spans="1:17" x14ac:dyDescent="0.35">
      <c r="A22" t="s">
        <v>25</v>
      </c>
      <c r="B22" s="3">
        <v>16</v>
      </c>
      <c r="C22" t="s">
        <v>1</v>
      </c>
      <c r="D22" t="str">
        <f>IF($B22&lt;$B23,"L",IF($B23&lt;$B22, "W", "T"))</f>
        <v>L</v>
      </c>
      <c r="E22" s="5">
        <f t="shared" ref="E22" si="27">$E23</f>
        <v>41161</v>
      </c>
      <c r="F22" s="4">
        <v>1</v>
      </c>
      <c r="H22" t="s">
        <v>34</v>
      </c>
      <c r="I22" s="1">
        <v>1325</v>
      </c>
      <c r="J22" t="s">
        <v>67</v>
      </c>
      <c r="K22" t="s">
        <v>61</v>
      </c>
      <c r="M22">
        <f t="shared" ref="M22:M85" si="28">$B23</f>
        <v>20</v>
      </c>
      <c r="P22" s="8">
        <f>(P23*-1)</f>
        <v>3</v>
      </c>
      <c r="Q22" t="str">
        <f t="shared" si="0"/>
        <v>Y</v>
      </c>
    </row>
    <row r="23" spans="1:17" x14ac:dyDescent="0.35">
      <c r="A23" t="s">
        <v>22</v>
      </c>
      <c r="B23" s="3">
        <v>20</v>
      </c>
      <c r="C23" t="s">
        <v>1</v>
      </c>
      <c r="D23" t="str">
        <f>IF($B22&lt;$B23, "W", IF($B23&lt;$B22, "L", "T"))</f>
        <v>W</v>
      </c>
      <c r="E23" s="5">
        <v>41161</v>
      </c>
      <c r="F23" s="4">
        <v>1</v>
      </c>
      <c r="H23" t="s">
        <v>35</v>
      </c>
      <c r="I23" s="1">
        <v>1325</v>
      </c>
      <c r="J23" t="s">
        <v>67</v>
      </c>
      <c r="K23" t="s">
        <v>61</v>
      </c>
      <c r="M23">
        <f t="shared" ref="M23:M86" si="29">$B22</f>
        <v>16</v>
      </c>
      <c r="P23" s="8">
        <v>-3</v>
      </c>
      <c r="Q23" t="str">
        <f t="shared" si="0"/>
        <v>Y</v>
      </c>
    </row>
    <row r="24" spans="1:17" x14ac:dyDescent="0.35">
      <c r="A24" t="s">
        <v>24</v>
      </c>
      <c r="B24" s="3">
        <v>30</v>
      </c>
      <c r="C24" t="s">
        <v>1</v>
      </c>
      <c r="D24" t="str">
        <f>IF($B24&lt;$B25,"L",IF($B25&lt;$B24, "W", "T"))</f>
        <v>W</v>
      </c>
      <c r="E24" s="5">
        <f t="shared" ref="E24" si="30">$E25</f>
        <v>41161</v>
      </c>
      <c r="F24" s="4">
        <v>1</v>
      </c>
      <c r="H24" t="s">
        <v>34</v>
      </c>
      <c r="I24">
        <v>1525</v>
      </c>
      <c r="J24" t="s">
        <v>38</v>
      </c>
      <c r="K24">
        <v>72</v>
      </c>
      <c r="L24" t="s">
        <v>62</v>
      </c>
      <c r="M24">
        <f t="shared" ref="M24:M87" si="31">$B25</f>
        <v>22</v>
      </c>
      <c r="P24" s="8">
        <f>(P25*-1)</f>
        <v>-5</v>
      </c>
      <c r="Q24" t="str">
        <f t="shared" si="0"/>
        <v>Y</v>
      </c>
    </row>
    <row r="25" spans="1:17" x14ac:dyDescent="0.35">
      <c r="A25" t="s">
        <v>26</v>
      </c>
      <c r="B25" s="3">
        <v>22</v>
      </c>
      <c r="C25" t="s">
        <v>1</v>
      </c>
      <c r="D25" t="str">
        <f>IF($B24&lt;$B25, "W", IF($B25&lt;$B24, "L", "T"))</f>
        <v>L</v>
      </c>
      <c r="E25" s="5">
        <v>41161</v>
      </c>
      <c r="F25" s="4">
        <v>1</v>
      </c>
      <c r="H25" t="s">
        <v>35</v>
      </c>
      <c r="I25">
        <v>1525</v>
      </c>
      <c r="J25" t="s">
        <v>38</v>
      </c>
      <c r="K25">
        <v>72</v>
      </c>
      <c r="L25" t="s">
        <v>62</v>
      </c>
      <c r="M25">
        <f t="shared" ref="M25:M88" si="32">$B24</f>
        <v>30</v>
      </c>
      <c r="P25" s="8">
        <v>5</v>
      </c>
      <c r="Q25" t="str">
        <f t="shared" si="0"/>
        <v>Y</v>
      </c>
    </row>
    <row r="26" spans="1:17" x14ac:dyDescent="0.35">
      <c r="A26" t="s">
        <v>20</v>
      </c>
      <c r="B26" s="3">
        <v>10</v>
      </c>
      <c r="C26" t="s">
        <v>1</v>
      </c>
      <c r="D26" t="str">
        <f>IF($B26&lt;$B27,"L",IF($B27&lt;$B26, "W", "T"))</f>
        <v>L</v>
      </c>
      <c r="E26" s="5">
        <f t="shared" ref="E26" si="33">$E27</f>
        <v>41161</v>
      </c>
      <c r="F26" s="4">
        <v>1</v>
      </c>
      <c r="H26" t="s">
        <v>34</v>
      </c>
      <c r="I26">
        <v>1625</v>
      </c>
      <c r="J26" t="s">
        <v>43</v>
      </c>
      <c r="K26">
        <v>83</v>
      </c>
      <c r="L26" t="s">
        <v>64</v>
      </c>
      <c r="M26">
        <f t="shared" ref="M26:M89" si="34">$B27</f>
        <v>16</v>
      </c>
      <c r="P26" s="8">
        <f>(P27*-1)</f>
        <v>3</v>
      </c>
      <c r="Q26" t="str">
        <f t="shared" si="0"/>
        <v>Y</v>
      </c>
    </row>
    <row r="27" spans="1:17" x14ac:dyDescent="0.35">
      <c r="A27" t="s">
        <v>9</v>
      </c>
      <c r="B27" s="3">
        <v>16</v>
      </c>
      <c r="C27" t="s">
        <v>1</v>
      </c>
      <c r="D27" t="str">
        <f>IF($B26&lt;$B27, "W", IF($B27&lt;$B26, "L", "T"))</f>
        <v>W</v>
      </c>
      <c r="E27" s="5">
        <v>41161</v>
      </c>
      <c r="F27" s="4">
        <v>1</v>
      </c>
      <c r="H27" t="s">
        <v>35</v>
      </c>
      <c r="I27">
        <v>1625</v>
      </c>
      <c r="J27" t="s">
        <v>43</v>
      </c>
      <c r="K27">
        <v>83</v>
      </c>
      <c r="L27" t="s">
        <v>64</v>
      </c>
      <c r="M27">
        <f t="shared" ref="M27:M90" si="35">$B26</f>
        <v>10</v>
      </c>
      <c r="P27" s="8">
        <v>-3</v>
      </c>
      <c r="Q27" t="str">
        <f t="shared" si="0"/>
        <v>Y</v>
      </c>
    </row>
    <row r="28" spans="1:17" x14ac:dyDescent="0.35">
      <c r="A28" t="s">
        <v>4</v>
      </c>
      <c r="B28" s="3">
        <v>19</v>
      </c>
      <c r="C28" t="s">
        <v>1</v>
      </c>
      <c r="D28" t="str">
        <f>IF($B28&lt;$B29,"L",IF($B29&lt;$B28, "W", "T"))</f>
        <v>L</v>
      </c>
      <c r="E28" s="5">
        <f t="shared" ref="E28" si="36">$E29</f>
        <v>41161</v>
      </c>
      <c r="F28" s="4">
        <v>1</v>
      </c>
      <c r="H28" t="s">
        <v>34</v>
      </c>
      <c r="I28">
        <v>1825</v>
      </c>
      <c r="J28" t="s">
        <v>40</v>
      </c>
      <c r="K28">
        <v>85</v>
      </c>
      <c r="L28" t="s">
        <v>65</v>
      </c>
      <c r="M28">
        <f t="shared" ref="M28:M91" si="37">$B29</f>
        <v>31</v>
      </c>
      <c r="P28" s="8">
        <f>(P29*-1)</f>
        <v>-2.5</v>
      </c>
      <c r="Q28" t="str">
        <f t="shared" si="0"/>
        <v>N</v>
      </c>
    </row>
    <row r="29" spans="1:17" x14ac:dyDescent="0.35">
      <c r="A29" t="s">
        <v>18</v>
      </c>
      <c r="B29" s="3">
        <v>31</v>
      </c>
      <c r="C29" t="s">
        <v>1</v>
      </c>
      <c r="D29" t="str">
        <f>IF($B28&lt;$B29, "W", IF($B29&lt;$B28, "L", "T"))</f>
        <v>W</v>
      </c>
      <c r="E29" s="5">
        <v>41161</v>
      </c>
      <c r="F29" s="4">
        <v>1</v>
      </c>
      <c r="H29" t="s">
        <v>35</v>
      </c>
      <c r="I29">
        <v>1825</v>
      </c>
      <c r="J29" t="s">
        <v>40</v>
      </c>
      <c r="K29">
        <v>85</v>
      </c>
      <c r="L29" t="s">
        <v>65</v>
      </c>
      <c r="M29">
        <f t="shared" ref="M29:M92" si="38">$B28</f>
        <v>19</v>
      </c>
      <c r="P29" s="8">
        <v>2.5</v>
      </c>
      <c r="Q29" t="str">
        <f t="shared" si="0"/>
        <v>N</v>
      </c>
    </row>
    <row r="30" spans="1:17" x14ac:dyDescent="0.35">
      <c r="A30" t="s">
        <v>6</v>
      </c>
      <c r="B30" s="3">
        <v>13</v>
      </c>
      <c r="C30" t="s">
        <v>1</v>
      </c>
      <c r="D30" t="str">
        <f>IF($B30&lt;$B31,"L",IF($B31&lt;$B30, "W", "T"))</f>
        <v>L</v>
      </c>
      <c r="E30" s="5">
        <f t="shared" ref="E30:E32" si="39">$E31</f>
        <v>41527</v>
      </c>
      <c r="F30" s="4">
        <v>1</v>
      </c>
      <c r="H30" t="s">
        <v>34</v>
      </c>
      <c r="I30">
        <v>1900</v>
      </c>
      <c r="J30" t="s">
        <v>43</v>
      </c>
      <c r="K30">
        <v>74</v>
      </c>
      <c r="L30" t="s">
        <v>69</v>
      </c>
      <c r="M30">
        <f t="shared" ref="M30:M93" si="40">$B31</f>
        <v>44</v>
      </c>
      <c r="P30" s="8">
        <f>(P31*-1)</f>
        <v>-7</v>
      </c>
      <c r="Q30" t="str">
        <f t="shared" si="0"/>
        <v>N</v>
      </c>
    </row>
    <row r="31" spans="1:17" x14ac:dyDescent="0.35">
      <c r="A31" t="s">
        <v>30</v>
      </c>
      <c r="B31" s="3">
        <v>44</v>
      </c>
      <c r="C31" t="s">
        <v>1</v>
      </c>
      <c r="D31" t="str">
        <f>IF($B30&lt;$B31, "W", IF($B31&lt;$B30, "L", "T"))</f>
        <v>W</v>
      </c>
      <c r="E31" s="5">
        <v>41527</v>
      </c>
      <c r="F31" s="4">
        <v>1</v>
      </c>
      <c r="H31" t="s">
        <v>35</v>
      </c>
      <c r="I31">
        <v>1900</v>
      </c>
      <c r="J31" t="s">
        <v>43</v>
      </c>
      <c r="K31">
        <v>74</v>
      </c>
      <c r="L31" t="s">
        <v>69</v>
      </c>
      <c r="M31">
        <f t="shared" ref="M31:M94" si="41">$B30</f>
        <v>13</v>
      </c>
      <c r="P31" s="8">
        <v>7</v>
      </c>
      <c r="Q31" t="str">
        <f t="shared" si="0"/>
        <v>N</v>
      </c>
    </row>
    <row r="32" spans="1:17" x14ac:dyDescent="0.35">
      <c r="A32" t="s">
        <v>32</v>
      </c>
      <c r="B32" s="3">
        <v>22</v>
      </c>
      <c r="C32" t="s">
        <v>1</v>
      </c>
      <c r="D32" t="str">
        <f>IF($B32&lt;$B33,"L",IF($B33&lt;$B32, "W", "T"))</f>
        <v>W</v>
      </c>
      <c r="E32" s="5">
        <f t="shared" si="39"/>
        <v>41527</v>
      </c>
      <c r="F32" s="4">
        <v>1</v>
      </c>
      <c r="H32" t="s">
        <v>34</v>
      </c>
      <c r="I32">
        <v>1915</v>
      </c>
      <c r="J32" t="s">
        <v>67</v>
      </c>
      <c r="K32">
        <v>67</v>
      </c>
      <c r="L32" t="s">
        <v>65</v>
      </c>
      <c r="M32">
        <f t="shared" ref="M32:M95" si="42">$B33</f>
        <v>14</v>
      </c>
      <c r="P32" s="8">
        <f>(P33*-1)</f>
        <v>-1</v>
      </c>
      <c r="Q32" t="str">
        <f t="shared" si="0"/>
        <v>Y</v>
      </c>
    </row>
    <row r="33" spans="1:17" x14ac:dyDescent="0.35">
      <c r="A33" t="s">
        <v>12</v>
      </c>
      <c r="B33" s="3">
        <v>14</v>
      </c>
      <c r="C33" t="s">
        <v>1</v>
      </c>
      <c r="D33" t="str">
        <f>IF($B32&lt;$B33, "W", IF($B33&lt;$B32, "L", "T"))</f>
        <v>L</v>
      </c>
      <c r="E33" s="5">
        <v>41527</v>
      </c>
      <c r="F33" s="4">
        <v>1</v>
      </c>
      <c r="H33" t="s">
        <v>35</v>
      </c>
      <c r="I33">
        <v>1915</v>
      </c>
      <c r="J33" t="s">
        <v>67</v>
      </c>
      <c r="K33">
        <v>67</v>
      </c>
      <c r="L33" t="s">
        <v>65</v>
      </c>
      <c r="M33">
        <f t="shared" ref="M33:M96" si="43">$B32</f>
        <v>22</v>
      </c>
      <c r="P33" s="8">
        <v>1</v>
      </c>
      <c r="Q33" t="str">
        <f t="shared" si="0"/>
        <v>Y</v>
      </c>
    </row>
    <row r="34" spans="1:17" x14ac:dyDescent="0.35">
      <c r="A34" t="s">
        <v>17</v>
      </c>
      <c r="B34" s="3">
        <v>10</v>
      </c>
      <c r="C34" t="s">
        <v>1</v>
      </c>
      <c r="D34" t="str">
        <f>IF($B34&lt;$B35,"L",IF($B35&lt;$B34, "W", "T"))</f>
        <v>L</v>
      </c>
      <c r="E34" s="5">
        <f>$E35</f>
        <v>41165</v>
      </c>
      <c r="F34" s="4">
        <f>1+VLOOKUP($A34,$A$2:$F$33,6,FALSE)</f>
        <v>2</v>
      </c>
      <c r="G34" s="4">
        <v>4</v>
      </c>
      <c r="H34" t="s">
        <v>34</v>
      </c>
      <c r="I34">
        <v>1920</v>
      </c>
      <c r="J34" t="s">
        <v>38</v>
      </c>
      <c r="K34" s="1">
        <f>K35</f>
        <v>60</v>
      </c>
      <c r="L34" s="1" t="str">
        <f>L35</f>
        <v>Cloudy</v>
      </c>
      <c r="M34">
        <f t="shared" ref="M34:M97" si="44">$B35</f>
        <v>23</v>
      </c>
      <c r="N34" s="10">
        <f>VLOOKUP($A34,$A$2:$M$33,2,FALSE)</f>
        <v>41</v>
      </c>
      <c r="O34" s="10">
        <f>VLOOKUP($A34,$A$2:$M$33,13,FALSE)</f>
        <v>21</v>
      </c>
      <c r="P34" s="8">
        <f>(P35*-1)</f>
        <v>-5</v>
      </c>
      <c r="Q34" t="str">
        <f>IF(AND(($P34 &lt;  0), ($D34="L")), "N", IF(AND(($P34 &gt; 0), ($D34="W")),"N","Y"))</f>
        <v>N</v>
      </c>
    </row>
    <row r="35" spans="1:17" x14ac:dyDescent="0.35">
      <c r="A35" t="s">
        <v>26</v>
      </c>
      <c r="B35" s="3">
        <v>23</v>
      </c>
      <c r="C35" t="s">
        <v>1</v>
      </c>
      <c r="D35" t="str">
        <f>IF($B34&lt;$B35, "W", IF($B35&lt;$B34, "L", "T"))</f>
        <v>W</v>
      </c>
      <c r="E35" s="5">
        <v>41165</v>
      </c>
      <c r="F35" s="4">
        <f t="shared" ref="F35:F65" si="45">1+VLOOKUP($A35,$A$2:$F$33,6,FALSE)</f>
        <v>2</v>
      </c>
      <c r="G35" s="4">
        <v>4</v>
      </c>
      <c r="H35" t="s">
        <v>35</v>
      </c>
      <c r="I35">
        <v>1920</v>
      </c>
      <c r="J35" t="s">
        <v>38</v>
      </c>
      <c r="K35" s="1">
        <v>60</v>
      </c>
      <c r="L35" s="1" t="s">
        <v>64</v>
      </c>
      <c r="M35">
        <f t="shared" ref="M35:M98" si="46">$B34</f>
        <v>10</v>
      </c>
      <c r="N35" s="10">
        <f t="shared" ref="N35:N65" si="47">VLOOKUP($A35,$A$2:$M$33,2,FALSE)</f>
        <v>22</v>
      </c>
      <c r="O35" s="10">
        <f t="shared" ref="O35:O65" si="48">VLOOKUP($A35,$A$2:$M$33,13,FALSE)</f>
        <v>30</v>
      </c>
      <c r="P35" s="8">
        <v>5</v>
      </c>
      <c r="Q35" t="str">
        <f t="shared" ref="Q35:Q65" si="49">IF(AND(($P35 &lt;  0), ($D35="L")), "N", IF(AND(($P35 &gt; 0), ($D35="W")),"N","Y"))</f>
        <v>N</v>
      </c>
    </row>
    <row r="36" spans="1:17" x14ac:dyDescent="0.35">
      <c r="A36" t="s">
        <v>33</v>
      </c>
      <c r="B36" s="3">
        <v>17</v>
      </c>
      <c r="C36" t="s">
        <v>1</v>
      </c>
      <c r="D36" t="str">
        <f>IF($B36&lt;$B37,"L",IF($B37&lt;$B36, "W", "T"))</f>
        <v>L</v>
      </c>
      <c r="E36" s="5">
        <f>$E37</f>
        <v>41168</v>
      </c>
      <c r="F36" s="4">
        <f t="shared" si="45"/>
        <v>2</v>
      </c>
      <c r="G36" s="4">
        <v>7</v>
      </c>
      <c r="H36" t="s">
        <v>34</v>
      </c>
      <c r="I36">
        <v>1300</v>
      </c>
      <c r="J36" t="s">
        <v>43</v>
      </c>
      <c r="K36">
        <v>66</v>
      </c>
      <c r="L36" t="s">
        <v>107</v>
      </c>
      <c r="M36">
        <f t="shared" ref="M36:M99" si="50">$B37</f>
        <v>35</v>
      </c>
      <c r="N36" s="10">
        <f t="shared" si="47"/>
        <v>24</v>
      </c>
      <c r="O36" s="10">
        <f t="shared" si="48"/>
        <v>40</v>
      </c>
      <c r="P36" s="8">
        <f>(P37*-1)</f>
        <v>-3</v>
      </c>
      <c r="Q36" t="str">
        <f t="shared" si="49"/>
        <v>N</v>
      </c>
    </row>
    <row r="37" spans="1:17" x14ac:dyDescent="0.35">
      <c r="A37" t="s">
        <v>11</v>
      </c>
      <c r="B37" s="3">
        <v>35</v>
      </c>
      <c r="C37" t="s">
        <v>1</v>
      </c>
      <c r="D37" t="str">
        <f>IF($B36&lt;$B37, "W", IF($B37&lt;$B36, "L", "T"))</f>
        <v>W</v>
      </c>
      <c r="E37" s="5">
        <v>41168</v>
      </c>
      <c r="F37" s="4">
        <f t="shared" si="45"/>
        <v>2</v>
      </c>
      <c r="G37" s="4">
        <v>7</v>
      </c>
      <c r="H37" t="s">
        <v>35</v>
      </c>
      <c r="I37">
        <v>1300</v>
      </c>
      <c r="J37" t="s">
        <v>43</v>
      </c>
      <c r="K37">
        <v>66</v>
      </c>
      <c r="L37" t="s">
        <v>107</v>
      </c>
      <c r="M37">
        <f t="shared" ref="M37:M100" si="51">$B36</f>
        <v>17</v>
      </c>
      <c r="N37" s="10">
        <f t="shared" si="47"/>
        <v>28</v>
      </c>
      <c r="O37" s="10">
        <f t="shared" si="48"/>
        <v>48</v>
      </c>
      <c r="P37" s="8">
        <v>3</v>
      </c>
      <c r="Q37" t="str">
        <f t="shared" si="49"/>
        <v>N</v>
      </c>
    </row>
    <row r="38" spans="1:17" x14ac:dyDescent="0.35">
      <c r="A38" t="s">
        <v>8</v>
      </c>
      <c r="B38" s="3">
        <v>27</v>
      </c>
      <c r="C38" t="s">
        <v>1</v>
      </c>
      <c r="D38" t="str">
        <f>IF($B38&lt;$B39,"L",IF($B39&lt;$B38, "W", "T"))</f>
        <v>L</v>
      </c>
      <c r="E38" s="5">
        <f t="shared" ref="E38" si="52">$E39</f>
        <v>41168</v>
      </c>
      <c r="F38" s="4">
        <f t="shared" si="45"/>
        <v>2</v>
      </c>
      <c r="G38" s="4">
        <v>7</v>
      </c>
      <c r="H38" t="s">
        <v>34</v>
      </c>
      <c r="I38">
        <v>1300</v>
      </c>
      <c r="J38" t="s">
        <v>43</v>
      </c>
      <c r="K38" s="1">
        <f>K39</f>
        <v>76</v>
      </c>
      <c r="L38" s="1" t="str">
        <f>L39</f>
        <v>Sunny</v>
      </c>
      <c r="M38">
        <f t="shared" ref="M38:M101" si="53">$B39</f>
        <v>34</v>
      </c>
      <c r="N38" s="10">
        <f t="shared" si="47"/>
        <v>16</v>
      </c>
      <c r="O38" s="10">
        <f t="shared" si="48"/>
        <v>17</v>
      </c>
      <c r="P38" s="8">
        <f>(P39*-1)</f>
        <v>-7</v>
      </c>
      <c r="Q38" t="str">
        <f t="shared" si="49"/>
        <v>N</v>
      </c>
    </row>
    <row r="39" spans="1:17" x14ac:dyDescent="0.35">
      <c r="A39" t="s">
        <v>6</v>
      </c>
      <c r="B39" s="3">
        <v>34</v>
      </c>
      <c r="C39" t="s">
        <v>1</v>
      </c>
      <c r="D39" t="str">
        <f>IF($B38&lt;$B39, "W", IF($B39&lt;$B38, "L", "T"))</f>
        <v>W</v>
      </c>
      <c r="E39" s="5">
        <v>41168</v>
      </c>
      <c r="F39" s="4">
        <f t="shared" si="45"/>
        <v>2</v>
      </c>
      <c r="G39" s="4">
        <v>6</v>
      </c>
      <c r="H39" t="s">
        <v>35</v>
      </c>
      <c r="I39">
        <v>1300</v>
      </c>
      <c r="J39" t="s">
        <v>43</v>
      </c>
      <c r="K39" s="1">
        <v>76</v>
      </c>
      <c r="L39" s="1" t="s">
        <v>65</v>
      </c>
      <c r="M39">
        <f t="shared" ref="M39:M102" si="54">$B38</f>
        <v>27</v>
      </c>
      <c r="N39" s="10">
        <f t="shared" si="47"/>
        <v>13</v>
      </c>
      <c r="O39" s="10">
        <f t="shared" si="48"/>
        <v>44</v>
      </c>
      <c r="P39" s="8">
        <v>7</v>
      </c>
      <c r="Q39" t="str">
        <f t="shared" si="49"/>
        <v>N</v>
      </c>
    </row>
    <row r="40" spans="1:17" x14ac:dyDescent="0.35">
      <c r="A40" t="s">
        <v>22</v>
      </c>
      <c r="B40" s="3">
        <v>20</v>
      </c>
      <c r="C40" t="s">
        <v>1</v>
      </c>
      <c r="D40" t="str">
        <f>IF($B40&lt;$B41,"L",IF($B41&lt;$B40, "W", "T"))</f>
        <v>W</v>
      </c>
      <c r="E40" s="5">
        <f t="shared" ref="E40" si="55">$E41</f>
        <v>41168</v>
      </c>
      <c r="F40" s="4">
        <f t="shared" si="45"/>
        <v>2</v>
      </c>
      <c r="G40" s="4">
        <v>7</v>
      </c>
      <c r="H40" t="s">
        <v>34</v>
      </c>
      <c r="I40">
        <v>1300</v>
      </c>
      <c r="J40" t="s">
        <v>43</v>
      </c>
      <c r="K40">
        <v>64</v>
      </c>
      <c r="L40" t="s">
        <v>62</v>
      </c>
      <c r="M40">
        <f t="shared" ref="M40:M103" si="56">$B41</f>
        <v>18</v>
      </c>
      <c r="N40" s="10">
        <f t="shared" si="47"/>
        <v>20</v>
      </c>
      <c r="O40" s="10">
        <f t="shared" si="48"/>
        <v>16</v>
      </c>
      <c r="P40" s="8">
        <f>(P41*-1)</f>
        <v>-13.5</v>
      </c>
      <c r="Q40" t="str">
        <f t="shared" si="49"/>
        <v>Y</v>
      </c>
    </row>
    <row r="41" spans="1:17" x14ac:dyDescent="0.35">
      <c r="A41" t="s">
        <v>7</v>
      </c>
      <c r="B41" s="3">
        <v>18</v>
      </c>
      <c r="C41" t="s">
        <v>1</v>
      </c>
      <c r="D41" t="str">
        <f>IF($B40&lt;$B41, "W", IF($B41&lt;$B40, "L", "T"))</f>
        <v>L</v>
      </c>
      <c r="E41" s="5">
        <v>41168</v>
      </c>
      <c r="F41" s="4">
        <f t="shared" si="45"/>
        <v>2</v>
      </c>
      <c r="G41" s="4">
        <v>7</v>
      </c>
      <c r="H41" t="s">
        <v>35</v>
      </c>
      <c r="I41">
        <v>1300</v>
      </c>
      <c r="J41" t="s">
        <v>43</v>
      </c>
      <c r="K41">
        <v>64</v>
      </c>
      <c r="L41" t="s">
        <v>62</v>
      </c>
      <c r="M41">
        <f t="shared" ref="M41:M104" si="57">$B40</f>
        <v>20</v>
      </c>
      <c r="N41" s="10">
        <f t="shared" si="47"/>
        <v>34</v>
      </c>
      <c r="O41" s="10">
        <f t="shared" si="48"/>
        <v>13</v>
      </c>
      <c r="P41" s="8">
        <v>13.5</v>
      </c>
      <c r="Q41" t="str">
        <f t="shared" si="49"/>
        <v>Y</v>
      </c>
    </row>
    <row r="42" spans="1:17" x14ac:dyDescent="0.35">
      <c r="A42" t="s">
        <v>12</v>
      </c>
      <c r="B42" s="3">
        <v>13</v>
      </c>
      <c r="C42" t="s">
        <v>1</v>
      </c>
      <c r="D42" t="str">
        <f>IF($B42&lt;$B43,"L",IF($B43&lt;$B42, "W", "T"))</f>
        <v>L</v>
      </c>
      <c r="E42" s="5">
        <f t="shared" ref="E42" si="58">$E43</f>
        <v>41168</v>
      </c>
      <c r="F42" s="4">
        <f t="shared" si="45"/>
        <v>2</v>
      </c>
      <c r="G42" s="4">
        <v>6</v>
      </c>
      <c r="H42" t="s">
        <v>34</v>
      </c>
      <c r="I42">
        <v>1300</v>
      </c>
      <c r="J42" t="s">
        <v>43</v>
      </c>
      <c r="K42">
        <v>80</v>
      </c>
      <c r="L42" t="s">
        <v>64</v>
      </c>
      <c r="M42">
        <f t="shared" ref="M42:M73" si="59">$B43</f>
        <v>35</v>
      </c>
      <c r="N42" s="10">
        <f t="shared" si="47"/>
        <v>14</v>
      </c>
      <c r="O42" s="10">
        <f t="shared" si="48"/>
        <v>22</v>
      </c>
      <c r="P42" s="8">
        <f>(P43*-1)</f>
        <v>1.5</v>
      </c>
      <c r="Q42" t="str">
        <f t="shared" si="49"/>
        <v>Y</v>
      </c>
    </row>
    <row r="43" spans="1:17" x14ac:dyDescent="0.35">
      <c r="A43" t="s">
        <v>10</v>
      </c>
      <c r="B43" s="3">
        <v>35</v>
      </c>
      <c r="C43" t="s">
        <v>1</v>
      </c>
      <c r="D43" t="str">
        <f>IF($B42&lt;$B43, "W", IF($B43&lt;$B42, "L", "T"))</f>
        <v>W</v>
      </c>
      <c r="E43" s="5">
        <v>41168</v>
      </c>
      <c r="F43" s="4">
        <f t="shared" si="45"/>
        <v>2</v>
      </c>
      <c r="G43" s="4">
        <v>7</v>
      </c>
      <c r="H43" t="s">
        <v>35</v>
      </c>
      <c r="I43">
        <v>1300</v>
      </c>
      <c r="J43" t="s">
        <v>43</v>
      </c>
      <c r="K43">
        <v>80</v>
      </c>
      <c r="L43" t="s">
        <v>64</v>
      </c>
      <c r="M43">
        <f t="shared" ref="M43:M74" si="60">$B42</f>
        <v>13</v>
      </c>
      <c r="N43" s="10">
        <f t="shared" si="47"/>
        <v>10</v>
      </c>
      <c r="O43" s="10">
        <f t="shared" si="48"/>
        <v>30</v>
      </c>
      <c r="P43" s="8">
        <v>-1.5</v>
      </c>
      <c r="Q43" t="str">
        <f t="shared" si="49"/>
        <v>Y</v>
      </c>
    </row>
    <row r="44" spans="1:17" x14ac:dyDescent="0.35">
      <c r="A44" t="s">
        <v>9</v>
      </c>
      <c r="B44" s="3">
        <v>34</v>
      </c>
      <c r="C44" t="s">
        <v>1</v>
      </c>
      <c r="D44" t="str">
        <f>IF($B44&lt;$B45,"L",IF($B45&lt;$B44, "W", "T"))</f>
        <v>L</v>
      </c>
      <c r="E44" s="5">
        <f t="shared" ref="E44" si="61">$E45</f>
        <v>41168</v>
      </c>
      <c r="F44" s="4">
        <f t="shared" si="45"/>
        <v>2</v>
      </c>
      <c r="G44" s="4">
        <v>7</v>
      </c>
      <c r="H44" t="s">
        <v>34</v>
      </c>
      <c r="I44">
        <v>1300</v>
      </c>
      <c r="J44" t="s">
        <v>43</v>
      </c>
      <c r="K44">
        <v>73</v>
      </c>
      <c r="L44" t="s">
        <v>107</v>
      </c>
      <c r="M44">
        <f t="shared" ref="M44:M75" si="62">$B45</f>
        <v>41</v>
      </c>
      <c r="N44" s="10">
        <f t="shared" si="47"/>
        <v>16</v>
      </c>
      <c r="O44" s="10">
        <f t="shared" si="48"/>
        <v>10</v>
      </c>
      <c r="P44" s="8">
        <f>(P45*-1)</f>
        <v>-7.5</v>
      </c>
      <c r="Q44" t="str">
        <f t="shared" si="49"/>
        <v>N</v>
      </c>
    </row>
    <row r="45" spans="1:17" x14ac:dyDescent="0.35">
      <c r="A45" t="s">
        <v>21</v>
      </c>
      <c r="B45" s="3">
        <v>41</v>
      </c>
      <c r="C45" t="s">
        <v>1</v>
      </c>
      <c r="D45" t="str">
        <f>IF($B44&lt;$B45, "W", IF($B45&lt;$B44, "L", "T"))</f>
        <v>W</v>
      </c>
      <c r="E45" s="5">
        <v>41168</v>
      </c>
      <c r="F45" s="4">
        <f t="shared" si="45"/>
        <v>2</v>
      </c>
      <c r="G45" s="4">
        <v>11</v>
      </c>
      <c r="H45" t="s">
        <v>35</v>
      </c>
      <c r="I45">
        <v>1300</v>
      </c>
      <c r="J45" t="s">
        <v>43</v>
      </c>
      <c r="K45">
        <v>73</v>
      </c>
      <c r="L45" t="s">
        <v>107</v>
      </c>
      <c r="M45">
        <f t="shared" ref="M45:M76" si="63">$B44</f>
        <v>34</v>
      </c>
      <c r="N45" s="10">
        <f t="shared" si="47"/>
        <v>17</v>
      </c>
      <c r="O45" s="10">
        <f t="shared" si="48"/>
        <v>24</v>
      </c>
      <c r="P45" s="8">
        <v>7.5</v>
      </c>
      <c r="Q45" t="str">
        <f t="shared" si="49"/>
        <v>N</v>
      </c>
    </row>
    <row r="46" spans="1:17" x14ac:dyDescent="0.35">
      <c r="A46" t="s">
        <v>0</v>
      </c>
      <c r="B46" s="3">
        <v>20</v>
      </c>
      <c r="C46" t="s">
        <v>1</v>
      </c>
      <c r="D46" t="str">
        <f>IF($B46&lt;$B47,"L",IF($B47&lt;$B46, "W", "T"))</f>
        <v>L</v>
      </c>
      <c r="E46" s="5">
        <f t="shared" ref="E46" si="64">$E47</f>
        <v>41168</v>
      </c>
      <c r="F46" s="4">
        <f t="shared" si="45"/>
        <v>2</v>
      </c>
      <c r="G46" s="4">
        <v>7</v>
      </c>
      <c r="H46" t="s">
        <v>34</v>
      </c>
      <c r="I46">
        <v>1300</v>
      </c>
      <c r="J46" t="s">
        <v>43</v>
      </c>
      <c r="K46">
        <v>72</v>
      </c>
      <c r="L46" t="s">
        <v>65</v>
      </c>
      <c r="M46">
        <f t="shared" ref="M46:M77" si="65">$B47</f>
        <v>23</v>
      </c>
      <c r="N46" s="10">
        <f t="shared" si="47"/>
        <v>26</v>
      </c>
      <c r="O46" s="10">
        <f t="shared" si="48"/>
        <v>23</v>
      </c>
      <c r="P46" s="8">
        <f>(P47*-1)</f>
        <v>3</v>
      </c>
      <c r="Q46" t="str">
        <f t="shared" si="49"/>
        <v>Y</v>
      </c>
    </row>
    <row r="47" spans="1:17" x14ac:dyDescent="0.35">
      <c r="A47" t="s">
        <v>14</v>
      </c>
      <c r="B47" s="3">
        <v>23</v>
      </c>
      <c r="C47" t="s">
        <v>1</v>
      </c>
      <c r="D47" t="str">
        <f>IF($B46&lt;$B47, "W", IF($B47&lt;$B46, "L", "T"))</f>
        <v>W</v>
      </c>
      <c r="E47" s="5">
        <v>41168</v>
      </c>
      <c r="F47" s="4">
        <f t="shared" si="45"/>
        <v>2</v>
      </c>
      <c r="G47" s="4">
        <v>7</v>
      </c>
      <c r="H47" t="s">
        <v>35</v>
      </c>
      <c r="I47">
        <v>1300</v>
      </c>
      <c r="J47" t="s">
        <v>43</v>
      </c>
      <c r="K47">
        <v>72</v>
      </c>
      <c r="L47" t="s">
        <v>65</v>
      </c>
      <c r="M47">
        <f t="shared" ref="M47:M78" si="66">$B46</f>
        <v>20</v>
      </c>
      <c r="N47" s="10">
        <f t="shared" si="47"/>
        <v>21</v>
      </c>
      <c r="O47" s="10">
        <f t="shared" si="48"/>
        <v>41</v>
      </c>
      <c r="P47" s="8">
        <v>-3</v>
      </c>
      <c r="Q47" t="str">
        <f t="shared" si="49"/>
        <v>Y</v>
      </c>
    </row>
    <row r="48" spans="1:17" x14ac:dyDescent="0.35">
      <c r="A48" t="s">
        <v>30</v>
      </c>
      <c r="B48" s="3">
        <v>23</v>
      </c>
      <c r="C48" t="s">
        <v>1</v>
      </c>
      <c r="D48" t="str">
        <f>IF($B48&lt;$B49,"L",IF($B49&lt;$B48, "W", "T"))</f>
        <v>L</v>
      </c>
      <c r="E48" s="5">
        <f t="shared" ref="E48" si="67">$E49</f>
        <v>41168</v>
      </c>
      <c r="F48" s="4">
        <f t="shared" si="45"/>
        <v>2</v>
      </c>
      <c r="G48" s="4">
        <v>6</v>
      </c>
      <c r="H48" t="s">
        <v>34</v>
      </c>
      <c r="I48">
        <v>1300</v>
      </c>
      <c r="J48" t="s">
        <v>43</v>
      </c>
      <c r="K48">
        <v>72</v>
      </c>
      <c r="L48" t="s">
        <v>65</v>
      </c>
      <c r="M48">
        <f t="shared" ref="M48:M79" si="68">$B49</f>
        <v>24</v>
      </c>
      <c r="N48" s="10">
        <f t="shared" si="47"/>
        <v>44</v>
      </c>
      <c r="O48" s="10">
        <f t="shared" si="48"/>
        <v>13</v>
      </c>
      <c r="P48" s="8">
        <f>(P49*-1)</f>
        <v>-3</v>
      </c>
      <c r="Q48" t="str">
        <f t="shared" si="49"/>
        <v>N</v>
      </c>
    </row>
    <row r="49" spans="1:17" x14ac:dyDescent="0.35">
      <c r="A49" t="s">
        <v>27</v>
      </c>
      <c r="B49" s="3">
        <v>24</v>
      </c>
      <c r="C49" t="s">
        <v>1</v>
      </c>
      <c r="D49" t="str">
        <f>IF($B48&lt;$B49, "W", IF($B49&lt;$B48, "L", "T"))</f>
        <v>W</v>
      </c>
      <c r="E49" s="5">
        <v>41168</v>
      </c>
      <c r="F49" s="4">
        <f t="shared" si="45"/>
        <v>2</v>
      </c>
      <c r="G49" s="4">
        <v>7</v>
      </c>
      <c r="H49" t="s">
        <v>35</v>
      </c>
      <c r="I49">
        <v>1300</v>
      </c>
      <c r="J49" t="s">
        <v>43</v>
      </c>
      <c r="K49">
        <v>72</v>
      </c>
      <c r="L49" t="s">
        <v>65</v>
      </c>
      <c r="M49">
        <f t="shared" ref="M49:M80" si="69">$B48</f>
        <v>23</v>
      </c>
      <c r="N49" s="10">
        <f t="shared" si="47"/>
        <v>17</v>
      </c>
      <c r="O49" s="10">
        <f t="shared" si="48"/>
        <v>16</v>
      </c>
      <c r="P49" s="8">
        <v>3</v>
      </c>
      <c r="Q49" t="str">
        <f t="shared" si="49"/>
        <v>N</v>
      </c>
    </row>
    <row r="50" spans="1:17" x14ac:dyDescent="0.35">
      <c r="A50" t="s">
        <v>2</v>
      </c>
      <c r="B50" s="3">
        <v>27</v>
      </c>
      <c r="C50" t="s">
        <v>1</v>
      </c>
      <c r="D50" t="str">
        <f>IF($B50&lt;$B51,"L",IF($B51&lt;$B50, "W", "T"))</f>
        <v>L</v>
      </c>
      <c r="E50" s="5">
        <f t="shared" ref="E50" si="70">$E51</f>
        <v>41168</v>
      </c>
      <c r="F50" s="4">
        <f t="shared" si="45"/>
        <v>2</v>
      </c>
      <c r="G50" s="4">
        <v>7</v>
      </c>
      <c r="H50" t="s">
        <v>34</v>
      </c>
      <c r="I50">
        <v>1300</v>
      </c>
      <c r="J50" t="s">
        <v>43</v>
      </c>
      <c r="K50" s="1">
        <f>K51</f>
        <v>71</v>
      </c>
      <c r="L50" s="1" t="str">
        <f>L51</f>
        <v>Cloudy</v>
      </c>
      <c r="M50">
        <f t="shared" ref="M50:M81" si="71">$B51</f>
        <v>35</v>
      </c>
      <c r="N50" s="10">
        <f t="shared" si="47"/>
        <v>32</v>
      </c>
      <c r="O50" s="10">
        <f t="shared" si="48"/>
        <v>40</v>
      </c>
      <c r="P50" s="8">
        <f>(P51*-1)</f>
        <v>3</v>
      </c>
      <c r="Q50" t="str">
        <f t="shared" si="49"/>
        <v>Y</v>
      </c>
    </row>
    <row r="51" spans="1:17" x14ac:dyDescent="0.35">
      <c r="A51" t="s">
        <v>20</v>
      </c>
      <c r="B51" s="3">
        <v>35</v>
      </c>
      <c r="C51" t="s">
        <v>1</v>
      </c>
      <c r="D51" t="str">
        <f>IF($B50&lt;$B51, "W", IF($B51&lt;$B50, "L", "T"))</f>
        <v>W</v>
      </c>
      <c r="E51" s="5">
        <v>41168</v>
      </c>
      <c r="F51" s="4">
        <f t="shared" si="45"/>
        <v>2</v>
      </c>
      <c r="G51" s="4">
        <v>7</v>
      </c>
      <c r="H51" t="s">
        <v>35</v>
      </c>
      <c r="I51">
        <v>1300</v>
      </c>
      <c r="J51" t="s">
        <v>43</v>
      </c>
      <c r="K51" s="1">
        <v>71</v>
      </c>
      <c r="L51" s="1" t="s">
        <v>64</v>
      </c>
      <c r="M51">
        <f t="shared" ref="M51:M82" si="72">$B50</f>
        <v>27</v>
      </c>
      <c r="N51" s="10">
        <f t="shared" si="47"/>
        <v>10</v>
      </c>
      <c r="O51" s="10">
        <f t="shared" si="48"/>
        <v>16</v>
      </c>
      <c r="P51" s="8">
        <v>-3</v>
      </c>
      <c r="Q51" t="str">
        <f t="shared" si="49"/>
        <v>Y</v>
      </c>
    </row>
    <row r="52" spans="1:17" x14ac:dyDescent="0.35">
      <c r="A52" t="s">
        <v>15</v>
      </c>
      <c r="B52" s="3">
        <v>27</v>
      </c>
      <c r="C52" t="s">
        <v>1</v>
      </c>
      <c r="D52" t="str">
        <f>IF($B52&lt;$B53,"L",IF($B53&lt;$B52, "W", "T"))</f>
        <v>W</v>
      </c>
      <c r="E52" s="5">
        <f t="shared" ref="E52" si="73">$E53</f>
        <v>41168</v>
      </c>
      <c r="F52" s="4">
        <f t="shared" si="45"/>
        <v>2</v>
      </c>
      <c r="G52" s="4">
        <v>7</v>
      </c>
      <c r="H52" t="s">
        <v>34</v>
      </c>
      <c r="I52">
        <v>1300</v>
      </c>
      <c r="J52" t="s">
        <v>43</v>
      </c>
      <c r="K52">
        <v>83</v>
      </c>
      <c r="L52" t="s">
        <v>69</v>
      </c>
      <c r="M52">
        <f t="shared" ref="M52:M83" si="74">$B53</f>
        <v>7</v>
      </c>
      <c r="N52" s="10">
        <f t="shared" si="47"/>
        <v>30</v>
      </c>
      <c r="O52" s="10">
        <f t="shared" si="48"/>
        <v>10</v>
      </c>
      <c r="P52" s="8">
        <f>(P53*-1)</f>
        <v>6.5</v>
      </c>
      <c r="Q52" t="str">
        <f t="shared" si="49"/>
        <v>N</v>
      </c>
    </row>
    <row r="53" spans="1:17" x14ac:dyDescent="0.35">
      <c r="A53" t="s">
        <v>19</v>
      </c>
      <c r="B53" s="3">
        <v>7</v>
      </c>
      <c r="C53" t="s">
        <v>1</v>
      </c>
      <c r="D53" t="str">
        <f>IF($B52&lt;$B53, "W", IF($B53&lt;$B52, "L", "T"))</f>
        <v>L</v>
      </c>
      <c r="E53" s="5">
        <v>41168</v>
      </c>
      <c r="F53" s="4">
        <f t="shared" si="45"/>
        <v>2</v>
      </c>
      <c r="G53" s="4">
        <v>7</v>
      </c>
      <c r="H53" t="s">
        <v>35</v>
      </c>
      <c r="I53">
        <v>1300</v>
      </c>
      <c r="J53" t="s">
        <v>43</v>
      </c>
      <c r="K53">
        <v>83</v>
      </c>
      <c r="L53" t="s">
        <v>69</v>
      </c>
      <c r="M53">
        <f t="shared" ref="M53:M84" si="75">$B52</f>
        <v>27</v>
      </c>
      <c r="N53" s="10">
        <f t="shared" si="47"/>
        <v>23</v>
      </c>
      <c r="O53" s="10">
        <f t="shared" si="48"/>
        <v>26</v>
      </c>
      <c r="P53" s="8">
        <v>-6.5</v>
      </c>
      <c r="Q53" t="str">
        <f t="shared" si="49"/>
        <v>N</v>
      </c>
    </row>
    <row r="54" spans="1:17" x14ac:dyDescent="0.35">
      <c r="A54" t="s">
        <v>29</v>
      </c>
      <c r="B54" s="3">
        <v>28</v>
      </c>
      <c r="C54" t="s">
        <v>1</v>
      </c>
      <c r="D54" t="str">
        <f>IF($B54&lt;$B55,"L",IF($B55&lt;$B54, "W", "T"))</f>
        <v>L</v>
      </c>
      <c r="E54" s="5">
        <f t="shared" ref="E54" si="76">$E55</f>
        <v>41168</v>
      </c>
      <c r="F54" s="4">
        <f t="shared" si="45"/>
        <v>2</v>
      </c>
      <c r="G54" s="4">
        <v>7</v>
      </c>
      <c r="H54" t="s">
        <v>34</v>
      </c>
      <c r="I54" s="1">
        <f>I55</f>
        <v>1505</v>
      </c>
      <c r="J54" t="s">
        <v>38</v>
      </c>
      <c r="K54" s="1" t="str">
        <f>K55</f>
        <v>Dome</v>
      </c>
      <c r="L54" s="1">
        <f>L55</f>
        <v>0</v>
      </c>
      <c r="M54">
        <f t="shared" ref="M54:M85" si="77">$B55</f>
        <v>31</v>
      </c>
      <c r="N54" s="10">
        <f t="shared" si="47"/>
        <v>40</v>
      </c>
      <c r="O54" s="10">
        <f t="shared" si="48"/>
        <v>32</v>
      </c>
      <c r="P54" s="8">
        <f>(P55*-1)</f>
        <v>3.5</v>
      </c>
      <c r="Q54" t="str">
        <f t="shared" si="49"/>
        <v>Y</v>
      </c>
    </row>
    <row r="55" spans="1:17" x14ac:dyDescent="0.35">
      <c r="A55" t="s">
        <v>23</v>
      </c>
      <c r="B55" s="3">
        <v>31</v>
      </c>
      <c r="C55" t="s">
        <v>1</v>
      </c>
      <c r="D55" t="str">
        <f>IF($B54&lt;$B55, "W", IF($B55&lt;$B54, "L", "T"))</f>
        <v>W</v>
      </c>
      <c r="E55" s="5">
        <v>41168</v>
      </c>
      <c r="F55" s="4">
        <f t="shared" si="45"/>
        <v>2</v>
      </c>
      <c r="G55" s="4">
        <v>8</v>
      </c>
      <c r="H55" t="s">
        <v>35</v>
      </c>
      <c r="I55" s="1">
        <v>1505</v>
      </c>
      <c r="J55" t="s">
        <v>38</v>
      </c>
      <c r="K55" t="s">
        <v>61</v>
      </c>
      <c r="M55">
        <f t="shared" ref="M55:M86" si="78">$B54</f>
        <v>28</v>
      </c>
      <c r="N55" s="10">
        <f t="shared" si="47"/>
        <v>23</v>
      </c>
      <c r="O55" s="10">
        <f t="shared" si="48"/>
        <v>27</v>
      </c>
      <c r="P55" s="8">
        <v>-3.5</v>
      </c>
      <c r="Q55" t="str">
        <f t="shared" si="49"/>
        <v>Y</v>
      </c>
    </row>
    <row r="56" spans="1:17" x14ac:dyDescent="0.35">
      <c r="A56" t="s">
        <v>28</v>
      </c>
      <c r="B56" s="3">
        <v>7</v>
      </c>
      <c r="C56" t="s">
        <v>1</v>
      </c>
      <c r="D56" t="str">
        <f>IF($B56&lt;$B57,"L",IF($B57&lt;$B56, "W", "T"))</f>
        <v>L</v>
      </c>
      <c r="E56" s="5">
        <f t="shared" ref="E56" si="79">$E57</f>
        <v>41168</v>
      </c>
      <c r="F56" s="4">
        <f t="shared" si="45"/>
        <v>2</v>
      </c>
      <c r="G56" s="4">
        <v>11</v>
      </c>
      <c r="H56" t="s">
        <v>34</v>
      </c>
      <c r="I56">
        <v>1305</v>
      </c>
      <c r="J56" t="s">
        <v>67</v>
      </c>
      <c r="K56">
        <v>68</v>
      </c>
      <c r="L56" t="s">
        <v>65</v>
      </c>
      <c r="M56">
        <f t="shared" ref="M56:M87" si="80">$B57</f>
        <v>27</v>
      </c>
      <c r="N56" s="10">
        <f t="shared" si="47"/>
        <v>24</v>
      </c>
      <c r="O56" s="10">
        <f t="shared" si="48"/>
        <v>17</v>
      </c>
      <c r="P56" s="8">
        <f>(P57*-1)</f>
        <v>3</v>
      </c>
      <c r="Q56" t="str">
        <f t="shared" si="49"/>
        <v>Y</v>
      </c>
    </row>
    <row r="57" spans="1:17" x14ac:dyDescent="0.35">
      <c r="A57" t="s">
        <v>25</v>
      </c>
      <c r="B57" s="3">
        <v>27</v>
      </c>
      <c r="C57" t="s">
        <v>1</v>
      </c>
      <c r="D57" t="str">
        <f>IF($B56&lt;$B57, "W", IF($B57&lt;$B56, "L", "T"))</f>
        <v>W</v>
      </c>
      <c r="E57" s="5">
        <v>41168</v>
      </c>
      <c r="F57" s="4">
        <f t="shared" si="45"/>
        <v>2</v>
      </c>
      <c r="G57" s="4">
        <v>7</v>
      </c>
      <c r="H57" t="s">
        <v>35</v>
      </c>
      <c r="I57">
        <v>1305</v>
      </c>
      <c r="J57" t="s">
        <v>67</v>
      </c>
      <c r="K57">
        <v>68</v>
      </c>
      <c r="L57" t="s">
        <v>65</v>
      </c>
      <c r="M57">
        <f t="shared" ref="M57:M88" si="81">$B56</f>
        <v>7</v>
      </c>
      <c r="N57" s="10">
        <f t="shared" si="47"/>
        <v>16</v>
      </c>
      <c r="O57" s="10">
        <f t="shared" si="48"/>
        <v>20</v>
      </c>
      <c r="P57" s="8">
        <v>-3</v>
      </c>
      <c r="Q57" t="str">
        <f t="shared" si="49"/>
        <v>Y</v>
      </c>
    </row>
    <row r="58" spans="1:17" x14ac:dyDescent="0.35">
      <c r="A58" t="s">
        <v>31</v>
      </c>
      <c r="B58" s="3">
        <v>10</v>
      </c>
      <c r="C58" t="s">
        <v>1</v>
      </c>
      <c r="D58" t="str">
        <f>IF($B58&lt;$B59,"L",IF($B59&lt;$B58, "W", "T"))</f>
        <v>L</v>
      </c>
      <c r="E58" s="5">
        <f t="shared" ref="E58" si="82">$E59</f>
        <v>41168</v>
      </c>
      <c r="F58" s="4">
        <f t="shared" si="45"/>
        <v>2</v>
      </c>
      <c r="G58" s="4">
        <v>7</v>
      </c>
      <c r="H58" t="s">
        <v>34</v>
      </c>
      <c r="I58">
        <v>1625</v>
      </c>
      <c r="J58" t="s">
        <v>43</v>
      </c>
      <c r="K58" s="1">
        <f>K59</f>
        <v>71</v>
      </c>
      <c r="L58" s="1" t="str">
        <f>L59</f>
        <v>Fair</v>
      </c>
      <c r="M58">
        <f t="shared" ref="M58:M89" si="83">$B59</f>
        <v>27</v>
      </c>
      <c r="N58" s="10">
        <f t="shared" si="47"/>
        <v>48</v>
      </c>
      <c r="O58" s="10">
        <f t="shared" si="48"/>
        <v>28</v>
      </c>
      <c r="P58" s="8">
        <f>(P59*-1)</f>
        <v>-4.5</v>
      </c>
      <c r="Q58" t="str">
        <f t="shared" si="49"/>
        <v>N</v>
      </c>
    </row>
    <row r="59" spans="1:17" x14ac:dyDescent="0.35">
      <c r="A59" t="s">
        <v>4</v>
      </c>
      <c r="B59" s="3">
        <v>27</v>
      </c>
      <c r="C59" t="s">
        <v>1</v>
      </c>
      <c r="D59" t="str">
        <f>IF($B58&lt;$B59, "W", IF($B59&lt;$B58, "L", "T"))</f>
        <v>W</v>
      </c>
      <c r="E59" s="5">
        <v>41168</v>
      </c>
      <c r="F59" s="4">
        <f t="shared" si="45"/>
        <v>2</v>
      </c>
      <c r="G59" s="4">
        <v>7</v>
      </c>
      <c r="H59" t="s">
        <v>35</v>
      </c>
      <c r="I59">
        <v>1625</v>
      </c>
      <c r="J59" t="s">
        <v>43</v>
      </c>
      <c r="K59" s="1">
        <v>71</v>
      </c>
      <c r="L59" s="1" t="s">
        <v>82</v>
      </c>
      <c r="M59">
        <f t="shared" ref="M59:M90" si="84">$B58</f>
        <v>10</v>
      </c>
      <c r="N59" s="10">
        <f t="shared" si="47"/>
        <v>19</v>
      </c>
      <c r="O59" s="10">
        <f t="shared" si="48"/>
        <v>31</v>
      </c>
      <c r="P59" s="8">
        <v>4.5</v>
      </c>
      <c r="Q59" t="str">
        <f t="shared" si="49"/>
        <v>N</v>
      </c>
    </row>
    <row r="60" spans="1:17" x14ac:dyDescent="0.35">
      <c r="A60" t="s">
        <v>13</v>
      </c>
      <c r="B60" s="3">
        <v>10</v>
      </c>
      <c r="C60" t="s">
        <v>1</v>
      </c>
      <c r="D60" t="str">
        <f>IF($B60&lt;$B61,"L",IF($B61&lt;$B60, "W", "T"))</f>
        <v>L</v>
      </c>
      <c r="E60" s="5">
        <f t="shared" ref="E60" si="85">$E61</f>
        <v>41168</v>
      </c>
      <c r="F60" s="4">
        <f t="shared" si="45"/>
        <v>2</v>
      </c>
      <c r="G60" s="4">
        <v>7</v>
      </c>
      <c r="H60" t="s">
        <v>34</v>
      </c>
      <c r="I60">
        <v>1325</v>
      </c>
      <c r="J60" t="s">
        <v>67</v>
      </c>
      <c r="K60">
        <v>85</v>
      </c>
      <c r="L60" t="s">
        <v>65</v>
      </c>
      <c r="M60">
        <f t="shared" ref="M60:M91" si="86">$B61</f>
        <v>38</v>
      </c>
      <c r="N60" s="10">
        <f t="shared" si="47"/>
        <v>13</v>
      </c>
      <c r="O60" s="10">
        <f t="shared" si="48"/>
        <v>34</v>
      </c>
      <c r="P60" s="8">
        <f>(P61*-1)</f>
        <v>-6.5</v>
      </c>
      <c r="Q60" t="str">
        <f t="shared" si="49"/>
        <v>N</v>
      </c>
    </row>
    <row r="61" spans="1:17" x14ac:dyDescent="0.35">
      <c r="A61" t="s">
        <v>32</v>
      </c>
      <c r="B61" s="3">
        <v>38</v>
      </c>
      <c r="C61" t="s">
        <v>1</v>
      </c>
      <c r="D61" t="str">
        <f>IF($B60&lt;$B61, "W", IF($B61&lt;$B60, "L", "T"))</f>
        <v>W</v>
      </c>
      <c r="E61" s="5">
        <v>41168</v>
      </c>
      <c r="F61" s="4">
        <f t="shared" si="45"/>
        <v>2</v>
      </c>
      <c r="G61" s="4">
        <v>6</v>
      </c>
      <c r="H61" t="s">
        <v>35</v>
      </c>
      <c r="I61">
        <v>1325</v>
      </c>
      <c r="J61" t="s">
        <v>67</v>
      </c>
      <c r="K61">
        <v>85</v>
      </c>
      <c r="L61" t="s">
        <v>65</v>
      </c>
      <c r="M61">
        <f t="shared" ref="M61:M92" si="87">$B60</f>
        <v>10</v>
      </c>
      <c r="N61" s="10">
        <f t="shared" si="47"/>
        <v>22</v>
      </c>
      <c r="O61" s="10">
        <f t="shared" si="48"/>
        <v>14</v>
      </c>
      <c r="P61" s="8">
        <v>6.5</v>
      </c>
      <c r="Q61" t="str">
        <f t="shared" si="49"/>
        <v>N</v>
      </c>
    </row>
    <row r="62" spans="1:17" x14ac:dyDescent="0.35">
      <c r="A62" t="s">
        <v>16</v>
      </c>
      <c r="B62" s="3">
        <v>19</v>
      </c>
      <c r="C62" t="s">
        <v>1</v>
      </c>
      <c r="D62" t="str">
        <f>IF($B62&lt;$B63,"L",IF($B63&lt;$B62, "W", "T"))</f>
        <v>L</v>
      </c>
      <c r="E62" s="5">
        <f t="shared" ref="E62" si="88">$E63</f>
        <v>41168</v>
      </c>
      <c r="F62" s="4">
        <f t="shared" si="45"/>
        <v>2</v>
      </c>
      <c r="G62" s="4">
        <v>7</v>
      </c>
      <c r="H62" t="s">
        <v>34</v>
      </c>
      <c r="I62">
        <v>1720</v>
      </c>
      <c r="J62" t="s">
        <v>67</v>
      </c>
      <c r="K62" s="1">
        <f>K63</f>
        <v>62</v>
      </c>
      <c r="L62" s="1" t="str">
        <f>L63</f>
        <v>Mostly Sunny</v>
      </c>
      <c r="M62">
        <f t="shared" ref="M62:M93" si="89">$B63</f>
        <v>27</v>
      </c>
      <c r="N62" s="10">
        <f t="shared" si="47"/>
        <v>27</v>
      </c>
      <c r="O62" s="10">
        <f t="shared" si="48"/>
        <v>23</v>
      </c>
      <c r="P62" s="8">
        <f>(P63*-1)</f>
        <v>-7</v>
      </c>
      <c r="Q62" t="str">
        <f t="shared" si="49"/>
        <v>N</v>
      </c>
    </row>
    <row r="63" spans="1:17" x14ac:dyDescent="0.35">
      <c r="A63" t="s">
        <v>24</v>
      </c>
      <c r="B63" s="3">
        <v>27</v>
      </c>
      <c r="C63" t="s">
        <v>1</v>
      </c>
      <c r="D63" t="str">
        <f>IF($B62&lt;$B63, "W", IF($B63&lt;$B62, "L", "T"))</f>
        <v>W</v>
      </c>
      <c r="E63" s="5">
        <v>41168</v>
      </c>
      <c r="F63" s="4">
        <f t="shared" si="45"/>
        <v>2</v>
      </c>
      <c r="G63" s="4">
        <v>7</v>
      </c>
      <c r="H63" t="s">
        <v>35</v>
      </c>
      <c r="I63">
        <v>1720</v>
      </c>
      <c r="J63" t="s">
        <v>67</v>
      </c>
      <c r="K63" s="1">
        <v>62</v>
      </c>
      <c r="L63" s="1" t="s">
        <v>107</v>
      </c>
      <c r="M63">
        <f t="shared" ref="M63:M94" si="90">$B62</f>
        <v>19</v>
      </c>
      <c r="N63" s="10">
        <f t="shared" si="47"/>
        <v>30</v>
      </c>
      <c r="O63" s="10">
        <f t="shared" si="48"/>
        <v>22</v>
      </c>
      <c r="P63" s="8">
        <v>7</v>
      </c>
      <c r="Q63" t="str">
        <f t="shared" si="49"/>
        <v>N</v>
      </c>
    </row>
    <row r="64" spans="1:17" x14ac:dyDescent="0.35">
      <c r="A64" t="s">
        <v>18</v>
      </c>
      <c r="B64" s="3">
        <v>21</v>
      </c>
      <c r="C64" t="s">
        <v>1</v>
      </c>
      <c r="D64" t="str">
        <f>IF($B64&lt;$B65,"L",IF($B65&lt;$B64, "W", "T"))</f>
        <v>L</v>
      </c>
      <c r="E64" s="5">
        <f>$E65</f>
        <v>41169</v>
      </c>
      <c r="F64" s="4">
        <f t="shared" si="45"/>
        <v>2</v>
      </c>
      <c r="G64" s="4">
        <v>8</v>
      </c>
      <c r="H64" t="s">
        <v>34</v>
      </c>
      <c r="I64">
        <v>2030</v>
      </c>
      <c r="J64" t="s">
        <v>43</v>
      </c>
      <c r="K64" t="s">
        <v>61</v>
      </c>
      <c r="M64">
        <f t="shared" ref="M64:M95" si="91">$B65</f>
        <v>27</v>
      </c>
      <c r="N64" s="10">
        <f t="shared" si="47"/>
        <v>31</v>
      </c>
      <c r="O64" s="10">
        <f t="shared" si="48"/>
        <v>19</v>
      </c>
      <c r="P64" s="8">
        <f>(P65*-1)</f>
        <v>-3</v>
      </c>
      <c r="Q64" t="str">
        <f t="shared" si="49"/>
        <v>N</v>
      </c>
    </row>
    <row r="65" spans="1:17" x14ac:dyDescent="0.35">
      <c r="A65" t="s">
        <v>3</v>
      </c>
      <c r="B65" s="3">
        <v>27</v>
      </c>
      <c r="C65" t="s">
        <v>1</v>
      </c>
      <c r="D65" t="str">
        <f>IF($B64&lt;$B65, "W", IF($B65&lt;$B64, "L", "T"))</f>
        <v>W</v>
      </c>
      <c r="E65" s="5">
        <v>41169</v>
      </c>
      <c r="F65" s="4">
        <f t="shared" si="45"/>
        <v>2</v>
      </c>
      <c r="G65" s="4">
        <v>8</v>
      </c>
      <c r="H65" t="s">
        <v>35</v>
      </c>
      <c r="I65">
        <v>2030</v>
      </c>
      <c r="J65" t="s">
        <v>43</v>
      </c>
      <c r="K65" t="s">
        <v>61</v>
      </c>
      <c r="M65">
        <f t="shared" ref="M65:M96" si="92">$B64</f>
        <v>21</v>
      </c>
      <c r="N65" s="10">
        <f t="shared" si="47"/>
        <v>40</v>
      </c>
      <c r="O65" s="10">
        <f t="shared" si="48"/>
        <v>24</v>
      </c>
      <c r="P65" s="8">
        <v>3</v>
      </c>
      <c r="Q65" t="str">
        <f t="shared" si="49"/>
        <v>N</v>
      </c>
    </row>
    <row r="66" spans="1:17" x14ac:dyDescent="0.35">
      <c r="A66" t="s">
        <v>21</v>
      </c>
      <c r="B66" s="3">
        <v>36</v>
      </c>
      <c r="C66" t="s">
        <v>1</v>
      </c>
      <c r="D66" t="str">
        <f>IF($B66&lt;$B67,"L",IF($B67&lt;$B66, "W", "T"))</f>
        <v>W</v>
      </c>
      <c r="E66" s="5">
        <f>$E67</f>
        <v>41172</v>
      </c>
      <c r="F66" s="4">
        <f>1+IF(ISNA(VLOOKUP($A66,$A$34:$F$65,6,FALSE)),VLOOKUP($A66,$A$2:$F$33,6,FALSE),VLOOKUP($A66,$A$34:$F$65,6,FALSE))</f>
        <v>3</v>
      </c>
      <c r="G66" s="4">
        <v>4</v>
      </c>
      <c r="H66" t="s">
        <v>34</v>
      </c>
      <c r="I66">
        <v>2020</v>
      </c>
      <c r="J66" t="s">
        <v>43</v>
      </c>
      <c r="K66" s="1">
        <f>K67</f>
        <v>75</v>
      </c>
      <c r="L66" s="1" t="str">
        <f>L67</f>
        <v>Partly Cloudy</v>
      </c>
      <c r="M66">
        <f t="shared" ref="M66:M97" si="93">$B67</f>
        <v>7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29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29</v>
      </c>
      <c r="P66" s="8">
        <f>(P67*-1)</f>
        <v>-2.5</v>
      </c>
      <c r="Q66" t="str">
        <f>IF(AND(($P66 &lt;  0), ($D66="L")), "N", IF(AND(($P66 &gt; 0), ($D66="W")),"N","Y"))</f>
        <v>Y</v>
      </c>
    </row>
    <row r="67" spans="1:17" x14ac:dyDescent="0.35">
      <c r="A67" t="s">
        <v>20</v>
      </c>
      <c r="B67" s="3">
        <v>7</v>
      </c>
      <c r="C67" t="s">
        <v>1</v>
      </c>
      <c r="D67" t="str">
        <f>IF($B66&lt;$B67, "W", IF($B67&lt;$B66, "L", "T"))</f>
        <v>L</v>
      </c>
      <c r="E67" s="5">
        <v>41172</v>
      </c>
      <c r="F67" s="4">
        <f t="shared" ref="F67:F97" si="94">1+IF(ISNA(VLOOKUP($A67,$A$34:$F$65,6,FALSE)),VLOOKUP($A67,$A$2:$F$33,6,FALSE),VLOOKUP($A67,$A$34:$F$65,6,FALSE))</f>
        <v>3</v>
      </c>
      <c r="G67" s="4">
        <v>4</v>
      </c>
      <c r="H67" t="s">
        <v>35</v>
      </c>
      <c r="I67">
        <v>2020</v>
      </c>
      <c r="J67" t="s">
        <v>43</v>
      </c>
      <c r="K67" s="1">
        <v>75</v>
      </c>
      <c r="L67" s="1" t="s">
        <v>62</v>
      </c>
      <c r="M67">
        <f t="shared" ref="M67:M98" si="95">$B66</f>
        <v>36</v>
      </c>
      <c r="N67" s="10">
        <f t="shared" ref="N67:N97" si="96">(IF(ISNA(VLOOKUP($A67,$A$34:$N$65,2,FALSE)),((VLOOKUP($A67,$A$2:$N$33,14,FALSE)*($F67-2))+VLOOKUP($A67,$A$2:$N$33,2,FALSE))/($F67-1),((VLOOKUP($A67,$A$34:$N$65,14,FALSE)*($F67-2))+VLOOKUP($A67,$A$34:$N$65,2,FALSE))/($F67-1)))</f>
        <v>22.5</v>
      </c>
      <c r="O67" s="10">
        <f t="shared" ref="O67:O97" si="97">(IF(ISNA(VLOOKUP($A67,$A$34:$O$65,13,FALSE)),((VLOOKUP($A67,$A$2:$O$33,15,FALSE)*($F67-2))+VLOOKUP($A67,$A$2:$O$33,13,FALSE))/($F67-1),((VLOOKUP($A67,$A$34:$O$65,15,FALSE)*($F67-2))+VLOOKUP($A67,$A$34:$O$65,13,FALSE))/($F67-1)))</f>
        <v>21.5</v>
      </c>
      <c r="P67" s="8">
        <v>2.5</v>
      </c>
      <c r="Q67" t="str">
        <f t="shared" ref="Q67:Q97" si="98">IF(AND(($P67 &lt;  0), ($D67="L")), "N", IF(AND(($P67 &gt; 0), ($D67="W")),"N","Y"))</f>
        <v>Y</v>
      </c>
    </row>
    <row r="68" spans="1:17" x14ac:dyDescent="0.35">
      <c r="A68" t="s">
        <v>33</v>
      </c>
      <c r="B68" s="3">
        <v>27</v>
      </c>
      <c r="C68" t="s">
        <v>5</v>
      </c>
      <c r="D68" t="str">
        <f>IF($B68&lt;$B69,"L",IF($B69&lt;$B68, "W", "T"))</f>
        <v>W</v>
      </c>
      <c r="E68" s="5">
        <f>$E69</f>
        <v>41175</v>
      </c>
      <c r="F68" s="4">
        <f t="shared" si="94"/>
        <v>3</v>
      </c>
      <c r="G68" s="4">
        <v>7</v>
      </c>
      <c r="H68" t="s">
        <v>34</v>
      </c>
      <c r="I68">
        <v>1200</v>
      </c>
      <c r="J68" t="s">
        <v>38</v>
      </c>
      <c r="K68" t="s">
        <v>61</v>
      </c>
      <c r="M68">
        <f t="shared" ref="M68:M99" si="99">$B69</f>
        <v>24</v>
      </c>
      <c r="N68" s="10">
        <f t="shared" si="96"/>
        <v>20.5</v>
      </c>
      <c r="O68" s="10">
        <f t="shared" si="97"/>
        <v>37.5</v>
      </c>
      <c r="P68" s="8">
        <f>(P69*-1)</f>
        <v>-8.5</v>
      </c>
      <c r="Q68" t="str">
        <f t="shared" si="98"/>
        <v>Y</v>
      </c>
    </row>
    <row r="69" spans="1:17" x14ac:dyDescent="0.35">
      <c r="A69" t="s">
        <v>2</v>
      </c>
      <c r="B69" s="3">
        <v>24</v>
      </c>
      <c r="C69" t="s">
        <v>5</v>
      </c>
      <c r="D69" t="str">
        <f>IF($B68&lt;$B69, "W", IF($B69&lt;$B68, "L", "T"))</f>
        <v>L</v>
      </c>
      <c r="E69" s="5">
        <v>41175</v>
      </c>
      <c r="F69" s="4">
        <f t="shared" si="94"/>
        <v>3</v>
      </c>
      <c r="G69" s="4">
        <v>7</v>
      </c>
      <c r="H69" t="s">
        <v>35</v>
      </c>
      <c r="I69">
        <v>1200</v>
      </c>
      <c r="J69" t="s">
        <v>38</v>
      </c>
      <c r="K69" t="s">
        <v>61</v>
      </c>
      <c r="M69">
        <f t="shared" ref="M69:M100" si="100">$B68</f>
        <v>27</v>
      </c>
      <c r="N69" s="10">
        <f t="shared" si="96"/>
        <v>29.5</v>
      </c>
      <c r="O69" s="10">
        <f t="shared" si="97"/>
        <v>37.5</v>
      </c>
      <c r="P69" s="8">
        <v>8.5</v>
      </c>
      <c r="Q69" t="str">
        <f t="shared" si="98"/>
        <v>Y</v>
      </c>
    </row>
    <row r="70" spans="1:17" x14ac:dyDescent="0.35">
      <c r="A70" t="s">
        <v>11</v>
      </c>
      <c r="B70" s="3">
        <v>24</v>
      </c>
      <c r="C70" t="s">
        <v>1</v>
      </c>
      <c r="D70" t="str">
        <f>IF($B70&lt;$B71,"L",IF($B71&lt;$B70, "W", "T"))</f>
        <v>W</v>
      </c>
      <c r="E70" s="5">
        <f t="shared" ref="E70" si="101">$E71</f>
        <v>41175</v>
      </c>
      <c r="F70" s="4">
        <f t="shared" si="94"/>
        <v>3</v>
      </c>
      <c r="G70" s="4">
        <v>7</v>
      </c>
      <c r="H70" t="s">
        <v>34</v>
      </c>
      <c r="I70">
        <v>1300</v>
      </c>
      <c r="J70" t="s">
        <v>43</v>
      </c>
      <c r="K70">
        <v>53</v>
      </c>
      <c r="L70" t="s">
        <v>73</v>
      </c>
      <c r="M70">
        <f t="shared" ref="M70:M101" si="102">$B71</f>
        <v>14</v>
      </c>
      <c r="N70" s="10">
        <f t="shared" si="96"/>
        <v>31.5</v>
      </c>
      <c r="O70" s="10">
        <f t="shared" si="97"/>
        <v>32.5</v>
      </c>
      <c r="P70" s="8">
        <f>(P71*-1)</f>
        <v>3</v>
      </c>
      <c r="Q70" t="str">
        <f t="shared" si="98"/>
        <v>N</v>
      </c>
    </row>
    <row r="71" spans="1:17" x14ac:dyDescent="0.35">
      <c r="A71" t="s">
        <v>8</v>
      </c>
      <c r="B71" s="3">
        <v>14</v>
      </c>
      <c r="C71" t="s">
        <v>1</v>
      </c>
      <c r="D71" t="str">
        <f>IF($B70&lt;$B71, "W", IF($B71&lt;$B70, "L", "T"))</f>
        <v>L</v>
      </c>
      <c r="E71" s="5">
        <v>41175</v>
      </c>
      <c r="F71" s="4">
        <f t="shared" si="94"/>
        <v>3</v>
      </c>
      <c r="G71" s="4">
        <v>7</v>
      </c>
      <c r="H71" t="s">
        <v>35</v>
      </c>
      <c r="I71">
        <v>1300</v>
      </c>
      <c r="J71" t="s">
        <v>43</v>
      </c>
      <c r="K71">
        <v>53</v>
      </c>
      <c r="L71" t="s">
        <v>73</v>
      </c>
      <c r="M71">
        <f t="shared" ref="M71:M102" si="103">$B70</f>
        <v>24</v>
      </c>
      <c r="N71" s="10">
        <f t="shared" si="96"/>
        <v>21.5</v>
      </c>
      <c r="O71" s="10">
        <f t="shared" si="97"/>
        <v>25.5</v>
      </c>
      <c r="P71" s="8">
        <v>-3</v>
      </c>
      <c r="Q71" t="str">
        <f t="shared" si="98"/>
        <v>N</v>
      </c>
    </row>
    <row r="72" spans="1:17" x14ac:dyDescent="0.35">
      <c r="A72" t="s">
        <v>6</v>
      </c>
      <c r="B72" s="3">
        <v>38</v>
      </c>
      <c r="C72" t="s">
        <v>1</v>
      </c>
      <c r="D72" t="str">
        <f>IF($B72&lt;$B73,"L",IF($B73&lt;$B72, "W", "T"))</f>
        <v>W</v>
      </c>
      <c r="E72" s="5">
        <f t="shared" ref="E72" si="104">$E73</f>
        <v>41175</v>
      </c>
      <c r="F72" s="4">
        <f t="shared" si="94"/>
        <v>3</v>
      </c>
      <c r="G72" s="4">
        <v>7</v>
      </c>
      <c r="H72" t="s">
        <v>34</v>
      </c>
      <c r="I72">
        <v>1300</v>
      </c>
      <c r="J72" t="s">
        <v>43</v>
      </c>
      <c r="K72">
        <v>65</v>
      </c>
      <c r="L72" t="s">
        <v>65</v>
      </c>
      <c r="M72">
        <f t="shared" ref="M72:M103" si="105">$B73</f>
        <v>31</v>
      </c>
      <c r="N72" s="10">
        <f t="shared" si="96"/>
        <v>23.5</v>
      </c>
      <c r="O72" s="10">
        <f t="shared" si="97"/>
        <v>35.5</v>
      </c>
      <c r="P72" s="8">
        <f>(P73*-1)</f>
        <v>-3</v>
      </c>
      <c r="Q72" t="str">
        <f t="shared" si="98"/>
        <v>Y</v>
      </c>
    </row>
    <row r="73" spans="1:17" x14ac:dyDescent="0.35">
      <c r="A73" t="s">
        <v>29</v>
      </c>
      <c r="B73" s="3">
        <v>31</v>
      </c>
      <c r="C73" t="s">
        <v>1</v>
      </c>
      <c r="D73" t="str">
        <f>IF($B72&lt;$B73, "W", IF($B73&lt;$B72, "L", "T"))</f>
        <v>L</v>
      </c>
      <c r="E73" s="5">
        <v>41175</v>
      </c>
      <c r="F73" s="4">
        <f t="shared" si="94"/>
        <v>3</v>
      </c>
      <c r="G73" s="4">
        <v>7</v>
      </c>
      <c r="H73" t="s">
        <v>35</v>
      </c>
      <c r="I73">
        <v>1300</v>
      </c>
      <c r="J73" t="s">
        <v>43</v>
      </c>
      <c r="K73">
        <v>65</v>
      </c>
      <c r="L73" t="s">
        <v>65</v>
      </c>
      <c r="M73">
        <f t="shared" ref="M73:M104" si="106">$B72</f>
        <v>38</v>
      </c>
      <c r="N73" s="10">
        <f t="shared" si="96"/>
        <v>34</v>
      </c>
      <c r="O73" s="10">
        <f t="shared" si="97"/>
        <v>31.5</v>
      </c>
      <c r="P73" s="8">
        <v>3</v>
      </c>
      <c r="Q73" t="str">
        <f t="shared" si="98"/>
        <v>Y</v>
      </c>
    </row>
    <row r="74" spans="1:17" x14ac:dyDescent="0.35">
      <c r="A74" t="s">
        <v>19</v>
      </c>
      <c r="B74" s="3">
        <v>22</v>
      </c>
      <c r="C74" t="s">
        <v>1</v>
      </c>
      <c r="D74" t="str">
        <f>IF($B74&lt;$B75,"L",IF($B75&lt;$B74, "W", "T"))</f>
        <v>W</v>
      </c>
      <c r="E74" s="5">
        <f t="shared" ref="E74" si="107">$E75</f>
        <v>41175</v>
      </c>
      <c r="F74" s="4">
        <f t="shared" si="94"/>
        <v>3</v>
      </c>
      <c r="G74" s="4">
        <v>7</v>
      </c>
      <c r="H74" t="s">
        <v>34</v>
      </c>
      <c r="I74">
        <v>1300</v>
      </c>
      <c r="J74" t="s">
        <v>43</v>
      </c>
      <c r="K74">
        <v>59</v>
      </c>
      <c r="L74" t="s">
        <v>62</v>
      </c>
      <c r="M74">
        <f t="shared" ref="M74:M105" si="108">$B75</f>
        <v>17</v>
      </c>
      <c r="N74" s="10">
        <f t="shared" si="96"/>
        <v>15</v>
      </c>
      <c r="O74" s="10">
        <f t="shared" si="97"/>
        <v>26.5</v>
      </c>
      <c r="P74" s="8">
        <f>(P75*-1)</f>
        <v>-3</v>
      </c>
      <c r="Q74" t="str">
        <f t="shared" si="98"/>
        <v>Y</v>
      </c>
    </row>
    <row r="75" spans="1:17" x14ac:dyDescent="0.35">
      <c r="A75" t="s">
        <v>14</v>
      </c>
      <c r="B75" s="3">
        <v>17</v>
      </c>
      <c r="C75" t="s">
        <v>1</v>
      </c>
      <c r="D75" t="str">
        <f>IF($B74&lt;$B75, "W", IF($B75&lt;$B74, "L", "T"))</f>
        <v>L</v>
      </c>
      <c r="E75" s="5">
        <v>41175</v>
      </c>
      <c r="F75" s="4">
        <f t="shared" si="94"/>
        <v>3</v>
      </c>
      <c r="G75" s="4">
        <v>7</v>
      </c>
      <c r="H75" t="s">
        <v>35</v>
      </c>
      <c r="I75">
        <v>1300</v>
      </c>
      <c r="J75" t="s">
        <v>43</v>
      </c>
      <c r="K75">
        <v>59</v>
      </c>
      <c r="L75" t="s">
        <v>62</v>
      </c>
      <c r="M75">
        <f t="shared" ref="M75:M106" si="109">$B74</f>
        <v>22</v>
      </c>
      <c r="N75" s="10">
        <f t="shared" si="96"/>
        <v>22</v>
      </c>
      <c r="O75" s="10">
        <f t="shared" si="97"/>
        <v>30.5</v>
      </c>
      <c r="P75" s="8">
        <v>3</v>
      </c>
      <c r="Q75" t="str">
        <f t="shared" si="98"/>
        <v>Y</v>
      </c>
    </row>
    <row r="76" spans="1:17" x14ac:dyDescent="0.35">
      <c r="A76" t="s">
        <v>16</v>
      </c>
      <c r="B76" s="3">
        <v>41</v>
      </c>
      <c r="C76" t="s">
        <v>5</v>
      </c>
      <c r="D76" t="str">
        <f>IF($B76&lt;$B77,"L",IF($B77&lt;$B76, "W", "T"))</f>
        <v>L</v>
      </c>
      <c r="E76" s="5">
        <f t="shared" ref="E76" si="110">$E77</f>
        <v>41175</v>
      </c>
      <c r="F76" s="4">
        <f t="shared" si="94"/>
        <v>3</v>
      </c>
      <c r="G76" s="4">
        <v>7</v>
      </c>
      <c r="H76" t="s">
        <v>34</v>
      </c>
      <c r="I76">
        <v>1200</v>
      </c>
      <c r="J76" t="s">
        <v>38</v>
      </c>
      <c r="K76">
        <v>68</v>
      </c>
      <c r="L76" t="s">
        <v>65</v>
      </c>
      <c r="M76">
        <f t="shared" ref="M76:M107" si="111">$B77</f>
        <v>44</v>
      </c>
      <c r="N76" s="10">
        <f t="shared" si="96"/>
        <v>23</v>
      </c>
      <c r="O76" s="10">
        <f t="shared" si="97"/>
        <v>25</v>
      </c>
      <c r="P76" s="8">
        <f>(P77*-1)</f>
        <v>4</v>
      </c>
      <c r="Q76" t="str">
        <f t="shared" si="98"/>
        <v>Y</v>
      </c>
    </row>
    <row r="77" spans="1:17" x14ac:dyDescent="0.35">
      <c r="A77" t="s">
        <v>13</v>
      </c>
      <c r="B77" s="3">
        <v>44</v>
      </c>
      <c r="C77" t="s">
        <v>5</v>
      </c>
      <c r="D77" t="str">
        <f>IF($B76&lt;$B77, "W", IF($B77&lt;$B76, "L", "T"))</f>
        <v>W</v>
      </c>
      <c r="E77" s="5">
        <v>41175</v>
      </c>
      <c r="F77" s="4">
        <f t="shared" si="94"/>
        <v>3</v>
      </c>
      <c r="G77" s="4">
        <v>7</v>
      </c>
      <c r="H77" t="s">
        <v>35</v>
      </c>
      <c r="I77">
        <v>1200</v>
      </c>
      <c r="J77" t="s">
        <v>38</v>
      </c>
      <c r="K77">
        <v>68</v>
      </c>
      <c r="L77" t="s">
        <v>65</v>
      </c>
      <c r="M77">
        <f t="shared" ref="M77:M108" si="112">$B76</f>
        <v>41</v>
      </c>
      <c r="N77" s="10">
        <f t="shared" si="96"/>
        <v>11.5</v>
      </c>
      <c r="O77" s="10">
        <f t="shared" si="97"/>
        <v>36</v>
      </c>
      <c r="P77" s="8">
        <v>-4</v>
      </c>
      <c r="Q77" t="str">
        <f t="shared" si="98"/>
        <v>Y</v>
      </c>
    </row>
    <row r="78" spans="1:17" x14ac:dyDescent="0.35">
      <c r="A78" t="s">
        <v>31</v>
      </c>
      <c r="B78" s="3">
        <v>23</v>
      </c>
      <c r="C78" t="s">
        <v>5</v>
      </c>
      <c r="D78" t="str">
        <f>IF($B78&lt;$B79,"L",IF($B79&lt;$B78, "W", "T"))</f>
        <v>W</v>
      </c>
      <c r="E78" s="5">
        <f t="shared" ref="E78" si="113">$E79</f>
        <v>41175</v>
      </c>
      <c r="F78" s="4">
        <f t="shared" si="94"/>
        <v>3</v>
      </c>
      <c r="G78" s="4">
        <v>7</v>
      </c>
      <c r="H78" t="s">
        <v>34</v>
      </c>
      <c r="I78">
        <v>1300</v>
      </c>
      <c r="J78" t="s">
        <v>43</v>
      </c>
      <c r="K78">
        <v>83</v>
      </c>
      <c r="L78" t="s">
        <v>74</v>
      </c>
      <c r="M78">
        <f t="shared" ref="M78:M109" si="114">$B79</f>
        <v>20</v>
      </c>
      <c r="N78" s="10">
        <f t="shared" si="96"/>
        <v>29</v>
      </c>
      <c r="O78" s="10">
        <f t="shared" si="97"/>
        <v>27.5</v>
      </c>
      <c r="P78" s="8">
        <f>(P79*-1)</f>
        <v>2.5</v>
      </c>
      <c r="Q78" t="str">
        <f t="shared" si="98"/>
        <v>N</v>
      </c>
    </row>
    <row r="79" spans="1:17" x14ac:dyDescent="0.35">
      <c r="A79" t="s">
        <v>10</v>
      </c>
      <c r="B79" s="3">
        <v>20</v>
      </c>
      <c r="C79" t="s">
        <v>5</v>
      </c>
      <c r="D79" t="str">
        <f>IF($B78&lt;$B79, "W", IF($B79&lt;$B78, "L", "T"))</f>
        <v>L</v>
      </c>
      <c r="E79" s="5">
        <v>41175</v>
      </c>
      <c r="F79" s="4">
        <f t="shared" si="94"/>
        <v>3</v>
      </c>
      <c r="G79" s="4">
        <v>7</v>
      </c>
      <c r="H79" t="s">
        <v>35</v>
      </c>
      <c r="I79">
        <v>1300</v>
      </c>
      <c r="J79" t="s">
        <v>43</v>
      </c>
      <c r="K79">
        <v>83</v>
      </c>
      <c r="L79" t="s">
        <v>74</v>
      </c>
      <c r="M79">
        <f t="shared" ref="M79:M110" si="115">$B78</f>
        <v>23</v>
      </c>
      <c r="N79" s="10">
        <f t="shared" si="96"/>
        <v>22.5</v>
      </c>
      <c r="O79" s="10">
        <f t="shared" si="97"/>
        <v>21.5</v>
      </c>
      <c r="P79" s="8">
        <v>-2.5</v>
      </c>
      <c r="Q79" t="str">
        <f t="shared" si="98"/>
        <v>N</v>
      </c>
    </row>
    <row r="80" spans="1:17" x14ac:dyDescent="0.35">
      <c r="A80" t="s">
        <v>23</v>
      </c>
      <c r="B80" s="3">
        <v>6</v>
      </c>
      <c r="C80" t="s">
        <v>1</v>
      </c>
      <c r="D80" t="str">
        <f>IF($B80&lt;$B81,"L",IF($B81&lt;$B80, "W", "T"))</f>
        <v>L</v>
      </c>
      <c r="E80" s="5">
        <f t="shared" ref="E80" si="116">$E81</f>
        <v>41175</v>
      </c>
      <c r="F80" s="4">
        <f t="shared" si="94"/>
        <v>3</v>
      </c>
      <c r="G80" s="4">
        <v>6</v>
      </c>
      <c r="H80" t="s">
        <v>34</v>
      </c>
      <c r="I80">
        <v>1200</v>
      </c>
      <c r="J80" t="s">
        <v>38</v>
      </c>
      <c r="K80">
        <v>56</v>
      </c>
      <c r="L80" t="s">
        <v>62</v>
      </c>
      <c r="M80">
        <f t="shared" ref="M80:M111" si="117">$B81</f>
        <v>23</v>
      </c>
      <c r="N80" s="10">
        <f t="shared" si="96"/>
        <v>27</v>
      </c>
      <c r="O80" s="10">
        <f t="shared" si="97"/>
        <v>27.5</v>
      </c>
      <c r="P80" s="8">
        <f>(P81*-1)</f>
        <v>-7</v>
      </c>
      <c r="Q80" t="str">
        <f t="shared" si="98"/>
        <v>N</v>
      </c>
    </row>
    <row r="81" spans="1:17" x14ac:dyDescent="0.35">
      <c r="A81" t="s">
        <v>17</v>
      </c>
      <c r="B81" s="3">
        <v>23</v>
      </c>
      <c r="C81" t="s">
        <v>1</v>
      </c>
      <c r="D81" t="str">
        <f>IF($B80&lt;$B81, "W", IF($B81&lt;$B80, "L", "T"))</f>
        <v>W</v>
      </c>
      <c r="E81" s="5">
        <v>41175</v>
      </c>
      <c r="F81" s="4">
        <f t="shared" si="94"/>
        <v>3</v>
      </c>
      <c r="G81" s="4">
        <v>10</v>
      </c>
      <c r="H81" t="s">
        <v>35</v>
      </c>
      <c r="I81">
        <v>1200</v>
      </c>
      <c r="J81" t="s">
        <v>38</v>
      </c>
      <c r="K81">
        <v>56</v>
      </c>
      <c r="L81" t="s">
        <v>62</v>
      </c>
      <c r="M81">
        <f t="shared" ref="M81:M112" si="118">$B80</f>
        <v>6</v>
      </c>
      <c r="N81" s="10">
        <f t="shared" si="96"/>
        <v>25.5</v>
      </c>
      <c r="O81" s="10">
        <f t="shared" si="97"/>
        <v>22</v>
      </c>
      <c r="P81" s="8">
        <v>7</v>
      </c>
      <c r="Q81" t="str">
        <f t="shared" si="98"/>
        <v>N</v>
      </c>
    </row>
    <row r="82" spans="1:17" x14ac:dyDescent="0.35">
      <c r="A82" t="s">
        <v>24</v>
      </c>
      <c r="B82" s="3">
        <v>13</v>
      </c>
      <c r="C82" t="s">
        <v>1</v>
      </c>
      <c r="D82" t="str">
        <f>IF($B82&lt;$B83,"L",IF($B83&lt;$B82, "W", "T"))</f>
        <v>L</v>
      </c>
      <c r="E82" s="5">
        <f t="shared" ref="E82" si="119">$E83</f>
        <v>41175</v>
      </c>
      <c r="F82" s="4">
        <f t="shared" si="94"/>
        <v>3</v>
      </c>
      <c r="G82" s="4">
        <v>7</v>
      </c>
      <c r="H82" t="s">
        <v>34</v>
      </c>
      <c r="I82">
        <v>1200</v>
      </c>
      <c r="J82" t="s">
        <v>38</v>
      </c>
      <c r="K82" t="s">
        <v>61</v>
      </c>
      <c r="M82">
        <f t="shared" ref="M82:M113" si="120">$B83</f>
        <v>24</v>
      </c>
      <c r="N82" s="10">
        <f t="shared" si="96"/>
        <v>28.5</v>
      </c>
      <c r="O82" s="10">
        <f t="shared" si="97"/>
        <v>20.5</v>
      </c>
      <c r="P82" s="8">
        <f>(P83*-1)</f>
        <v>7</v>
      </c>
      <c r="Q82" t="str">
        <f t="shared" si="98"/>
        <v>Y</v>
      </c>
    </row>
    <row r="83" spans="1:17" x14ac:dyDescent="0.35">
      <c r="A83" t="s">
        <v>0</v>
      </c>
      <c r="B83" s="3">
        <v>24</v>
      </c>
      <c r="C83" t="s">
        <v>1</v>
      </c>
      <c r="D83" t="str">
        <f>IF($B82&lt;$B83, "W", IF($B83&lt;$B82, "L", "T"))</f>
        <v>W</v>
      </c>
      <c r="E83" s="5">
        <v>41175</v>
      </c>
      <c r="F83" s="4">
        <f t="shared" si="94"/>
        <v>3</v>
      </c>
      <c r="G83" s="4">
        <v>7</v>
      </c>
      <c r="H83" t="s">
        <v>35</v>
      </c>
      <c r="I83">
        <v>1200</v>
      </c>
      <c r="J83" t="s">
        <v>38</v>
      </c>
      <c r="K83" t="s">
        <v>61</v>
      </c>
      <c r="M83">
        <f t="shared" ref="M83:M114" si="121">$B82</f>
        <v>13</v>
      </c>
      <c r="N83" s="10">
        <f t="shared" si="96"/>
        <v>23</v>
      </c>
      <c r="O83" s="10">
        <f t="shared" si="97"/>
        <v>23</v>
      </c>
      <c r="P83" s="8">
        <v>-7</v>
      </c>
      <c r="Q83" t="str">
        <f t="shared" si="98"/>
        <v>Y</v>
      </c>
    </row>
    <row r="84" spans="1:17" x14ac:dyDescent="0.35">
      <c r="A84" t="s">
        <v>9</v>
      </c>
      <c r="B84" s="3">
        <v>10</v>
      </c>
      <c r="C84" t="s">
        <v>1</v>
      </c>
      <c r="D84" t="str">
        <f>IF($B84&lt;$B85,"L",IF($B85&lt;$B84, "W", "T"))</f>
        <v>L</v>
      </c>
      <c r="E84" s="5">
        <f t="shared" ref="E84" si="122">$E85</f>
        <v>41175</v>
      </c>
      <c r="F84" s="4">
        <f t="shared" si="94"/>
        <v>3</v>
      </c>
      <c r="G84" s="4">
        <v>7</v>
      </c>
      <c r="H84" t="s">
        <v>34</v>
      </c>
      <c r="I84">
        <v>1200</v>
      </c>
      <c r="J84" t="s">
        <v>38</v>
      </c>
      <c r="K84" t="s">
        <v>61</v>
      </c>
      <c r="M84">
        <f t="shared" ref="M84:M115" si="123">$B85</f>
        <v>16</v>
      </c>
      <c r="N84" s="10">
        <f t="shared" si="96"/>
        <v>25</v>
      </c>
      <c r="O84" s="10">
        <f t="shared" si="97"/>
        <v>25.5</v>
      </c>
      <c r="P84" s="8">
        <f>(P85*-1)</f>
        <v>-7.5</v>
      </c>
      <c r="Q84" t="str">
        <f t="shared" si="98"/>
        <v>N</v>
      </c>
    </row>
    <row r="85" spans="1:17" x14ac:dyDescent="0.35">
      <c r="A85" t="s">
        <v>28</v>
      </c>
      <c r="B85" s="3">
        <v>16</v>
      </c>
      <c r="C85" t="s">
        <v>1</v>
      </c>
      <c r="D85" t="str">
        <f>IF($B84&lt;$B85, "W", IF($B85&lt;$B84, "L", "T"))</f>
        <v>W</v>
      </c>
      <c r="E85" s="5">
        <v>41175</v>
      </c>
      <c r="F85" s="4">
        <f t="shared" si="94"/>
        <v>3</v>
      </c>
      <c r="G85" s="4">
        <v>7</v>
      </c>
      <c r="H85" t="s">
        <v>35</v>
      </c>
      <c r="I85">
        <v>1200</v>
      </c>
      <c r="J85" t="s">
        <v>38</v>
      </c>
      <c r="K85" t="s">
        <v>61</v>
      </c>
      <c r="M85">
        <f t="shared" ref="M85:M116" si="124">$B84</f>
        <v>10</v>
      </c>
      <c r="N85" s="10">
        <f t="shared" si="96"/>
        <v>15.5</v>
      </c>
      <c r="O85" s="10">
        <f t="shared" si="97"/>
        <v>22</v>
      </c>
      <c r="P85" s="8">
        <v>7.5</v>
      </c>
      <c r="Q85" t="str">
        <f t="shared" si="98"/>
        <v>N</v>
      </c>
    </row>
    <row r="86" spans="1:17" x14ac:dyDescent="0.35">
      <c r="A86" t="s">
        <v>27</v>
      </c>
      <c r="B86" s="3">
        <v>6</v>
      </c>
      <c r="C86" t="s">
        <v>1</v>
      </c>
      <c r="D86" t="str">
        <f>IF($B86&lt;$B87,"L",IF($B87&lt;$B86, "W", "T"))</f>
        <v>L</v>
      </c>
      <c r="E86" s="5">
        <f t="shared" ref="E86" si="125">$E87</f>
        <v>41175</v>
      </c>
      <c r="F86" s="4">
        <f t="shared" si="94"/>
        <v>3</v>
      </c>
      <c r="G86" s="4">
        <v>7</v>
      </c>
      <c r="H86" t="s">
        <v>34</v>
      </c>
      <c r="I86">
        <v>1305</v>
      </c>
      <c r="J86" t="s">
        <v>67</v>
      </c>
      <c r="K86" t="s">
        <v>61</v>
      </c>
      <c r="M86">
        <f t="shared" ref="M86:M117" si="126">$B87</f>
        <v>27</v>
      </c>
      <c r="N86" s="10">
        <f t="shared" si="96"/>
        <v>20.5</v>
      </c>
      <c r="O86" s="10">
        <f t="shared" si="97"/>
        <v>19.5</v>
      </c>
      <c r="P86" s="8">
        <f>(P87*-1)</f>
        <v>3</v>
      </c>
      <c r="Q86" t="str">
        <f t="shared" si="98"/>
        <v>Y</v>
      </c>
    </row>
    <row r="87" spans="1:17" x14ac:dyDescent="0.35">
      <c r="A87" t="s">
        <v>22</v>
      </c>
      <c r="B87" s="3">
        <v>27</v>
      </c>
      <c r="C87" t="s">
        <v>1</v>
      </c>
      <c r="D87" t="str">
        <f>IF($B86&lt;$B87, "W", IF($B87&lt;$B86, "L", "T"))</f>
        <v>W</v>
      </c>
      <c r="E87" s="5">
        <v>41175</v>
      </c>
      <c r="F87" s="4">
        <f t="shared" si="94"/>
        <v>3</v>
      </c>
      <c r="G87" s="4">
        <v>7</v>
      </c>
      <c r="H87" t="s">
        <v>35</v>
      </c>
      <c r="I87">
        <v>1305</v>
      </c>
      <c r="J87" t="s">
        <v>67</v>
      </c>
      <c r="K87" t="s">
        <v>61</v>
      </c>
      <c r="M87">
        <f t="shared" ref="M87:M118" si="127">$B86</f>
        <v>6</v>
      </c>
      <c r="N87" s="10">
        <f t="shared" si="96"/>
        <v>20</v>
      </c>
      <c r="O87" s="10">
        <f t="shared" si="97"/>
        <v>17</v>
      </c>
      <c r="P87" s="8">
        <v>-3</v>
      </c>
      <c r="Q87" t="str">
        <f t="shared" si="98"/>
        <v>Y</v>
      </c>
    </row>
    <row r="88" spans="1:17" x14ac:dyDescent="0.35">
      <c r="A88" t="s">
        <v>3</v>
      </c>
      <c r="B88" s="3">
        <v>27</v>
      </c>
      <c r="C88" t="s">
        <v>1</v>
      </c>
      <c r="D88" t="str">
        <f>IF($B88&lt;$B89,"L",IF($B89&lt;$B88, "W", "T"))</f>
        <v>W</v>
      </c>
      <c r="E88" s="5">
        <f t="shared" ref="E88" si="128">$E89</f>
        <v>41175</v>
      </c>
      <c r="F88" s="4">
        <f t="shared" si="94"/>
        <v>3</v>
      </c>
      <c r="G88" s="4">
        <v>6</v>
      </c>
      <c r="H88" t="s">
        <v>34</v>
      </c>
      <c r="I88">
        <v>1305</v>
      </c>
      <c r="J88" t="s">
        <v>67</v>
      </c>
      <c r="K88">
        <v>82</v>
      </c>
      <c r="L88" t="s">
        <v>65</v>
      </c>
      <c r="M88">
        <f t="shared" ref="M88:M119" si="129">$B89</f>
        <v>3</v>
      </c>
      <c r="N88" s="10">
        <f t="shared" si="96"/>
        <v>33.5</v>
      </c>
      <c r="O88" s="10">
        <f t="shared" si="97"/>
        <v>22.5</v>
      </c>
      <c r="P88" s="8">
        <f>(P89*-1)</f>
        <v>-3</v>
      </c>
      <c r="Q88" t="str">
        <f t="shared" si="98"/>
        <v>Y</v>
      </c>
    </row>
    <row r="89" spans="1:17" x14ac:dyDescent="0.35">
      <c r="A89" t="s">
        <v>32</v>
      </c>
      <c r="B89" s="3">
        <v>3</v>
      </c>
      <c r="C89" t="s">
        <v>1</v>
      </c>
      <c r="D89" t="str">
        <f>IF($B88&lt;$B89, "W", IF($B89&lt;$B88, "L", "T"))</f>
        <v>L</v>
      </c>
      <c r="E89" s="5">
        <v>41175</v>
      </c>
      <c r="F89" s="4">
        <f t="shared" si="94"/>
        <v>3</v>
      </c>
      <c r="G89" s="4">
        <v>7</v>
      </c>
      <c r="H89" t="s">
        <v>35</v>
      </c>
      <c r="I89">
        <v>1305</v>
      </c>
      <c r="J89" t="s">
        <v>67</v>
      </c>
      <c r="K89">
        <v>82</v>
      </c>
      <c r="L89" t="s">
        <v>65</v>
      </c>
      <c r="M89">
        <f t="shared" ref="M89:M120" si="130">$B88</f>
        <v>27</v>
      </c>
      <c r="N89" s="10">
        <f t="shared" si="96"/>
        <v>30</v>
      </c>
      <c r="O89" s="10">
        <f t="shared" si="97"/>
        <v>12</v>
      </c>
      <c r="P89" s="8">
        <v>3</v>
      </c>
      <c r="Q89" t="str">
        <f t="shared" si="98"/>
        <v>Y</v>
      </c>
    </row>
    <row r="90" spans="1:17" x14ac:dyDescent="0.35">
      <c r="A90" t="s">
        <v>15</v>
      </c>
      <c r="B90" s="3">
        <v>31</v>
      </c>
      <c r="C90" t="s">
        <v>1</v>
      </c>
      <c r="D90" t="str">
        <f>IF($B90&lt;$B91,"L",IF($B91&lt;$B90, "W", "T"))</f>
        <v>W</v>
      </c>
      <c r="E90" s="5">
        <f t="shared" ref="E90" si="131">$E91</f>
        <v>41175</v>
      </c>
      <c r="F90" s="4">
        <f t="shared" si="94"/>
        <v>3</v>
      </c>
      <c r="G90" s="4">
        <v>7</v>
      </c>
      <c r="H90" t="s">
        <v>34</v>
      </c>
      <c r="I90">
        <v>1425</v>
      </c>
      <c r="J90" t="s">
        <v>40</v>
      </c>
      <c r="K90">
        <v>84</v>
      </c>
      <c r="L90" t="s">
        <v>69</v>
      </c>
      <c r="M90">
        <f t="shared" ref="M90:M121" si="132">$B91</f>
        <v>25</v>
      </c>
      <c r="N90" s="10">
        <f t="shared" si="96"/>
        <v>28.5</v>
      </c>
      <c r="O90" s="10">
        <f t="shared" si="97"/>
        <v>8.5</v>
      </c>
      <c r="P90" s="8">
        <f>(P91*-1)</f>
        <v>1.5</v>
      </c>
      <c r="Q90" t="str">
        <f t="shared" si="98"/>
        <v>N</v>
      </c>
    </row>
    <row r="91" spans="1:17" x14ac:dyDescent="0.35">
      <c r="A91" t="s">
        <v>18</v>
      </c>
      <c r="B91" s="3">
        <v>25</v>
      </c>
      <c r="C91" t="s">
        <v>1</v>
      </c>
      <c r="D91" t="str">
        <f>IF($B90&lt;$B91, "W", IF($B91&lt;$B90, "L", "T"))</f>
        <v>L</v>
      </c>
      <c r="E91" s="5">
        <v>41175</v>
      </c>
      <c r="F91" s="4">
        <f t="shared" si="94"/>
        <v>3</v>
      </c>
      <c r="G91" s="4">
        <v>7</v>
      </c>
      <c r="H91" t="s">
        <v>35</v>
      </c>
      <c r="I91">
        <v>1425</v>
      </c>
      <c r="J91" t="s">
        <v>40</v>
      </c>
      <c r="K91">
        <v>84</v>
      </c>
      <c r="L91" t="s">
        <v>69</v>
      </c>
      <c r="M91">
        <f t="shared" ref="M91:M122" si="133">$B90</f>
        <v>31</v>
      </c>
      <c r="N91" s="10">
        <f t="shared" si="96"/>
        <v>26</v>
      </c>
      <c r="O91" s="10">
        <f t="shared" si="97"/>
        <v>23</v>
      </c>
      <c r="P91" s="8">
        <v>-1.5</v>
      </c>
      <c r="Q91" t="str">
        <f t="shared" si="98"/>
        <v>N</v>
      </c>
    </row>
    <row r="92" spans="1:17" x14ac:dyDescent="0.35">
      <c r="A92" t="s">
        <v>4</v>
      </c>
      <c r="B92" s="3">
        <v>31</v>
      </c>
      <c r="C92" t="s">
        <v>1</v>
      </c>
      <c r="D92" t="str">
        <f>IF($B92&lt;$B93,"L",IF($B93&lt;$B92, "W", "T"))</f>
        <v>L</v>
      </c>
      <c r="E92" s="5">
        <f t="shared" ref="E92" si="134">$E93</f>
        <v>41175</v>
      </c>
      <c r="F92" s="4">
        <f t="shared" si="94"/>
        <v>3</v>
      </c>
      <c r="G92" s="4">
        <v>7</v>
      </c>
      <c r="H92" t="s">
        <v>34</v>
      </c>
      <c r="I92">
        <v>1325</v>
      </c>
      <c r="J92" t="s">
        <v>67</v>
      </c>
      <c r="K92">
        <v>69</v>
      </c>
      <c r="L92" t="s">
        <v>64</v>
      </c>
      <c r="M92">
        <f t="shared" ref="M92:M123" si="135">$B93</f>
        <v>34</v>
      </c>
      <c r="N92" s="10">
        <f t="shared" si="96"/>
        <v>23</v>
      </c>
      <c r="O92" s="10">
        <f t="shared" si="97"/>
        <v>20.5</v>
      </c>
      <c r="P92" s="8">
        <f>(P93*-1)</f>
        <v>3.5</v>
      </c>
      <c r="Q92" t="str">
        <f t="shared" si="98"/>
        <v>Y</v>
      </c>
    </row>
    <row r="93" spans="1:17" x14ac:dyDescent="0.35">
      <c r="A93" t="s">
        <v>12</v>
      </c>
      <c r="B93" s="3">
        <v>34</v>
      </c>
      <c r="C93" t="s">
        <v>1</v>
      </c>
      <c r="D93" t="str">
        <f>IF($B92&lt;$B93, "W", IF($B93&lt;$B92, "L", "T"))</f>
        <v>W</v>
      </c>
      <c r="E93" s="5">
        <v>41175</v>
      </c>
      <c r="F93" s="4">
        <f t="shared" si="94"/>
        <v>3</v>
      </c>
      <c r="G93" s="4">
        <v>7</v>
      </c>
      <c r="H93" t="s">
        <v>35</v>
      </c>
      <c r="I93">
        <v>1325</v>
      </c>
      <c r="J93" t="s">
        <v>67</v>
      </c>
      <c r="K93">
        <v>69</v>
      </c>
      <c r="L93" t="s">
        <v>64</v>
      </c>
      <c r="M93">
        <f t="shared" ref="M93:M124" si="136">$B92</f>
        <v>31</v>
      </c>
      <c r="N93" s="10">
        <f t="shared" si="96"/>
        <v>13.5</v>
      </c>
      <c r="O93" s="10">
        <f t="shared" si="97"/>
        <v>28.5</v>
      </c>
      <c r="P93" s="8">
        <v>-3.5</v>
      </c>
      <c r="Q93" t="str">
        <f t="shared" si="98"/>
        <v>Y</v>
      </c>
    </row>
    <row r="94" spans="1:17" x14ac:dyDescent="0.35">
      <c r="A94" t="s">
        <v>7</v>
      </c>
      <c r="B94" s="3">
        <v>30</v>
      </c>
      <c r="C94" t="s">
        <v>1</v>
      </c>
      <c r="D94" t="str">
        <f>IF($B94&lt;$B95,"L",IF($B95&lt;$B94, "W", "T"))</f>
        <v>L</v>
      </c>
      <c r="E94" s="5">
        <f t="shared" ref="E94" si="137">$E95</f>
        <v>41175</v>
      </c>
      <c r="F94" s="4">
        <f t="shared" si="94"/>
        <v>3</v>
      </c>
      <c r="G94" s="4">
        <v>7</v>
      </c>
      <c r="H94" t="s">
        <v>34</v>
      </c>
      <c r="I94">
        <v>2020</v>
      </c>
      <c r="J94" t="s">
        <v>43</v>
      </c>
      <c r="K94">
        <v>67</v>
      </c>
      <c r="L94" t="s">
        <v>62</v>
      </c>
      <c r="M94">
        <f t="shared" ref="M94:M125" si="138">$B95</f>
        <v>31</v>
      </c>
      <c r="N94" s="10">
        <f t="shared" si="96"/>
        <v>26</v>
      </c>
      <c r="O94" s="10">
        <f t="shared" si="97"/>
        <v>16.5</v>
      </c>
      <c r="P94" s="8">
        <f>(P95*-1)</f>
        <v>-3</v>
      </c>
      <c r="Q94" t="str">
        <f t="shared" si="98"/>
        <v>N</v>
      </c>
    </row>
    <row r="95" spans="1:17" x14ac:dyDescent="0.35">
      <c r="A95" t="s">
        <v>30</v>
      </c>
      <c r="B95" s="3">
        <v>31</v>
      </c>
      <c r="C95" t="s">
        <v>1</v>
      </c>
      <c r="D95" t="str">
        <f>IF($B94&lt;$B95, "W", IF($B95&lt;$B94, "L", "T"))</f>
        <v>W</v>
      </c>
      <c r="E95" s="5">
        <v>41175</v>
      </c>
      <c r="F95" s="4">
        <f t="shared" si="94"/>
        <v>3</v>
      </c>
      <c r="G95" s="4">
        <v>7</v>
      </c>
      <c r="H95" t="s">
        <v>35</v>
      </c>
      <c r="I95">
        <v>2020</v>
      </c>
      <c r="J95" t="s">
        <v>43</v>
      </c>
      <c r="K95">
        <v>67</v>
      </c>
      <c r="L95" t="s">
        <v>62</v>
      </c>
      <c r="M95">
        <f t="shared" ref="M95:M126" si="139">$B94</f>
        <v>30</v>
      </c>
      <c r="N95" s="10">
        <f t="shared" si="96"/>
        <v>33.5</v>
      </c>
      <c r="O95" s="10">
        <f t="shared" si="97"/>
        <v>18.5</v>
      </c>
      <c r="P95" s="8">
        <v>3</v>
      </c>
      <c r="Q95" t="str">
        <f t="shared" si="98"/>
        <v>N</v>
      </c>
    </row>
    <row r="96" spans="1:17" x14ac:dyDescent="0.35">
      <c r="A96" t="s">
        <v>26</v>
      </c>
      <c r="B96" s="3">
        <v>12</v>
      </c>
      <c r="C96" t="s">
        <v>1</v>
      </c>
      <c r="D96" t="str">
        <f>IF($B96&lt;$B97,"L",IF($B97&lt;$B96, "W", "T"))</f>
        <v>L</v>
      </c>
      <c r="E96" s="5">
        <f>$E97</f>
        <v>41176</v>
      </c>
      <c r="F96" s="4">
        <f t="shared" si="94"/>
        <v>3</v>
      </c>
      <c r="G96" s="4">
        <v>11</v>
      </c>
      <c r="H96" t="s">
        <v>34</v>
      </c>
      <c r="I96">
        <v>1730</v>
      </c>
      <c r="J96" t="s">
        <v>67</v>
      </c>
      <c r="K96">
        <v>67</v>
      </c>
      <c r="L96" t="s">
        <v>65</v>
      </c>
      <c r="M96">
        <f t="shared" ref="M96:M127" si="140">$B97</f>
        <v>14</v>
      </c>
      <c r="N96" s="10">
        <f t="shared" si="96"/>
        <v>22.5</v>
      </c>
      <c r="O96" s="10">
        <f t="shared" si="97"/>
        <v>20</v>
      </c>
      <c r="P96" s="8">
        <f>(P97*-1)</f>
        <v>3</v>
      </c>
      <c r="Q96" t="str">
        <f t="shared" si="98"/>
        <v>Y</v>
      </c>
    </row>
    <row r="97" spans="1:17" x14ac:dyDescent="0.35">
      <c r="A97" t="s">
        <v>25</v>
      </c>
      <c r="B97" s="3">
        <v>14</v>
      </c>
      <c r="C97" t="s">
        <v>1</v>
      </c>
      <c r="D97" t="str">
        <f>IF($B96&lt;$B97, "W", IF($B97&lt;$B96, "L", "T"))</f>
        <v>W</v>
      </c>
      <c r="E97" s="5">
        <v>41176</v>
      </c>
      <c r="F97" s="4">
        <f t="shared" si="94"/>
        <v>3</v>
      </c>
      <c r="G97" s="4">
        <v>8</v>
      </c>
      <c r="H97" t="s">
        <v>35</v>
      </c>
      <c r="I97">
        <v>1730</v>
      </c>
      <c r="J97" t="s">
        <v>67</v>
      </c>
      <c r="K97">
        <v>67</v>
      </c>
      <c r="L97" t="s">
        <v>65</v>
      </c>
      <c r="M97">
        <f t="shared" ref="M97:M128" si="141">$B96</f>
        <v>12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21.5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13.5</v>
      </c>
      <c r="P97" s="8">
        <v>-3</v>
      </c>
      <c r="Q97" t="str">
        <f t="shared" si="98"/>
        <v>Y</v>
      </c>
    </row>
    <row r="98" spans="1:17" x14ac:dyDescent="0.35">
      <c r="A98" t="s">
        <v>8</v>
      </c>
      <c r="B98" s="3">
        <v>16</v>
      </c>
      <c r="C98" t="s">
        <v>1</v>
      </c>
      <c r="D98" t="str">
        <f>IF($B98&lt;$B99,"L",IF($B99&lt;$B98, "W", "T"))</f>
        <v>L</v>
      </c>
      <c r="E98" s="5">
        <f>$E99</f>
        <v>41179</v>
      </c>
      <c r="F98" s="4">
        <f>1+IF(ISNA(VLOOKUP($A98,$A$66:$F$97,6,FALSE)),VLOOKUP($A98,$A$34:$F$65,6,FALSE),VLOOKUP($A98,$A$66:$F$97,6,FALSE))</f>
        <v>4</v>
      </c>
      <c r="G98" s="4">
        <v>4</v>
      </c>
      <c r="H98" t="s">
        <v>34</v>
      </c>
      <c r="I98">
        <v>2020</v>
      </c>
      <c r="J98" t="s">
        <v>43</v>
      </c>
      <c r="K98">
        <v>77</v>
      </c>
      <c r="L98" t="s">
        <v>158</v>
      </c>
      <c r="M98">
        <f t="shared" ref="M98:M129" si="142">$B99</f>
        <v>23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19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25</v>
      </c>
      <c r="P98" s="8">
        <f>(P99*-1)</f>
        <v>-11.5</v>
      </c>
      <c r="Q98" t="str">
        <f>IF(AND(($P98 &lt;  0), ($D98="L")), "N", IF(AND(($P98 &gt; 0), ($D98="W")),"N","Y"))</f>
        <v>N</v>
      </c>
    </row>
    <row r="99" spans="1:17" x14ac:dyDescent="0.35">
      <c r="A99" t="s">
        <v>30</v>
      </c>
      <c r="B99" s="3">
        <v>23</v>
      </c>
      <c r="C99" t="s">
        <v>1</v>
      </c>
      <c r="D99" t="str">
        <f>IF($B98&lt;$B99, "W", IF($B99&lt;$B98, "L", "T"))</f>
        <v>W</v>
      </c>
      <c r="E99" s="5">
        <v>41179</v>
      </c>
      <c r="F99" s="4">
        <f t="shared" ref="F99:F128" si="143">1+IF(ISNA(VLOOKUP($A99,$A$66:$F$97,6,FALSE)),VLOOKUP($A99,$A$34:$F$65,6,FALSE),VLOOKUP($A99,$A$66:$F$97,6,FALSE))</f>
        <v>4</v>
      </c>
      <c r="G99" s="4">
        <v>4</v>
      </c>
      <c r="H99" t="s">
        <v>35</v>
      </c>
      <c r="I99">
        <v>2020</v>
      </c>
      <c r="J99" t="s">
        <v>43</v>
      </c>
      <c r="K99">
        <v>77</v>
      </c>
      <c r="L99" t="s">
        <v>158</v>
      </c>
      <c r="M99">
        <f t="shared" ref="M99:M130" si="144">$B98</f>
        <v>16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32.666666666666664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22.333333333333332</v>
      </c>
      <c r="P99" s="8">
        <v>11.5</v>
      </c>
      <c r="Q99" t="str">
        <f t="shared" ref="Q99:Q127" si="145">IF(AND(($P99 &lt;  0), ($D99="L")), "N", IF(AND(($P99 &gt; 0), ($D99="W")),"N","Y"))</f>
        <v>N</v>
      </c>
    </row>
    <row r="100" spans="1:17" x14ac:dyDescent="0.35">
      <c r="A100" t="s">
        <v>25</v>
      </c>
      <c r="B100" s="3">
        <v>13</v>
      </c>
      <c r="C100" t="s">
        <v>1</v>
      </c>
      <c r="D100" t="str">
        <f>IF($B100&lt;$B101,"L",IF($B101&lt;$B100, "W", "T"))</f>
        <v>L</v>
      </c>
      <c r="E100" s="5">
        <f>$E101</f>
        <v>41182</v>
      </c>
      <c r="F100" s="4">
        <f t="shared" si="143"/>
        <v>4</v>
      </c>
      <c r="G100" s="4">
        <v>6</v>
      </c>
      <c r="H100" t="s">
        <v>34</v>
      </c>
      <c r="I100">
        <v>1200</v>
      </c>
      <c r="J100" t="s">
        <v>38</v>
      </c>
      <c r="K100" t="s">
        <v>61</v>
      </c>
      <c r="M100">
        <f t="shared" ref="M100:M131" si="146">$B101</f>
        <v>19</v>
      </c>
      <c r="N100" s="10">
        <f t="shared" ref="N100:N129" si="147">IF(ISNA(VLOOKUP($A100,$A$66:$N$97,2,FALSE)),((VLOOKUP($A100,$A$34:$N$65,14,FALSE)*($F100-2))+VLOOKUP($A100,$A$34:$N$65,2,FALSE))/($F100-1),((VLOOKUP($A100,$A$66:$N$97,14,FALSE)*($F100-2))+VLOOKUP($A100,$A$66:$N$97,2,FALSE))/($F100-1))</f>
        <v>19</v>
      </c>
      <c r="O100" s="10">
        <f t="shared" ref="O100:O129" si="148">IF(ISNA(VLOOKUP($A100,$A$66:$O$97,13,FALSE)),((VLOOKUP($A100,$A$34:$O$65,15,FALSE)*($F100-2))+VLOOKUP($A100,$A$34:$O$65,13,FALSE))/($F100-1),((VLOOKUP($A100,$A$66:$O$97,15,FALSE)*($F100-2))+VLOOKUP($A100,$A$66:$O$97,13,FALSE))/($F100-1))</f>
        <v>13</v>
      </c>
      <c r="P100" s="8">
        <f>(P101*-1)</f>
        <v>2.5</v>
      </c>
      <c r="Q100" t="str">
        <f t="shared" si="145"/>
        <v>Y</v>
      </c>
    </row>
    <row r="101" spans="1:17" x14ac:dyDescent="0.35">
      <c r="A101" t="s">
        <v>23</v>
      </c>
      <c r="B101" s="3">
        <v>19</v>
      </c>
      <c r="C101" t="s">
        <v>1</v>
      </c>
      <c r="D101" t="str">
        <f>IF($B100&lt;$B101, "W", IF($B101&lt;$B100, "L", "T"))</f>
        <v>W</v>
      </c>
      <c r="E101" s="5">
        <v>41182</v>
      </c>
      <c r="F101" s="4">
        <f t="shared" si="143"/>
        <v>4</v>
      </c>
      <c r="G101" s="4">
        <v>7</v>
      </c>
      <c r="H101" t="s">
        <v>35</v>
      </c>
      <c r="I101">
        <v>1200</v>
      </c>
      <c r="J101" t="s">
        <v>38</v>
      </c>
      <c r="K101" t="s">
        <v>61</v>
      </c>
      <c r="M101">
        <f t="shared" ref="M101:M132" si="149">$B100</f>
        <v>13</v>
      </c>
      <c r="N101" s="10">
        <f t="shared" si="147"/>
        <v>20</v>
      </c>
      <c r="O101" s="10">
        <f t="shared" si="148"/>
        <v>26</v>
      </c>
      <c r="P101" s="8">
        <v>-2.5</v>
      </c>
      <c r="Q101" t="str">
        <f t="shared" si="145"/>
        <v>Y</v>
      </c>
    </row>
    <row r="102" spans="1:17" x14ac:dyDescent="0.35">
      <c r="A102" t="s">
        <v>7</v>
      </c>
      <c r="B102" s="3">
        <v>52</v>
      </c>
      <c r="C102" t="s">
        <v>1</v>
      </c>
      <c r="D102" t="str">
        <f>IF($B102&lt;$B103,"L",IF($B103&lt;$B102, "W", "T"))</f>
        <v>W</v>
      </c>
      <c r="E102" s="5">
        <f t="shared" ref="E102" si="150">$E103</f>
        <v>41182</v>
      </c>
      <c r="F102" s="4">
        <f t="shared" si="143"/>
        <v>4</v>
      </c>
      <c r="G102" s="4">
        <v>7</v>
      </c>
      <c r="H102" t="s">
        <v>34</v>
      </c>
      <c r="I102">
        <v>1300</v>
      </c>
      <c r="J102" t="s">
        <v>43</v>
      </c>
      <c r="K102" s="1">
        <f>K103</f>
        <v>58</v>
      </c>
      <c r="L102" s="1" t="str">
        <f>L103</f>
        <v>Partly Cloudy</v>
      </c>
      <c r="M102">
        <f t="shared" ref="M102:M133" si="151">$B103</f>
        <v>28</v>
      </c>
      <c r="N102" s="10">
        <f t="shared" si="147"/>
        <v>27.333333333333332</v>
      </c>
      <c r="O102" s="10">
        <f t="shared" si="148"/>
        <v>21.333333333333332</v>
      </c>
      <c r="P102" s="8">
        <f>(P103*-1)</f>
        <v>4</v>
      </c>
      <c r="Q102" t="str">
        <f t="shared" si="145"/>
        <v>N</v>
      </c>
    </row>
    <row r="103" spans="1:17" x14ac:dyDescent="0.35">
      <c r="A103" t="s">
        <v>11</v>
      </c>
      <c r="B103" s="3">
        <v>28</v>
      </c>
      <c r="C103" t="s">
        <v>1</v>
      </c>
      <c r="D103" t="str">
        <f>IF($B102&lt;$B103, "W", IF($B103&lt;$B102, "L", "T"))</f>
        <v>L</v>
      </c>
      <c r="E103" s="5">
        <v>41182</v>
      </c>
      <c r="F103" s="4">
        <f t="shared" si="143"/>
        <v>4</v>
      </c>
      <c r="G103" s="4">
        <v>7</v>
      </c>
      <c r="H103" t="s">
        <v>35</v>
      </c>
      <c r="I103">
        <v>1300</v>
      </c>
      <c r="J103" t="s">
        <v>43</v>
      </c>
      <c r="K103" s="1">
        <v>58</v>
      </c>
      <c r="L103" s="1" t="s">
        <v>62</v>
      </c>
      <c r="M103">
        <f t="shared" ref="M103:M134" si="152">$B102</f>
        <v>52</v>
      </c>
      <c r="N103" s="10">
        <f t="shared" si="147"/>
        <v>29</v>
      </c>
      <c r="O103" s="10">
        <f t="shared" si="148"/>
        <v>26.333333333333332</v>
      </c>
      <c r="P103" s="8">
        <v>-4</v>
      </c>
      <c r="Q103" t="str">
        <f t="shared" si="145"/>
        <v>N</v>
      </c>
    </row>
    <row r="104" spans="1:17" x14ac:dyDescent="0.35">
      <c r="A104" t="s">
        <v>13</v>
      </c>
      <c r="B104" s="3">
        <v>14</v>
      </c>
      <c r="C104" t="s">
        <v>1</v>
      </c>
      <c r="D104" t="str">
        <f>IF($B104&lt;$B105,"L",IF($B105&lt;$B104, "W", "T"))</f>
        <v>L</v>
      </c>
      <c r="E104" s="5">
        <f t="shared" ref="E104" si="153">$E105</f>
        <v>41182</v>
      </c>
      <c r="F104" s="4">
        <f t="shared" si="143"/>
        <v>4</v>
      </c>
      <c r="G104" s="4">
        <v>7</v>
      </c>
      <c r="H104" t="s">
        <v>35</v>
      </c>
      <c r="I104">
        <v>1200</v>
      </c>
      <c r="J104" t="s">
        <v>38</v>
      </c>
      <c r="K104" t="s">
        <v>61</v>
      </c>
      <c r="M104">
        <f t="shared" ref="M104:M135" si="154">$B105</f>
        <v>38</v>
      </c>
      <c r="N104" s="10">
        <f t="shared" si="147"/>
        <v>22.333333333333332</v>
      </c>
      <c r="O104" s="10">
        <f t="shared" si="148"/>
        <v>37.666666666666664</v>
      </c>
      <c r="P104" s="8">
        <f>(P105*-1)</f>
        <v>-13</v>
      </c>
      <c r="Q104" t="str">
        <f t="shared" si="145"/>
        <v>N</v>
      </c>
    </row>
    <row r="105" spans="1:17" x14ac:dyDescent="0.35">
      <c r="A105" t="s">
        <v>15</v>
      </c>
      <c r="B105" s="3">
        <v>38</v>
      </c>
      <c r="C105" t="s">
        <v>1</v>
      </c>
      <c r="D105" t="str">
        <f>IF($B104&lt;$B105, "W", IF($B105&lt;$B104, "L", "T"))</f>
        <v>W</v>
      </c>
      <c r="E105" s="5">
        <v>41182</v>
      </c>
      <c r="F105" s="4">
        <f t="shared" si="143"/>
        <v>4</v>
      </c>
      <c r="G105" s="4">
        <v>7</v>
      </c>
      <c r="H105" t="s">
        <v>34</v>
      </c>
      <c r="I105">
        <v>1200</v>
      </c>
      <c r="J105" t="s">
        <v>38</v>
      </c>
      <c r="K105" t="s">
        <v>61</v>
      </c>
      <c r="M105">
        <f t="shared" ref="M105:M136" si="155">$B104</f>
        <v>14</v>
      </c>
      <c r="N105" s="10">
        <f t="shared" si="147"/>
        <v>29.333333333333332</v>
      </c>
      <c r="O105" s="10">
        <f t="shared" si="148"/>
        <v>14</v>
      </c>
      <c r="P105" s="8">
        <v>13</v>
      </c>
      <c r="Q105" t="str">
        <f t="shared" si="145"/>
        <v>N</v>
      </c>
    </row>
    <row r="106" spans="1:17" x14ac:dyDescent="0.35">
      <c r="A106" t="s">
        <v>32</v>
      </c>
      <c r="B106" s="3">
        <v>37</v>
      </c>
      <c r="C106" t="s">
        <v>1</v>
      </c>
      <c r="D106" t="str">
        <f>IF($B106&lt;$B107,"L",IF($B107&lt;$B106, "W", "T"))</f>
        <v>W</v>
      </c>
      <c r="E106" s="5">
        <f t="shared" ref="E106" si="156">$E107</f>
        <v>41182</v>
      </c>
      <c r="F106" s="4">
        <f t="shared" si="143"/>
        <v>4</v>
      </c>
      <c r="G106" s="4">
        <v>7</v>
      </c>
      <c r="H106" t="s">
        <v>34</v>
      </c>
      <c r="I106">
        <v>1200</v>
      </c>
      <c r="J106" t="s">
        <v>38</v>
      </c>
      <c r="K106">
        <v>67</v>
      </c>
      <c r="L106" t="s">
        <v>64</v>
      </c>
      <c r="M106">
        <f t="shared" ref="M106:M137" si="157">$B107</f>
        <v>20</v>
      </c>
      <c r="N106" s="10">
        <f t="shared" si="147"/>
        <v>21</v>
      </c>
      <c r="O106" s="10">
        <f t="shared" si="148"/>
        <v>17</v>
      </c>
      <c r="P106" s="8">
        <f>(P107*-1)</f>
        <v>2.5</v>
      </c>
      <c r="Q106" t="str">
        <f t="shared" si="145"/>
        <v>N</v>
      </c>
    </row>
    <row r="107" spans="1:17" x14ac:dyDescent="0.35">
      <c r="A107" t="s">
        <v>33</v>
      </c>
      <c r="B107" s="3">
        <v>20</v>
      </c>
      <c r="C107" t="s">
        <v>1</v>
      </c>
      <c r="D107" t="str">
        <f>IF($B106&lt;$B107, "W", IF($B107&lt;$B106, "L", "T"))</f>
        <v>L</v>
      </c>
      <c r="E107" s="5">
        <v>41182</v>
      </c>
      <c r="F107" s="4">
        <f t="shared" si="143"/>
        <v>4</v>
      </c>
      <c r="G107" s="4">
        <v>7</v>
      </c>
      <c r="H107" t="s">
        <v>35</v>
      </c>
      <c r="I107">
        <v>1200</v>
      </c>
      <c r="J107" t="s">
        <v>38</v>
      </c>
      <c r="K107">
        <v>67</v>
      </c>
      <c r="L107" t="s">
        <v>64</v>
      </c>
      <c r="M107">
        <f t="shared" ref="M107:M138" si="158">$B106</f>
        <v>37</v>
      </c>
      <c r="N107" s="10">
        <f t="shared" si="147"/>
        <v>22.666666666666668</v>
      </c>
      <c r="O107" s="10">
        <f t="shared" si="148"/>
        <v>33</v>
      </c>
      <c r="P107" s="8">
        <v>-2.5</v>
      </c>
      <c r="Q107" t="str">
        <f t="shared" si="145"/>
        <v>N</v>
      </c>
    </row>
    <row r="108" spans="1:17" x14ac:dyDescent="0.35">
      <c r="A108" t="s">
        <v>24</v>
      </c>
      <c r="B108" s="3">
        <v>34</v>
      </c>
      <c r="C108" t="s">
        <v>1</v>
      </c>
      <c r="D108" t="str">
        <f>IF($B108&lt;$B109,"L",IF($B109&lt;$B108, "W", "T"))</f>
        <v>W</v>
      </c>
      <c r="E108" s="5">
        <f t="shared" ref="E108" si="159">$E109</f>
        <v>41182</v>
      </c>
      <c r="F108" s="4">
        <f t="shared" si="143"/>
        <v>4</v>
      </c>
      <c r="G108" s="4">
        <v>7</v>
      </c>
      <c r="H108" t="s">
        <v>34</v>
      </c>
      <c r="I108">
        <v>1300</v>
      </c>
      <c r="J108" t="s">
        <v>43</v>
      </c>
      <c r="K108">
        <v>67</v>
      </c>
      <c r="L108" t="s">
        <v>62</v>
      </c>
      <c r="M108">
        <f t="shared" ref="M108:M139" si="160">$B109</f>
        <v>0</v>
      </c>
      <c r="N108" s="10">
        <f t="shared" si="147"/>
        <v>23.333333333333332</v>
      </c>
      <c r="O108" s="10">
        <f t="shared" si="148"/>
        <v>21.666666666666668</v>
      </c>
      <c r="P108" s="8">
        <f>(P109*-1)</f>
        <v>4</v>
      </c>
      <c r="Q108" t="str">
        <f t="shared" si="145"/>
        <v>N</v>
      </c>
    </row>
    <row r="109" spans="1:17" x14ac:dyDescent="0.35">
      <c r="A109" t="s">
        <v>31</v>
      </c>
      <c r="B109" s="3">
        <v>0</v>
      </c>
      <c r="C109" t="s">
        <v>1</v>
      </c>
      <c r="D109" t="str">
        <f>IF($B108&lt;$B109, "W", IF($B109&lt;$B108, "L", "T"))</f>
        <v>L</v>
      </c>
      <c r="E109" s="5">
        <v>41182</v>
      </c>
      <c r="F109" s="4">
        <f t="shared" si="143"/>
        <v>4</v>
      </c>
      <c r="G109" s="4">
        <v>7</v>
      </c>
      <c r="H109" t="s">
        <v>35</v>
      </c>
      <c r="I109">
        <v>1300</v>
      </c>
      <c r="J109" t="s">
        <v>43</v>
      </c>
      <c r="K109">
        <v>67</v>
      </c>
      <c r="L109" t="s">
        <v>62</v>
      </c>
      <c r="M109">
        <f t="shared" ref="M109:M140" si="161">$B108</f>
        <v>34</v>
      </c>
      <c r="N109" s="10">
        <f t="shared" si="147"/>
        <v>27</v>
      </c>
      <c r="O109" s="10">
        <f t="shared" si="148"/>
        <v>25</v>
      </c>
      <c r="P109" s="8">
        <v>-4</v>
      </c>
      <c r="Q109" t="str">
        <f t="shared" si="145"/>
        <v>N</v>
      </c>
    </row>
    <row r="110" spans="1:17" x14ac:dyDescent="0.35">
      <c r="A110" t="s">
        <v>0</v>
      </c>
      <c r="B110" s="3">
        <v>20</v>
      </c>
      <c r="C110" t="s">
        <v>1</v>
      </c>
      <c r="D110" t="str">
        <f>IF($B110&lt;$B111,"L",IF($B111&lt;$B110, "W", "T"))</f>
        <v>W</v>
      </c>
      <c r="E110" s="5">
        <f t="shared" ref="E110" si="162">$E111</f>
        <v>41182</v>
      </c>
      <c r="F110" s="4">
        <f t="shared" si="143"/>
        <v>4</v>
      </c>
      <c r="G110" s="4">
        <v>7</v>
      </c>
      <c r="H110" t="s">
        <v>34</v>
      </c>
      <c r="I110">
        <v>1300</v>
      </c>
      <c r="J110" t="s">
        <v>43</v>
      </c>
      <c r="K110" t="s">
        <v>61</v>
      </c>
      <c r="M110">
        <f t="shared" ref="M110:M141" si="163">$B111</f>
        <v>13</v>
      </c>
      <c r="N110" s="10">
        <f t="shared" si="147"/>
        <v>23.333333333333332</v>
      </c>
      <c r="O110" s="10">
        <f t="shared" si="148"/>
        <v>19.666666666666668</v>
      </c>
      <c r="P110" s="8">
        <f>(P111*-1)</f>
        <v>-3.5</v>
      </c>
      <c r="Q110" t="str">
        <f t="shared" si="145"/>
        <v>Y</v>
      </c>
    </row>
    <row r="111" spans="1:17" x14ac:dyDescent="0.35">
      <c r="A111" t="s">
        <v>16</v>
      </c>
      <c r="B111" s="3">
        <v>13</v>
      </c>
      <c r="C111" t="s">
        <v>1</v>
      </c>
      <c r="D111" t="str">
        <f>IF($B110&lt;$B111, "W", IF($B111&lt;$B110, "L", "T"))</f>
        <v>L</v>
      </c>
      <c r="E111" s="5">
        <v>41182</v>
      </c>
      <c r="F111" s="4">
        <f t="shared" si="143"/>
        <v>4</v>
      </c>
      <c r="G111" s="4">
        <v>7</v>
      </c>
      <c r="H111" t="s">
        <v>35</v>
      </c>
      <c r="I111">
        <v>1300</v>
      </c>
      <c r="J111" t="s">
        <v>43</v>
      </c>
      <c r="K111" t="s">
        <v>61</v>
      </c>
      <c r="M111">
        <f t="shared" ref="M111:M142" si="164">$B110</f>
        <v>20</v>
      </c>
      <c r="N111" s="10">
        <f t="shared" si="147"/>
        <v>29</v>
      </c>
      <c r="O111" s="10">
        <f t="shared" si="148"/>
        <v>31.333333333333332</v>
      </c>
      <c r="P111" s="8">
        <v>3.5</v>
      </c>
      <c r="Q111" t="str">
        <f t="shared" si="145"/>
        <v>Y</v>
      </c>
    </row>
    <row r="112" spans="1:17" x14ac:dyDescent="0.35">
      <c r="A112" t="s">
        <v>20</v>
      </c>
      <c r="B112" s="3">
        <v>28</v>
      </c>
      <c r="C112" t="s">
        <v>1</v>
      </c>
      <c r="D112" t="str">
        <f>IF($B112&lt;$B113,"L",IF($B113&lt;$B112, "W", "T"))</f>
        <v>L</v>
      </c>
      <c r="E112" s="5">
        <f t="shared" ref="E112" si="165">$E113</f>
        <v>41182</v>
      </c>
      <c r="F112" s="4">
        <f t="shared" si="143"/>
        <v>4</v>
      </c>
      <c r="G112" s="4">
        <v>10</v>
      </c>
      <c r="H112" t="s">
        <v>34</v>
      </c>
      <c r="I112">
        <v>1300</v>
      </c>
      <c r="J112" t="s">
        <v>43</v>
      </c>
      <c r="K112" t="s">
        <v>61</v>
      </c>
      <c r="M112">
        <f t="shared" ref="M112:M143" si="166">$B113</f>
        <v>30</v>
      </c>
      <c r="N112" s="10">
        <f t="shared" si="147"/>
        <v>17.333333333333332</v>
      </c>
      <c r="O112" s="10">
        <f t="shared" si="148"/>
        <v>26.333333333333332</v>
      </c>
      <c r="P112" s="8">
        <f>(P113*-1)</f>
        <v>-7</v>
      </c>
      <c r="Q112" t="str">
        <f t="shared" si="145"/>
        <v>N</v>
      </c>
    </row>
    <row r="113" spans="1:17" x14ac:dyDescent="0.35">
      <c r="A113" t="s">
        <v>3</v>
      </c>
      <c r="B113" s="3">
        <v>30</v>
      </c>
      <c r="C113" t="s">
        <v>1</v>
      </c>
      <c r="D113" t="str">
        <f>IF($B112&lt;$B113, "W", IF($B113&lt;$B112, "L", "T"))</f>
        <v>W</v>
      </c>
      <c r="E113" s="5">
        <v>41182</v>
      </c>
      <c r="F113" s="4">
        <f t="shared" si="143"/>
        <v>4</v>
      </c>
      <c r="G113" s="4">
        <v>7</v>
      </c>
      <c r="H113" t="s">
        <v>35</v>
      </c>
      <c r="I113">
        <v>1300</v>
      </c>
      <c r="J113" t="s">
        <v>43</v>
      </c>
      <c r="K113" t="s">
        <v>61</v>
      </c>
      <c r="M113">
        <f t="shared" ref="M113:M144" si="167">$B112</f>
        <v>28</v>
      </c>
      <c r="N113" s="10">
        <f t="shared" si="147"/>
        <v>31.333333333333332</v>
      </c>
      <c r="O113" s="10">
        <f t="shared" si="148"/>
        <v>16</v>
      </c>
      <c r="P113" s="8">
        <v>7</v>
      </c>
      <c r="Q113" t="str">
        <f t="shared" si="145"/>
        <v>N</v>
      </c>
    </row>
    <row r="114" spans="1:17" x14ac:dyDescent="0.35">
      <c r="A114" t="s">
        <v>10</v>
      </c>
      <c r="B114" s="3">
        <v>21</v>
      </c>
      <c r="C114" t="s">
        <v>5</v>
      </c>
      <c r="D114" t="str">
        <f>IF($B114&lt;$B115,"L",IF($B115&lt;$B114, "W", "T"))</f>
        <v>L</v>
      </c>
      <c r="E114" s="5">
        <f t="shared" ref="E114" si="168">$E115</f>
        <v>41182</v>
      </c>
      <c r="F114" s="4">
        <f t="shared" si="143"/>
        <v>4</v>
      </c>
      <c r="G114" s="4">
        <v>7</v>
      </c>
      <c r="H114" t="s">
        <v>34</v>
      </c>
      <c r="I114">
        <v>1305</v>
      </c>
      <c r="J114" t="s">
        <v>67</v>
      </c>
      <c r="K114" t="s">
        <v>61</v>
      </c>
      <c r="M114">
        <f t="shared" ref="M114:M145" si="169">$B115</f>
        <v>24</v>
      </c>
      <c r="N114" s="10">
        <f t="shared" si="147"/>
        <v>21.666666666666668</v>
      </c>
      <c r="O114" s="10">
        <f t="shared" si="148"/>
        <v>22</v>
      </c>
      <c r="P114" s="8">
        <f>(P115*-1)</f>
        <v>-4.5</v>
      </c>
      <c r="Q114" t="str">
        <f t="shared" si="145"/>
        <v>N</v>
      </c>
    </row>
    <row r="115" spans="1:17" x14ac:dyDescent="0.35">
      <c r="A115" t="s">
        <v>22</v>
      </c>
      <c r="B115" s="3">
        <v>24</v>
      </c>
      <c r="C115" t="s">
        <v>5</v>
      </c>
      <c r="D115" t="str">
        <f>IF($B114&lt;$B115, "W", IF($B115&lt;$B114, "L", "T"))</f>
        <v>W</v>
      </c>
      <c r="E115" s="5">
        <v>41182</v>
      </c>
      <c r="F115" s="4">
        <f t="shared" si="143"/>
        <v>4</v>
      </c>
      <c r="G115" s="4">
        <v>7</v>
      </c>
      <c r="H115" t="s">
        <v>35</v>
      </c>
      <c r="I115">
        <v>1305</v>
      </c>
      <c r="J115" t="s">
        <v>67</v>
      </c>
      <c r="K115" t="s">
        <v>61</v>
      </c>
      <c r="M115">
        <f t="shared" ref="M115:M146" si="170">$B114</f>
        <v>21</v>
      </c>
      <c r="N115" s="10">
        <f t="shared" si="147"/>
        <v>22.333333333333332</v>
      </c>
      <c r="O115" s="10">
        <f t="shared" si="148"/>
        <v>13.333333333333334</v>
      </c>
      <c r="P115" s="8">
        <v>4.5</v>
      </c>
      <c r="Q115" t="str">
        <f t="shared" si="145"/>
        <v>N</v>
      </c>
    </row>
    <row r="116" spans="1:17" x14ac:dyDescent="0.35">
      <c r="A116" t="s">
        <v>12</v>
      </c>
      <c r="B116" s="3">
        <v>6</v>
      </c>
      <c r="C116" t="s">
        <v>1</v>
      </c>
      <c r="D116" t="str">
        <f>IF($B116&lt;$B117,"L",IF($B117&lt;$B116, "W", "T"))</f>
        <v>L</v>
      </c>
      <c r="E116" s="5">
        <f t="shared" ref="E116" si="171">$E117</f>
        <v>41182</v>
      </c>
      <c r="F116" s="4">
        <f t="shared" si="143"/>
        <v>4</v>
      </c>
      <c r="G116" s="4">
        <v>7</v>
      </c>
      <c r="H116" t="s">
        <v>34</v>
      </c>
      <c r="I116">
        <v>1405</v>
      </c>
      <c r="J116" t="s">
        <v>40</v>
      </c>
      <c r="K116">
        <v>72</v>
      </c>
      <c r="L116" t="s">
        <v>107</v>
      </c>
      <c r="M116">
        <f t="shared" ref="M116:M147" si="172">$B117</f>
        <v>37</v>
      </c>
      <c r="N116" s="10">
        <f t="shared" si="147"/>
        <v>20.333333333333332</v>
      </c>
      <c r="O116" s="10">
        <f t="shared" si="148"/>
        <v>29.333333333333332</v>
      </c>
      <c r="P116" s="8">
        <f>(P117*-1)</f>
        <v>-6.5</v>
      </c>
      <c r="Q116" t="str">
        <f t="shared" si="145"/>
        <v>N</v>
      </c>
    </row>
    <row r="117" spans="1:17" x14ac:dyDescent="0.35">
      <c r="A117" t="s">
        <v>18</v>
      </c>
      <c r="B117" s="3">
        <v>37</v>
      </c>
      <c r="C117" t="s">
        <v>1</v>
      </c>
      <c r="D117" t="str">
        <f>IF($B116&lt;$B117, "W", IF($B117&lt;$B116, "L", "T"))</f>
        <v>W</v>
      </c>
      <c r="E117" s="5">
        <v>41182</v>
      </c>
      <c r="F117" s="4">
        <f t="shared" si="143"/>
        <v>4</v>
      </c>
      <c r="G117" s="4">
        <v>7</v>
      </c>
      <c r="H117" t="s">
        <v>35</v>
      </c>
      <c r="I117">
        <v>1405</v>
      </c>
      <c r="J117" t="s">
        <v>40</v>
      </c>
      <c r="K117">
        <v>72</v>
      </c>
      <c r="L117" t="s">
        <v>107</v>
      </c>
      <c r="M117">
        <f t="shared" ref="M117:M148" si="173">$B116</f>
        <v>6</v>
      </c>
      <c r="N117" s="10">
        <f t="shared" si="147"/>
        <v>25.666666666666668</v>
      </c>
      <c r="O117" s="10">
        <f t="shared" si="148"/>
        <v>25.666666666666668</v>
      </c>
      <c r="P117" s="8">
        <v>6.5</v>
      </c>
      <c r="Q117" t="str">
        <f t="shared" si="145"/>
        <v>N</v>
      </c>
    </row>
    <row r="118" spans="1:17" x14ac:dyDescent="0.35">
      <c r="A118" t="s">
        <v>6</v>
      </c>
      <c r="B118" s="3">
        <v>27</v>
      </c>
      <c r="C118" t="s">
        <v>1</v>
      </c>
      <c r="D118" t="str">
        <f>IF($B118&lt;$B119,"L",IF($B119&lt;$B118, "W", "T"))</f>
        <v>W</v>
      </c>
      <c r="E118" s="5">
        <f t="shared" ref="E118" si="174">$E119</f>
        <v>41182</v>
      </c>
      <c r="F118" s="4">
        <f t="shared" si="143"/>
        <v>4</v>
      </c>
      <c r="G118" s="4">
        <v>7</v>
      </c>
      <c r="H118" t="s">
        <v>34</v>
      </c>
      <c r="I118">
        <v>1605</v>
      </c>
      <c r="J118" t="s">
        <v>43</v>
      </c>
      <c r="K118">
        <v>86</v>
      </c>
      <c r="L118" t="s">
        <v>62</v>
      </c>
      <c r="M118">
        <f t="shared" ref="M118:M149" si="175">$B119</f>
        <v>10</v>
      </c>
      <c r="N118" s="10">
        <f t="shared" si="147"/>
        <v>28.333333333333332</v>
      </c>
      <c r="O118" s="10">
        <f t="shared" si="148"/>
        <v>34</v>
      </c>
      <c r="P118" s="8">
        <f>(P119*-1)</f>
        <v>-1.5</v>
      </c>
      <c r="Q118" t="str">
        <f t="shared" si="145"/>
        <v>Y</v>
      </c>
    </row>
    <row r="119" spans="1:17" x14ac:dyDescent="0.35">
      <c r="A119" t="s">
        <v>19</v>
      </c>
      <c r="B119" s="3">
        <v>10</v>
      </c>
      <c r="C119" t="s">
        <v>1</v>
      </c>
      <c r="D119" t="str">
        <f>IF($B118&lt;$B119, "W", IF($B119&lt;$B118, "L", "T"))</f>
        <v>L</v>
      </c>
      <c r="E119" s="5">
        <v>41182</v>
      </c>
      <c r="F119" s="4">
        <f t="shared" si="143"/>
        <v>4</v>
      </c>
      <c r="G119" s="4">
        <v>7</v>
      </c>
      <c r="H119" t="s">
        <v>35</v>
      </c>
      <c r="I119">
        <v>1605</v>
      </c>
      <c r="J119" t="s">
        <v>43</v>
      </c>
      <c r="K119">
        <v>86</v>
      </c>
      <c r="L119" t="s">
        <v>62</v>
      </c>
      <c r="M119">
        <f t="shared" ref="M119:M150" si="176">$B118</f>
        <v>27</v>
      </c>
      <c r="N119" s="10">
        <f t="shared" si="147"/>
        <v>17.333333333333332</v>
      </c>
      <c r="O119" s="10">
        <f t="shared" si="148"/>
        <v>23.333333333333332</v>
      </c>
      <c r="P119" s="8">
        <v>1.5</v>
      </c>
      <c r="Q119" t="str">
        <f t="shared" si="145"/>
        <v>Y</v>
      </c>
    </row>
    <row r="120" spans="1:17" x14ac:dyDescent="0.35">
      <c r="A120" t="s">
        <v>29</v>
      </c>
      <c r="B120" s="3">
        <v>24</v>
      </c>
      <c r="C120" t="s">
        <v>1</v>
      </c>
      <c r="D120" t="str">
        <f>IF($B120&lt;$B121,"L",IF($B121&lt;$B120, "W", "T"))</f>
        <v>W</v>
      </c>
      <c r="E120" s="5">
        <f t="shared" ref="E120" si="177">$E121</f>
        <v>41182</v>
      </c>
      <c r="F120" s="4">
        <f t="shared" si="143"/>
        <v>4</v>
      </c>
      <c r="G120" s="4">
        <v>7</v>
      </c>
      <c r="H120" t="s">
        <v>34</v>
      </c>
      <c r="I120">
        <v>1625</v>
      </c>
      <c r="J120" t="s">
        <v>43</v>
      </c>
      <c r="K120">
        <v>89</v>
      </c>
      <c r="L120" t="s">
        <v>65</v>
      </c>
      <c r="M120">
        <f t="shared" ref="M120:M151" si="178">$B121</f>
        <v>22</v>
      </c>
      <c r="N120" s="10">
        <f t="shared" si="147"/>
        <v>33</v>
      </c>
      <c r="O120" s="10">
        <f t="shared" si="148"/>
        <v>33.666666666666664</v>
      </c>
      <c r="P120" s="8">
        <f>(P121*-1)</f>
        <v>-2</v>
      </c>
      <c r="Q120" t="str">
        <f t="shared" si="145"/>
        <v>Y</v>
      </c>
    </row>
    <row r="121" spans="1:17" x14ac:dyDescent="0.35">
      <c r="A121" t="s">
        <v>9</v>
      </c>
      <c r="B121" s="3">
        <v>22</v>
      </c>
      <c r="C121" t="s">
        <v>1</v>
      </c>
      <c r="D121" t="str">
        <f>IF($B120&lt;$B121, "W", IF($B121&lt;$B120, "L", "T"))</f>
        <v>L</v>
      </c>
      <c r="E121" s="5">
        <v>41182</v>
      </c>
      <c r="F121" s="4">
        <f t="shared" si="143"/>
        <v>4</v>
      </c>
      <c r="G121" s="4">
        <v>7</v>
      </c>
      <c r="H121" t="s">
        <v>35</v>
      </c>
      <c r="I121">
        <v>1625</v>
      </c>
      <c r="J121" t="s">
        <v>43</v>
      </c>
      <c r="K121">
        <v>89</v>
      </c>
      <c r="L121" t="s">
        <v>65</v>
      </c>
      <c r="M121">
        <f t="shared" ref="M121:M152" si="179">$B120</f>
        <v>24</v>
      </c>
      <c r="N121" s="10">
        <f t="shared" si="147"/>
        <v>20</v>
      </c>
      <c r="O121" s="10">
        <f t="shared" si="148"/>
        <v>22.333333333333332</v>
      </c>
      <c r="P121" s="8">
        <v>2</v>
      </c>
      <c r="Q121" t="str">
        <f t="shared" si="145"/>
        <v>Y</v>
      </c>
    </row>
    <row r="122" spans="1:17" x14ac:dyDescent="0.35">
      <c r="A122" t="s">
        <v>2</v>
      </c>
      <c r="B122" s="3">
        <v>27</v>
      </c>
      <c r="C122" t="s">
        <v>1</v>
      </c>
      <c r="D122" t="str">
        <f>IF($B122&lt;$B123,"L",IF($B123&lt;$B122, "W", "T"))</f>
        <v>L</v>
      </c>
      <c r="E122" s="5">
        <f t="shared" ref="E122" si="180">$E123</f>
        <v>41182</v>
      </c>
      <c r="F122" s="4">
        <f t="shared" si="143"/>
        <v>4</v>
      </c>
      <c r="G122" s="4">
        <v>7</v>
      </c>
      <c r="H122" t="s">
        <v>34</v>
      </c>
      <c r="I122">
        <v>1525</v>
      </c>
      <c r="J122" t="s">
        <v>38</v>
      </c>
      <c r="K122">
        <v>64</v>
      </c>
      <c r="L122" t="s">
        <v>65</v>
      </c>
      <c r="M122">
        <f t="shared" ref="M122:M153" si="181">$B123</f>
        <v>28</v>
      </c>
      <c r="N122" s="10">
        <f t="shared" si="147"/>
        <v>27.666666666666668</v>
      </c>
      <c r="O122" s="10">
        <f t="shared" si="148"/>
        <v>34</v>
      </c>
      <c r="P122" s="8">
        <f>(P123*-1)</f>
        <v>-7.5</v>
      </c>
      <c r="Q122" t="str">
        <f t="shared" si="145"/>
        <v>N</v>
      </c>
    </row>
    <row r="123" spans="1:17" x14ac:dyDescent="0.35">
      <c r="A123" t="s">
        <v>26</v>
      </c>
      <c r="B123" s="3">
        <v>28</v>
      </c>
      <c r="C123" t="s">
        <v>1</v>
      </c>
      <c r="D123" t="str">
        <f>IF($B122&lt;$B123, "W", IF($B123&lt;$B122, "L", "T"))</f>
        <v>W</v>
      </c>
      <c r="E123" s="5">
        <v>41182</v>
      </c>
      <c r="F123" s="4">
        <f t="shared" si="143"/>
        <v>4</v>
      </c>
      <c r="G123" s="4">
        <v>6</v>
      </c>
      <c r="H123" t="s">
        <v>35</v>
      </c>
      <c r="I123">
        <v>1525</v>
      </c>
      <c r="J123" t="s">
        <v>38</v>
      </c>
      <c r="K123">
        <v>64</v>
      </c>
      <c r="L123" t="s">
        <v>65</v>
      </c>
      <c r="M123">
        <f t="shared" ref="M123:M154" si="182">$B122</f>
        <v>27</v>
      </c>
      <c r="N123" s="10">
        <f t="shared" si="147"/>
        <v>19</v>
      </c>
      <c r="O123" s="10">
        <f t="shared" si="148"/>
        <v>18</v>
      </c>
      <c r="P123" s="8">
        <v>7.5</v>
      </c>
      <c r="Q123" t="str">
        <f t="shared" si="145"/>
        <v>N</v>
      </c>
    </row>
    <row r="124" spans="1:17" x14ac:dyDescent="0.35">
      <c r="A124" t="s">
        <v>21</v>
      </c>
      <c r="B124" s="3">
        <v>17</v>
      </c>
      <c r="C124" t="s">
        <v>1</v>
      </c>
      <c r="D124" t="str">
        <f>IF($B124&lt;$B125,"L",IF($B125&lt;$B124, "W", "T"))</f>
        <v>L</v>
      </c>
      <c r="E124" s="5">
        <f t="shared" ref="E124" si="183">$E125</f>
        <v>41182</v>
      </c>
      <c r="F124" s="4">
        <f t="shared" si="143"/>
        <v>4</v>
      </c>
      <c r="G124" s="4">
        <v>10</v>
      </c>
      <c r="H124" t="s">
        <v>34</v>
      </c>
      <c r="I124">
        <v>2020</v>
      </c>
      <c r="J124" t="s">
        <v>43</v>
      </c>
      <c r="K124" s="1">
        <f>K125</f>
        <v>63</v>
      </c>
      <c r="L124" s="1" t="str">
        <f>L125</f>
        <v>Partly Cloudy</v>
      </c>
      <c r="M124">
        <f t="shared" ref="M124:M155" si="184">$B125</f>
        <v>19</v>
      </c>
      <c r="N124" s="10">
        <f t="shared" si="147"/>
        <v>31.333333333333332</v>
      </c>
      <c r="O124" s="10">
        <f t="shared" si="148"/>
        <v>21.666666666666668</v>
      </c>
      <c r="P124" s="8">
        <f>(P125*-1)</f>
        <v>-2</v>
      </c>
      <c r="Q124" t="str">
        <f t="shared" si="145"/>
        <v>N</v>
      </c>
    </row>
    <row r="125" spans="1:17" x14ac:dyDescent="0.35">
      <c r="A125" t="s">
        <v>27</v>
      </c>
      <c r="B125" s="3">
        <v>19</v>
      </c>
      <c r="C125" t="s">
        <v>1</v>
      </c>
      <c r="D125" t="str">
        <f>IF($B124&lt;$B125, "W", IF($B125&lt;$B124, "L", "T"))</f>
        <v>W</v>
      </c>
      <c r="E125" s="5">
        <v>41182</v>
      </c>
      <c r="F125" s="4">
        <f t="shared" si="143"/>
        <v>4</v>
      </c>
      <c r="G125" s="4">
        <v>7</v>
      </c>
      <c r="H125" t="s">
        <v>35</v>
      </c>
      <c r="I125">
        <v>2020</v>
      </c>
      <c r="J125" t="s">
        <v>43</v>
      </c>
      <c r="K125" s="1">
        <v>63</v>
      </c>
      <c r="L125" s="1" t="s">
        <v>62</v>
      </c>
      <c r="M125">
        <f t="shared" ref="M125:M156" si="185">$B124</f>
        <v>17</v>
      </c>
      <c r="N125" s="10">
        <f t="shared" si="147"/>
        <v>15.666666666666666</v>
      </c>
      <c r="O125" s="10">
        <f t="shared" si="148"/>
        <v>22</v>
      </c>
      <c r="P125" s="8">
        <v>2</v>
      </c>
      <c r="Q125" t="str">
        <f t="shared" si="145"/>
        <v>N</v>
      </c>
    </row>
    <row r="126" spans="1:17" x14ac:dyDescent="0.35">
      <c r="A126" t="s">
        <v>17</v>
      </c>
      <c r="B126" s="3">
        <v>34</v>
      </c>
      <c r="C126" t="s">
        <v>1</v>
      </c>
      <c r="D126" t="str">
        <f>IF($B126&lt;$B127,"L",IF($B127&lt;$B126, "W", "T"))</f>
        <v>W</v>
      </c>
      <c r="E126" s="5">
        <f t="shared" ref="E126" si="186">$E127</f>
        <v>41183</v>
      </c>
      <c r="F126" s="4">
        <f t="shared" si="143"/>
        <v>4</v>
      </c>
      <c r="G126" s="4">
        <v>8</v>
      </c>
      <c r="H126" t="s">
        <v>34</v>
      </c>
      <c r="I126" s="1">
        <v>1930</v>
      </c>
      <c r="J126" t="s">
        <v>38</v>
      </c>
      <c r="K126" s="1">
        <f>K127</f>
        <v>80</v>
      </c>
      <c r="L126" s="1" t="str">
        <f>L127</f>
        <v>Sunny</v>
      </c>
      <c r="M126">
        <f t="shared" ref="M126:M157" si="187">$B127</f>
        <v>18</v>
      </c>
      <c r="N126" s="10">
        <f t="shared" si="147"/>
        <v>24.666666666666668</v>
      </c>
      <c r="O126" s="10">
        <f t="shared" si="148"/>
        <v>16.666666666666668</v>
      </c>
      <c r="P126" s="8">
        <f>(P127*-1)</f>
        <v>-3</v>
      </c>
      <c r="Q126" t="str">
        <f t="shared" si="145"/>
        <v>Y</v>
      </c>
    </row>
    <row r="127" spans="1:17" x14ac:dyDescent="0.35">
      <c r="A127" t="s">
        <v>28</v>
      </c>
      <c r="B127" s="3">
        <v>18</v>
      </c>
      <c r="C127" t="s">
        <v>1</v>
      </c>
      <c r="D127" t="str">
        <f>IF($B126&lt;$B127, "W", IF($B127&lt;$B126, "L", "T"))</f>
        <v>L</v>
      </c>
      <c r="E127" s="5">
        <v>41183</v>
      </c>
      <c r="F127" s="4">
        <f t="shared" si="143"/>
        <v>4</v>
      </c>
      <c r="G127" s="4">
        <v>8</v>
      </c>
      <c r="H127" t="s">
        <v>35</v>
      </c>
      <c r="I127" s="1">
        <v>1930</v>
      </c>
      <c r="J127" t="s">
        <v>38</v>
      </c>
      <c r="K127" s="1">
        <v>80</v>
      </c>
      <c r="L127" s="1" t="s">
        <v>65</v>
      </c>
      <c r="M127">
        <f t="shared" ref="M127:M158" si="188">$B126</f>
        <v>34</v>
      </c>
      <c r="N127" s="10">
        <f t="shared" si="147"/>
        <v>15.666666666666666</v>
      </c>
      <c r="O127" s="10">
        <f t="shared" si="148"/>
        <v>18</v>
      </c>
      <c r="P127" s="8">
        <v>3</v>
      </c>
      <c r="Q127" t="str">
        <f t="shared" si="145"/>
        <v>Y</v>
      </c>
    </row>
    <row r="128" spans="1:17" x14ac:dyDescent="0.35">
      <c r="A128" t="s">
        <v>22</v>
      </c>
      <c r="B128" s="3">
        <v>3</v>
      </c>
      <c r="C128" t="s">
        <v>1</v>
      </c>
      <c r="D128" t="str">
        <f>IF($B128&lt;$B129,"L",IF($B129&lt;$B128, "W", "T"))</f>
        <v>L</v>
      </c>
      <c r="E128" s="5">
        <f>$E129</f>
        <v>41186</v>
      </c>
      <c r="F128" s="4">
        <f>1+IF(ISNA(VLOOKUP($A128,$A$98:$F$127,6,FALSE)),VLOOKUP($A128,$A$66:$F$97,6,FALSE),VLOOKUP($A128,$A$98:$F$127,6,FALSE))</f>
        <v>5</v>
      </c>
      <c r="G128" s="4">
        <v>4</v>
      </c>
      <c r="H128" t="s">
        <v>34</v>
      </c>
      <c r="I128" s="1">
        <v>1920</v>
      </c>
      <c r="J128" t="s">
        <v>38</v>
      </c>
      <c r="K128" t="s">
        <v>61</v>
      </c>
      <c r="M128">
        <f t="shared" ref="M128:M159" si="189">$B129</f>
        <v>17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22.75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15.25</v>
      </c>
      <c r="P128" s="8">
        <f>(P129*-1)</f>
        <v>1.5</v>
      </c>
      <c r="Q128" t="str">
        <f>IF(AND(($P128 &lt;  0), ($D128="L")), "N", IF(AND(($P128 &gt; 0), ($D128="W")),"N","Y"))</f>
        <v>Y</v>
      </c>
    </row>
    <row r="129" spans="1:17" x14ac:dyDescent="0.35">
      <c r="A129" t="s">
        <v>23</v>
      </c>
      <c r="B129" s="3">
        <v>17</v>
      </c>
      <c r="C129" t="s">
        <v>1</v>
      </c>
      <c r="D129" t="str">
        <f>IF($B128&lt;$B129, "W", IF($B129&lt;$B128, "L", "T"))</f>
        <v>W</v>
      </c>
      <c r="E129" s="5">
        <v>41186</v>
      </c>
      <c r="F129" s="4">
        <f t="shared" ref="F129:F149" si="190">1+IF(ISNA(VLOOKUP($A129,$A$98:$F$127,6,FALSE)),VLOOKUP($A129,$A$66:$F$97,6,FALSE),VLOOKUP($A129,$A$98:$F$127,6,FALSE))</f>
        <v>5</v>
      </c>
      <c r="G129" s="4">
        <v>4</v>
      </c>
      <c r="H129" t="s">
        <v>35</v>
      </c>
      <c r="I129" s="1">
        <v>1920</v>
      </c>
      <c r="J129" t="s">
        <v>38</v>
      </c>
      <c r="K129" t="s">
        <v>61</v>
      </c>
      <c r="M129">
        <f t="shared" ref="M129:M160" si="191">$B128</f>
        <v>3</v>
      </c>
      <c r="N129" s="10">
        <f t="shared" ref="N129:N155" si="192">IF(ISNA(VLOOKUP($A129,$A$98:$N$127,2,FALSE)),((VLOOKUP($A129,$A$66:$N$97,14,FALSE)*($F129-2))+VLOOKUP($A129,$A$66:$N$97,2,FALSE))/($F129-1),((VLOOKUP($A129,$A$98:$N$127,14,FALSE)*($F129-2))+VLOOKUP($A129,$A$98:$N$127,2,FALSE))/($F129-1))</f>
        <v>19.75</v>
      </c>
      <c r="O129" s="10">
        <f t="shared" ref="O129:O155" si="193">IF(ISNA(VLOOKUP($A129,$A$98:$O$127,13,FALSE)),((VLOOKUP($A129,$A$66:$O$97,15,FALSE)*($F129-2))+VLOOKUP($A129,$A$66:$O$97,13,FALSE))/($F129-1),((VLOOKUP($A129,$A$98:$O$127,15,FALSE)*($F129-2))+VLOOKUP($A129,$A$98:$O$127,13,FALSE))/($F129-1))</f>
        <v>22.75</v>
      </c>
      <c r="P129" s="8">
        <v>-1.5</v>
      </c>
      <c r="Q129" t="str">
        <f t="shared" ref="Q129:Q155" si="194">IF(AND(($P129 &lt;  0), ($D129="L")), "N", IF(AND(($P129 &gt; 0), ($D129="W")),"N","Y"))</f>
        <v>Y</v>
      </c>
    </row>
    <row r="130" spans="1:17" x14ac:dyDescent="0.35">
      <c r="A130" t="s">
        <v>30</v>
      </c>
      <c r="B130" s="3">
        <v>9</v>
      </c>
      <c r="C130" t="s">
        <v>1</v>
      </c>
      <c r="D130" t="str">
        <f>IF($B130&lt;$B131,"L",IF($B131&lt;$B130, "W", "T"))</f>
        <v>W</v>
      </c>
      <c r="E130" s="5">
        <f>$E131</f>
        <v>41189</v>
      </c>
      <c r="F130" s="4">
        <f t="shared" si="190"/>
        <v>5</v>
      </c>
      <c r="G130" s="4">
        <v>10</v>
      </c>
      <c r="H130" t="s">
        <v>34</v>
      </c>
      <c r="I130" s="1">
        <v>1200</v>
      </c>
      <c r="J130" t="s">
        <v>38</v>
      </c>
      <c r="K130">
        <v>47</v>
      </c>
      <c r="L130" t="s">
        <v>65</v>
      </c>
      <c r="M130">
        <f t="shared" ref="M130:M161" si="195">$B131</f>
        <v>6</v>
      </c>
      <c r="N130" s="10">
        <f t="shared" si="192"/>
        <v>30.25</v>
      </c>
      <c r="O130" s="10">
        <f t="shared" si="193"/>
        <v>20.75</v>
      </c>
      <c r="P130" s="8">
        <f>(P131*-1)</f>
        <v>6</v>
      </c>
      <c r="Q130" t="str">
        <f t="shared" si="194"/>
        <v>N</v>
      </c>
    </row>
    <row r="131" spans="1:17" x14ac:dyDescent="0.35">
      <c r="A131" t="s">
        <v>33</v>
      </c>
      <c r="B131" s="3">
        <v>6</v>
      </c>
      <c r="C131" t="s">
        <v>1</v>
      </c>
      <c r="D131" t="str">
        <f>IF($B130&lt;$B131, "W", IF($B131&lt;$B130, "L", "T"))</f>
        <v>L</v>
      </c>
      <c r="E131" s="5">
        <v>41189</v>
      </c>
      <c r="F131" s="4">
        <f t="shared" si="190"/>
        <v>5</v>
      </c>
      <c r="G131" s="4">
        <v>7</v>
      </c>
      <c r="H131" t="s">
        <v>35</v>
      </c>
      <c r="I131" s="1">
        <v>1200</v>
      </c>
      <c r="J131" t="s">
        <v>38</v>
      </c>
      <c r="K131">
        <v>47</v>
      </c>
      <c r="L131" t="s">
        <v>65</v>
      </c>
      <c r="M131">
        <f t="shared" ref="M131:M162" si="196">$B130</f>
        <v>9</v>
      </c>
      <c r="N131" s="10">
        <f t="shared" si="192"/>
        <v>22</v>
      </c>
      <c r="O131" s="10">
        <f t="shared" si="193"/>
        <v>34</v>
      </c>
      <c r="P131" s="8">
        <v>-6</v>
      </c>
      <c r="Q131" t="str">
        <f t="shared" si="194"/>
        <v>N</v>
      </c>
    </row>
    <row r="132" spans="1:17" x14ac:dyDescent="0.35">
      <c r="A132" t="s">
        <v>27</v>
      </c>
      <c r="B132" s="3">
        <v>14</v>
      </c>
      <c r="C132" t="s">
        <v>1</v>
      </c>
      <c r="D132" t="str">
        <f>IF($B132&lt;$B133,"L",IF($B133&lt;$B132, "W", "T"))</f>
        <v>L</v>
      </c>
      <c r="E132" s="5">
        <f>$E133</f>
        <v>41189</v>
      </c>
      <c r="F132" s="4">
        <f t="shared" si="190"/>
        <v>5</v>
      </c>
      <c r="G132" s="4">
        <v>7</v>
      </c>
      <c r="H132" t="s">
        <v>34</v>
      </c>
      <c r="I132">
        <v>1300</v>
      </c>
      <c r="J132" t="s">
        <v>43</v>
      </c>
      <c r="K132" s="1">
        <f>K133</f>
        <v>48</v>
      </c>
      <c r="L132" s="1" t="str">
        <f>L133</f>
        <v>Cloudy</v>
      </c>
      <c r="M132">
        <f t="shared" ref="M132:M163" si="197">$B133</f>
        <v>16</v>
      </c>
      <c r="N132" s="10">
        <f t="shared" si="192"/>
        <v>16.5</v>
      </c>
      <c r="O132" s="10">
        <f t="shared" si="193"/>
        <v>20.75</v>
      </c>
      <c r="P132" s="8">
        <f>(P133*-1)</f>
        <v>-4</v>
      </c>
      <c r="Q132" t="str">
        <f t="shared" si="194"/>
        <v>N</v>
      </c>
    </row>
    <row r="133" spans="1:17" x14ac:dyDescent="0.35">
      <c r="A133" t="s">
        <v>4</v>
      </c>
      <c r="B133" s="3">
        <v>16</v>
      </c>
      <c r="C133" t="s">
        <v>1</v>
      </c>
      <c r="D133" t="str">
        <f>IF($B132&lt;$B133, "W", IF($B133&lt;$B132, "L", "T"))</f>
        <v>W</v>
      </c>
      <c r="E133" s="5">
        <v>41189</v>
      </c>
      <c r="F133" s="4">
        <f t="shared" si="190"/>
        <v>4</v>
      </c>
      <c r="G133" s="4">
        <v>14</v>
      </c>
      <c r="H133" t="s">
        <v>35</v>
      </c>
      <c r="I133">
        <v>1300</v>
      </c>
      <c r="J133" t="s">
        <v>43</v>
      </c>
      <c r="K133" s="1">
        <v>48</v>
      </c>
      <c r="L133" s="1" t="s">
        <v>64</v>
      </c>
      <c r="M133">
        <f t="shared" ref="M133:M164" si="198">$B132</f>
        <v>14</v>
      </c>
      <c r="N133" s="10">
        <f t="shared" si="192"/>
        <v>25.666666666666668</v>
      </c>
      <c r="O133" s="10">
        <f t="shared" si="193"/>
        <v>25</v>
      </c>
      <c r="P133" s="8">
        <v>4</v>
      </c>
      <c r="Q133" t="str">
        <f t="shared" si="194"/>
        <v>N</v>
      </c>
    </row>
    <row r="134" spans="1:17" x14ac:dyDescent="0.35">
      <c r="A134" t="s">
        <v>8</v>
      </c>
      <c r="B134" s="3">
        <v>27</v>
      </c>
      <c r="C134" t="s">
        <v>1</v>
      </c>
      <c r="D134" t="str">
        <f>IF($B134&lt;$B135,"L",IF($B135&lt;$B134, "W", "T"))</f>
        <v>L</v>
      </c>
      <c r="E134" s="5">
        <f t="shared" ref="E134" si="199">$E135</f>
        <v>41189</v>
      </c>
      <c r="F134" s="4">
        <f t="shared" si="190"/>
        <v>5</v>
      </c>
      <c r="G134" s="4">
        <v>10</v>
      </c>
      <c r="H134" t="s">
        <v>34</v>
      </c>
      <c r="I134">
        <v>1300</v>
      </c>
      <c r="J134" t="s">
        <v>43</v>
      </c>
      <c r="K134">
        <v>51</v>
      </c>
      <c r="L134" t="s">
        <v>73</v>
      </c>
      <c r="M134">
        <f t="shared" ref="M134:M165" si="200">$B135</f>
        <v>41</v>
      </c>
      <c r="N134" s="10">
        <f t="shared" si="192"/>
        <v>18.25</v>
      </c>
      <c r="O134" s="10">
        <f t="shared" si="193"/>
        <v>24.5</v>
      </c>
      <c r="P134" s="8">
        <f>(P135*-1)</f>
        <v>-8</v>
      </c>
      <c r="Q134" t="str">
        <f t="shared" si="194"/>
        <v>N</v>
      </c>
    </row>
    <row r="135" spans="1:17" x14ac:dyDescent="0.35">
      <c r="A135" t="s">
        <v>21</v>
      </c>
      <c r="B135" s="3">
        <v>41</v>
      </c>
      <c r="C135" t="s">
        <v>1</v>
      </c>
      <c r="D135" t="str">
        <f>IF($B134&lt;$B135, "W", IF($B135&lt;$B134, "L", "T"))</f>
        <v>W</v>
      </c>
      <c r="E135" s="5">
        <v>41189</v>
      </c>
      <c r="F135" s="4">
        <f t="shared" si="190"/>
        <v>5</v>
      </c>
      <c r="G135" s="4">
        <v>7</v>
      </c>
      <c r="H135" t="s">
        <v>35</v>
      </c>
      <c r="I135">
        <v>1300</v>
      </c>
      <c r="J135" t="s">
        <v>43</v>
      </c>
      <c r="K135">
        <v>51</v>
      </c>
      <c r="L135" t="s">
        <v>73</v>
      </c>
      <c r="M135">
        <f t="shared" ref="M135:M166" si="201">$B134</f>
        <v>27</v>
      </c>
      <c r="N135" s="10">
        <f t="shared" si="192"/>
        <v>27.75</v>
      </c>
      <c r="O135" s="10">
        <f t="shared" si="193"/>
        <v>21</v>
      </c>
      <c r="P135" s="8">
        <v>8</v>
      </c>
      <c r="Q135" t="str">
        <f t="shared" si="194"/>
        <v>N</v>
      </c>
    </row>
    <row r="136" spans="1:17" x14ac:dyDescent="0.35">
      <c r="A136" t="s">
        <v>10</v>
      </c>
      <c r="B136" s="3">
        <v>17</v>
      </c>
      <c r="C136" t="s">
        <v>1</v>
      </c>
      <c r="D136" t="str">
        <f>IF($B136&lt;$B137,"L",IF($B137&lt;$B136, "W", "T"))</f>
        <v>W</v>
      </c>
      <c r="E136" s="5">
        <f t="shared" ref="E136" si="202">$E137</f>
        <v>41189</v>
      </c>
      <c r="F136" s="4">
        <f t="shared" si="190"/>
        <v>5</v>
      </c>
      <c r="G136" s="4">
        <v>7</v>
      </c>
      <c r="H136" t="s">
        <v>34</v>
      </c>
      <c r="I136">
        <v>1300</v>
      </c>
      <c r="J136" t="s">
        <v>43</v>
      </c>
      <c r="K136">
        <v>49</v>
      </c>
      <c r="L136" t="s">
        <v>64</v>
      </c>
      <c r="M136">
        <f t="shared" ref="M136:M167" si="203">$B137</f>
        <v>13</v>
      </c>
      <c r="N136" s="10">
        <f t="shared" si="192"/>
        <v>21.5</v>
      </c>
      <c r="O136" s="10">
        <f t="shared" si="193"/>
        <v>22.5</v>
      </c>
      <c r="P136" s="8">
        <f>(P137*-1)</f>
        <v>-3</v>
      </c>
      <c r="Q136" t="str">
        <f t="shared" si="194"/>
        <v>Y</v>
      </c>
    </row>
    <row r="137" spans="1:17" x14ac:dyDescent="0.35">
      <c r="A137" t="s">
        <v>6</v>
      </c>
      <c r="B137" s="3">
        <v>13</v>
      </c>
      <c r="C137" t="s">
        <v>1</v>
      </c>
      <c r="D137" t="str">
        <f>IF($B136&lt;$B137, "W", IF($B137&lt;$B136, "L", "T"))</f>
        <v>L</v>
      </c>
      <c r="E137" s="5">
        <v>41189</v>
      </c>
      <c r="F137" s="4">
        <f t="shared" si="190"/>
        <v>5</v>
      </c>
      <c r="G137" s="4">
        <v>7</v>
      </c>
      <c r="H137" t="s">
        <v>35</v>
      </c>
      <c r="I137">
        <v>1300</v>
      </c>
      <c r="J137" t="s">
        <v>43</v>
      </c>
      <c r="K137">
        <v>49</v>
      </c>
      <c r="L137" t="s">
        <v>64</v>
      </c>
      <c r="M137">
        <f t="shared" ref="M137:M168" si="204">$B136</f>
        <v>17</v>
      </c>
      <c r="N137" s="10">
        <f t="shared" si="192"/>
        <v>28</v>
      </c>
      <c r="O137" s="10">
        <f t="shared" si="193"/>
        <v>28</v>
      </c>
      <c r="P137" s="8">
        <v>3</v>
      </c>
      <c r="Q137" t="str">
        <f t="shared" si="194"/>
        <v>Y</v>
      </c>
    </row>
    <row r="138" spans="1:17" x14ac:dyDescent="0.35">
      <c r="A138" t="s">
        <v>26</v>
      </c>
      <c r="B138" s="3">
        <v>27</v>
      </c>
      <c r="C138" t="s">
        <v>1</v>
      </c>
      <c r="D138" t="str">
        <f>IF($B138&lt;$B139,"L",IF($B139&lt;$B138, "W", "T"))</f>
        <v>L</v>
      </c>
      <c r="E138" s="5">
        <f t="shared" ref="E138" si="205">$E139</f>
        <v>41189</v>
      </c>
      <c r="F138" s="4">
        <f t="shared" si="190"/>
        <v>5</v>
      </c>
      <c r="G138" s="4">
        <v>7</v>
      </c>
      <c r="H138" t="s">
        <v>34</v>
      </c>
      <c r="I138">
        <v>1300</v>
      </c>
      <c r="J138" t="s">
        <v>43</v>
      </c>
      <c r="K138" t="s">
        <v>61</v>
      </c>
      <c r="M138">
        <f t="shared" ref="M138:M169" si="206">$B139</f>
        <v>30</v>
      </c>
      <c r="N138" s="10">
        <f t="shared" si="192"/>
        <v>21.25</v>
      </c>
      <c r="O138" s="10">
        <f t="shared" si="193"/>
        <v>20.25</v>
      </c>
      <c r="P138" s="8">
        <f>(P139*-1)</f>
        <v>6.5</v>
      </c>
      <c r="Q138" t="str">
        <f t="shared" si="194"/>
        <v>Y</v>
      </c>
    </row>
    <row r="139" spans="1:17" x14ac:dyDescent="0.35">
      <c r="A139" t="s">
        <v>14</v>
      </c>
      <c r="B139" s="3">
        <v>30</v>
      </c>
      <c r="C139" t="s">
        <v>1</v>
      </c>
      <c r="D139" t="str">
        <f>IF($B138&lt;$B139, "W", IF($B139&lt;$B138, "L", "T"))</f>
        <v>W</v>
      </c>
      <c r="E139" s="5">
        <v>41189</v>
      </c>
      <c r="F139" s="4">
        <f t="shared" si="190"/>
        <v>4</v>
      </c>
      <c r="G139" s="4">
        <v>14</v>
      </c>
      <c r="H139" t="s">
        <v>35</v>
      </c>
      <c r="I139">
        <v>1300</v>
      </c>
      <c r="J139" t="s">
        <v>43</v>
      </c>
      <c r="K139" t="s">
        <v>61</v>
      </c>
      <c r="M139">
        <f t="shared" ref="M139:M170" si="207">$B138</f>
        <v>27</v>
      </c>
      <c r="N139" s="10">
        <f t="shared" si="192"/>
        <v>20.333333333333332</v>
      </c>
      <c r="O139" s="10">
        <f t="shared" si="193"/>
        <v>27.666666666666668</v>
      </c>
      <c r="P139" s="8">
        <v>-6.5</v>
      </c>
      <c r="Q139" t="str">
        <f t="shared" si="194"/>
        <v>Y</v>
      </c>
    </row>
    <row r="140" spans="1:17" x14ac:dyDescent="0.35">
      <c r="A140" t="s">
        <v>3</v>
      </c>
      <c r="B140" s="3">
        <v>24</v>
      </c>
      <c r="C140" t="s">
        <v>1</v>
      </c>
      <c r="D140" t="str">
        <f>IF($B140&lt;$B141,"L",IF($B141&lt;$B140, "W", "T"))</f>
        <v>W</v>
      </c>
      <c r="E140" s="5">
        <f t="shared" ref="E140" si="208">$E141</f>
        <v>41189</v>
      </c>
      <c r="F140" s="4">
        <f t="shared" si="190"/>
        <v>5</v>
      </c>
      <c r="G140" s="4">
        <v>7</v>
      </c>
      <c r="H140" t="s">
        <v>34</v>
      </c>
      <c r="I140">
        <v>1300</v>
      </c>
      <c r="J140" t="s">
        <v>43</v>
      </c>
      <c r="K140">
        <v>52</v>
      </c>
      <c r="L140" t="s">
        <v>64</v>
      </c>
      <c r="M140">
        <f t="shared" ref="M140:M171" si="209">$B141</f>
        <v>17</v>
      </c>
      <c r="N140" s="10">
        <f t="shared" si="192"/>
        <v>31</v>
      </c>
      <c r="O140" s="10">
        <f t="shared" si="193"/>
        <v>19</v>
      </c>
      <c r="P140" s="8">
        <f>(P141*-1)</f>
        <v>3</v>
      </c>
      <c r="Q140" t="str">
        <f t="shared" si="194"/>
        <v>N</v>
      </c>
    </row>
    <row r="141" spans="1:17" x14ac:dyDescent="0.35">
      <c r="A141" t="s">
        <v>29</v>
      </c>
      <c r="B141" s="3">
        <v>17</v>
      </c>
      <c r="C141" t="s">
        <v>1</v>
      </c>
      <c r="D141" t="str">
        <f>IF($B140&lt;$B141, "W", IF($B141&lt;$B140, "L", "T"))</f>
        <v>L</v>
      </c>
      <c r="E141" s="5">
        <v>41189</v>
      </c>
      <c r="F141" s="4">
        <f t="shared" si="190"/>
        <v>5</v>
      </c>
      <c r="G141" s="4">
        <v>7</v>
      </c>
      <c r="H141" t="s">
        <v>35</v>
      </c>
      <c r="I141">
        <v>1300</v>
      </c>
      <c r="J141" t="s">
        <v>43</v>
      </c>
      <c r="K141">
        <v>52</v>
      </c>
      <c r="L141" t="s">
        <v>64</v>
      </c>
      <c r="M141">
        <f t="shared" ref="M141:M172" si="210">$B140</f>
        <v>24</v>
      </c>
      <c r="N141" s="10">
        <f t="shared" si="192"/>
        <v>30.75</v>
      </c>
      <c r="O141" s="10">
        <f t="shared" si="193"/>
        <v>30.75</v>
      </c>
      <c r="P141" s="8">
        <v>-3</v>
      </c>
      <c r="Q141" t="str">
        <f t="shared" si="194"/>
        <v>N</v>
      </c>
    </row>
    <row r="142" spans="1:17" x14ac:dyDescent="0.35">
      <c r="A142" t="s">
        <v>25</v>
      </c>
      <c r="B142" s="3">
        <v>16</v>
      </c>
      <c r="C142" t="s">
        <v>1</v>
      </c>
      <c r="D142" t="str">
        <f>IF($B142&lt;$B143,"L",IF($B143&lt;$B142, "W", "T"))</f>
        <v>W</v>
      </c>
      <c r="E142" s="5">
        <f t="shared" ref="E142" si="211">$E143</f>
        <v>41189</v>
      </c>
      <c r="F142" s="4">
        <f t="shared" si="190"/>
        <v>5</v>
      </c>
      <c r="G142" s="4">
        <v>7</v>
      </c>
      <c r="H142" t="s">
        <v>34</v>
      </c>
      <c r="I142">
        <v>1605</v>
      </c>
      <c r="J142" t="s">
        <v>43</v>
      </c>
      <c r="K142" s="1">
        <v>63</v>
      </c>
      <c r="L142" t="s">
        <v>64</v>
      </c>
      <c r="M142">
        <f t="shared" ref="M142:M173" si="212">$B143</f>
        <v>12</v>
      </c>
      <c r="N142" s="10">
        <f t="shared" si="192"/>
        <v>17.5</v>
      </c>
      <c r="O142" s="10">
        <f t="shared" si="193"/>
        <v>14.5</v>
      </c>
      <c r="P142" s="8">
        <f>(P143*-1)</f>
        <v>-2</v>
      </c>
      <c r="Q142" t="str">
        <f t="shared" si="194"/>
        <v>Y</v>
      </c>
    </row>
    <row r="143" spans="1:17" x14ac:dyDescent="0.35">
      <c r="A143" t="s">
        <v>20</v>
      </c>
      <c r="B143" s="3">
        <v>12</v>
      </c>
      <c r="C143" t="s">
        <v>1</v>
      </c>
      <c r="D143" t="str">
        <f>IF($B142&lt;$B143, "W", IF($B143&lt;$B142, "L", "T"))</f>
        <v>L</v>
      </c>
      <c r="E143" s="5">
        <v>41189</v>
      </c>
      <c r="F143" s="4">
        <f t="shared" si="190"/>
        <v>5</v>
      </c>
      <c r="G143" s="4">
        <v>7</v>
      </c>
      <c r="H143" t="s">
        <v>35</v>
      </c>
      <c r="I143">
        <v>1605</v>
      </c>
      <c r="J143" t="s">
        <v>43</v>
      </c>
      <c r="K143" s="1">
        <v>55</v>
      </c>
      <c r="L143" t="s">
        <v>64</v>
      </c>
      <c r="M143">
        <f t="shared" ref="M143:M174" si="213">$B142</f>
        <v>16</v>
      </c>
      <c r="N143" s="10">
        <f t="shared" si="192"/>
        <v>20</v>
      </c>
      <c r="O143" s="10">
        <f t="shared" si="193"/>
        <v>27.25</v>
      </c>
      <c r="P143" s="8">
        <v>2</v>
      </c>
      <c r="Q143" t="str">
        <f t="shared" si="194"/>
        <v>Y</v>
      </c>
    </row>
    <row r="144" spans="1:17" x14ac:dyDescent="0.35">
      <c r="A144" t="s">
        <v>17</v>
      </c>
      <c r="B144" s="3">
        <v>41</v>
      </c>
      <c r="C144" t="s">
        <v>1</v>
      </c>
      <c r="D144" t="str">
        <f>IF($B144&lt;$B145,"L",IF($B145&lt;$B144, "W", "T"))</f>
        <v>W</v>
      </c>
      <c r="E144" s="5">
        <f t="shared" ref="E144" si="214">$E145</f>
        <v>41189</v>
      </c>
      <c r="F144" s="4">
        <f t="shared" si="190"/>
        <v>5</v>
      </c>
      <c r="G144" s="4">
        <v>6</v>
      </c>
      <c r="H144" t="s">
        <v>34</v>
      </c>
      <c r="I144">
        <v>1605</v>
      </c>
      <c r="J144" t="s">
        <v>43</v>
      </c>
      <c r="K144">
        <v>88</v>
      </c>
      <c r="L144" t="s">
        <v>64</v>
      </c>
      <c r="M144">
        <f t="shared" ref="M144:M175" si="215">$B145</f>
        <v>3</v>
      </c>
      <c r="N144" s="10">
        <f t="shared" si="192"/>
        <v>27</v>
      </c>
      <c r="O144" s="10">
        <f t="shared" si="193"/>
        <v>17</v>
      </c>
      <c r="P144" s="8">
        <f>(P145*-1)</f>
        <v>6.5</v>
      </c>
      <c r="Q144" t="str">
        <f t="shared" si="194"/>
        <v>N</v>
      </c>
    </row>
    <row r="145" spans="1:17" x14ac:dyDescent="0.35">
      <c r="A145" t="s">
        <v>19</v>
      </c>
      <c r="B145" s="3">
        <v>3</v>
      </c>
      <c r="C145" t="s">
        <v>1</v>
      </c>
      <c r="D145" t="str">
        <f>IF($B144&lt;$B145, "W", IF($B145&lt;$B144, "L", "T"))</f>
        <v>L</v>
      </c>
      <c r="E145" s="5">
        <v>41189</v>
      </c>
      <c r="F145" s="4">
        <f t="shared" si="190"/>
        <v>5</v>
      </c>
      <c r="G145" s="4">
        <v>7</v>
      </c>
      <c r="H145" t="s">
        <v>35</v>
      </c>
      <c r="I145">
        <v>1605</v>
      </c>
      <c r="J145" t="s">
        <v>43</v>
      </c>
      <c r="K145">
        <v>88</v>
      </c>
      <c r="L145" t="s">
        <v>64</v>
      </c>
      <c r="M145">
        <f t="shared" ref="M145:M176" si="216">$B144</f>
        <v>41</v>
      </c>
      <c r="N145" s="10">
        <f t="shared" si="192"/>
        <v>15.5</v>
      </c>
      <c r="O145" s="10">
        <f t="shared" si="193"/>
        <v>24.25</v>
      </c>
      <c r="P145" s="8">
        <v>-6.5</v>
      </c>
      <c r="Q145" t="str">
        <f t="shared" si="194"/>
        <v>N</v>
      </c>
    </row>
    <row r="146" spans="1:17" x14ac:dyDescent="0.35">
      <c r="A146" t="s">
        <v>13</v>
      </c>
      <c r="B146" s="3">
        <v>7</v>
      </c>
      <c r="C146" t="s">
        <v>1</v>
      </c>
      <c r="D146" t="str">
        <f>IF($B146&lt;$B147,"L",IF($B147&lt;$B146, "W", "T"))</f>
        <v>L</v>
      </c>
      <c r="E146" s="5">
        <f t="shared" ref="E146" si="217">$E147</f>
        <v>41189</v>
      </c>
      <c r="F146" s="4">
        <f t="shared" si="190"/>
        <v>5</v>
      </c>
      <c r="G146" s="4">
        <v>7</v>
      </c>
      <c r="H146" t="s">
        <v>34</v>
      </c>
      <c r="I146">
        <v>1525</v>
      </c>
      <c r="J146" t="s">
        <v>38</v>
      </c>
      <c r="K146" t="s">
        <v>61</v>
      </c>
      <c r="M146">
        <f t="shared" ref="M146:M177" si="218">$B147</f>
        <v>30</v>
      </c>
      <c r="N146" s="10">
        <f t="shared" si="192"/>
        <v>20.25</v>
      </c>
      <c r="O146" s="10">
        <f t="shared" si="193"/>
        <v>37.75</v>
      </c>
      <c r="P146" s="8">
        <f>(P147*-1)</f>
        <v>-6</v>
      </c>
      <c r="Q146" t="str">
        <f t="shared" si="194"/>
        <v>N</v>
      </c>
    </row>
    <row r="147" spans="1:17" x14ac:dyDescent="0.35">
      <c r="A147" t="s">
        <v>0</v>
      </c>
      <c r="B147" s="3">
        <v>30</v>
      </c>
      <c r="C147" t="s">
        <v>1</v>
      </c>
      <c r="D147" t="str">
        <f>IF($B146&lt;$B147, "W", IF($B147&lt;$B146, "L", "T"))</f>
        <v>W</v>
      </c>
      <c r="E147" s="5">
        <v>41189</v>
      </c>
      <c r="F147" s="4">
        <f t="shared" si="190"/>
        <v>5</v>
      </c>
      <c r="G147" s="4">
        <v>7</v>
      </c>
      <c r="H147" t="s">
        <v>35</v>
      </c>
      <c r="I147">
        <v>1525</v>
      </c>
      <c r="J147" t="s">
        <v>38</v>
      </c>
      <c r="K147" t="s">
        <v>61</v>
      </c>
      <c r="M147">
        <f t="shared" ref="M147:M178" si="219">$B146</f>
        <v>7</v>
      </c>
      <c r="N147" s="10">
        <f t="shared" si="192"/>
        <v>22.5</v>
      </c>
      <c r="O147" s="10">
        <f t="shared" si="193"/>
        <v>18</v>
      </c>
      <c r="P147" s="8">
        <v>6</v>
      </c>
      <c r="Q147" t="str">
        <f t="shared" si="194"/>
        <v>N</v>
      </c>
    </row>
    <row r="148" spans="1:17" x14ac:dyDescent="0.35">
      <c r="A148" t="s">
        <v>18</v>
      </c>
      <c r="B148" s="3">
        <v>21</v>
      </c>
      <c r="C148" t="s">
        <v>1</v>
      </c>
      <c r="D148" t="str">
        <f>IF($B148&lt;$B149,"L",IF($B149&lt;$B148, "W", "T"))</f>
        <v>L</v>
      </c>
      <c r="E148" s="5">
        <f t="shared" ref="E148" si="220">$E149</f>
        <v>41189</v>
      </c>
      <c r="F148" s="4">
        <f t="shared" si="190"/>
        <v>5</v>
      </c>
      <c r="G148" s="4">
        <v>7</v>
      </c>
      <c r="H148" t="s">
        <v>34</v>
      </c>
      <c r="I148">
        <v>1625</v>
      </c>
      <c r="J148" t="s">
        <v>43</v>
      </c>
      <c r="K148">
        <v>54</v>
      </c>
      <c r="L148" t="s">
        <v>86</v>
      </c>
      <c r="M148">
        <f t="shared" ref="M148:M179" si="221">$B149</f>
        <v>31</v>
      </c>
      <c r="N148" s="10">
        <f t="shared" si="192"/>
        <v>28.5</v>
      </c>
      <c r="O148" s="10">
        <f t="shared" si="193"/>
        <v>20.75</v>
      </c>
      <c r="P148" s="8">
        <f>(P149*-1)</f>
        <v>-6</v>
      </c>
      <c r="Q148" t="str">
        <f t="shared" si="194"/>
        <v>N</v>
      </c>
    </row>
    <row r="149" spans="1:17" x14ac:dyDescent="0.35">
      <c r="A149" t="s">
        <v>7</v>
      </c>
      <c r="B149" s="3">
        <v>31</v>
      </c>
      <c r="C149" t="s">
        <v>1</v>
      </c>
      <c r="D149" t="str">
        <f>IF($B148&lt;$B149, "W", IF($B149&lt;$B148, "L", "T"))</f>
        <v>W</v>
      </c>
      <c r="E149" s="5">
        <v>41189</v>
      </c>
      <c r="F149" s="4">
        <f t="shared" si="190"/>
        <v>5</v>
      </c>
      <c r="G149" s="4">
        <v>7</v>
      </c>
      <c r="H149" t="s">
        <v>35</v>
      </c>
      <c r="I149">
        <v>1625</v>
      </c>
      <c r="J149" t="s">
        <v>43</v>
      </c>
      <c r="K149">
        <v>54</v>
      </c>
      <c r="L149" t="s">
        <v>86</v>
      </c>
      <c r="M149">
        <f t="shared" ref="M149:M180" si="222">$B148</f>
        <v>21</v>
      </c>
      <c r="N149" s="10">
        <f t="shared" si="192"/>
        <v>33.5</v>
      </c>
      <c r="O149" s="10">
        <f t="shared" si="193"/>
        <v>23</v>
      </c>
      <c r="P149" s="8">
        <v>6</v>
      </c>
      <c r="Q149" t="str">
        <f t="shared" si="194"/>
        <v>N</v>
      </c>
    </row>
    <row r="150" spans="1:17" x14ac:dyDescent="0.35">
      <c r="A150" t="s">
        <v>11</v>
      </c>
      <c r="B150" s="3">
        <v>3</v>
      </c>
      <c r="C150" t="s">
        <v>1</v>
      </c>
      <c r="D150" t="str">
        <f>IF($B150&lt;$B151,"L",IF($B151&lt;$B150, "W", "T"))</f>
        <v>L</v>
      </c>
      <c r="E150" s="5">
        <f t="shared" ref="E150" si="223">$E151</f>
        <v>41189</v>
      </c>
      <c r="F150" s="4">
        <f>1+IF(ISNA(VLOOKUP($A150,$A$98:$F$127,6,FALSE)),VLOOKUP($A150,$A$66:$F$97,6,FALSE),VLOOKUP($A150,$A$98:$F$127,6,FALSE))</f>
        <v>5</v>
      </c>
      <c r="G150" s="4">
        <v>7</v>
      </c>
      <c r="H150" t="s">
        <v>34</v>
      </c>
      <c r="I150">
        <v>1315</v>
      </c>
      <c r="J150" t="s">
        <v>67</v>
      </c>
      <c r="K150" s="1">
        <f>K151</f>
        <v>62</v>
      </c>
      <c r="L150" s="1" t="str">
        <f>L151</f>
        <v>Sunny</v>
      </c>
      <c r="M150">
        <f t="shared" ref="M150:M181" si="224">$B151</f>
        <v>45</v>
      </c>
      <c r="N150" s="10">
        <f t="shared" si="192"/>
        <v>28.75</v>
      </c>
      <c r="O150" s="10">
        <f t="shared" si="193"/>
        <v>32.75</v>
      </c>
      <c r="P150" s="8">
        <f>(P151*-1)</f>
        <v>-10</v>
      </c>
      <c r="Q150" t="str">
        <f t="shared" si="194"/>
        <v>N</v>
      </c>
    </row>
    <row r="151" spans="1:17" x14ac:dyDescent="0.35">
      <c r="A151" t="s">
        <v>24</v>
      </c>
      <c r="B151" s="3">
        <v>45</v>
      </c>
      <c r="C151" t="s">
        <v>1</v>
      </c>
      <c r="D151" t="str">
        <f>IF($B150&lt;$B151, "W", IF($B151&lt;$B150, "L", "T"))</f>
        <v>W</v>
      </c>
      <c r="E151" s="5">
        <v>41189</v>
      </c>
      <c r="F151" s="4">
        <f>1+IF(ISNA(VLOOKUP($A151,$A$98:$F$127,6,FALSE)),VLOOKUP($A151,$A$66:$F$97,6,FALSE),VLOOKUP($A151,$A$98:$F$127,6,FALSE))</f>
        <v>5</v>
      </c>
      <c r="G151" s="4">
        <v>7</v>
      </c>
      <c r="H151" t="s">
        <v>35</v>
      </c>
      <c r="I151">
        <v>1315</v>
      </c>
      <c r="J151" t="s">
        <v>67</v>
      </c>
      <c r="K151" s="1">
        <v>62</v>
      </c>
      <c r="L151" s="1" t="s">
        <v>65</v>
      </c>
      <c r="M151">
        <f t="shared" ref="M151:M182" si="225">$B150</f>
        <v>3</v>
      </c>
      <c r="N151" s="10">
        <f t="shared" si="192"/>
        <v>26</v>
      </c>
      <c r="O151" s="10">
        <f t="shared" si="193"/>
        <v>16.25</v>
      </c>
      <c r="P151" s="8">
        <v>10</v>
      </c>
      <c r="Q151" t="str">
        <f t="shared" si="194"/>
        <v>N</v>
      </c>
    </row>
    <row r="152" spans="1:17" x14ac:dyDescent="0.35">
      <c r="A152" t="s">
        <v>32</v>
      </c>
      <c r="B152" s="3">
        <v>24</v>
      </c>
      <c r="C152" t="s">
        <v>1</v>
      </c>
      <c r="D152" t="str">
        <f>IF($B152&lt;$B153,"L",IF($B153&lt;$B152, "W", "T"))</f>
        <v>L</v>
      </c>
      <c r="E152" s="5">
        <f t="shared" ref="E152" si="226">$E153</f>
        <v>41189</v>
      </c>
      <c r="F152" s="4">
        <f>1+IF(ISNA(VLOOKUP($A152,$A$98:$F$127,6,FALSE)),VLOOKUP($A152,$A$66:$F$97,6,FALSE),VLOOKUP($A152,$A$98:$F$127,6,FALSE))</f>
        <v>5</v>
      </c>
      <c r="G152" s="4">
        <v>7</v>
      </c>
      <c r="H152" t="s">
        <v>34</v>
      </c>
      <c r="I152">
        <v>1920</v>
      </c>
      <c r="J152" t="s">
        <v>38</v>
      </c>
      <c r="K152" t="s">
        <v>61</v>
      </c>
      <c r="M152">
        <f t="shared" ref="M152:M183" si="227">$B153</f>
        <v>31</v>
      </c>
      <c r="N152" s="10">
        <f t="shared" si="192"/>
        <v>25</v>
      </c>
      <c r="O152" s="10">
        <f t="shared" si="193"/>
        <v>17.75</v>
      </c>
      <c r="P152" s="8">
        <f>(P153*-1)</f>
        <v>-3.5</v>
      </c>
      <c r="Q152" t="str">
        <f t="shared" si="194"/>
        <v>N</v>
      </c>
    </row>
    <row r="153" spans="1:17" x14ac:dyDescent="0.35">
      <c r="A153" t="s">
        <v>2</v>
      </c>
      <c r="B153" s="3">
        <v>31</v>
      </c>
      <c r="C153" t="s">
        <v>1</v>
      </c>
      <c r="D153" t="str">
        <f>IF($B152&lt;$B153, "W", IF($B153&lt;$B152, "L", "T"))</f>
        <v>W</v>
      </c>
      <c r="E153" s="5">
        <v>41189</v>
      </c>
      <c r="F153" s="4">
        <f>1+IF(ISNA(VLOOKUP($A153,$A$98:$F$127,6,FALSE)),VLOOKUP($A153,$A$66:$F$97,6,FALSE),VLOOKUP($A153,$A$98:$F$127,6,FALSE))</f>
        <v>5</v>
      </c>
      <c r="G153" s="4">
        <v>7</v>
      </c>
      <c r="H153" t="s">
        <v>35</v>
      </c>
      <c r="I153">
        <v>1920</v>
      </c>
      <c r="J153" t="s">
        <v>38</v>
      </c>
      <c r="K153" t="s">
        <v>61</v>
      </c>
      <c r="M153">
        <f t="shared" ref="M153:M184" si="228">$B152</f>
        <v>24</v>
      </c>
      <c r="N153" s="10">
        <f t="shared" si="192"/>
        <v>27.5</v>
      </c>
      <c r="O153" s="10">
        <f t="shared" si="193"/>
        <v>32.5</v>
      </c>
      <c r="P153" s="8">
        <v>3.5</v>
      </c>
      <c r="Q153" t="str">
        <f t="shared" si="194"/>
        <v>N</v>
      </c>
    </row>
    <row r="154" spans="1:17" x14ac:dyDescent="0.35">
      <c r="A154" t="s">
        <v>15</v>
      </c>
      <c r="B154" s="3">
        <v>23</v>
      </c>
      <c r="C154" t="s">
        <v>1</v>
      </c>
      <c r="D154" t="str">
        <f>IF($B154&lt;$B155,"L",IF($B155&lt;$B154, "W", "T"))</f>
        <v>W</v>
      </c>
      <c r="E154" s="5">
        <f>$E155</f>
        <v>41190</v>
      </c>
      <c r="F154" s="4">
        <f>1+IF(ISNA(VLOOKUP($A154,$A$98:$F$127,6,FALSE)),VLOOKUP($A154,$A$66:$F$97,6,FALSE),VLOOKUP($A154,$A$98:$F$127,6,FALSE))</f>
        <v>5</v>
      </c>
      <c r="G154" s="4">
        <v>8</v>
      </c>
      <c r="H154" t="s">
        <v>34</v>
      </c>
      <c r="I154">
        <v>2030</v>
      </c>
      <c r="J154" t="s">
        <v>43</v>
      </c>
      <c r="K154">
        <v>52</v>
      </c>
      <c r="L154" t="s">
        <v>62</v>
      </c>
      <c r="M154">
        <f t="shared" ref="M154:M185" si="229">$B155</f>
        <v>17</v>
      </c>
      <c r="N154" s="10">
        <f t="shared" si="192"/>
        <v>31.5</v>
      </c>
      <c r="O154" s="10">
        <f t="shared" si="193"/>
        <v>14</v>
      </c>
      <c r="P154" s="8">
        <f>(P155*-1)</f>
        <v>9.5</v>
      </c>
      <c r="Q154" t="str">
        <f t="shared" si="194"/>
        <v>N</v>
      </c>
    </row>
    <row r="155" spans="1:17" x14ac:dyDescent="0.35">
      <c r="A155" t="s">
        <v>31</v>
      </c>
      <c r="B155" s="3">
        <v>17</v>
      </c>
      <c r="C155" t="s">
        <v>1</v>
      </c>
      <c r="D155" t="str">
        <f>IF($B154&lt;$B155, "W", IF($B155&lt;$B154, "L", "T"))</f>
        <v>L</v>
      </c>
      <c r="E155" s="5">
        <v>41190</v>
      </c>
      <c r="F155" s="4">
        <f>1+IF(ISNA(VLOOKUP($A155,$A$98:$F$127,6,FALSE)),VLOOKUP($A155,$A$66:$F$97,6,FALSE),VLOOKUP($A155,$A$98:$F$127,6,FALSE))</f>
        <v>5</v>
      </c>
      <c r="G155" s="4">
        <v>8</v>
      </c>
      <c r="H155" t="s">
        <v>35</v>
      </c>
      <c r="I155">
        <v>2030</v>
      </c>
      <c r="J155" t="s">
        <v>43</v>
      </c>
      <c r="K155">
        <v>52</v>
      </c>
      <c r="L155" t="s">
        <v>62</v>
      </c>
      <c r="M155">
        <f t="shared" ref="M155:M186" si="230">$B154</f>
        <v>23</v>
      </c>
      <c r="N155" s="10">
        <f t="shared" si="192"/>
        <v>20.25</v>
      </c>
      <c r="O155" s="10">
        <f t="shared" si="193"/>
        <v>27.25</v>
      </c>
      <c r="P155" s="8">
        <v>-9.5</v>
      </c>
      <c r="Q155" t="str">
        <f t="shared" si="194"/>
        <v>N</v>
      </c>
    </row>
    <row r="156" spans="1:17" x14ac:dyDescent="0.35">
      <c r="A156" t="s">
        <v>4</v>
      </c>
      <c r="B156" s="3">
        <v>23</v>
      </c>
      <c r="C156" t="s">
        <v>1</v>
      </c>
      <c r="D156" t="str">
        <f>IF($B156&lt;$B157,"L",IF($B157&lt;$B156, "W", "T"))</f>
        <v>L</v>
      </c>
      <c r="E156" s="5">
        <f>$E157</f>
        <v>41193</v>
      </c>
      <c r="F156" s="4">
        <f>1+IF(ISNA(VLOOKUP($A156,$A$128:$F$155,6,FALSE)),VLOOKUP($A156,$A$98:$F$127,6,FALSE),VLOOKUP($A156,$A$128:$F$155,6,FALSE))</f>
        <v>5</v>
      </c>
      <c r="G156" s="4">
        <v>4</v>
      </c>
      <c r="H156" t="s">
        <v>34</v>
      </c>
      <c r="I156">
        <v>1920</v>
      </c>
      <c r="J156" t="s">
        <v>38</v>
      </c>
      <c r="K156" s="1">
        <f>K157</f>
        <v>64</v>
      </c>
      <c r="L156" s="1" t="str">
        <f>L157</f>
        <v>Clear, Cool</v>
      </c>
      <c r="M156">
        <f t="shared" ref="M156:M187" si="231">$B157</f>
        <v>26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23.25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22.25</v>
      </c>
      <c r="P156" s="8">
        <f>(P157*-1)</f>
        <v>6</v>
      </c>
      <c r="Q156" t="str">
        <f>IF(AND(($P156 &lt;  0), ($D156="L")), "N", IF(AND(($P156 &gt; 0), ($D156="W")),"N","Y"))</f>
        <v>Y</v>
      </c>
    </row>
    <row r="157" spans="1:17" x14ac:dyDescent="0.35">
      <c r="A157" t="s">
        <v>13</v>
      </c>
      <c r="B157" s="3">
        <v>26</v>
      </c>
      <c r="C157" t="s">
        <v>1</v>
      </c>
      <c r="D157" t="str">
        <f>IF($B156&lt;$B157, "W", IF($B157&lt;$B156, "L", "T"))</f>
        <v>W</v>
      </c>
      <c r="E157" s="5">
        <v>41193</v>
      </c>
      <c r="F157" s="4">
        <f t="shared" ref="F157:F184" si="232">1+IF(ISNA(VLOOKUP($A157,$A$128:$F$155,6,FALSE)),VLOOKUP($A157,$A$98:$F$127,6,FALSE),VLOOKUP($A157,$A$128:$F$155,6,FALSE))</f>
        <v>6</v>
      </c>
      <c r="G157" s="4">
        <v>4</v>
      </c>
      <c r="H157" t="s">
        <v>35</v>
      </c>
      <c r="I157">
        <v>1920</v>
      </c>
      <c r="J157" t="s">
        <v>38</v>
      </c>
      <c r="K157" s="1">
        <v>64</v>
      </c>
      <c r="L157" s="1" t="s">
        <v>138</v>
      </c>
      <c r="M157">
        <f t="shared" ref="M157:M188" si="233">$B156</f>
        <v>23</v>
      </c>
      <c r="N157" s="10">
        <f t="shared" ref="N157:N183" si="234">IF(ISNA(VLOOKUP($A157,$A$128:$N$155,2,FALSE)),((VLOOKUP($A157,$A$98:$N$127,14,FALSE)*($F157-2))+VLOOKUP($A157,$A$98:$N$127,2,FALSE))/($F157-1),((VLOOKUP($A157,$A$128:$N$155,14,FALSE)*($F157-2))+VLOOKUP($A157,$A$128:$N$155,2,FALSE))/($F157-1))</f>
        <v>17.600000000000001</v>
      </c>
      <c r="O157" s="10">
        <f t="shared" ref="O157:O183" si="235">IF(ISNA(VLOOKUP($A157,$A$128:$O$155,13,FALSE)),((VLOOKUP($A157,$A$98:$O$127,15,FALSE)*($F157-2))+VLOOKUP($A157,$A$98:$O$127,13,FALSE))/($F157-1),((VLOOKUP($A157,$A$128:$O$155,15,FALSE)*($F157-2))+VLOOKUP($A157,$A$128:$O$155,13,FALSE))/($F157-1))</f>
        <v>36.200000000000003</v>
      </c>
      <c r="P157" s="8">
        <v>-6</v>
      </c>
      <c r="Q157" t="str">
        <f t="shared" ref="Q157:Q183" si="236">IF(AND(($P157 &lt;  0), ($D157="L")), "N", IF(AND(($P157 &gt; 0), ($D157="W")),"N","Y"))</f>
        <v>Y</v>
      </c>
    </row>
    <row r="158" spans="1:17" x14ac:dyDescent="0.35">
      <c r="A158" t="s">
        <v>33</v>
      </c>
      <c r="B158" s="3">
        <v>10</v>
      </c>
      <c r="C158" t="s">
        <v>1</v>
      </c>
      <c r="D158" t="str">
        <f>IF($B158&lt;$B159,"L",IF($B159&lt;$B158, "W", "T"))</f>
        <v>L</v>
      </c>
      <c r="E158" s="5">
        <f>$E159</f>
        <v>41196</v>
      </c>
      <c r="F158" s="4">
        <f t="shared" si="232"/>
        <v>6</v>
      </c>
      <c r="G158" s="4">
        <v>7</v>
      </c>
      <c r="H158" t="s">
        <v>34</v>
      </c>
      <c r="I158">
        <v>1300</v>
      </c>
      <c r="J158" t="s">
        <v>43</v>
      </c>
      <c r="K158">
        <v>85</v>
      </c>
      <c r="L158" t="s">
        <v>65</v>
      </c>
      <c r="M158">
        <f t="shared" ref="M158:M189" si="237">$B159</f>
        <v>38</v>
      </c>
      <c r="N158" s="10">
        <f t="shared" si="234"/>
        <v>18.8</v>
      </c>
      <c r="O158" s="10">
        <f t="shared" si="235"/>
        <v>29</v>
      </c>
      <c r="P158" s="8">
        <f>(P159*-1)</f>
        <v>-5</v>
      </c>
      <c r="Q158" t="str">
        <f t="shared" si="236"/>
        <v>N</v>
      </c>
    </row>
    <row r="159" spans="1:17" x14ac:dyDescent="0.35">
      <c r="A159" t="s">
        <v>9</v>
      </c>
      <c r="B159" s="3">
        <v>38</v>
      </c>
      <c r="C159" t="s">
        <v>1</v>
      </c>
      <c r="D159" t="str">
        <f>IF($B158&lt;$B159, "W", IF($B159&lt;$B158, "L", "T"))</f>
        <v>W</v>
      </c>
      <c r="E159" s="5">
        <v>41196</v>
      </c>
      <c r="F159" s="4">
        <f t="shared" si="232"/>
        <v>5</v>
      </c>
      <c r="G159" s="4">
        <v>14</v>
      </c>
      <c r="H159" t="s">
        <v>35</v>
      </c>
      <c r="I159">
        <v>1300</v>
      </c>
      <c r="J159" t="s">
        <v>43</v>
      </c>
      <c r="K159">
        <v>85</v>
      </c>
      <c r="L159" t="s">
        <v>65</v>
      </c>
      <c r="M159">
        <f t="shared" ref="M159:M190" si="238">$B158</f>
        <v>10</v>
      </c>
      <c r="N159" s="10">
        <f t="shared" si="234"/>
        <v>20.5</v>
      </c>
      <c r="O159" s="10">
        <f t="shared" si="235"/>
        <v>22.75</v>
      </c>
      <c r="P159" s="8">
        <v>5</v>
      </c>
      <c r="Q159" t="str">
        <f t="shared" si="236"/>
        <v>N</v>
      </c>
    </row>
    <row r="160" spans="1:17" x14ac:dyDescent="0.35">
      <c r="A160" t="s">
        <v>23</v>
      </c>
      <c r="B160" s="3">
        <v>14</v>
      </c>
      <c r="C160" t="s">
        <v>1</v>
      </c>
      <c r="D160" t="str">
        <f>IF($B160&lt;$B161,"L",IF($B161&lt;$B160, "W", "T"))</f>
        <v>L</v>
      </c>
      <c r="E160" s="5">
        <f>$E161</f>
        <v>41196</v>
      </c>
      <c r="F160" s="4">
        <f t="shared" si="232"/>
        <v>6</v>
      </c>
      <c r="G160" s="4">
        <v>10</v>
      </c>
      <c r="H160" t="s">
        <v>34</v>
      </c>
      <c r="I160">
        <v>1300</v>
      </c>
      <c r="J160" t="s">
        <v>43</v>
      </c>
      <c r="K160">
        <v>84</v>
      </c>
      <c r="L160" t="s">
        <v>64</v>
      </c>
      <c r="M160">
        <f t="shared" ref="M160:M191" si="239">$B161</f>
        <v>17</v>
      </c>
      <c r="N160" s="10">
        <f t="shared" si="234"/>
        <v>19.2</v>
      </c>
      <c r="O160" s="10">
        <f t="shared" si="235"/>
        <v>18.8</v>
      </c>
      <c r="P160" s="8">
        <f>(P161*-1)</f>
        <v>-5.5</v>
      </c>
      <c r="Q160" t="str">
        <f t="shared" si="236"/>
        <v>N</v>
      </c>
    </row>
    <row r="161" spans="1:17" x14ac:dyDescent="0.35">
      <c r="A161" t="s">
        <v>10</v>
      </c>
      <c r="B161" s="3">
        <v>17</v>
      </c>
      <c r="C161" t="s">
        <v>1</v>
      </c>
      <c r="D161" t="str">
        <f>IF($B160&lt;$B161, "W", IF($B161&lt;$B160, "L", "T"))</f>
        <v>W</v>
      </c>
      <c r="E161" s="5">
        <v>41196</v>
      </c>
      <c r="F161" s="4">
        <f t="shared" si="232"/>
        <v>6</v>
      </c>
      <c r="G161" s="4">
        <v>7</v>
      </c>
      <c r="H161" t="s">
        <v>35</v>
      </c>
      <c r="I161">
        <v>1300</v>
      </c>
      <c r="J161" t="s">
        <v>43</v>
      </c>
      <c r="K161">
        <v>84</v>
      </c>
      <c r="L161" t="s">
        <v>64</v>
      </c>
      <c r="M161">
        <f t="shared" ref="M161:M192" si="240">$B160</f>
        <v>14</v>
      </c>
      <c r="N161" s="10">
        <f t="shared" si="234"/>
        <v>20.6</v>
      </c>
      <c r="O161" s="10">
        <f t="shared" si="235"/>
        <v>20.6</v>
      </c>
      <c r="P161" s="8">
        <v>5.5</v>
      </c>
      <c r="Q161" t="str">
        <f t="shared" si="236"/>
        <v>N</v>
      </c>
    </row>
    <row r="162" spans="1:17" x14ac:dyDescent="0.35">
      <c r="A162" t="s">
        <v>12</v>
      </c>
      <c r="B162" s="3">
        <v>20</v>
      </c>
      <c r="C162" t="s">
        <v>1</v>
      </c>
      <c r="D162" t="str">
        <f>IF($B162&lt;$B163,"L",IF($B163&lt;$B162, "W", "T"))</f>
        <v>L</v>
      </c>
      <c r="E162" s="5">
        <f>$E163</f>
        <v>41196</v>
      </c>
      <c r="F162" s="4">
        <f t="shared" si="232"/>
        <v>5</v>
      </c>
      <c r="G162" s="4">
        <v>14</v>
      </c>
      <c r="H162" t="s">
        <v>34</v>
      </c>
      <c r="I162">
        <v>1300</v>
      </c>
      <c r="J162" t="s">
        <v>43</v>
      </c>
      <c r="K162" t="s">
        <v>61</v>
      </c>
      <c r="M162">
        <f t="shared" ref="M162:M193" si="241">$B163</f>
        <v>23</v>
      </c>
      <c r="N162" s="10">
        <f t="shared" si="234"/>
        <v>16.75</v>
      </c>
      <c r="O162" s="10">
        <f t="shared" si="235"/>
        <v>31.25</v>
      </c>
      <c r="P162" s="8">
        <f>(P163*-1)</f>
        <v>-10</v>
      </c>
      <c r="Q162" t="str">
        <f t="shared" si="236"/>
        <v>N</v>
      </c>
    </row>
    <row r="163" spans="1:17" x14ac:dyDescent="0.35">
      <c r="A163" t="s">
        <v>3</v>
      </c>
      <c r="B163" s="3">
        <v>23</v>
      </c>
      <c r="C163" t="s">
        <v>1</v>
      </c>
      <c r="D163" t="str">
        <f>IF($B162&lt;$B163, "W", IF($B163&lt;$B162, "L", "T"))</f>
        <v>W</v>
      </c>
      <c r="E163" s="5">
        <v>41196</v>
      </c>
      <c r="F163" s="4">
        <f t="shared" si="232"/>
        <v>6</v>
      </c>
      <c r="G163" s="4">
        <v>7</v>
      </c>
      <c r="H163" t="s">
        <v>35</v>
      </c>
      <c r="I163">
        <v>1300</v>
      </c>
      <c r="J163" t="s">
        <v>43</v>
      </c>
      <c r="K163" t="s">
        <v>61</v>
      </c>
      <c r="M163">
        <f t="shared" ref="M163:M194" si="242">$B162</f>
        <v>20</v>
      </c>
      <c r="N163" s="10">
        <f t="shared" si="234"/>
        <v>29.6</v>
      </c>
      <c r="O163" s="10">
        <f t="shared" si="235"/>
        <v>18.600000000000001</v>
      </c>
      <c r="P163" s="8">
        <v>10</v>
      </c>
      <c r="Q163" t="str">
        <f t="shared" si="236"/>
        <v>N</v>
      </c>
    </row>
    <row r="164" spans="1:17" x14ac:dyDescent="0.35">
      <c r="A164" t="s">
        <v>28</v>
      </c>
      <c r="B164" s="3">
        <v>29</v>
      </c>
      <c r="C164" t="s">
        <v>1</v>
      </c>
      <c r="D164" t="str">
        <f>IF($B164&lt;$B165,"L",IF($B165&lt;$B164, "W", "T"))</f>
        <v>L</v>
      </c>
      <c r="E164" s="5">
        <f>$E165</f>
        <v>41196</v>
      </c>
      <c r="F164" s="4">
        <f t="shared" si="232"/>
        <v>5</v>
      </c>
      <c r="G164" s="4">
        <v>13</v>
      </c>
      <c r="H164" t="s">
        <v>34</v>
      </c>
      <c r="I164">
        <v>1300</v>
      </c>
      <c r="J164" t="s">
        <v>43</v>
      </c>
      <c r="K164">
        <v>69</v>
      </c>
      <c r="L164" t="s">
        <v>62</v>
      </c>
      <c r="M164">
        <f t="shared" ref="M164:M195" si="243">$B165</f>
        <v>31</v>
      </c>
      <c r="N164" s="10">
        <f t="shared" si="234"/>
        <v>16.25</v>
      </c>
      <c r="O164" s="10">
        <f t="shared" si="235"/>
        <v>22</v>
      </c>
      <c r="P164" s="8">
        <f>(P165*-1)</f>
        <v>-3</v>
      </c>
      <c r="Q164" t="str">
        <f t="shared" si="236"/>
        <v>N</v>
      </c>
    </row>
    <row r="165" spans="1:17" x14ac:dyDescent="0.35">
      <c r="A165" t="s">
        <v>30</v>
      </c>
      <c r="B165" s="3">
        <v>31</v>
      </c>
      <c r="C165" t="s">
        <v>1</v>
      </c>
      <c r="D165" t="str">
        <f>IF($B164&lt;$B165, "W", IF($B165&lt;$B164, "L", "T"))</f>
        <v>W</v>
      </c>
      <c r="E165" s="5">
        <v>41196</v>
      </c>
      <c r="F165" s="4">
        <f t="shared" si="232"/>
        <v>6</v>
      </c>
      <c r="G165" s="4">
        <v>7</v>
      </c>
      <c r="H165" t="s">
        <v>35</v>
      </c>
      <c r="I165">
        <v>1300</v>
      </c>
      <c r="J165" t="s">
        <v>43</v>
      </c>
      <c r="K165">
        <v>69</v>
      </c>
      <c r="L165" t="s">
        <v>62</v>
      </c>
      <c r="M165">
        <f t="shared" ref="M165:M196" si="244">$B164</f>
        <v>29</v>
      </c>
      <c r="N165" s="10">
        <f t="shared" si="234"/>
        <v>26</v>
      </c>
      <c r="O165" s="10">
        <f t="shared" si="235"/>
        <v>17.8</v>
      </c>
      <c r="P165" s="8">
        <v>3</v>
      </c>
      <c r="Q165" t="str">
        <f t="shared" si="236"/>
        <v>N</v>
      </c>
    </row>
    <row r="166" spans="1:17" x14ac:dyDescent="0.35">
      <c r="A166" t="s">
        <v>6</v>
      </c>
      <c r="B166" s="3">
        <v>24</v>
      </c>
      <c r="C166" t="s">
        <v>1</v>
      </c>
      <c r="D166" t="str">
        <f>IF($B166&lt;$B167,"L",IF($B167&lt;$B166, "W", "T"))</f>
        <v>L</v>
      </c>
      <c r="E166" s="5">
        <f t="shared" ref="E166" si="245">$E167</f>
        <v>41196</v>
      </c>
      <c r="F166" s="4">
        <f t="shared" si="232"/>
        <v>6</v>
      </c>
      <c r="G166" s="4">
        <v>7</v>
      </c>
      <c r="H166" t="s">
        <v>34</v>
      </c>
      <c r="I166">
        <v>1300</v>
      </c>
      <c r="J166" t="s">
        <v>43</v>
      </c>
      <c r="K166" s="1">
        <f>K167</f>
        <v>70</v>
      </c>
      <c r="L166" s="1" t="str">
        <f>L167</f>
        <v>Sunny</v>
      </c>
      <c r="M166">
        <f t="shared" ref="M166:M197" si="246">$B167</f>
        <v>34</v>
      </c>
      <c r="N166" s="10">
        <f t="shared" si="234"/>
        <v>25</v>
      </c>
      <c r="O166" s="10">
        <f t="shared" si="235"/>
        <v>25.8</v>
      </c>
      <c r="P166" s="8">
        <f>(P167*-1)</f>
        <v>1.5</v>
      </c>
      <c r="Q166" t="str">
        <f t="shared" si="236"/>
        <v>Y</v>
      </c>
    </row>
    <row r="167" spans="1:17" x14ac:dyDescent="0.35">
      <c r="A167" t="s">
        <v>8</v>
      </c>
      <c r="B167" s="3">
        <v>34</v>
      </c>
      <c r="C167" t="s">
        <v>1</v>
      </c>
      <c r="D167" t="str">
        <f>IF($B166&lt;$B167, "W", IF($B167&lt;$B166, "L", "T"))</f>
        <v>W</v>
      </c>
      <c r="E167" s="5">
        <v>41196</v>
      </c>
      <c r="F167" s="4">
        <f t="shared" si="232"/>
        <v>6</v>
      </c>
      <c r="G167" s="4">
        <v>7</v>
      </c>
      <c r="H167" t="s">
        <v>35</v>
      </c>
      <c r="I167">
        <v>1300</v>
      </c>
      <c r="J167" t="s">
        <v>43</v>
      </c>
      <c r="K167" s="1">
        <v>70</v>
      </c>
      <c r="L167" s="1" t="s">
        <v>65</v>
      </c>
      <c r="M167">
        <f t="shared" ref="M167:M198" si="247">$B166</f>
        <v>24</v>
      </c>
      <c r="N167" s="10">
        <f t="shared" si="234"/>
        <v>20</v>
      </c>
      <c r="O167" s="10">
        <f t="shared" si="235"/>
        <v>27.8</v>
      </c>
      <c r="P167" s="8">
        <v>-1.5</v>
      </c>
      <c r="Q167" t="str">
        <f t="shared" si="236"/>
        <v>Y</v>
      </c>
    </row>
    <row r="168" spans="1:17" x14ac:dyDescent="0.35">
      <c r="A168" t="s">
        <v>14</v>
      </c>
      <c r="B168" s="3">
        <v>9</v>
      </c>
      <c r="C168" t="s">
        <v>1</v>
      </c>
      <c r="D168" t="str">
        <f>IF($B168&lt;$B169,"L",IF($B169&lt;$B168, "W", "T"))</f>
        <v>L</v>
      </c>
      <c r="E168" s="5">
        <f t="shared" ref="E168" si="248">$E169</f>
        <v>41196</v>
      </c>
      <c r="F168" s="4">
        <f t="shared" si="232"/>
        <v>5</v>
      </c>
      <c r="G168" s="4">
        <v>7</v>
      </c>
      <c r="H168" t="s">
        <v>34</v>
      </c>
      <c r="I168">
        <v>1300</v>
      </c>
      <c r="J168" t="s">
        <v>43</v>
      </c>
      <c r="K168">
        <v>65</v>
      </c>
      <c r="L168" t="s">
        <v>69</v>
      </c>
      <c r="M168">
        <f t="shared" ref="M168:M199" si="249">$B169</f>
        <v>35</v>
      </c>
      <c r="N168" s="10">
        <f t="shared" si="234"/>
        <v>22.75</v>
      </c>
      <c r="O168" s="10">
        <f t="shared" si="235"/>
        <v>27.5</v>
      </c>
      <c r="P168" s="8">
        <f>(P169*-1)</f>
        <v>-3.5</v>
      </c>
      <c r="Q168" t="str">
        <f t="shared" si="236"/>
        <v>N</v>
      </c>
    </row>
    <row r="169" spans="1:17" x14ac:dyDescent="0.35">
      <c r="A169" t="s">
        <v>31</v>
      </c>
      <c r="B169" s="3">
        <v>35</v>
      </c>
      <c r="C169" t="s">
        <v>1</v>
      </c>
      <c r="D169" t="str">
        <f>IF($B168&lt;$B169, "W", IF($B169&lt;$B168, "L", "T"))</f>
        <v>W</v>
      </c>
      <c r="E169" s="5">
        <v>41196</v>
      </c>
      <c r="F169" s="4">
        <f t="shared" si="232"/>
        <v>6</v>
      </c>
      <c r="G169" s="4">
        <v>6</v>
      </c>
      <c r="H169" t="s">
        <v>35</v>
      </c>
      <c r="I169">
        <v>1300</v>
      </c>
      <c r="J169" t="s">
        <v>43</v>
      </c>
      <c r="K169">
        <v>65</v>
      </c>
      <c r="L169" t="s">
        <v>69</v>
      </c>
      <c r="M169">
        <f t="shared" ref="M169:M200" si="250">$B168</f>
        <v>9</v>
      </c>
      <c r="N169" s="10">
        <f t="shared" si="234"/>
        <v>19.600000000000001</v>
      </c>
      <c r="O169" s="10">
        <f t="shared" si="235"/>
        <v>26.4</v>
      </c>
      <c r="P169" s="8">
        <v>3.5</v>
      </c>
      <c r="Q169" t="str">
        <f t="shared" si="236"/>
        <v>N</v>
      </c>
    </row>
    <row r="170" spans="1:17" x14ac:dyDescent="0.35">
      <c r="A170" t="s">
        <v>16</v>
      </c>
      <c r="B170" s="3">
        <v>26</v>
      </c>
      <c r="C170" t="s">
        <v>5</v>
      </c>
      <c r="D170" t="str">
        <f>IF($B170&lt;$B171,"L",IF($B171&lt;$B170, "W", "T"))</f>
        <v>W</v>
      </c>
      <c r="E170" s="5">
        <f t="shared" ref="E170" si="251">$E171</f>
        <v>41196</v>
      </c>
      <c r="F170" s="4">
        <f t="shared" si="232"/>
        <v>5</v>
      </c>
      <c r="G170" s="4">
        <v>14</v>
      </c>
      <c r="H170" t="s">
        <v>34</v>
      </c>
      <c r="I170">
        <v>1300</v>
      </c>
      <c r="J170" t="s">
        <v>43</v>
      </c>
      <c r="K170" s="1">
        <f>K171</f>
        <v>66</v>
      </c>
      <c r="L170" s="1" t="str">
        <f>L171</f>
        <v>Mostly Sunny</v>
      </c>
      <c r="M170">
        <f t="shared" ref="M170:M201" si="252">$B171</f>
        <v>23</v>
      </c>
      <c r="N170" s="10">
        <f t="shared" si="234"/>
        <v>25</v>
      </c>
      <c r="O170" s="10">
        <f t="shared" si="235"/>
        <v>28.5</v>
      </c>
      <c r="P170" s="8">
        <f>(P171*-1)</f>
        <v>-3.5</v>
      </c>
      <c r="Q170" t="str">
        <f t="shared" si="236"/>
        <v>Y</v>
      </c>
    </row>
    <row r="171" spans="1:17" x14ac:dyDescent="0.35">
      <c r="A171" t="s">
        <v>27</v>
      </c>
      <c r="B171" s="3">
        <v>23</v>
      </c>
      <c r="C171" t="s">
        <v>5</v>
      </c>
      <c r="D171" t="str">
        <f>IF($B170&lt;$B171, "W", IF($B171&lt;$B170, "L", "T"))</f>
        <v>L</v>
      </c>
      <c r="E171" s="5">
        <v>41196</v>
      </c>
      <c r="F171" s="4">
        <f t="shared" si="232"/>
        <v>6</v>
      </c>
      <c r="G171" s="4">
        <v>7</v>
      </c>
      <c r="H171" t="s">
        <v>35</v>
      </c>
      <c r="I171">
        <v>1300</v>
      </c>
      <c r="J171" t="s">
        <v>43</v>
      </c>
      <c r="K171" s="1">
        <v>66</v>
      </c>
      <c r="L171" s="1" t="s">
        <v>107</v>
      </c>
      <c r="M171">
        <f t="shared" ref="M171:M202" si="253">$B170</f>
        <v>26</v>
      </c>
      <c r="N171" s="10">
        <f t="shared" si="234"/>
        <v>16</v>
      </c>
      <c r="O171" s="10">
        <f t="shared" si="235"/>
        <v>19.8</v>
      </c>
      <c r="P171" s="8">
        <v>3.5</v>
      </c>
      <c r="Q171" t="str">
        <f t="shared" si="236"/>
        <v>Y</v>
      </c>
    </row>
    <row r="172" spans="1:17" x14ac:dyDescent="0.35">
      <c r="A172" t="s">
        <v>7</v>
      </c>
      <c r="B172" s="3">
        <v>23</v>
      </c>
      <c r="C172" t="s">
        <v>1</v>
      </c>
      <c r="D172" t="str">
        <f>IF($B172&lt;$B173,"L",IF($B173&lt;$B172, "W", "T"))</f>
        <v>L</v>
      </c>
      <c r="E172" s="5">
        <f t="shared" ref="E172" si="254">$E173</f>
        <v>41196</v>
      </c>
      <c r="F172" s="4">
        <f t="shared" si="232"/>
        <v>6</v>
      </c>
      <c r="G172" s="4">
        <v>7</v>
      </c>
      <c r="H172" t="s">
        <v>34</v>
      </c>
      <c r="I172">
        <v>1305</v>
      </c>
      <c r="J172" t="s">
        <v>67</v>
      </c>
      <c r="K172">
        <v>63</v>
      </c>
      <c r="L172" t="s">
        <v>64</v>
      </c>
      <c r="M172">
        <f t="shared" ref="M172:M203" si="255">$B173</f>
        <v>24</v>
      </c>
      <c r="N172" s="10">
        <f t="shared" si="234"/>
        <v>33</v>
      </c>
      <c r="O172" s="10">
        <f t="shared" si="235"/>
        <v>22.6</v>
      </c>
      <c r="P172" s="8">
        <f>(P173*-1)</f>
        <v>4</v>
      </c>
      <c r="Q172" t="str">
        <f t="shared" si="236"/>
        <v>Y</v>
      </c>
    </row>
    <row r="173" spans="1:17" x14ac:dyDescent="0.35">
      <c r="A173" t="s">
        <v>25</v>
      </c>
      <c r="B173" s="3">
        <v>24</v>
      </c>
      <c r="C173" t="s">
        <v>1</v>
      </c>
      <c r="D173" t="str">
        <f>IF($B172&lt;$B173, "W", IF($B173&lt;$B172, "L", "T"))</f>
        <v>W</v>
      </c>
      <c r="E173" s="5">
        <v>41196</v>
      </c>
      <c r="F173" s="4">
        <f t="shared" si="232"/>
        <v>6</v>
      </c>
      <c r="G173" s="4">
        <v>7</v>
      </c>
      <c r="H173" t="s">
        <v>35</v>
      </c>
      <c r="I173">
        <v>1305</v>
      </c>
      <c r="J173" t="s">
        <v>67</v>
      </c>
      <c r="K173">
        <v>63</v>
      </c>
      <c r="L173" t="s">
        <v>64</v>
      </c>
      <c r="M173">
        <f t="shared" ref="M173:M204" si="256">$B172</f>
        <v>23</v>
      </c>
      <c r="N173" s="10">
        <f t="shared" si="234"/>
        <v>17.2</v>
      </c>
      <c r="O173" s="10">
        <f t="shared" si="235"/>
        <v>14</v>
      </c>
      <c r="P173" s="8">
        <v>-4</v>
      </c>
      <c r="Q173" t="str">
        <f t="shared" si="236"/>
        <v>Y</v>
      </c>
    </row>
    <row r="174" spans="1:17" x14ac:dyDescent="0.35">
      <c r="A174" t="s">
        <v>11</v>
      </c>
      <c r="B174" s="3">
        <v>19</v>
      </c>
      <c r="C174" t="s">
        <v>5</v>
      </c>
      <c r="D174" t="str">
        <f>IF($B174&lt;$B175,"L",IF($B175&lt;$B174, "W", "T"))</f>
        <v>W</v>
      </c>
      <c r="E174" s="5">
        <f t="shared" ref="E174" si="257">$E175</f>
        <v>41196</v>
      </c>
      <c r="F174" s="4">
        <f t="shared" si="232"/>
        <v>6</v>
      </c>
      <c r="G174" s="4">
        <v>7</v>
      </c>
      <c r="H174" t="s">
        <v>34</v>
      </c>
      <c r="I174">
        <v>1305</v>
      </c>
      <c r="J174" t="s">
        <v>67</v>
      </c>
      <c r="K174" t="s">
        <v>61</v>
      </c>
      <c r="M174">
        <f t="shared" ref="M174:M205" si="258">$B175</f>
        <v>16</v>
      </c>
      <c r="N174" s="10">
        <f t="shared" si="234"/>
        <v>23.6</v>
      </c>
      <c r="O174" s="10">
        <f t="shared" si="235"/>
        <v>35.200000000000003</v>
      </c>
      <c r="P174" s="8">
        <f>(P175*-1)</f>
        <v>-5</v>
      </c>
      <c r="Q174" t="str">
        <f t="shared" si="236"/>
        <v>Y</v>
      </c>
    </row>
    <row r="175" spans="1:17" x14ac:dyDescent="0.35">
      <c r="A175" t="s">
        <v>22</v>
      </c>
      <c r="B175" s="3">
        <v>16</v>
      </c>
      <c r="C175" t="s">
        <v>5</v>
      </c>
      <c r="D175" t="str">
        <f>IF($B174&lt;$B175, "W", IF($B175&lt;$B174, "L", "T"))</f>
        <v>L</v>
      </c>
      <c r="E175" s="5">
        <v>41196</v>
      </c>
      <c r="F175" s="4">
        <f t="shared" si="232"/>
        <v>6</v>
      </c>
      <c r="G175" s="4">
        <v>10</v>
      </c>
      <c r="H175" t="s">
        <v>35</v>
      </c>
      <c r="I175">
        <v>1305</v>
      </c>
      <c r="J175" t="s">
        <v>67</v>
      </c>
      <c r="K175" t="s">
        <v>61</v>
      </c>
      <c r="M175">
        <f t="shared" ref="M175:M206" si="259">$B174</f>
        <v>19</v>
      </c>
      <c r="N175" s="10">
        <f t="shared" si="234"/>
        <v>18.8</v>
      </c>
      <c r="O175" s="10">
        <f t="shared" si="235"/>
        <v>15.6</v>
      </c>
      <c r="P175" s="8">
        <v>5</v>
      </c>
      <c r="Q175" t="str">
        <f t="shared" si="236"/>
        <v>Y</v>
      </c>
    </row>
    <row r="176" spans="1:17" x14ac:dyDescent="0.35">
      <c r="A176" t="s">
        <v>21</v>
      </c>
      <c r="B176" s="3">
        <v>26</v>
      </c>
      <c r="C176" t="s">
        <v>1</v>
      </c>
      <c r="D176" t="str">
        <f>IF($B176&lt;$B177,"L",IF($B177&lt;$B176, "W", "T"))</f>
        <v>W</v>
      </c>
      <c r="E176" s="5">
        <f t="shared" ref="E176" si="260">$E177</f>
        <v>41196</v>
      </c>
      <c r="F176" s="4">
        <f t="shared" si="232"/>
        <v>6</v>
      </c>
      <c r="G176" s="4">
        <v>7</v>
      </c>
      <c r="H176" t="s">
        <v>34</v>
      </c>
      <c r="I176">
        <v>1325</v>
      </c>
      <c r="J176" t="s">
        <v>67</v>
      </c>
      <c r="K176" s="1">
        <f>K177</f>
        <v>61</v>
      </c>
      <c r="L176" s="1" t="str">
        <f>L177</f>
        <v>Sunny</v>
      </c>
      <c r="M176">
        <f t="shared" ref="M176:M207" si="261">$B177</f>
        <v>3</v>
      </c>
      <c r="N176" s="10">
        <f t="shared" si="234"/>
        <v>30.4</v>
      </c>
      <c r="O176" s="10">
        <f t="shared" si="235"/>
        <v>22.2</v>
      </c>
      <c r="P176" s="8">
        <f>(P177*-1)</f>
        <v>-7</v>
      </c>
      <c r="Q176" t="str">
        <f t="shared" si="236"/>
        <v>Y</v>
      </c>
    </row>
    <row r="177" spans="1:17" x14ac:dyDescent="0.35">
      <c r="A177" t="s">
        <v>24</v>
      </c>
      <c r="B177" s="3">
        <v>3</v>
      </c>
      <c r="C177" t="s">
        <v>1</v>
      </c>
      <c r="D177" t="str">
        <f>IF($B176&lt;$B177, "W", IF($B177&lt;$B176, "L", "T"))</f>
        <v>L</v>
      </c>
      <c r="E177" s="5">
        <v>41196</v>
      </c>
      <c r="F177" s="4">
        <f t="shared" si="232"/>
        <v>6</v>
      </c>
      <c r="G177" s="4">
        <v>7</v>
      </c>
      <c r="H177" t="s">
        <v>35</v>
      </c>
      <c r="I177">
        <v>1325</v>
      </c>
      <c r="J177" t="s">
        <v>67</v>
      </c>
      <c r="K177" s="1">
        <v>61</v>
      </c>
      <c r="L177" t="s">
        <v>65</v>
      </c>
      <c r="M177">
        <f t="shared" ref="M177:M208" si="262">$B176</f>
        <v>26</v>
      </c>
      <c r="N177" s="10">
        <f t="shared" si="234"/>
        <v>29.8</v>
      </c>
      <c r="O177" s="10">
        <f t="shared" si="235"/>
        <v>13.6</v>
      </c>
      <c r="P177" s="8">
        <v>7</v>
      </c>
      <c r="Q177" t="str">
        <f t="shared" si="236"/>
        <v>Y</v>
      </c>
    </row>
    <row r="178" spans="1:17" x14ac:dyDescent="0.35">
      <c r="A178" t="s">
        <v>0</v>
      </c>
      <c r="B178" s="3">
        <v>26</v>
      </c>
      <c r="C178" t="s">
        <v>1</v>
      </c>
      <c r="D178" t="str">
        <f>IF($B178&lt;$B179,"L",IF($B179&lt;$B178, "W", "T"))</f>
        <v>L</v>
      </c>
      <c r="E178" s="5">
        <f t="shared" ref="E178" si="263">$E179</f>
        <v>41196</v>
      </c>
      <c r="F178" s="4">
        <f t="shared" si="232"/>
        <v>6</v>
      </c>
      <c r="G178" s="4">
        <v>7</v>
      </c>
      <c r="H178" t="s">
        <v>34</v>
      </c>
      <c r="I178">
        <v>1625</v>
      </c>
      <c r="J178" t="s">
        <v>43</v>
      </c>
      <c r="K178">
        <v>74</v>
      </c>
      <c r="L178" t="s">
        <v>65</v>
      </c>
      <c r="M178">
        <f t="shared" ref="M178:M209" si="264">$B179</f>
        <v>38</v>
      </c>
      <c r="N178" s="10">
        <f t="shared" si="234"/>
        <v>24</v>
      </c>
      <c r="O178" s="10">
        <f t="shared" si="235"/>
        <v>15.8</v>
      </c>
      <c r="P178" s="8">
        <f>(P179*-1)</f>
        <v>2</v>
      </c>
      <c r="Q178" t="str">
        <f t="shared" si="236"/>
        <v>Y</v>
      </c>
    </row>
    <row r="179" spans="1:17" x14ac:dyDescent="0.35">
      <c r="A179" t="s">
        <v>29</v>
      </c>
      <c r="B179" s="3">
        <v>38</v>
      </c>
      <c r="C179" t="s">
        <v>1</v>
      </c>
      <c r="D179" t="str">
        <f>IF($B178&lt;$B179, "W", IF($B179&lt;$B178, "L", "T"))</f>
        <v>W</v>
      </c>
      <c r="E179" s="5">
        <v>41196</v>
      </c>
      <c r="F179" s="4">
        <f t="shared" si="232"/>
        <v>6</v>
      </c>
      <c r="G179" s="4">
        <v>7</v>
      </c>
      <c r="H179" t="s">
        <v>35</v>
      </c>
      <c r="I179">
        <v>1625</v>
      </c>
      <c r="J179" t="s">
        <v>43</v>
      </c>
      <c r="K179">
        <v>74</v>
      </c>
      <c r="L179" t="s">
        <v>65</v>
      </c>
      <c r="M179">
        <f t="shared" ref="M179:M210" si="265">$B178</f>
        <v>26</v>
      </c>
      <c r="N179" s="10">
        <f t="shared" si="234"/>
        <v>28</v>
      </c>
      <c r="O179" s="10">
        <f t="shared" si="235"/>
        <v>29.4</v>
      </c>
      <c r="P179" s="8">
        <v>-2</v>
      </c>
      <c r="Q179" t="str">
        <f t="shared" si="236"/>
        <v>Y</v>
      </c>
    </row>
    <row r="180" spans="1:17" x14ac:dyDescent="0.35">
      <c r="A180" t="s">
        <v>26</v>
      </c>
      <c r="B180" s="3">
        <v>42</v>
      </c>
      <c r="C180" t="s">
        <v>1</v>
      </c>
      <c r="D180" t="str">
        <f>IF($B180&lt;$B181,"L",IF($B181&lt;$B180, "W", "T"))</f>
        <v>W</v>
      </c>
      <c r="E180" s="5">
        <f t="shared" ref="E180" si="266">$E181</f>
        <v>41196</v>
      </c>
      <c r="F180" s="4">
        <f t="shared" si="232"/>
        <v>6</v>
      </c>
      <c r="G180" s="4">
        <v>7</v>
      </c>
      <c r="H180" t="s">
        <v>34</v>
      </c>
      <c r="I180">
        <v>1920</v>
      </c>
      <c r="J180" t="s">
        <v>38</v>
      </c>
      <c r="K180" t="s">
        <v>61</v>
      </c>
      <c r="M180">
        <f t="shared" ref="M180:M211" si="267">$B181</f>
        <v>24</v>
      </c>
      <c r="N180" s="10">
        <f t="shared" si="234"/>
        <v>22.4</v>
      </c>
      <c r="O180" s="10">
        <f t="shared" si="235"/>
        <v>22.2</v>
      </c>
      <c r="P180" s="8">
        <f>(P181*-1)</f>
        <v>-4</v>
      </c>
      <c r="Q180" t="str">
        <f t="shared" si="236"/>
        <v>Y</v>
      </c>
    </row>
    <row r="181" spans="1:17" x14ac:dyDescent="0.35">
      <c r="A181" t="s">
        <v>15</v>
      </c>
      <c r="B181" s="3">
        <v>24</v>
      </c>
      <c r="C181" t="s">
        <v>1</v>
      </c>
      <c r="D181" t="str">
        <f>IF($B180&lt;$B181, "W", IF($B181&lt;$B180, "L", "T"))</f>
        <v>L</v>
      </c>
      <c r="E181" s="5">
        <v>41196</v>
      </c>
      <c r="F181" s="4">
        <f t="shared" si="232"/>
        <v>6</v>
      </c>
      <c r="G181" s="4">
        <v>6</v>
      </c>
      <c r="H181" t="s">
        <v>35</v>
      </c>
      <c r="I181">
        <v>1920</v>
      </c>
      <c r="J181" t="s">
        <v>38</v>
      </c>
      <c r="K181" t="s">
        <v>61</v>
      </c>
      <c r="M181">
        <f t="shared" ref="M181:M212" si="268">$B180</f>
        <v>42</v>
      </c>
      <c r="N181" s="10">
        <f t="shared" si="234"/>
        <v>29.8</v>
      </c>
      <c r="O181" s="10">
        <f t="shared" si="235"/>
        <v>14.6</v>
      </c>
      <c r="P181" s="8">
        <v>4</v>
      </c>
      <c r="Q181" t="str">
        <f t="shared" si="236"/>
        <v>Y</v>
      </c>
    </row>
    <row r="182" spans="1:17" x14ac:dyDescent="0.35">
      <c r="A182" t="s">
        <v>18</v>
      </c>
      <c r="B182" s="3">
        <v>35</v>
      </c>
      <c r="C182" t="s">
        <v>1</v>
      </c>
      <c r="D182" t="str">
        <f>IF($B182&lt;$B183,"L",IF($B183&lt;$B182, "W", "T"))</f>
        <v>W</v>
      </c>
      <c r="E182" s="5">
        <f>$E183</f>
        <v>41197</v>
      </c>
      <c r="F182" s="4">
        <f t="shared" si="232"/>
        <v>6</v>
      </c>
      <c r="G182" s="4">
        <v>8</v>
      </c>
      <c r="H182" t="s">
        <v>34</v>
      </c>
      <c r="I182">
        <v>1730</v>
      </c>
      <c r="J182" t="s">
        <v>67</v>
      </c>
      <c r="K182">
        <v>78</v>
      </c>
      <c r="L182" t="s">
        <v>65</v>
      </c>
      <c r="M182">
        <f t="shared" ref="M182:M213" si="269">$B183</f>
        <v>24</v>
      </c>
      <c r="N182" s="10">
        <f t="shared" si="234"/>
        <v>27</v>
      </c>
      <c r="O182" s="10">
        <f t="shared" si="235"/>
        <v>22.8</v>
      </c>
      <c r="P182" s="8">
        <f>(P183*-1)</f>
        <v>0</v>
      </c>
      <c r="Q182" t="str">
        <f t="shared" si="236"/>
        <v>Y</v>
      </c>
    </row>
    <row r="183" spans="1:17" x14ac:dyDescent="0.35">
      <c r="A183" t="s">
        <v>32</v>
      </c>
      <c r="B183" s="3">
        <v>24</v>
      </c>
      <c r="C183" t="s">
        <v>1</v>
      </c>
      <c r="D183" t="str">
        <f>IF($B182&lt;$B183, "W", IF($B183&lt;$B182, "L", "T"))</f>
        <v>L</v>
      </c>
      <c r="E183" s="5">
        <v>41197</v>
      </c>
      <c r="F183" s="4">
        <f t="shared" si="232"/>
        <v>6</v>
      </c>
      <c r="G183" s="4">
        <v>8</v>
      </c>
      <c r="H183" t="s">
        <v>35</v>
      </c>
      <c r="I183">
        <v>1730</v>
      </c>
      <c r="J183" t="s">
        <v>67</v>
      </c>
      <c r="K183">
        <v>78</v>
      </c>
      <c r="L183" t="s">
        <v>65</v>
      </c>
      <c r="M183">
        <f t="shared" ref="M183:M214" si="270">$B182</f>
        <v>35</v>
      </c>
      <c r="N183" s="10">
        <f t="shared" si="234"/>
        <v>24.8</v>
      </c>
      <c r="O183" s="10">
        <f t="shared" si="235"/>
        <v>20.399999999999999</v>
      </c>
      <c r="P183" s="8">
        <v>0</v>
      </c>
      <c r="Q183" t="str">
        <f t="shared" si="236"/>
        <v>Y</v>
      </c>
    </row>
    <row r="184" spans="1:17" x14ac:dyDescent="0.35">
      <c r="A184" t="s">
        <v>25</v>
      </c>
      <c r="B184" s="3">
        <v>6</v>
      </c>
      <c r="C184" t="s">
        <v>1</v>
      </c>
      <c r="D184" t="str">
        <f>IF($B184&lt;$B185,"L",IF($B185&lt;$B184, "W", "T"))</f>
        <v>L</v>
      </c>
      <c r="E184" s="5">
        <f>$E185</f>
        <v>41200</v>
      </c>
      <c r="F184" s="4">
        <f>1+IF(ISNA(VLOOKUP($A184,$A$156:$F$183,6,FALSE)),VLOOKUP($A184,$A$128:$F$155,6,FALSE),VLOOKUP($A184,$A$156:$F$183,6,FALSE))</f>
        <v>7</v>
      </c>
      <c r="G184" s="4">
        <v>4</v>
      </c>
      <c r="H184" t="s">
        <v>34</v>
      </c>
      <c r="I184" s="1">
        <v>1920</v>
      </c>
      <c r="J184" t="s">
        <v>67</v>
      </c>
      <c r="K184">
        <v>80</v>
      </c>
      <c r="L184" t="s">
        <v>65</v>
      </c>
      <c r="M184">
        <f t="shared" ref="M184:M215" si="271">$B185</f>
        <v>13</v>
      </c>
      <c r="N184" s="10">
        <f>IF(ISNA(VLOOKUP($A184,$A$156:$N$183,2,FALSE)),((VLOOKUP($A184,$A$128:$N$155,14,FALSE)*($F184-2))+VLOOKUP($A184,$A$128:$N$155,2,FALSE))/($F184-1),((VLOOKUP($A184,$A$156:$N$183,14,FALSE)*($F184-2))+VLOOKUP($A184,$A$156:$N$183,2,FALSE))/($F184-1))</f>
        <v>18.333333333333332</v>
      </c>
      <c r="O184" s="10">
        <f>IF(ISNA(VLOOKUP($A184,$A$156:$O$183,13,FALSE)),((VLOOKUP($A184,$A$128:$O$155,15,FALSE)*($F184-2))+VLOOKUP($A184,$A$128:$O$155,13,FALSE))/($F184-1),((VLOOKUP($A184,$A$156:$O$183,15,FALSE)*($F184-2))+VLOOKUP($A184,$A$156:$O$183,13,FALSE))/($F184-1))</f>
        <v>15.5</v>
      </c>
      <c r="P184" s="8">
        <f>(P185*-1)</f>
        <v>-8</v>
      </c>
      <c r="Q184" t="str">
        <f>IF(AND(($P184 &lt;  0), ($D184="L")), "N", IF(AND(($P184 &gt; 0), ($D184="W")),"N","Y"))</f>
        <v>N</v>
      </c>
    </row>
    <row r="185" spans="1:17" x14ac:dyDescent="0.35">
      <c r="A185" t="s">
        <v>24</v>
      </c>
      <c r="B185" s="3">
        <v>13</v>
      </c>
      <c r="C185" t="s">
        <v>1</v>
      </c>
      <c r="D185" t="str">
        <f>IF($B184&lt;$B185, "W", IF($B185&lt;$B184, "L", "T"))</f>
        <v>W</v>
      </c>
      <c r="E185" s="5">
        <v>41200</v>
      </c>
      <c r="F185" s="4">
        <f t="shared" ref="F185:F209" si="272">1+IF(ISNA(VLOOKUP($A185,$A$156:$F$183,6,FALSE)),VLOOKUP($A185,$A$128:$F$155,6,FALSE),VLOOKUP($A185,$A$156:$F$183,6,FALSE))</f>
        <v>7</v>
      </c>
      <c r="G185" s="4">
        <v>4</v>
      </c>
      <c r="H185" t="s">
        <v>35</v>
      </c>
      <c r="I185" s="1">
        <v>1920</v>
      </c>
      <c r="J185" t="s">
        <v>67</v>
      </c>
      <c r="K185">
        <v>80</v>
      </c>
      <c r="L185" t="s">
        <v>65</v>
      </c>
      <c r="M185">
        <f t="shared" ref="M185:M216" si="273">$B184</f>
        <v>6</v>
      </c>
      <c r="N185" s="10">
        <f t="shared" ref="N185:N211" si="274">IF(ISNA(VLOOKUP($A185,$A$156:$N$183,2,FALSE)),((VLOOKUP($A185,$A$128:$N$155,14,FALSE)*($F185-2))+VLOOKUP($A185,$A$128:$N$155,2,FALSE))/($F185-1),((VLOOKUP($A185,$A$156:$N$183,14,FALSE)*($F185-2))+VLOOKUP($A185,$A$156:$N$183,2,FALSE))/($F185-1))</f>
        <v>25.333333333333332</v>
      </c>
      <c r="O185" s="10">
        <f t="shared" ref="O185:O211" si="275">IF(ISNA(VLOOKUP($A185,$A$156:$O$183,13,FALSE)),((VLOOKUP($A185,$A$128:$O$155,15,FALSE)*($F185-2))+VLOOKUP($A185,$A$128:$O$155,13,FALSE))/($F185-1),((VLOOKUP($A185,$A$156:$O$183,15,FALSE)*($F185-2))+VLOOKUP($A185,$A$156:$O$183,13,FALSE))/($F185-1))</f>
        <v>15.666666666666666</v>
      </c>
      <c r="P185" s="8">
        <v>8</v>
      </c>
      <c r="Q185" t="str">
        <f t="shared" ref="Q185:Q209" si="276">IF(AND(($P185 &lt;  0), ($D185="L")), "N", IF(AND(($P185 &gt; 0), ($D185="W")),"N","Y"))</f>
        <v>N</v>
      </c>
    </row>
    <row r="186" spans="1:17" x14ac:dyDescent="0.35">
      <c r="A186" t="s">
        <v>26</v>
      </c>
      <c r="B186" s="3">
        <v>30</v>
      </c>
      <c r="C186" t="s">
        <v>1</v>
      </c>
      <c r="D186" t="str">
        <f>IF($B186&lt;$B187,"L",IF($B187&lt;$B186, "W", "T"))</f>
        <v>W</v>
      </c>
      <c r="E186" s="5">
        <f>$E187</f>
        <v>41203</v>
      </c>
      <c r="F186" s="4">
        <f t="shared" si="272"/>
        <v>7</v>
      </c>
      <c r="G186" s="4">
        <v>7</v>
      </c>
      <c r="H186" t="s">
        <v>34</v>
      </c>
      <c r="I186">
        <v>1200</v>
      </c>
      <c r="J186" t="s">
        <v>38</v>
      </c>
      <c r="K186" t="s">
        <v>61</v>
      </c>
      <c r="M186">
        <f t="shared" ref="M186:M217" si="277">$B187</f>
        <v>20</v>
      </c>
      <c r="N186" s="10">
        <f t="shared" si="274"/>
        <v>25.666666666666668</v>
      </c>
      <c r="O186" s="10">
        <f t="shared" si="275"/>
        <v>22.5</v>
      </c>
      <c r="P186" s="8">
        <f>(P187*-1)</f>
        <v>5</v>
      </c>
      <c r="Q186" t="str">
        <f t="shared" si="276"/>
        <v>N</v>
      </c>
    </row>
    <row r="187" spans="1:17" x14ac:dyDescent="0.35">
      <c r="A187" t="s">
        <v>23</v>
      </c>
      <c r="B187" s="3">
        <v>20</v>
      </c>
      <c r="C187" t="s">
        <v>1</v>
      </c>
      <c r="D187" t="str">
        <f>IF($B186&lt;$B187, "W", IF($B187&lt;$B186, "L", "T"))</f>
        <v>L</v>
      </c>
      <c r="E187" s="5">
        <v>41203</v>
      </c>
      <c r="F187" s="4">
        <f t="shared" si="272"/>
        <v>7</v>
      </c>
      <c r="G187" s="4">
        <v>7</v>
      </c>
      <c r="H187" t="s">
        <v>35</v>
      </c>
      <c r="I187">
        <v>1200</v>
      </c>
      <c r="J187" t="s">
        <v>38</v>
      </c>
      <c r="K187" t="s">
        <v>61</v>
      </c>
      <c r="M187">
        <f t="shared" ref="M187:M218" si="278">$B186</f>
        <v>30</v>
      </c>
      <c r="N187" s="10">
        <f t="shared" si="274"/>
        <v>18.333333333333332</v>
      </c>
      <c r="O187" s="10">
        <f t="shared" si="275"/>
        <v>18.5</v>
      </c>
      <c r="P187" s="8">
        <v>-5</v>
      </c>
      <c r="Q187" t="str">
        <f t="shared" si="276"/>
        <v>N</v>
      </c>
    </row>
    <row r="188" spans="1:17" x14ac:dyDescent="0.35">
      <c r="A188" t="s">
        <v>8</v>
      </c>
      <c r="B188" s="3">
        <v>13</v>
      </c>
      <c r="C188" t="s">
        <v>1</v>
      </c>
      <c r="D188" t="str">
        <f>IF($B188&lt;$B189,"L",IF($B189&lt;$B188, "W", "T"))</f>
        <v>L</v>
      </c>
      <c r="E188" s="5">
        <f t="shared" ref="E188" si="279">$E189</f>
        <v>41203</v>
      </c>
      <c r="F188" s="4">
        <f t="shared" si="272"/>
        <v>7</v>
      </c>
      <c r="G188" s="4">
        <v>7</v>
      </c>
      <c r="H188" t="s">
        <v>34</v>
      </c>
      <c r="I188">
        <v>1300</v>
      </c>
      <c r="J188" t="s">
        <v>43</v>
      </c>
      <c r="K188">
        <v>60</v>
      </c>
      <c r="L188" t="s">
        <v>65</v>
      </c>
      <c r="M188">
        <f t="shared" ref="M188:M219" si="280">$B189</f>
        <v>17</v>
      </c>
      <c r="N188" s="10">
        <f t="shared" si="274"/>
        <v>22.333333333333332</v>
      </c>
      <c r="O188" s="10">
        <f t="shared" si="275"/>
        <v>27.166666666666668</v>
      </c>
      <c r="P188" s="8">
        <f>(P189*-1)</f>
        <v>-1</v>
      </c>
      <c r="Q188" t="str">
        <f t="shared" si="276"/>
        <v>N</v>
      </c>
    </row>
    <row r="189" spans="1:17" x14ac:dyDescent="0.35">
      <c r="A189" t="s">
        <v>14</v>
      </c>
      <c r="B189" s="3">
        <v>17</v>
      </c>
      <c r="C189" t="s">
        <v>1</v>
      </c>
      <c r="D189" t="str">
        <f>IF($B188&lt;$B189, "W", IF($B189&lt;$B188, "L", "T"))</f>
        <v>W</v>
      </c>
      <c r="E189" s="5">
        <v>41203</v>
      </c>
      <c r="F189" s="4">
        <f t="shared" si="272"/>
        <v>6</v>
      </c>
      <c r="G189" s="4">
        <v>7</v>
      </c>
      <c r="H189" t="s">
        <v>35</v>
      </c>
      <c r="I189">
        <v>1300</v>
      </c>
      <c r="J189" t="s">
        <v>43</v>
      </c>
      <c r="K189">
        <v>60</v>
      </c>
      <c r="L189" t="s">
        <v>65</v>
      </c>
      <c r="M189">
        <f t="shared" ref="M189:M220" si="281">$B188</f>
        <v>13</v>
      </c>
      <c r="N189" s="10">
        <f t="shared" si="274"/>
        <v>20</v>
      </c>
      <c r="O189" s="10">
        <f t="shared" si="275"/>
        <v>29</v>
      </c>
      <c r="P189" s="8">
        <v>1</v>
      </c>
      <c r="Q189" t="str">
        <f t="shared" si="276"/>
        <v>N</v>
      </c>
    </row>
    <row r="190" spans="1:17" x14ac:dyDescent="0.35">
      <c r="A190" t="s">
        <v>30</v>
      </c>
      <c r="B190" s="3">
        <v>13</v>
      </c>
      <c r="C190" t="s">
        <v>1</v>
      </c>
      <c r="D190" t="str">
        <f>IF($B190&lt;$B191,"L",IF($B191&lt;$B190, "W", "T"))</f>
        <v>L</v>
      </c>
      <c r="E190" s="5">
        <f t="shared" ref="E190" si="282">$E191</f>
        <v>41203</v>
      </c>
      <c r="F190" s="4">
        <f t="shared" si="272"/>
        <v>7</v>
      </c>
      <c r="G190" s="4">
        <v>7</v>
      </c>
      <c r="H190" t="s">
        <v>34</v>
      </c>
      <c r="I190">
        <v>1200</v>
      </c>
      <c r="J190" t="s">
        <v>38</v>
      </c>
      <c r="K190" t="s">
        <v>61</v>
      </c>
      <c r="M190">
        <f t="shared" ref="M190:M221" si="283">$B191</f>
        <v>43</v>
      </c>
      <c r="N190" s="10">
        <f t="shared" si="274"/>
        <v>26.833333333333332</v>
      </c>
      <c r="O190" s="10">
        <f t="shared" si="275"/>
        <v>19.666666666666668</v>
      </c>
      <c r="P190" s="8">
        <f>(P191*-1)</f>
        <v>-6.5</v>
      </c>
      <c r="Q190" t="str">
        <f t="shared" si="276"/>
        <v>N</v>
      </c>
    </row>
    <row r="191" spans="1:17" x14ac:dyDescent="0.35">
      <c r="A191" t="s">
        <v>15</v>
      </c>
      <c r="B191" s="3">
        <v>43</v>
      </c>
      <c r="C191" t="s">
        <v>1</v>
      </c>
      <c r="D191" t="str">
        <f>IF($B190&lt;$B191, "W", IF($B191&lt;$B190, "L", "T"))</f>
        <v>W</v>
      </c>
      <c r="E191" s="5">
        <v>41203</v>
      </c>
      <c r="F191" s="4">
        <f t="shared" si="272"/>
        <v>7</v>
      </c>
      <c r="G191" s="4">
        <v>7</v>
      </c>
      <c r="H191" t="s">
        <v>35</v>
      </c>
      <c r="I191">
        <v>1200</v>
      </c>
      <c r="J191" t="s">
        <v>38</v>
      </c>
      <c r="K191" t="s">
        <v>61</v>
      </c>
      <c r="M191">
        <f t="shared" ref="M191:M222" si="284">$B190</f>
        <v>13</v>
      </c>
      <c r="N191" s="10">
        <f t="shared" si="274"/>
        <v>28.833333333333332</v>
      </c>
      <c r="O191" s="10">
        <f t="shared" si="275"/>
        <v>19.166666666666668</v>
      </c>
      <c r="P191" s="8">
        <v>6.5</v>
      </c>
      <c r="Q191" t="str">
        <f t="shared" si="276"/>
        <v>N</v>
      </c>
    </row>
    <row r="192" spans="1:17" x14ac:dyDescent="0.35">
      <c r="A192" t="s">
        <v>2</v>
      </c>
      <c r="B192" s="3">
        <v>35</v>
      </c>
      <c r="C192" t="s">
        <v>1</v>
      </c>
      <c r="D192" t="str">
        <f>IF($B192&lt;$B193,"L",IF($B193&lt;$B192, "W", "T"))</f>
        <v>W</v>
      </c>
      <c r="E192" s="5">
        <f t="shared" ref="E192" si="285">$E193</f>
        <v>41203</v>
      </c>
      <c r="F192" s="4">
        <f t="shared" si="272"/>
        <v>6</v>
      </c>
      <c r="G192" s="4">
        <v>14</v>
      </c>
      <c r="H192" t="s">
        <v>34</v>
      </c>
      <c r="I192">
        <v>1300</v>
      </c>
      <c r="J192" t="s">
        <v>43</v>
      </c>
      <c r="K192">
        <v>77</v>
      </c>
      <c r="L192" t="s">
        <v>65</v>
      </c>
      <c r="M192">
        <f t="shared" ref="M192:M223" si="286">$B193</f>
        <v>28</v>
      </c>
      <c r="N192" s="10">
        <f t="shared" si="274"/>
        <v>28.2</v>
      </c>
      <c r="O192" s="10">
        <f t="shared" si="275"/>
        <v>30.8</v>
      </c>
      <c r="P192" s="8">
        <f>(P193*-1)</f>
        <v>1.5</v>
      </c>
      <c r="Q192" t="str">
        <f t="shared" si="276"/>
        <v>N</v>
      </c>
    </row>
    <row r="193" spans="1:17" x14ac:dyDescent="0.35">
      <c r="A193" t="s">
        <v>9</v>
      </c>
      <c r="B193" s="3">
        <v>28</v>
      </c>
      <c r="C193" t="s">
        <v>1</v>
      </c>
      <c r="D193" t="str">
        <f>IF($B192&lt;$B193, "W", IF($B193&lt;$B192, "L", "T"))</f>
        <v>L</v>
      </c>
      <c r="E193" s="5">
        <v>41203</v>
      </c>
      <c r="F193" s="4">
        <f t="shared" si="272"/>
        <v>6</v>
      </c>
      <c r="G193" s="4">
        <v>7</v>
      </c>
      <c r="H193" t="s">
        <v>35</v>
      </c>
      <c r="I193">
        <v>1300</v>
      </c>
      <c r="J193" t="s">
        <v>43</v>
      </c>
      <c r="K193">
        <v>77</v>
      </c>
      <c r="L193" t="s">
        <v>65</v>
      </c>
      <c r="M193">
        <f t="shared" ref="M193:M224" si="287">$B192</f>
        <v>35</v>
      </c>
      <c r="N193" s="10">
        <f t="shared" si="274"/>
        <v>24</v>
      </c>
      <c r="O193" s="10">
        <f t="shared" si="275"/>
        <v>20.2</v>
      </c>
      <c r="P193" s="8">
        <v>-1.5</v>
      </c>
      <c r="Q193" t="str">
        <f t="shared" si="276"/>
        <v>N</v>
      </c>
    </row>
    <row r="194" spans="1:17" x14ac:dyDescent="0.35">
      <c r="A194" t="s">
        <v>13</v>
      </c>
      <c r="B194" s="3">
        <v>35</v>
      </c>
      <c r="C194" t="s">
        <v>1</v>
      </c>
      <c r="D194" t="str">
        <f>IF($B194&lt;$B195,"L",IF($B195&lt;$B194, "W", "T"))</f>
        <v>W</v>
      </c>
      <c r="E194" s="5">
        <f t="shared" ref="E194" si="288">$E195</f>
        <v>41203</v>
      </c>
      <c r="F194" s="4">
        <f t="shared" si="272"/>
        <v>7</v>
      </c>
      <c r="G194" s="4">
        <v>10</v>
      </c>
      <c r="H194" t="s">
        <v>34</v>
      </c>
      <c r="I194">
        <v>1300</v>
      </c>
      <c r="J194" t="s">
        <v>43</v>
      </c>
      <c r="K194">
        <v>55</v>
      </c>
      <c r="L194" t="s">
        <v>107</v>
      </c>
      <c r="M194">
        <f t="shared" ref="M194:M241" si="289">$B195</f>
        <v>34</v>
      </c>
      <c r="N194" s="10">
        <f t="shared" si="274"/>
        <v>19</v>
      </c>
      <c r="O194" s="10">
        <f t="shared" si="275"/>
        <v>34</v>
      </c>
      <c r="P194" s="8">
        <f>(P195*-1)</f>
        <v>-4.5</v>
      </c>
      <c r="Q194" t="str">
        <f t="shared" si="276"/>
        <v>Y</v>
      </c>
    </row>
    <row r="195" spans="1:17" x14ac:dyDescent="0.35">
      <c r="A195" t="s">
        <v>11</v>
      </c>
      <c r="B195" s="3">
        <v>34</v>
      </c>
      <c r="C195" t="s">
        <v>1</v>
      </c>
      <c r="D195" t="str">
        <f>IF($B194&lt;$B195, "W", IF($B195&lt;$B194, "L", "T"))</f>
        <v>L</v>
      </c>
      <c r="E195" s="5">
        <v>41203</v>
      </c>
      <c r="F195" s="4">
        <f t="shared" si="272"/>
        <v>7</v>
      </c>
      <c r="G195" s="4">
        <v>7</v>
      </c>
      <c r="H195" t="s">
        <v>35</v>
      </c>
      <c r="I195">
        <v>1300</v>
      </c>
      <c r="J195" t="s">
        <v>43</v>
      </c>
      <c r="K195">
        <v>55</v>
      </c>
      <c r="L195" t="s">
        <v>107</v>
      </c>
      <c r="M195">
        <f t="shared" ref="M195:M241" si="290">$B194</f>
        <v>35</v>
      </c>
      <c r="N195" s="10">
        <f t="shared" si="274"/>
        <v>22.833333333333332</v>
      </c>
      <c r="O195" s="10">
        <f t="shared" si="275"/>
        <v>32</v>
      </c>
      <c r="P195" s="8">
        <v>4.5</v>
      </c>
      <c r="Q195" t="str">
        <f t="shared" si="276"/>
        <v>Y</v>
      </c>
    </row>
    <row r="196" spans="1:17" x14ac:dyDescent="0.35">
      <c r="A196" t="s">
        <v>28</v>
      </c>
      <c r="B196" s="3">
        <v>19</v>
      </c>
      <c r="C196" t="s">
        <v>1</v>
      </c>
      <c r="D196" t="str">
        <f>IF($B196&lt;$B197,"L",IF($B197&lt;$B196, "W", "T"))</f>
        <v>W</v>
      </c>
      <c r="E196" s="5">
        <f t="shared" ref="E196" si="291">$E197</f>
        <v>41203</v>
      </c>
      <c r="F196" s="4">
        <f t="shared" si="272"/>
        <v>6</v>
      </c>
      <c r="G196" s="4">
        <v>7</v>
      </c>
      <c r="H196" t="s">
        <v>34</v>
      </c>
      <c r="I196">
        <v>1300</v>
      </c>
      <c r="J196" t="s">
        <v>43</v>
      </c>
      <c r="K196" s="1">
        <f>K197</f>
        <v>62</v>
      </c>
      <c r="L196" s="1" t="str">
        <f>L197</f>
        <v>Sunny</v>
      </c>
      <c r="M196">
        <f t="shared" ref="M196:M241" si="292">$B197</f>
        <v>14</v>
      </c>
      <c r="N196" s="10">
        <f t="shared" si="274"/>
        <v>18.8</v>
      </c>
      <c r="O196" s="10">
        <f t="shared" si="275"/>
        <v>23.8</v>
      </c>
      <c r="P196" s="8">
        <f>(P197*-1)</f>
        <v>2.5</v>
      </c>
      <c r="Q196" t="str">
        <f t="shared" si="276"/>
        <v>N</v>
      </c>
    </row>
    <row r="197" spans="1:17" x14ac:dyDescent="0.35">
      <c r="A197" t="s">
        <v>20</v>
      </c>
      <c r="B197" s="3">
        <v>14</v>
      </c>
      <c r="C197" t="s">
        <v>1</v>
      </c>
      <c r="D197" t="str">
        <f>IF($B196&lt;$B197, "W", IF($B197&lt;$B196, "L", "T"))</f>
        <v>L</v>
      </c>
      <c r="E197" s="5">
        <v>41203</v>
      </c>
      <c r="F197" s="4">
        <f t="shared" si="272"/>
        <v>6</v>
      </c>
      <c r="G197" s="4">
        <v>14</v>
      </c>
      <c r="H197" t="s">
        <v>35</v>
      </c>
      <c r="I197">
        <v>1300</v>
      </c>
      <c r="J197" t="s">
        <v>43</v>
      </c>
      <c r="K197" s="1">
        <v>62</v>
      </c>
      <c r="L197" s="1" t="s">
        <v>65</v>
      </c>
      <c r="M197">
        <f t="shared" ref="M197:M241" si="293">$B196</f>
        <v>19</v>
      </c>
      <c r="N197" s="10">
        <f t="shared" si="274"/>
        <v>18.399999999999999</v>
      </c>
      <c r="O197" s="10">
        <f t="shared" si="275"/>
        <v>25</v>
      </c>
      <c r="P197" s="8">
        <v>-2.5</v>
      </c>
      <c r="Q197" t="str">
        <f t="shared" si="276"/>
        <v>N</v>
      </c>
    </row>
    <row r="198" spans="1:17" x14ac:dyDescent="0.35">
      <c r="A198" t="s">
        <v>29</v>
      </c>
      <c r="B198" s="3">
        <v>23</v>
      </c>
      <c r="C198" t="s">
        <v>1</v>
      </c>
      <c r="D198" t="str">
        <f>IF($B198&lt;$B199,"L",IF($B199&lt;$B198, "W", "T"))</f>
        <v>L</v>
      </c>
      <c r="E198" s="5">
        <f t="shared" ref="E198" si="294">$E199</f>
        <v>41203</v>
      </c>
      <c r="F198" s="4">
        <f t="shared" si="272"/>
        <v>7</v>
      </c>
      <c r="G198" s="4">
        <v>7</v>
      </c>
      <c r="H198" t="s">
        <v>34</v>
      </c>
      <c r="I198">
        <v>1300</v>
      </c>
      <c r="J198" t="s">
        <v>43</v>
      </c>
      <c r="K198">
        <v>61</v>
      </c>
      <c r="L198" t="s">
        <v>107</v>
      </c>
      <c r="M198">
        <f t="shared" ref="M198:M241" si="295">$B199</f>
        <v>27</v>
      </c>
      <c r="N198" s="10">
        <f t="shared" si="274"/>
        <v>29.666666666666668</v>
      </c>
      <c r="O198" s="10">
        <f t="shared" si="275"/>
        <v>28.833333333333332</v>
      </c>
      <c r="P198" s="8">
        <f>(P199*-1)</f>
        <v>-6</v>
      </c>
      <c r="Q198" t="str">
        <f t="shared" si="276"/>
        <v>N</v>
      </c>
    </row>
    <row r="199" spans="1:17" x14ac:dyDescent="0.35">
      <c r="A199" t="s">
        <v>21</v>
      </c>
      <c r="B199" s="3">
        <v>27</v>
      </c>
      <c r="C199" t="s">
        <v>1</v>
      </c>
      <c r="D199" t="str">
        <f>IF($B198&lt;$B199, "W", IF($B199&lt;$B198, "L", "T"))</f>
        <v>W</v>
      </c>
      <c r="E199" s="5">
        <v>41203</v>
      </c>
      <c r="F199" s="4">
        <f t="shared" si="272"/>
        <v>7</v>
      </c>
      <c r="G199" s="4">
        <v>7</v>
      </c>
      <c r="H199" t="s">
        <v>35</v>
      </c>
      <c r="I199">
        <v>1300</v>
      </c>
      <c r="J199" t="s">
        <v>43</v>
      </c>
      <c r="K199">
        <v>61</v>
      </c>
      <c r="L199" t="s">
        <v>107</v>
      </c>
      <c r="M199">
        <f t="shared" ref="M199:M241" si="296">$B198</f>
        <v>23</v>
      </c>
      <c r="N199" s="10">
        <f t="shared" si="274"/>
        <v>29.666666666666668</v>
      </c>
      <c r="O199" s="10">
        <f t="shared" si="275"/>
        <v>19</v>
      </c>
      <c r="P199" s="8">
        <v>6</v>
      </c>
      <c r="Q199" t="str">
        <f t="shared" si="276"/>
        <v>N</v>
      </c>
    </row>
    <row r="200" spans="1:17" x14ac:dyDescent="0.35">
      <c r="A200" t="s">
        <v>22</v>
      </c>
      <c r="B200" s="3">
        <v>14</v>
      </c>
      <c r="C200" t="s">
        <v>1</v>
      </c>
      <c r="D200" t="str">
        <f>IF($B200&lt;$B201,"L",IF($B201&lt;$B200, "W", "T"))</f>
        <v>L</v>
      </c>
      <c r="E200" s="5">
        <f t="shared" ref="E200" si="297">$E201</f>
        <v>41203</v>
      </c>
      <c r="F200" s="4">
        <f t="shared" si="272"/>
        <v>7</v>
      </c>
      <c r="G200" s="4">
        <v>7</v>
      </c>
      <c r="H200" t="s">
        <v>34</v>
      </c>
      <c r="I200">
        <v>1200</v>
      </c>
      <c r="J200" t="s">
        <v>38</v>
      </c>
      <c r="K200" t="s">
        <v>61</v>
      </c>
      <c r="M200">
        <f t="shared" ref="M200:M241" si="298">$B201</f>
        <v>21</v>
      </c>
      <c r="N200" s="10">
        <f t="shared" si="274"/>
        <v>18.333333333333332</v>
      </c>
      <c r="O200" s="10">
        <f t="shared" si="275"/>
        <v>16.166666666666668</v>
      </c>
      <c r="P200" s="8">
        <f>(P201*-1)</f>
        <v>-7</v>
      </c>
      <c r="Q200" t="str">
        <f t="shared" si="276"/>
        <v>N</v>
      </c>
    </row>
    <row r="201" spans="1:17" x14ac:dyDescent="0.35">
      <c r="A201" t="s">
        <v>0</v>
      </c>
      <c r="B201" s="3">
        <v>21</v>
      </c>
      <c r="C201" t="s">
        <v>1</v>
      </c>
      <c r="D201" t="str">
        <f>IF($B200&lt;$B201, "W", IF($B201&lt;$B200, "L", "T"))</f>
        <v>W</v>
      </c>
      <c r="E201" s="5">
        <v>41203</v>
      </c>
      <c r="F201" s="4">
        <f t="shared" si="272"/>
        <v>7</v>
      </c>
      <c r="G201" s="4">
        <v>7</v>
      </c>
      <c r="H201" t="s">
        <v>35</v>
      </c>
      <c r="I201">
        <v>1200</v>
      </c>
      <c r="J201" t="s">
        <v>38</v>
      </c>
      <c r="K201" t="s">
        <v>61</v>
      </c>
      <c r="M201">
        <f t="shared" ref="M201:M241" si="299">$B200</f>
        <v>14</v>
      </c>
      <c r="N201" s="10">
        <f t="shared" si="274"/>
        <v>24.333333333333332</v>
      </c>
      <c r="O201" s="10">
        <f t="shared" si="275"/>
        <v>19.5</v>
      </c>
      <c r="P201" s="8">
        <v>7</v>
      </c>
      <c r="Q201" t="str">
        <f t="shared" si="276"/>
        <v>N</v>
      </c>
    </row>
    <row r="202" spans="1:17" x14ac:dyDescent="0.35">
      <c r="A202" t="s">
        <v>31</v>
      </c>
      <c r="B202" s="3">
        <v>26</v>
      </c>
      <c r="C202" t="s">
        <v>5</v>
      </c>
      <c r="D202" t="str">
        <f>IF($B202&lt;$B203,"L",IF($B203&lt;$B202, "W", "T"))</f>
        <v>L</v>
      </c>
      <c r="E202" s="5">
        <f t="shared" ref="E202" si="300">$E203</f>
        <v>41203</v>
      </c>
      <c r="F202" s="4">
        <f t="shared" si="272"/>
        <v>7</v>
      </c>
      <c r="G202" s="4">
        <v>7</v>
      </c>
      <c r="H202" t="s">
        <v>34</v>
      </c>
      <c r="I202">
        <v>1625</v>
      </c>
      <c r="J202" t="s">
        <v>43</v>
      </c>
      <c r="K202">
        <v>62</v>
      </c>
      <c r="L202" t="s">
        <v>62</v>
      </c>
      <c r="M202">
        <f t="shared" ref="M202:M241" si="301">$B203</f>
        <v>29</v>
      </c>
      <c r="N202" s="10">
        <f t="shared" si="274"/>
        <v>22.166666666666668</v>
      </c>
      <c r="O202" s="10">
        <f t="shared" si="275"/>
        <v>23.5</v>
      </c>
      <c r="P202" s="8">
        <f>(P203*-1)</f>
        <v>-11</v>
      </c>
      <c r="Q202" t="str">
        <f t="shared" si="276"/>
        <v>N</v>
      </c>
    </row>
    <row r="203" spans="1:17" x14ac:dyDescent="0.35">
      <c r="A203" t="s">
        <v>7</v>
      </c>
      <c r="B203" s="3">
        <v>29</v>
      </c>
      <c r="C203" t="s">
        <v>5</v>
      </c>
      <c r="D203" t="str">
        <f>IF($B202&lt;$B203, "W", IF($B203&lt;$B202, "L", "T"))</f>
        <v>W</v>
      </c>
      <c r="E203" s="5">
        <v>41203</v>
      </c>
      <c r="F203" s="4">
        <f t="shared" si="272"/>
        <v>7</v>
      </c>
      <c r="G203" s="4">
        <v>7</v>
      </c>
      <c r="H203" t="s">
        <v>35</v>
      </c>
      <c r="I203">
        <v>1625</v>
      </c>
      <c r="J203" t="s">
        <v>43</v>
      </c>
      <c r="K203">
        <v>62</v>
      </c>
      <c r="L203" t="s">
        <v>62</v>
      </c>
      <c r="M203">
        <f t="shared" ref="M203:M241" si="302">$B202</f>
        <v>26</v>
      </c>
      <c r="N203" s="10">
        <f t="shared" si="274"/>
        <v>31.333333333333332</v>
      </c>
      <c r="O203" s="10">
        <f t="shared" si="275"/>
        <v>22.833333333333332</v>
      </c>
      <c r="P203" s="8">
        <v>11</v>
      </c>
      <c r="Q203" t="str">
        <f t="shared" si="276"/>
        <v>N</v>
      </c>
    </row>
    <row r="204" spans="1:17" x14ac:dyDescent="0.35">
      <c r="A204" t="s">
        <v>19</v>
      </c>
      <c r="B204" s="3">
        <v>23</v>
      </c>
      <c r="C204" t="s">
        <v>5</v>
      </c>
      <c r="D204" t="str">
        <f>IF($B204&lt;$B205,"L",IF($B205&lt;$B204, "W", "T"))</f>
        <v>L</v>
      </c>
      <c r="E204" s="5">
        <f t="shared" ref="E204" si="303">$E205</f>
        <v>41203</v>
      </c>
      <c r="F204" s="4">
        <f t="shared" si="272"/>
        <v>6</v>
      </c>
      <c r="G204" s="4">
        <v>14</v>
      </c>
      <c r="H204" t="s">
        <v>34</v>
      </c>
      <c r="I204">
        <v>1325</v>
      </c>
      <c r="J204" t="s">
        <v>67</v>
      </c>
      <c r="K204">
        <v>62</v>
      </c>
      <c r="L204" t="s">
        <v>62</v>
      </c>
      <c r="M204">
        <f t="shared" ref="M204:M241" si="304">$B205</f>
        <v>26</v>
      </c>
      <c r="N204" s="10">
        <f t="shared" si="274"/>
        <v>13</v>
      </c>
      <c r="O204" s="10">
        <f t="shared" si="275"/>
        <v>27.6</v>
      </c>
      <c r="P204" s="8">
        <f>(P205*-1)</f>
        <v>-6</v>
      </c>
      <c r="Q204" t="str">
        <f t="shared" si="276"/>
        <v>N</v>
      </c>
    </row>
    <row r="205" spans="1:17" x14ac:dyDescent="0.35">
      <c r="A205" t="s">
        <v>12</v>
      </c>
      <c r="B205" s="3">
        <v>26</v>
      </c>
      <c r="C205" t="s">
        <v>5</v>
      </c>
      <c r="D205" t="str">
        <f>IF($B204&lt;$B205, "W", IF($B205&lt;$B204, "L", "T"))</f>
        <v>W</v>
      </c>
      <c r="E205" s="5">
        <v>41203</v>
      </c>
      <c r="F205" s="4">
        <f t="shared" si="272"/>
        <v>6</v>
      </c>
      <c r="G205" s="4">
        <v>7</v>
      </c>
      <c r="H205" t="s">
        <v>35</v>
      </c>
      <c r="I205">
        <v>1325</v>
      </c>
      <c r="J205" t="s">
        <v>67</v>
      </c>
      <c r="K205">
        <v>62</v>
      </c>
      <c r="L205" t="s">
        <v>62</v>
      </c>
      <c r="M205">
        <f t="shared" ref="M205:M241" si="305">$B204</f>
        <v>23</v>
      </c>
      <c r="N205" s="10">
        <f t="shared" si="274"/>
        <v>17.399999999999999</v>
      </c>
      <c r="O205" s="10">
        <f t="shared" si="275"/>
        <v>29.6</v>
      </c>
      <c r="P205" s="8">
        <v>6</v>
      </c>
      <c r="Q205" t="str">
        <f t="shared" si="276"/>
        <v>N</v>
      </c>
    </row>
    <row r="206" spans="1:17" x14ac:dyDescent="0.35">
      <c r="A206" t="s">
        <v>4</v>
      </c>
      <c r="B206" s="3">
        <v>24</v>
      </c>
      <c r="C206" t="s">
        <v>1</v>
      </c>
      <c r="D206" t="str">
        <f>IF($B206&lt;$B207,"L",IF($B207&lt;$B206, "W", "T"))</f>
        <v>W</v>
      </c>
      <c r="E206" s="5">
        <f t="shared" ref="E206" si="306">$E207</f>
        <v>41203</v>
      </c>
      <c r="F206" s="4">
        <f t="shared" si="272"/>
        <v>6</v>
      </c>
      <c r="G206" s="4">
        <v>10</v>
      </c>
      <c r="H206" t="s">
        <v>34</v>
      </c>
      <c r="I206">
        <v>2020</v>
      </c>
      <c r="J206" t="s">
        <v>43</v>
      </c>
      <c r="K206">
        <v>55</v>
      </c>
      <c r="L206" t="s">
        <v>69</v>
      </c>
      <c r="M206">
        <f t="shared" ref="M206:M241" si="307">$B207</f>
        <v>17</v>
      </c>
      <c r="N206" s="10">
        <f t="shared" si="274"/>
        <v>23.2</v>
      </c>
      <c r="O206" s="10">
        <f t="shared" si="275"/>
        <v>23</v>
      </c>
      <c r="P206" s="8">
        <f>(P207*-1)</f>
        <v>1.5</v>
      </c>
      <c r="Q206" t="str">
        <f t="shared" si="276"/>
        <v>N</v>
      </c>
    </row>
    <row r="207" spans="1:17" x14ac:dyDescent="0.35">
      <c r="A207" t="s">
        <v>6</v>
      </c>
      <c r="B207" s="3">
        <v>17</v>
      </c>
      <c r="C207" t="s">
        <v>1</v>
      </c>
      <c r="D207" t="str">
        <f>IF($B206&lt;$B207, "W", IF($B207&lt;$B206, "L", "T"))</f>
        <v>L</v>
      </c>
      <c r="E207" s="5">
        <v>41203</v>
      </c>
      <c r="F207" s="4">
        <f t="shared" si="272"/>
        <v>7</v>
      </c>
      <c r="G207" s="4">
        <v>7</v>
      </c>
      <c r="H207" t="s">
        <v>35</v>
      </c>
      <c r="I207">
        <v>2020</v>
      </c>
      <c r="J207" t="s">
        <v>43</v>
      </c>
      <c r="K207">
        <v>55</v>
      </c>
      <c r="L207" t="s">
        <v>69</v>
      </c>
      <c r="M207">
        <f t="shared" ref="M207:M241" si="308">$B206</f>
        <v>24</v>
      </c>
      <c r="N207" s="10">
        <f t="shared" si="274"/>
        <v>24.833333333333332</v>
      </c>
      <c r="O207" s="10">
        <f t="shared" si="275"/>
        <v>27.166666666666668</v>
      </c>
      <c r="P207" s="8">
        <v>-1.5</v>
      </c>
      <c r="Q207" t="str">
        <f t="shared" si="276"/>
        <v>N</v>
      </c>
    </row>
    <row r="208" spans="1:17" x14ac:dyDescent="0.35">
      <c r="A208" t="s">
        <v>16</v>
      </c>
      <c r="B208" s="3">
        <v>7</v>
      </c>
      <c r="C208" t="s">
        <v>1</v>
      </c>
      <c r="D208" t="str">
        <f>IF($B208&lt;$B209,"L",IF($B209&lt;$B208, "W", "T"))</f>
        <v>L</v>
      </c>
      <c r="E208" s="5">
        <f>$E209</f>
        <v>41204</v>
      </c>
      <c r="F208" s="4">
        <f t="shared" si="272"/>
        <v>6</v>
      </c>
      <c r="G208" s="4">
        <v>8</v>
      </c>
      <c r="H208" t="s">
        <v>34</v>
      </c>
      <c r="I208">
        <v>1930</v>
      </c>
      <c r="J208" t="s">
        <v>38</v>
      </c>
      <c r="K208">
        <v>63</v>
      </c>
      <c r="L208" t="s">
        <v>64</v>
      </c>
      <c r="M208">
        <f t="shared" ref="M208:M241" si="309">$B209</f>
        <v>13</v>
      </c>
      <c r="N208" s="10">
        <f t="shared" si="274"/>
        <v>25.2</v>
      </c>
      <c r="O208" s="10">
        <f t="shared" si="275"/>
        <v>27.4</v>
      </c>
      <c r="P208" s="8">
        <f>(P209*-1)</f>
        <v>-6.5</v>
      </c>
      <c r="Q208" t="str">
        <f t="shared" si="276"/>
        <v>N</v>
      </c>
    </row>
    <row r="209" spans="1:17" x14ac:dyDescent="0.35">
      <c r="A209" t="s">
        <v>17</v>
      </c>
      <c r="B209" s="3">
        <v>13</v>
      </c>
      <c r="C209" t="s">
        <v>1</v>
      </c>
      <c r="D209" t="str">
        <f>IF($B208&lt;$B209, "W", IF($B209&lt;$B208, "L", "T"))</f>
        <v>W</v>
      </c>
      <c r="E209" s="5">
        <v>41204</v>
      </c>
      <c r="F209" s="4">
        <f t="shared" si="272"/>
        <v>6</v>
      </c>
      <c r="G209" s="4">
        <v>15</v>
      </c>
      <c r="H209" t="s">
        <v>35</v>
      </c>
      <c r="I209">
        <v>1930</v>
      </c>
      <c r="J209" t="s">
        <v>38</v>
      </c>
      <c r="K209">
        <v>63</v>
      </c>
      <c r="L209" t="s">
        <v>64</v>
      </c>
      <c r="M209">
        <f t="shared" ref="M209:M241" si="310">$B208</f>
        <v>7</v>
      </c>
      <c r="N209" s="10">
        <f t="shared" si="274"/>
        <v>29.8</v>
      </c>
      <c r="O209" s="10">
        <f t="shared" si="275"/>
        <v>14.2</v>
      </c>
      <c r="P209" s="8">
        <v>6.5</v>
      </c>
      <c r="Q209" t="str">
        <f t="shared" si="276"/>
        <v>N</v>
      </c>
    </row>
    <row r="210" spans="1:17" x14ac:dyDescent="0.35">
      <c r="A210" t="s">
        <v>9</v>
      </c>
      <c r="B210" s="3">
        <v>36</v>
      </c>
      <c r="C210" t="s">
        <v>1</v>
      </c>
      <c r="D210" t="str">
        <f>IF($B210&lt;$B211,"L",IF($B211&lt;$B210, "W", "T"))</f>
        <v>W</v>
      </c>
      <c r="E210" s="5">
        <f>$E211</f>
        <v>41207</v>
      </c>
      <c r="F210" s="4">
        <f>1+IF(ISNA(VLOOKUP($A210,$A$184:$F$209,6,FALSE)),VLOOKUP($A210,$A$156:$F$183,6,FALSE),VLOOKUP($A210,$A$184:$F$209,6,FALSE))</f>
        <v>7</v>
      </c>
      <c r="G210" s="4">
        <v>4</v>
      </c>
      <c r="H210" t="s">
        <v>34</v>
      </c>
      <c r="I210">
        <v>1920</v>
      </c>
      <c r="J210" t="s">
        <v>38</v>
      </c>
      <c r="K210" t="s">
        <v>61</v>
      </c>
      <c r="M210">
        <f t="shared" ref="M210:M241" si="311">$B211</f>
        <v>17</v>
      </c>
      <c r="N210" s="10">
        <f t="shared" si="274"/>
        <v>23.416666666666668</v>
      </c>
      <c r="O210" s="10">
        <f t="shared" si="275"/>
        <v>20.625</v>
      </c>
      <c r="P210" s="8">
        <f>(P211*-1)</f>
        <v>-5.5</v>
      </c>
      <c r="Q210" t="str">
        <f>IF(AND(($P210 &lt;  0), ($D210="L")), "N", IF(AND(($P210 &gt; 0), ($D210="W")),"N","Y"))</f>
        <v>Y</v>
      </c>
    </row>
    <row r="211" spans="1:17" x14ac:dyDescent="0.35">
      <c r="A211" t="s">
        <v>0</v>
      </c>
      <c r="B211" s="3">
        <v>17</v>
      </c>
      <c r="C211" t="s">
        <v>1</v>
      </c>
      <c r="D211" t="str">
        <f>IF($B210&lt;$B211, "W", IF($B211&lt;$B210, "L", "T"))</f>
        <v>L</v>
      </c>
      <c r="E211" s="5">
        <v>41207</v>
      </c>
      <c r="F211" s="4">
        <f t="shared" ref="F211:F238" si="312">1+IF(ISNA(VLOOKUP($A211,$A$184:$F$209,6,FALSE)),VLOOKUP($A211,$A$156:$F$183,6,FALSE),VLOOKUP($A211,$A$184:$F$209,6,FALSE))</f>
        <v>8</v>
      </c>
      <c r="G211" s="4">
        <v>4</v>
      </c>
      <c r="H211" t="s">
        <v>35</v>
      </c>
      <c r="I211">
        <v>1920</v>
      </c>
      <c r="J211" t="s">
        <v>38</v>
      </c>
      <c r="K211" t="s">
        <v>61</v>
      </c>
      <c r="M211">
        <f t="shared" ref="M211:M241" si="313">$B210</f>
        <v>36</v>
      </c>
      <c r="N211" s="10">
        <f t="shared" si="274"/>
        <v>24.285714285714285</v>
      </c>
      <c r="O211" s="10">
        <f t="shared" si="275"/>
        <v>18.971428571428572</v>
      </c>
      <c r="P211" s="8">
        <v>5.5</v>
      </c>
      <c r="Q211" t="str">
        <f t="shared" ref="Q211:Q237" si="314">IF(AND(($P211 &lt;  0), ($D211="L")), "N", IF(AND(($P211 &gt; 0), ($D211="W")),"N","Y"))</f>
        <v>Y</v>
      </c>
    </row>
    <row r="212" spans="1:17" x14ac:dyDescent="0.35">
      <c r="A212" t="s">
        <v>29</v>
      </c>
      <c r="B212" s="3">
        <v>12</v>
      </c>
      <c r="C212" t="s">
        <v>1</v>
      </c>
      <c r="D212" t="str">
        <f>IF($B212&lt;$B213,"L",IF($B213&lt;$B212, "W", "T"))</f>
        <v>L</v>
      </c>
      <c r="E212" s="5">
        <f>$E213</f>
        <v>41210</v>
      </c>
      <c r="F212" s="4">
        <f t="shared" si="312"/>
        <v>8</v>
      </c>
      <c r="G212" s="4">
        <v>7</v>
      </c>
      <c r="H212" t="s">
        <v>34</v>
      </c>
      <c r="I212">
        <v>1300</v>
      </c>
      <c r="J212" t="s">
        <v>43</v>
      </c>
      <c r="K212" s="1">
        <f>K213</f>
        <v>45</v>
      </c>
      <c r="L212" s="1" t="str">
        <f>L213</f>
        <v>Cloudy</v>
      </c>
      <c r="M212">
        <f t="shared" ref="M212:M241" si="315">$B213</f>
        <v>27</v>
      </c>
      <c r="N212" s="10">
        <f>IF(ISNA(VLOOKUP($A212,$A$184:$N$209,2,FALSE)),((VLOOKUP($A212,$A$156:$N$183,14,FALSE)*($F212-2))+VLOOKUP($A212,$A$156:$N$183,2,FALSE))/($F212-1),((VLOOKUP($A212,$A$184:$N$209,14,FALSE)*($F212-2))+VLOOKUP($A212,$A$184:$N$209,2,FALSE))/($F212-1))</f>
        <v>28.714285714285715</v>
      </c>
      <c r="O212" s="10">
        <f>IF(ISNA(VLOOKUP($A212,$A$184:$O$209,13,FALSE)),((VLOOKUP($A212,$A$156:$O$183,15,FALSE)*($F212-2))+VLOOKUP($A212,$A$156:$O$183,13,FALSE))/($F212-1),((VLOOKUP($A212,$A$184:$O$209,15,FALSE)*($F212-2))+VLOOKUP($A212,$A$184:$O$209,13,FALSE))/($F212-1))</f>
        <v>28.571428571428573</v>
      </c>
      <c r="P212" s="8">
        <f>(P213*-1)</f>
        <v>-4.5</v>
      </c>
      <c r="Q212" t="str">
        <f t="shared" si="314"/>
        <v>N</v>
      </c>
    </row>
    <row r="213" spans="1:17" x14ac:dyDescent="0.35">
      <c r="A213" t="s">
        <v>4</v>
      </c>
      <c r="B213" s="3">
        <v>27</v>
      </c>
      <c r="C213" t="s">
        <v>1</v>
      </c>
      <c r="D213" t="str">
        <f>IF($B212&lt;$B213, "W", IF($B213&lt;$B212, "L", "T"))</f>
        <v>W</v>
      </c>
      <c r="E213" s="5">
        <v>41210</v>
      </c>
      <c r="F213" s="4">
        <f t="shared" si="312"/>
        <v>7</v>
      </c>
      <c r="G213" s="4">
        <v>7</v>
      </c>
      <c r="H213" t="s">
        <v>35</v>
      </c>
      <c r="I213">
        <v>1300</v>
      </c>
      <c r="J213" t="s">
        <v>43</v>
      </c>
      <c r="K213" s="1">
        <v>45</v>
      </c>
      <c r="L213" s="1" t="s">
        <v>64</v>
      </c>
      <c r="M213">
        <f t="shared" ref="M213:M241" si="316">$B212</f>
        <v>12</v>
      </c>
      <c r="N213" s="10">
        <f t="shared" ref="N213:N237" si="317">IF(ISNA(VLOOKUP($A213,$A$184:$N$209,2,FALSE)),((VLOOKUP($A213,$A$156:$N$183,14,FALSE)*($F213-2))+VLOOKUP($A213,$A$156:$N$183,2,FALSE))/($F213-1),((VLOOKUP($A213,$A$184:$N$209,14,FALSE)*($F213-2))+VLOOKUP($A213,$A$184:$N$209,2,FALSE))/($F213-1))</f>
        <v>23.333333333333332</v>
      </c>
      <c r="O213" s="10">
        <f t="shared" ref="O213:O237" si="318">IF(ISNA(VLOOKUP($A213,$A$184:$O$209,13,FALSE)),((VLOOKUP($A213,$A$156:$O$183,15,FALSE)*($F213-2))+VLOOKUP($A213,$A$156:$O$183,13,FALSE))/($F213-1),((VLOOKUP($A213,$A$184:$O$209,15,FALSE)*($F213-2))+VLOOKUP($A213,$A$184:$O$209,13,FALSE))/($F213-1))</f>
        <v>22</v>
      </c>
      <c r="P213" s="8">
        <v>4.5</v>
      </c>
      <c r="Q213" t="str">
        <f t="shared" si="314"/>
        <v>N</v>
      </c>
    </row>
    <row r="214" spans="1:17" x14ac:dyDescent="0.35">
      <c r="A214" t="s">
        <v>25</v>
      </c>
      <c r="B214" s="3">
        <v>24</v>
      </c>
      <c r="C214" t="s">
        <v>1</v>
      </c>
      <c r="D214" t="str">
        <f>IF($B214&lt;$B215,"L",IF($B215&lt;$B214, "W", "T"))</f>
        <v>L</v>
      </c>
      <c r="E214" s="5">
        <f t="shared" ref="E214" si="319">$E215</f>
        <v>41210</v>
      </c>
      <c r="F214" s="4">
        <f t="shared" si="312"/>
        <v>8</v>
      </c>
      <c r="G214" s="4">
        <v>10</v>
      </c>
      <c r="H214" t="s">
        <v>34</v>
      </c>
      <c r="I214">
        <v>1300</v>
      </c>
      <c r="J214" t="s">
        <v>43</v>
      </c>
      <c r="K214" t="s">
        <v>61</v>
      </c>
      <c r="M214">
        <f t="shared" ref="M214:M241" si="320">$B215</f>
        <v>28</v>
      </c>
      <c r="N214" s="10">
        <f t="shared" si="317"/>
        <v>16.571428571428573</v>
      </c>
      <c r="O214" s="10">
        <f t="shared" si="318"/>
        <v>15.142857142857142</v>
      </c>
      <c r="P214" s="8">
        <f>(P215*-1)</f>
        <v>-2.5</v>
      </c>
      <c r="Q214" t="str">
        <f t="shared" si="314"/>
        <v>N</v>
      </c>
    </row>
    <row r="215" spans="1:17" x14ac:dyDescent="0.35">
      <c r="A215" t="s">
        <v>16</v>
      </c>
      <c r="B215" s="3">
        <v>28</v>
      </c>
      <c r="C215" t="s">
        <v>1</v>
      </c>
      <c r="D215" t="str">
        <f>IF($B214&lt;$B215, "W", IF($B215&lt;$B214, "L", "T"))</f>
        <v>W</v>
      </c>
      <c r="E215" s="5">
        <v>41210</v>
      </c>
      <c r="F215" s="4">
        <f t="shared" si="312"/>
        <v>7</v>
      </c>
      <c r="G215" s="4">
        <v>6</v>
      </c>
      <c r="H215" t="s">
        <v>35</v>
      </c>
      <c r="I215">
        <v>1300</v>
      </c>
      <c r="J215" t="s">
        <v>43</v>
      </c>
      <c r="K215" t="s">
        <v>61</v>
      </c>
      <c r="M215">
        <f t="shared" ref="M215:M241" si="321">$B214</f>
        <v>24</v>
      </c>
      <c r="N215" s="10">
        <f t="shared" si="317"/>
        <v>22.166666666666668</v>
      </c>
      <c r="O215" s="10">
        <f t="shared" si="318"/>
        <v>25</v>
      </c>
      <c r="P215" s="8">
        <v>2.5</v>
      </c>
      <c r="Q215" t="str">
        <f t="shared" si="314"/>
        <v>N</v>
      </c>
    </row>
    <row r="216" spans="1:17" x14ac:dyDescent="0.35">
      <c r="A216" t="s">
        <v>3</v>
      </c>
      <c r="B216" s="3">
        <v>30</v>
      </c>
      <c r="C216" t="s">
        <v>1</v>
      </c>
      <c r="D216" t="str">
        <f>IF($B216&lt;$B217,"L",IF($B217&lt;$B216, "W", "T"))</f>
        <v>W</v>
      </c>
      <c r="E216" s="5">
        <f t="shared" ref="E216" si="322">$E217</f>
        <v>41210</v>
      </c>
      <c r="F216" s="4">
        <f t="shared" si="312"/>
        <v>7</v>
      </c>
      <c r="G216" s="4">
        <v>14</v>
      </c>
      <c r="H216" t="s">
        <v>34</v>
      </c>
      <c r="I216">
        <v>1300</v>
      </c>
      <c r="J216" t="s">
        <v>43</v>
      </c>
      <c r="K216" s="1">
        <f>K217</f>
        <v>58</v>
      </c>
      <c r="L216" s="1" t="str">
        <f>L217</f>
        <v>Mostly Cloudy</v>
      </c>
      <c r="M216">
        <f t="shared" ref="M216:M241" si="323">$B217</f>
        <v>17</v>
      </c>
      <c r="N216" s="10">
        <f t="shared" si="317"/>
        <v>28.5</v>
      </c>
      <c r="O216" s="10">
        <f t="shared" si="318"/>
        <v>18.833333333333332</v>
      </c>
      <c r="P216" s="8">
        <f>(P217*-1)</f>
        <v>-3</v>
      </c>
      <c r="Q216" t="str">
        <f t="shared" si="314"/>
        <v>Y</v>
      </c>
    </row>
    <row r="217" spans="1:17" x14ac:dyDescent="0.35">
      <c r="A217" t="s">
        <v>27</v>
      </c>
      <c r="B217" s="3">
        <v>17</v>
      </c>
      <c r="C217" t="s">
        <v>1</v>
      </c>
      <c r="D217" t="str">
        <f>IF($B216&lt;$B217, "W", IF($B217&lt;$B216, "L", "T"))</f>
        <v>L</v>
      </c>
      <c r="E217" s="5">
        <v>41210</v>
      </c>
      <c r="F217" s="4">
        <f t="shared" si="312"/>
        <v>7</v>
      </c>
      <c r="G217" s="4">
        <v>14</v>
      </c>
      <c r="H217" t="s">
        <v>35</v>
      </c>
      <c r="I217">
        <v>1300</v>
      </c>
      <c r="J217" t="s">
        <v>43</v>
      </c>
      <c r="K217" s="1">
        <v>58</v>
      </c>
      <c r="L217" s="1" t="s">
        <v>74</v>
      </c>
      <c r="M217">
        <f t="shared" ref="M217:M241" si="324">$B216</f>
        <v>30</v>
      </c>
      <c r="N217" s="10">
        <f t="shared" si="317"/>
        <v>17.166666666666668</v>
      </c>
      <c r="O217" s="10">
        <f t="shared" si="318"/>
        <v>20.833333333333332</v>
      </c>
      <c r="P217" s="8">
        <v>3</v>
      </c>
      <c r="Q217" t="str">
        <f t="shared" si="314"/>
        <v>Y</v>
      </c>
    </row>
    <row r="218" spans="1:17" x14ac:dyDescent="0.35">
      <c r="A218" t="s">
        <v>20</v>
      </c>
      <c r="B218" s="3">
        <v>22</v>
      </c>
      <c r="C218" t="s">
        <v>1</v>
      </c>
      <c r="D218" t="str">
        <f>IF($B218&lt;$B219,"L",IF($B219&lt;$B218, "W", "T"))</f>
        <v>L</v>
      </c>
      <c r="E218" s="5">
        <f t="shared" ref="E218" si="325">$E219</f>
        <v>41210</v>
      </c>
      <c r="F218" s="4">
        <f t="shared" si="312"/>
        <v>7</v>
      </c>
      <c r="G218" s="4">
        <v>7</v>
      </c>
      <c r="H218" t="s">
        <v>34</v>
      </c>
      <c r="I218">
        <v>1200</v>
      </c>
      <c r="J218" t="s">
        <v>38</v>
      </c>
      <c r="K218">
        <v>49</v>
      </c>
      <c r="L218" t="s">
        <v>141</v>
      </c>
      <c r="M218">
        <f t="shared" ref="M218:M241" si="326">$B219</f>
        <v>23</v>
      </c>
      <c r="N218" s="10">
        <f t="shared" si="317"/>
        <v>17.666666666666668</v>
      </c>
      <c r="O218" s="10">
        <f t="shared" si="318"/>
        <v>24</v>
      </c>
      <c r="P218" s="8">
        <f>(P219*-1)</f>
        <v>-7</v>
      </c>
      <c r="Q218" t="str">
        <f t="shared" si="314"/>
        <v>N</v>
      </c>
    </row>
    <row r="219" spans="1:17" x14ac:dyDescent="0.35">
      <c r="A219" t="s">
        <v>17</v>
      </c>
      <c r="B219" s="3">
        <v>23</v>
      </c>
      <c r="C219" t="s">
        <v>1</v>
      </c>
      <c r="D219" t="str">
        <f>IF($B218&lt;$B219, "W", IF($B219&lt;$B218, "L", "T"))</f>
        <v>W</v>
      </c>
      <c r="E219" s="5">
        <v>41210</v>
      </c>
      <c r="F219" s="4">
        <f t="shared" si="312"/>
        <v>7</v>
      </c>
      <c r="G219" s="4">
        <v>5</v>
      </c>
      <c r="H219" t="s">
        <v>35</v>
      </c>
      <c r="I219">
        <v>1200</v>
      </c>
      <c r="J219" t="s">
        <v>38</v>
      </c>
      <c r="K219">
        <v>49</v>
      </c>
      <c r="L219" t="s">
        <v>141</v>
      </c>
      <c r="M219">
        <f t="shared" ref="M219:M241" si="327">$B218</f>
        <v>22</v>
      </c>
      <c r="N219" s="10">
        <f t="shared" si="317"/>
        <v>27</v>
      </c>
      <c r="O219" s="10">
        <f t="shared" si="318"/>
        <v>13</v>
      </c>
      <c r="P219" s="8">
        <v>7</v>
      </c>
      <c r="Q219" t="str">
        <f t="shared" si="314"/>
        <v>N</v>
      </c>
    </row>
    <row r="220" spans="1:17" x14ac:dyDescent="0.35">
      <c r="A220" t="s">
        <v>19</v>
      </c>
      <c r="B220" s="3">
        <v>15</v>
      </c>
      <c r="C220" t="s">
        <v>1</v>
      </c>
      <c r="D220" t="str">
        <f>IF($B220&lt;$B221,"L",IF($B221&lt;$B220, "W", "T"))</f>
        <v>L</v>
      </c>
      <c r="E220" s="5">
        <f t="shared" ref="E220" si="328">$E221</f>
        <v>41210</v>
      </c>
      <c r="F220" s="4">
        <f t="shared" si="312"/>
        <v>7</v>
      </c>
      <c r="G220" s="4">
        <v>7</v>
      </c>
      <c r="H220" t="s">
        <v>34</v>
      </c>
      <c r="I220">
        <v>1200</v>
      </c>
      <c r="J220" t="s">
        <v>38</v>
      </c>
      <c r="K220" s="1">
        <f>K221</f>
        <v>44</v>
      </c>
      <c r="L220" s="1" t="str">
        <f>L221</f>
        <v>Sunny</v>
      </c>
      <c r="M220">
        <f t="shared" ref="M220:M241" si="329">$B221</f>
        <v>24</v>
      </c>
      <c r="N220" s="10">
        <f t="shared" si="317"/>
        <v>14.666666666666666</v>
      </c>
      <c r="O220" s="10">
        <f t="shared" si="318"/>
        <v>27.333333333333332</v>
      </c>
      <c r="P220" s="8">
        <f>(P221*-1)</f>
        <v>-15.5</v>
      </c>
      <c r="Q220" t="str">
        <f t="shared" si="314"/>
        <v>N</v>
      </c>
    </row>
    <row r="221" spans="1:17" x14ac:dyDescent="0.35">
      <c r="A221" t="s">
        <v>26</v>
      </c>
      <c r="B221" s="3">
        <v>24</v>
      </c>
      <c r="C221" t="s">
        <v>1</v>
      </c>
      <c r="D221" t="str">
        <f>IF($B220&lt;$B221, "W", IF($B221&lt;$B220, "L", "T"))</f>
        <v>W</v>
      </c>
      <c r="E221" s="5">
        <v>41210</v>
      </c>
      <c r="F221" s="4">
        <f t="shared" si="312"/>
        <v>8</v>
      </c>
      <c r="G221" s="4">
        <v>7</v>
      </c>
      <c r="H221" t="s">
        <v>35</v>
      </c>
      <c r="I221">
        <v>1200</v>
      </c>
      <c r="J221" t="s">
        <v>38</v>
      </c>
      <c r="K221" s="1">
        <v>44</v>
      </c>
      <c r="L221" s="1" t="s">
        <v>65</v>
      </c>
      <c r="M221">
        <f t="shared" ref="M221:M241" si="330">$B220</f>
        <v>15</v>
      </c>
      <c r="N221" s="10">
        <f t="shared" si="317"/>
        <v>26.285714285714285</v>
      </c>
      <c r="O221" s="10">
        <f t="shared" si="318"/>
        <v>22.142857142857142</v>
      </c>
      <c r="P221" s="8">
        <v>15.5</v>
      </c>
      <c r="Q221" t="str">
        <f t="shared" si="314"/>
        <v>N</v>
      </c>
    </row>
    <row r="222" spans="1:17" x14ac:dyDescent="0.35">
      <c r="A222" t="s">
        <v>32</v>
      </c>
      <c r="B222" s="3">
        <v>6</v>
      </c>
      <c r="C222" t="s">
        <v>1</v>
      </c>
      <c r="D222" t="str">
        <f>IF($B222&lt;$B223,"L",IF($B223&lt;$B222, "W", "T"))</f>
        <v>L</v>
      </c>
      <c r="E222" s="5">
        <f t="shared" ref="E222" si="331">$E223</f>
        <v>41210</v>
      </c>
      <c r="F222" s="4">
        <f t="shared" si="312"/>
        <v>7</v>
      </c>
      <c r="G222" s="4">
        <v>13</v>
      </c>
      <c r="H222" t="s">
        <v>34</v>
      </c>
      <c r="I222">
        <v>1300</v>
      </c>
      <c r="J222" t="s">
        <v>43</v>
      </c>
      <c r="K222" s="1">
        <f>K223</f>
        <v>44</v>
      </c>
      <c r="L222" s="1" t="str">
        <f>L223</f>
        <v>Cloudy, Overcast</v>
      </c>
      <c r="M222">
        <f t="shared" ref="M222:M241" si="332">$B223</f>
        <v>7</v>
      </c>
      <c r="N222" s="10">
        <f t="shared" si="317"/>
        <v>24.666666666666668</v>
      </c>
      <c r="O222" s="10">
        <f t="shared" si="318"/>
        <v>22.833333333333332</v>
      </c>
      <c r="P222" s="8">
        <f>(P223*-1)</f>
        <v>3</v>
      </c>
      <c r="Q222" t="str">
        <f t="shared" si="314"/>
        <v>Y</v>
      </c>
    </row>
    <row r="223" spans="1:17" x14ac:dyDescent="0.35">
      <c r="A223" t="s">
        <v>8</v>
      </c>
      <c r="B223" s="3">
        <v>7</v>
      </c>
      <c r="C223" t="s">
        <v>1</v>
      </c>
      <c r="D223" t="str">
        <f>IF($B222&lt;$B223, "W", IF($B223&lt;$B222, "L", "T"))</f>
        <v>W</v>
      </c>
      <c r="E223" s="5">
        <v>41210</v>
      </c>
      <c r="F223" s="4">
        <f t="shared" si="312"/>
        <v>8</v>
      </c>
      <c r="G223" s="4">
        <v>7</v>
      </c>
      <c r="H223" t="s">
        <v>35</v>
      </c>
      <c r="I223">
        <v>1300</v>
      </c>
      <c r="J223" t="s">
        <v>43</v>
      </c>
      <c r="K223" s="1">
        <v>44</v>
      </c>
      <c r="L223" s="1" t="s">
        <v>160</v>
      </c>
      <c r="M223">
        <f t="shared" ref="M223:M241" si="333">$B222</f>
        <v>6</v>
      </c>
      <c r="N223" s="10">
        <f t="shared" si="317"/>
        <v>21</v>
      </c>
      <c r="O223" s="10">
        <f t="shared" si="318"/>
        <v>25.714285714285715</v>
      </c>
      <c r="P223" s="8">
        <v>-3</v>
      </c>
      <c r="Q223" t="str">
        <f t="shared" si="314"/>
        <v>Y</v>
      </c>
    </row>
    <row r="224" spans="1:17" x14ac:dyDescent="0.35">
      <c r="A224" t="s">
        <v>7</v>
      </c>
      <c r="B224" s="3">
        <v>45</v>
      </c>
      <c r="C224" t="s">
        <v>1</v>
      </c>
      <c r="D224" t="str">
        <f>IF($B224&lt;$B225,"L",IF($B225&lt;$B224, "W", "T"))</f>
        <v>W</v>
      </c>
      <c r="E224" s="5">
        <f t="shared" ref="E224" si="334">$E225</f>
        <v>41210</v>
      </c>
      <c r="F224" s="4">
        <f t="shared" si="312"/>
        <v>8</v>
      </c>
      <c r="G224" s="4">
        <v>7</v>
      </c>
      <c r="H224" t="s">
        <v>37</v>
      </c>
      <c r="I224">
        <v>1200</v>
      </c>
      <c r="J224" t="s">
        <v>38</v>
      </c>
      <c r="K224" s="1">
        <f>K225</f>
        <v>49</v>
      </c>
      <c r="L224" s="1" t="str">
        <f>L225</f>
        <v>Mostly Cloudy</v>
      </c>
      <c r="M224">
        <f t="shared" ref="M224:M241" si="335">$B225</f>
        <v>7</v>
      </c>
      <c r="N224" s="10">
        <f t="shared" si="317"/>
        <v>31</v>
      </c>
      <c r="O224" s="10">
        <f t="shared" si="318"/>
        <v>23.285714285714285</v>
      </c>
      <c r="P224" s="8">
        <f>(P225*-1)</f>
        <v>7</v>
      </c>
      <c r="Q224" t="str">
        <f t="shared" si="314"/>
        <v>N</v>
      </c>
    </row>
    <row r="225" spans="1:17" x14ac:dyDescent="0.35">
      <c r="A225" t="s">
        <v>23</v>
      </c>
      <c r="B225" s="3">
        <v>7</v>
      </c>
      <c r="C225" t="s">
        <v>1</v>
      </c>
      <c r="D225" t="str">
        <f>IF($B224&lt;$B225, "W", IF($B225&lt;$B224, "L", "T"))</f>
        <v>L</v>
      </c>
      <c r="E225" s="5">
        <v>41210</v>
      </c>
      <c r="F225" s="4">
        <f t="shared" si="312"/>
        <v>8</v>
      </c>
      <c r="G225" s="4">
        <v>7</v>
      </c>
      <c r="H225" t="s">
        <v>36</v>
      </c>
      <c r="I225">
        <v>1200</v>
      </c>
      <c r="J225" t="s">
        <v>38</v>
      </c>
      <c r="K225" s="1">
        <v>49</v>
      </c>
      <c r="L225" s="1" t="s">
        <v>74</v>
      </c>
      <c r="M225">
        <f t="shared" ref="M225:M241" si="336">$B224</f>
        <v>45</v>
      </c>
      <c r="N225" s="10">
        <f t="shared" si="317"/>
        <v>18.571428571428573</v>
      </c>
      <c r="O225" s="10">
        <f t="shared" si="318"/>
        <v>20.142857142857142</v>
      </c>
      <c r="P225" s="8">
        <v>-7</v>
      </c>
      <c r="Q225" t="str">
        <f t="shared" si="314"/>
        <v>N</v>
      </c>
    </row>
    <row r="226" spans="1:17" x14ac:dyDescent="0.35">
      <c r="A226" t="s">
        <v>10</v>
      </c>
      <c r="B226" s="3">
        <v>30</v>
      </c>
      <c r="C226" t="s">
        <v>1</v>
      </c>
      <c r="D226" t="str">
        <f>IF($B226&lt;$B227,"L",IF($B227&lt;$B226, "W", "T"))</f>
        <v>W</v>
      </c>
      <c r="E226" s="5">
        <f t="shared" ref="E226" si="337">$E227</f>
        <v>41210</v>
      </c>
      <c r="F226" s="4">
        <f t="shared" si="312"/>
        <v>7</v>
      </c>
      <c r="G226" s="4">
        <v>14</v>
      </c>
      <c r="H226" t="s">
        <v>34</v>
      </c>
      <c r="I226">
        <v>1300</v>
      </c>
      <c r="J226" t="s">
        <v>43</v>
      </c>
      <c r="K226">
        <v>60</v>
      </c>
      <c r="L226" t="s">
        <v>143</v>
      </c>
      <c r="M226">
        <f t="shared" ref="M226:M241" si="338">$B227</f>
        <v>9</v>
      </c>
      <c r="N226" s="10">
        <f t="shared" si="317"/>
        <v>20</v>
      </c>
      <c r="O226" s="10">
        <f t="shared" si="318"/>
        <v>19.5</v>
      </c>
      <c r="P226" s="8">
        <f>(P227*-1)</f>
        <v>-1</v>
      </c>
      <c r="Q226" t="str">
        <f t="shared" si="314"/>
        <v>Y</v>
      </c>
    </row>
    <row r="227" spans="1:17" x14ac:dyDescent="0.35">
      <c r="A227" t="s">
        <v>31</v>
      </c>
      <c r="B227" s="3">
        <v>9</v>
      </c>
      <c r="C227" t="s">
        <v>1</v>
      </c>
      <c r="D227" t="str">
        <f>IF($B226&lt;$B227, "W", IF($B227&lt;$B226, "L", "T"))</f>
        <v>L</v>
      </c>
      <c r="E227" s="5">
        <v>41210</v>
      </c>
      <c r="F227" s="4">
        <f t="shared" si="312"/>
        <v>8</v>
      </c>
      <c r="G227" s="4">
        <v>7</v>
      </c>
      <c r="H227" t="s">
        <v>35</v>
      </c>
      <c r="I227">
        <v>1300</v>
      </c>
      <c r="J227" t="s">
        <v>43</v>
      </c>
      <c r="K227">
        <v>60</v>
      </c>
      <c r="L227" t="s">
        <v>143</v>
      </c>
      <c r="M227">
        <f t="shared" ref="M227:M241" si="339">$B226</f>
        <v>30</v>
      </c>
      <c r="N227" s="10">
        <f t="shared" si="317"/>
        <v>22.714285714285715</v>
      </c>
      <c r="O227" s="10">
        <f t="shared" si="318"/>
        <v>24.285714285714285</v>
      </c>
      <c r="P227" s="8">
        <v>1</v>
      </c>
      <c r="Q227" t="str">
        <f t="shared" si="314"/>
        <v>Y</v>
      </c>
    </row>
    <row r="228" spans="1:17" x14ac:dyDescent="0.35">
      <c r="A228" t="s">
        <v>14</v>
      </c>
      <c r="B228" s="3">
        <v>19</v>
      </c>
      <c r="C228" t="s">
        <v>5</v>
      </c>
      <c r="D228" t="str">
        <f>IF($B228&lt;$B229,"L",IF($B229&lt;$B228, "W", "T"))</f>
        <v>W</v>
      </c>
      <c r="E228" s="5">
        <f t="shared" ref="E228" si="340">$E229</f>
        <v>41210</v>
      </c>
      <c r="F228" s="4">
        <f t="shared" si="312"/>
        <v>7</v>
      </c>
      <c r="G228" s="4">
        <v>7</v>
      </c>
      <c r="H228" t="s">
        <v>34</v>
      </c>
      <c r="I228">
        <v>1200</v>
      </c>
      <c r="J228" t="s">
        <v>38</v>
      </c>
      <c r="K228" s="1">
        <f>K229</f>
        <v>52</v>
      </c>
      <c r="L228" s="1" t="str">
        <f>L229</f>
        <v>Sunny</v>
      </c>
      <c r="M228">
        <f t="shared" ref="M228:M241" si="341">$B229</f>
        <v>13</v>
      </c>
      <c r="N228" s="10">
        <f t="shared" si="317"/>
        <v>19.5</v>
      </c>
      <c r="O228" s="10">
        <f t="shared" si="318"/>
        <v>26.333333333333332</v>
      </c>
      <c r="P228" s="8">
        <f>(P229*-1)</f>
        <v>-3.5</v>
      </c>
      <c r="Q228" t="str">
        <f t="shared" si="314"/>
        <v>Y</v>
      </c>
    </row>
    <row r="229" spans="1:17" x14ac:dyDescent="0.35">
      <c r="A229" t="s">
        <v>13</v>
      </c>
      <c r="B229" s="3">
        <v>13</v>
      </c>
      <c r="C229" t="s">
        <v>5</v>
      </c>
      <c r="D229" t="str">
        <f>IF($B228&lt;$B229, "W", IF($B229&lt;$B228, "L", "T"))</f>
        <v>L</v>
      </c>
      <c r="E229" s="5">
        <v>41210</v>
      </c>
      <c r="F229" s="4">
        <f t="shared" si="312"/>
        <v>8</v>
      </c>
      <c r="G229" s="4">
        <v>7</v>
      </c>
      <c r="H229" t="s">
        <v>35</v>
      </c>
      <c r="I229">
        <v>1200</v>
      </c>
      <c r="J229" t="s">
        <v>38</v>
      </c>
      <c r="K229" s="1">
        <v>52</v>
      </c>
      <c r="L229" s="1" t="s">
        <v>65</v>
      </c>
      <c r="M229">
        <f t="shared" ref="M229:M241" si="342">$B228</f>
        <v>19</v>
      </c>
      <c r="N229" s="10">
        <f t="shared" si="317"/>
        <v>21.285714285714285</v>
      </c>
      <c r="O229" s="10">
        <f t="shared" si="318"/>
        <v>34</v>
      </c>
      <c r="P229" s="8">
        <v>3.5</v>
      </c>
      <c r="Q229" t="str">
        <f t="shared" si="314"/>
        <v>Y</v>
      </c>
    </row>
    <row r="230" spans="1:17" x14ac:dyDescent="0.35">
      <c r="A230" t="s">
        <v>12</v>
      </c>
      <c r="B230" s="3">
        <v>26</v>
      </c>
      <c r="C230" t="s">
        <v>1</v>
      </c>
      <c r="D230" t="str">
        <f>IF($B230&lt;$B231,"L",IF($B231&lt;$B230, "W", "T"))</f>
        <v>W</v>
      </c>
      <c r="E230" s="5">
        <f t="shared" ref="E230" si="343">$E231</f>
        <v>41210</v>
      </c>
      <c r="F230" s="4">
        <f t="shared" si="312"/>
        <v>7</v>
      </c>
      <c r="G230" s="4">
        <v>7</v>
      </c>
      <c r="H230" t="s">
        <v>34</v>
      </c>
      <c r="I230">
        <v>1505</v>
      </c>
      <c r="J230" t="s">
        <v>38</v>
      </c>
      <c r="K230">
        <v>50</v>
      </c>
      <c r="L230" t="s">
        <v>65</v>
      </c>
      <c r="M230">
        <f t="shared" ref="M230:M241" si="344">$B231</f>
        <v>16</v>
      </c>
      <c r="N230" s="10">
        <f t="shared" si="317"/>
        <v>18.833333333333332</v>
      </c>
      <c r="O230" s="10">
        <f t="shared" si="318"/>
        <v>28.5</v>
      </c>
      <c r="P230" s="8">
        <f>(P231*-1)</f>
        <v>-1</v>
      </c>
      <c r="Q230" t="str">
        <f t="shared" si="314"/>
        <v>Y</v>
      </c>
    </row>
    <row r="231" spans="1:17" x14ac:dyDescent="0.35">
      <c r="A231" t="s">
        <v>33</v>
      </c>
      <c r="B231" s="3">
        <v>16</v>
      </c>
      <c r="C231" t="s">
        <v>1</v>
      </c>
      <c r="D231" t="str">
        <f>IF($B230&lt;$B231, "W", IF($B231&lt;$B230, "L", "T"))</f>
        <v>L</v>
      </c>
      <c r="E231" s="5">
        <v>41210</v>
      </c>
      <c r="F231" s="4">
        <f t="shared" si="312"/>
        <v>7</v>
      </c>
      <c r="G231" s="4">
        <v>14</v>
      </c>
      <c r="H231" t="s">
        <v>35</v>
      </c>
      <c r="I231">
        <v>1505</v>
      </c>
      <c r="J231" t="s">
        <v>38</v>
      </c>
      <c r="K231">
        <v>50</v>
      </c>
      <c r="L231" t="s">
        <v>65</v>
      </c>
      <c r="M231">
        <f t="shared" ref="M231:M241" si="345">$B230</f>
        <v>26</v>
      </c>
      <c r="N231" s="10">
        <f t="shared" si="317"/>
        <v>17.333333333333332</v>
      </c>
      <c r="O231" s="10">
        <f t="shared" si="318"/>
        <v>30.5</v>
      </c>
      <c r="P231" s="8">
        <v>1</v>
      </c>
      <c r="Q231" t="str">
        <f t="shared" si="314"/>
        <v>Y</v>
      </c>
    </row>
    <row r="232" spans="1:17" x14ac:dyDescent="0.35">
      <c r="A232" t="s">
        <v>21</v>
      </c>
      <c r="B232" s="3">
        <v>29</v>
      </c>
      <c r="C232" t="s">
        <v>1</v>
      </c>
      <c r="D232" t="str">
        <f>IF($B232&lt;$B233,"L",IF($B233&lt;$B232, "W", "T"))</f>
        <v>W</v>
      </c>
      <c r="E232" s="5">
        <f t="shared" ref="E232" si="346">$E233</f>
        <v>41210</v>
      </c>
      <c r="F232" s="4">
        <f t="shared" si="312"/>
        <v>8</v>
      </c>
      <c r="G232" s="4">
        <v>7</v>
      </c>
      <c r="H232" t="s">
        <v>34</v>
      </c>
      <c r="I232">
        <v>1525</v>
      </c>
      <c r="J232" t="s">
        <v>38</v>
      </c>
      <c r="K232">
        <v>62</v>
      </c>
      <c r="L232" t="s">
        <v>65</v>
      </c>
      <c r="M232">
        <f t="shared" ref="M232:M241" si="347">$B233</f>
        <v>24</v>
      </c>
      <c r="N232" s="10">
        <f t="shared" si="317"/>
        <v>29.285714285714285</v>
      </c>
      <c r="O232" s="10">
        <f t="shared" si="318"/>
        <v>19.571428571428573</v>
      </c>
      <c r="P232" s="8">
        <f>(P233*-1)</f>
        <v>3</v>
      </c>
      <c r="Q232" t="str">
        <f t="shared" si="314"/>
        <v>N</v>
      </c>
    </row>
    <row r="233" spans="1:17" x14ac:dyDescent="0.35">
      <c r="A233" t="s">
        <v>28</v>
      </c>
      <c r="B233" s="3">
        <v>24</v>
      </c>
      <c r="C233" t="s">
        <v>1</v>
      </c>
      <c r="D233" t="str">
        <f>IF($B232&lt;$B233, "W", IF($B233&lt;$B232, "L", "T"))</f>
        <v>L</v>
      </c>
      <c r="E233" s="5">
        <v>41210</v>
      </c>
      <c r="F233" s="4">
        <f t="shared" si="312"/>
        <v>7</v>
      </c>
      <c r="G233" s="4">
        <v>7</v>
      </c>
      <c r="H233" t="s">
        <v>35</v>
      </c>
      <c r="I233">
        <v>1525</v>
      </c>
      <c r="J233" t="s">
        <v>38</v>
      </c>
      <c r="K233">
        <v>62</v>
      </c>
      <c r="L233" t="s">
        <v>65</v>
      </c>
      <c r="M233">
        <f t="shared" ref="M233:M241" si="348">$B232</f>
        <v>29</v>
      </c>
      <c r="N233" s="10">
        <f t="shared" si="317"/>
        <v>18.833333333333332</v>
      </c>
      <c r="O233" s="10">
        <f t="shared" si="318"/>
        <v>22.166666666666668</v>
      </c>
      <c r="P233" s="8">
        <v>-3</v>
      </c>
      <c r="Q233" t="str">
        <f t="shared" si="314"/>
        <v>N</v>
      </c>
    </row>
    <row r="234" spans="1:17" x14ac:dyDescent="0.35">
      <c r="A234" t="s">
        <v>2</v>
      </c>
      <c r="B234" s="3">
        <v>14</v>
      </c>
      <c r="C234" t="s">
        <v>1</v>
      </c>
      <c r="D234" t="str">
        <f>IF($B234&lt;$B235,"L",IF($B235&lt;$B234, "W", "T"))</f>
        <v>L</v>
      </c>
      <c r="E234" s="5">
        <f t="shared" ref="E234" si="349">$E235</f>
        <v>41210</v>
      </c>
      <c r="F234" s="4">
        <f t="shared" si="312"/>
        <v>7</v>
      </c>
      <c r="G234" s="4">
        <v>7</v>
      </c>
      <c r="H234" t="s">
        <v>34</v>
      </c>
      <c r="I234">
        <v>1820</v>
      </c>
      <c r="J234" t="s">
        <v>40</v>
      </c>
      <c r="K234">
        <v>59</v>
      </c>
      <c r="L234" t="s">
        <v>62</v>
      </c>
      <c r="M234">
        <f t="shared" ref="M234:M241" si="350">$B235</f>
        <v>34</v>
      </c>
      <c r="N234" s="10">
        <f t="shared" si="317"/>
        <v>29.333333333333332</v>
      </c>
      <c r="O234" s="10">
        <f t="shared" si="318"/>
        <v>30.333333333333332</v>
      </c>
      <c r="P234" s="8">
        <f>(P235*-1)</f>
        <v>-6</v>
      </c>
      <c r="Q234" t="str">
        <f t="shared" si="314"/>
        <v>N</v>
      </c>
    </row>
    <row r="235" spans="1:17" x14ac:dyDescent="0.35">
      <c r="A235" t="s">
        <v>18</v>
      </c>
      <c r="B235" s="3">
        <v>34</v>
      </c>
      <c r="C235" t="s">
        <v>1</v>
      </c>
      <c r="D235" t="str">
        <f>IF($B234&lt;$B235, "W", IF($B235&lt;$B234, "L", "T"))</f>
        <v>W</v>
      </c>
      <c r="E235" s="5">
        <v>41210</v>
      </c>
      <c r="F235" s="4">
        <f t="shared" si="312"/>
        <v>7</v>
      </c>
      <c r="G235" s="4">
        <v>13</v>
      </c>
      <c r="H235" t="s">
        <v>35</v>
      </c>
      <c r="I235">
        <v>1820</v>
      </c>
      <c r="J235" t="s">
        <v>40</v>
      </c>
      <c r="K235">
        <v>59</v>
      </c>
      <c r="L235" t="s">
        <v>62</v>
      </c>
      <c r="M235">
        <f t="shared" ref="M235:M241" si="351">$B234</f>
        <v>14</v>
      </c>
      <c r="N235" s="10">
        <f t="shared" si="317"/>
        <v>28.333333333333332</v>
      </c>
      <c r="O235" s="10">
        <f t="shared" si="318"/>
        <v>23</v>
      </c>
      <c r="P235" s="8">
        <v>6</v>
      </c>
      <c r="Q235" t="str">
        <f t="shared" si="314"/>
        <v>N</v>
      </c>
    </row>
    <row r="236" spans="1:17" x14ac:dyDescent="0.35">
      <c r="A236" t="s">
        <v>24</v>
      </c>
      <c r="B236" s="3">
        <v>24</v>
      </c>
      <c r="C236" t="s">
        <v>1</v>
      </c>
      <c r="D236" t="str">
        <f>IF($B236&lt;$B237,"L",IF($B237&lt;$B236, "W", "T"))</f>
        <v>W</v>
      </c>
      <c r="E236" s="5">
        <f t="shared" ref="E236" si="352">$E237</f>
        <v>41211</v>
      </c>
      <c r="F236" s="4">
        <f t="shared" si="312"/>
        <v>8</v>
      </c>
      <c r="G236" s="4">
        <v>11</v>
      </c>
      <c r="H236" t="s">
        <v>34</v>
      </c>
      <c r="I236" s="1">
        <v>1730</v>
      </c>
      <c r="J236" t="s">
        <v>67</v>
      </c>
      <c r="K236">
        <v>90</v>
      </c>
      <c r="L236" t="s">
        <v>65</v>
      </c>
      <c r="M236">
        <f t="shared" ref="M236:M241" si="353">$B237</f>
        <v>3</v>
      </c>
      <c r="N236" s="10">
        <f t="shared" si="317"/>
        <v>23.571428571428573</v>
      </c>
      <c r="O236" s="10">
        <f t="shared" si="318"/>
        <v>14.285714285714286</v>
      </c>
      <c r="P236" s="8">
        <f>(P237*-1)</f>
        <v>7</v>
      </c>
      <c r="Q236" t="str">
        <f t="shared" si="314"/>
        <v>N</v>
      </c>
    </row>
    <row r="237" spans="1:17" x14ac:dyDescent="0.35">
      <c r="A237" t="s">
        <v>22</v>
      </c>
      <c r="B237" s="3">
        <v>3</v>
      </c>
      <c r="C237" t="s">
        <v>1</v>
      </c>
      <c r="D237" t="str">
        <f>IF($B236&lt;$B237, "W", IF($B237&lt;$B236, "L", "T"))</f>
        <v>L</v>
      </c>
      <c r="E237" s="5">
        <v>41211</v>
      </c>
      <c r="F237" s="4">
        <f t="shared" si="312"/>
        <v>8</v>
      </c>
      <c r="G237" s="4">
        <v>8</v>
      </c>
      <c r="H237" t="s">
        <v>35</v>
      </c>
      <c r="I237" s="1">
        <v>1730</v>
      </c>
      <c r="J237" t="s">
        <v>67</v>
      </c>
      <c r="K237">
        <v>90</v>
      </c>
      <c r="L237" t="s">
        <v>65</v>
      </c>
      <c r="M237">
        <f t="shared" ref="M237:M241" si="354">$B236</f>
        <v>24</v>
      </c>
      <c r="N237" s="10">
        <f t="shared" si="317"/>
        <v>17.714285714285715</v>
      </c>
      <c r="O237" s="10">
        <f t="shared" si="318"/>
        <v>16.857142857142858</v>
      </c>
      <c r="P237" s="8">
        <v>-7</v>
      </c>
      <c r="Q237" t="str">
        <f t="shared" si="314"/>
        <v>N</v>
      </c>
    </row>
    <row r="238" spans="1:17" x14ac:dyDescent="0.35">
      <c r="A238" t="s">
        <v>33</v>
      </c>
      <c r="B238" s="3">
        <v>13</v>
      </c>
      <c r="C238" t="s">
        <v>1</v>
      </c>
      <c r="D238" t="str">
        <f>IF($B238&lt;$B239,"L",IF($B239&lt;$B238, "W", "T"))</f>
        <v>L</v>
      </c>
      <c r="E238" s="5">
        <f>$E239</f>
        <v>41214</v>
      </c>
      <c r="F238" s="4">
        <f>1+IF(ISNA(VLOOKUP($A238,$A$210:$F$237,6,FALSE)),VLOOKUP($A238,$A$184:$F$209,6,FALSE),VLOOKUP($A238,$A$210:$F$237,6,FALSE))</f>
        <v>8</v>
      </c>
      <c r="G238" s="4">
        <v>4</v>
      </c>
      <c r="H238" t="s">
        <v>34</v>
      </c>
      <c r="I238">
        <v>1720</v>
      </c>
      <c r="J238" t="s">
        <v>67</v>
      </c>
      <c r="K238">
        <v>63</v>
      </c>
      <c r="L238" t="s">
        <v>65</v>
      </c>
      <c r="M238">
        <f t="shared" ref="M238:M241" si="355">$B239</f>
        <v>31</v>
      </c>
      <c r="N238" s="10">
        <f>IF(ISNA(VLOOKUP($A238,$A$210:$N$237,2,FALSE)),((VLOOKUP($A238,$A$184:$N$209,14,FALSE)*($F238-2))+VLOOKUP($A238,$A$184:$N$209,2,FALSE))/($F238-1),((VLOOKUP($A238,$A$210:$N$237,14,FALSE)*($F238-2))+VLOOKUP($A238,$A$210:$N$237,2,FALSE))/($F238-1))</f>
        <v>17.142857142857142</v>
      </c>
      <c r="O238" s="10">
        <f>IF(ISNA(VLOOKUP($A238,$A$210:$O$237,13,FALSE)),((VLOOKUP($A238,$A$184:$O$209,15,FALSE)*($F238-2))+VLOOKUP($A238,$A$184:$O$209,13,FALSE))/($F238-1),((VLOOKUP($A238,$A$210:$O$237,15,FALSE)*($F238-2))+VLOOKUP($A238,$A$210:$O$237,13,FALSE))/($F238-1))</f>
        <v>29.857142857142858</v>
      </c>
      <c r="P238" s="8">
        <f>(P239*-1)</f>
        <v>-7</v>
      </c>
      <c r="Q238" t="str">
        <f>IF(AND(($P238 &lt;  0), ($D238="L")), "N", IF(AND(($P238 &gt; 0), ($D238="W")),"N","Y"))</f>
        <v>N</v>
      </c>
    </row>
    <row r="239" spans="1:17" x14ac:dyDescent="0.35">
      <c r="A239" t="s">
        <v>32</v>
      </c>
      <c r="B239" s="3">
        <v>31</v>
      </c>
      <c r="C239" t="s">
        <v>1</v>
      </c>
      <c r="D239" t="str">
        <f>IF($B238&lt;$B239, "W", IF($B239&lt;$B238, "L", "T"))</f>
        <v>W</v>
      </c>
      <c r="E239" s="5">
        <v>41214</v>
      </c>
      <c r="F239" s="4">
        <f t="shared" ref="F239:F265" si="356">1+IF(ISNA(VLOOKUP($A239,$A$210:$F$237,6,FALSE)),VLOOKUP($A239,$A$184:$F$209,6,FALSE),VLOOKUP($A239,$A$210:$F$237,6,FALSE))</f>
        <v>8</v>
      </c>
      <c r="G239" s="4">
        <v>4</v>
      </c>
      <c r="H239" t="s">
        <v>35</v>
      </c>
      <c r="I239">
        <v>1720</v>
      </c>
      <c r="J239" t="s">
        <v>67</v>
      </c>
      <c r="K239">
        <v>63</v>
      </c>
      <c r="L239" t="s">
        <v>65</v>
      </c>
      <c r="M239">
        <f t="shared" ref="M239:M241" si="357">$B238</f>
        <v>13</v>
      </c>
      <c r="N239" s="10">
        <f t="shared" ref="N239:N265" si="358">IF(ISNA(VLOOKUP($A239,$A$210:$N$237,2,FALSE)),((VLOOKUP($A239,$A$184:$N$209,14,FALSE)*($F239-2))+VLOOKUP($A239,$A$184:$N$209,2,FALSE))/($F239-1),((VLOOKUP($A239,$A$210:$N$237,14,FALSE)*($F239-2))+VLOOKUP($A239,$A$210:$N$237,2,FALSE))/($F239-1))</f>
        <v>22</v>
      </c>
      <c r="O239" s="10">
        <f t="shared" ref="O239:O265" si="359">IF(ISNA(VLOOKUP($A239,$A$210:$O$237,13,FALSE)),((VLOOKUP($A239,$A$184:$O$209,15,FALSE)*($F239-2))+VLOOKUP($A239,$A$184:$O$209,13,FALSE))/($F239-1),((VLOOKUP($A239,$A$210:$O$237,15,FALSE)*($F239-2))+VLOOKUP($A239,$A$210:$O$237,13,FALSE))/($F239-1))</f>
        <v>20.571428571428573</v>
      </c>
      <c r="P239" s="8">
        <v>7</v>
      </c>
      <c r="Q239" t="str">
        <f t="shared" ref="Q239:Q265" si="360">IF(AND(($P239 &lt;  0), ($D239="L")), "N", IF(AND(($P239 &gt; 0), ($D239="W")),"N","Y"))</f>
        <v>N</v>
      </c>
    </row>
    <row r="240" spans="1:17" x14ac:dyDescent="0.35">
      <c r="A240" t="s">
        <v>11</v>
      </c>
      <c r="B240" s="3">
        <v>9</v>
      </c>
      <c r="C240" t="s">
        <v>1</v>
      </c>
      <c r="D240" t="str">
        <f>IF($B240&lt;$B241,"L",IF($B241&lt;$B240, "W", "T"))</f>
        <v>L</v>
      </c>
      <c r="E240" s="5">
        <f>$E241</f>
        <v>41217</v>
      </c>
      <c r="F240" s="4">
        <f t="shared" si="356"/>
        <v>8</v>
      </c>
      <c r="G240" s="4">
        <v>14</v>
      </c>
      <c r="H240" t="s">
        <v>34</v>
      </c>
      <c r="I240">
        <v>1200</v>
      </c>
      <c r="J240" t="s">
        <v>38</v>
      </c>
      <c r="K240" t="s">
        <v>61</v>
      </c>
      <c r="M240">
        <f t="shared" ref="M240:M302" si="361">$B241</f>
        <v>21</v>
      </c>
      <c r="N240" s="10">
        <f t="shared" si="358"/>
        <v>24.428571428571427</v>
      </c>
      <c r="O240" s="10">
        <f t="shared" si="359"/>
        <v>32.428571428571431</v>
      </c>
      <c r="P240" s="8">
        <f>(P241*-1)</f>
        <v>-11</v>
      </c>
      <c r="Q240" t="str">
        <f t="shared" si="360"/>
        <v>N</v>
      </c>
    </row>
    <row r="241" spans="1:17" x14ac:dyDescent="0.35">
      <c r="A241" t="s">
        <v>15</v>
      </c>
      <c r="B241" s="3">
        <v>21</v>
      </c>
      <c r="C241" t="s">
        <v>1</v>
      </c>
      <c r="D241" t="str">
        <f>IF($B240&lt;$B241, "W", IF($B241&lt;$B240, "L", "T"))</f>
        <v>W</v>
      </c>
      <c r="E241" s="5">
        <v>41217</v>
      </c>
      <c r="F241" s="4">
        <f t="shared" si="356"/>
        <v>8</v>
      </c>
      <c r="G241" s="4">
        <v>14</v>
      </c>
      <c r="H241" t="s">
        <v>35</v>
      </c>
      <c r="I241">
        <v>1200</v>
      </c>
      <c r="J241" t="s">
        <v>38</v>
      </c>
      <c r="K241" t="s">
        <v>61</v>
      </c>
      <c r="M241">
        <f t="shared" ref="M241:M303" si="362">$B240</f>
        <v>9</v>
      </c>
      <c r="N241" s="10">
        <f t="shared" si="358"/>
        <v>30.857142857142858</v>
      </c>
      <c r="O241" s="10">
        <f t="shared" si="359"/>
        <v>18.285714285714285</v>
      </c>
      <c r="P241" s="8">
        <v>11</v>
      </c>
      <c r="Q241" t="str">
        <f t="shared" si="360"/>
        <v>N</v>
      </c>
    </row>
    <row r="242" spans="1:17" x14ac:dyDescent="0.35">
      <c r="A242" t="s">
        <v>10</v>
      </c>
      <c r="B242" s="3">
        <v>20</v>
      </c>
      <c r="C242" t="s">
        <v>1</v>
      </c>
      <c r="D242" t="str">
        <f>IF($B242&lt;$B243,"L",IF($B243&lt;$B242, "W", "T"))</f>
        <v>L</v>
      </c>
      <c r="E242" s="5">
        <f t="shared" ref="E242" si="363">$E243</f>
        <v>41217</v>
      </c>
      <c r="F242" s="4">
        <f t="shared" si="356"/>
        <v>8</v>
      </c>
      <c r="G242" s="4">
        <v>7</v>
      </c>
      <c r="H242" t="s">
        <v>34</v>
      </c>
      <c r="I242">
        <v>1300</v>
      </c>
      <c r="J242" t="s">
        <v>43</v>
      </c>
      <c r="K242" t="s">
        <v>61</v>
      </c>
      <c r="M242">
        <f t="shared" si="361"/>
        <v>23</v>
      </c>
      <c r="N242" s="10">
        <f t="shared" si="358"/>
        <v>21.428571428571427</v>
      </c>
      <c r="O242" s="10">
        <f t="shared" si="359"/>
        <v>18</v>
      </c>
      <c r="P242" s="8">
        <f>(P243*-1)</f>
        <v>2</v>
      </c>
      <c r="Q242" t="str">
        <f t="shared" si="360"/>
        <v>Y</v>
      </c>
    </row>
    <row r="243" spans="1:17" x14ac:dyDescent="0.35">
      <c r="A243" t="s">
        <v>14</v>
      </c>
      <c r="B243" s="3">
        <v>23</v>
      </c>
      <c r="C243" t="s">
        <v>1</v>
      </c>
      <c r="D243" t="str">
        <f>IF($B242&lt;$B243, "W", IF($B243&lt;$B242, "L", "T"))</f>
        <v>W</v>
      </c>
      <c r="E243" s="5">
        <v>41217</v>
      </c>
      <c r="F243" s="4">
        <f t="shared" si="356"/>
        <v>8</v>
      </c>
      <c r="G243" s="4">
        <v>7</v>
      </c>
      <c r="H243" t="s">
        <v>35</v>
      </c>
      <c r="I243">
        <v>1300</v>
      </c>
      <c r="J243" t="s">
        <v>43</v>
      </c>
      <c r="K243" t="s">
        <v>61</v>
      </c>
      <c r="M243">
        <f t="shared" si="362"/>
        <v>20</v>
      </c>
      <c r="N243" s="10">
        <f t="shared" si="358"/>
        <v>19.428571428571427</v>
      </c>
      <c r="O243" s="10">
        <f t="shared" si="359"/>
        <v>24.428571428571427</v>
      </c>
      <c r="P243" s="8">
        <v>-2</v>
      </c>
      <c r="Q243" t="str">
        <f t="shared" si="360"/>
        <v>Y</v>
      </c>
    </row>
    <row r="244" spans="1:17" x14ac:dyDescent="0.35">
      <c r="A244" t="s">
        <v>22</v>
      </c>
      <c r="B244" s="3">
        <v>17</v>
      </c>
      <c r="C244" t="s">
        <v>1</v>
      </c>
      <c r="D244" t="str">
        <f>IF($B244&lt;$B245,"L",IF($B245&lt;$B244, "W", "T"))</f>
        <v>L</v>
      </c>
      <c r="E244" s="5">
        <f t="shared" ref="E244" si="364">$E245</f>
        <v>41217</v>
      </c>
      <c r="F244" s="4">
        <f t="shared" si="356"/>
        <v>9</v>
      </c>
      <c r="G244" s="4">
        <v>6</v>
      </c>
      <c r="H244" t="s">
        <v>34</v>
      </c>
      <c r="I244">
        <v>1200</v>
      </c>
      <c r="J244" t="s">
        <v>38</v>
      </c>
      <c r="K244" s="1">
        <f>K245</f>
        <v>39</v>
      </c>
      <c r="L244" s="1" t="str">
        <f>L245</f>
        <v>Mostly Cloudy</v>
      </c>
      <c r="M244">
        <f t="shared" si="361"/>
        <v>31</v>
      </c>
      <c r="N244" s="10">
        <f t="shared" si="358"/>
        <v>15.875</v>
      </c>
      <c r="O244" s="10">
        <f t="shared" si="359"/>
        <v>17.75</v>
      </c>
      <c r="P244" s="8">
        <f>(P245*-1)</f>
        <v>-10.5</v>
      </c>
      <c r="Q244" t="str">
        <f t="shared" si="360"/>
        <v>N</v>
      </c>
    </row>
    <row r="245" spans="1:17" x14ac:dyDescent="0.35">
      <c r="A245" t="s">
        <v>26</v>
      </c>
      <c r="B245" s="3">
        <v>31</v>
      </c>
      <c r="C245" t="s">
        <v>1</v>
      </c>
      <c r="D245" t="str">
        <f>IF($B244&lt;$B245, "W", IF($B245&lt;$B244, "L", "T"))</f>
        <v>W</v>
      </c>
      <c r="E245" s="5">
        <v>41217</v>
      </c>
      <c r="F245" s="4">
        <f t="shared" si="356"/>
        <v>9</v>
      </c>
      <c r="G245" s="4">
        <v>7</v>
      </c>
      <c r="H245" t="s">
        <v>35</v>
      </c>
      <c r="I245">
        <v>1200</v>
      </c>
      <c r="J245" t="s">
        <v>38</v>
      </c>
      <c r="K245" s="1">
        <v>39</v>
      </c>
      <c r="L245" s="1" t="s">
        <v>74</v>
      </c>
      <c r="M245">
        <f t="shared" si="362"/>
        <v>17</v>
      </c>
      <c r="N245" s="10">
        <f t="shared" si="358"/>
        <v>26</v>
      </c>
      <c r="O245" s="10">
        <f t="shared" si="359"/>
        <v>21.25</v>
      </c>
      <c r="P245" s="8">
        <v>10.5</v>
      </c>
      <c r="Q245" t="str">
        <f t="shared" si="360"/>
        <v>N</v>
      </c>
    </row>
    <row r="246" spans="1:17" x14ac:dyDescent="0.35">
      <c r="A246" t="s">
        <v>18</v>
      </c>
      <c r="B246" s="3">
        <v>31</v>
      </c>
      <c r="C246" t="s">
        <v>1</v>
      </c>
      <c r="D246" t="str">
        <f>IF($B246&lt;$B247,"L",IF($B247&lt;$B246, "W", "T"))</f>
        <v>W</v>
      </c>
      <c r="E246" s="5">
        <f t="shared" ref="E246" si="365">$E247</f>
        <v>41217</v>
      </c>
      <c r="F246" s="4">
        <f t="shared" si="356"/>
        <v>8</v>
      </c>
      <c r="G246" s="4">
        <v>7</v>
      </c>
      <c r="H246" t="s">
        <v>34</v>
      </c>
      <c r="I246">
        <v>1300</v>
      </c>
      <c r="J246" t="s">
        <v>43</v>
      </c>
      <c r="K246">
        <v>48</v>
      </c>
      <c r="L246" t="s">
        <v>62</v>
      </c>
      <c r="M246">
        <f t="shared" si="361"/>
        <v>23</v>
      </c>
      <c r="N246" s="10">
        <f t="shared" si="358"/>
        <v>29.142857142857142</v>
      </c>
      <c r="O246" s="10">
        <f t="shared" si="359"/>
        <v>21.714285714285715</v>
      </c>
      <c r="P246" s="8">
        <f>(P247*-1)</f>
        <v>5</v>
      </c>
      <c r="Q246" t="str">
        <f t="shared" si="360"/>
        <v>N</v>
      </c>
    </row>
    <row r="247" spans="1:17" x14ac:dyDescent="0.35">
      <c r="A247" t="s">
        <v>6</v>
      </c>
      <c r="B247" s="3">
        <v>23</v>
      </c>
      <c r="C247" t="s">
        <v>1</v>
      </c>
      <c r="D247" t="str">
        <f>IF($B246&lt;$B247, "W", IF($B247&lt;$B246, "L", "T"))</f>
        <v>L</v>
      </c>
      <c r="E247" s="5">
        <v>41217</v>
      </c>
      <c r="F247" s="4">
        <f t="shared" si="356"/>
        <v>8</v>
      </c>
      <c r="G247" s="4">
        <v>14</v>
      </c>
      <c r="H247" t="s">
        <v>35</v>
      </c>
      <c r="I247">
        <v>1300</v>
      </c>
      <c r="J247" t="s">
        <v>43</v>
      </c>
      <c r="K247">
        <v>48</v>
      </c>
      <c r="L247" t="s">
        <v>62</v>
      </c>
      <c r="M247">
        <f t="shared" si="362"/>
        <v>31</v>
      </c>
      <c r="N247" s="10">
        <f t="shared" si="358"/>
        <v>23.714285714285715</v>
      </c>
      <c r="O247" s="10">
        <f t="shared" si="359"/>
        <v>26.714285714285715</v>
      </c>
      <c r="P247" s="8">
        <v>-5</v>
      </c>
      <c r="Q247" t="str">
        <f t="shared" si="360"/>
        <v>N</v>
      </c>
    </row>
    <row r="248" spans="1:17" x14ac:dyDescent="0.35">
      <c r="A248" t="s">
        <v>30</v>
      </c>
      <c r="B248" s="3">
        <v>25</v>
      </c>
      <c r="C248" t="s">
        <v>1</v>
      </c>
      <c r="D248" t="str">
        <f>IF($B248&lt;$B249,"L",IF($B249&lt;$B248, "W", "T"))</f>
        <v>W</v>
      </c>
      <c r="E248" s="5">
        <f t="shared" ref="E248" si="366">$E249</f>
        <v>41217</v>
      </c>
      <c r="F248" s="4">
        <f t="shared" si="356"/>
        <v>8</v>
      </c>
      <c r="G248" s="4">
        <v>14</v>
      </c>
      <c r="H248" t="s">
        <v>34</v>
      </c>
      <c r="I248">
        <v>1300</v>
      </c>
      <c r="J248" t="s">
        <v>43</v>
      </c>
      <c r="K248">
        <v>39</v>
      </c>
      <c r="L248" t="s">
        <v>64</v>
      </c>
      <c r="M248">
        <f t="shared" si="361"/>
        <v>15</v>
      </c>
      <c r="N248" s="10">
        <f t="shared" si="358"/>
        <v>24.857142857142858</v>
      </c>
      <c r="O248" s="10">
        <f t="shared" si="359"/>
        <v>23</v>
      </c>
      <c r="P248" s="8">
        <f>(P249*-1)</f>
        <v>3.5</v>
      </c>
      <c r="Q248" t="str">
        <f t="shared" si="360"/>
        <v>N</v>
      </c>
    </row>
    <row r="249" spans="1:17" x14ac:dyDescent="0.35">
      <c r="A249" t="s">
        <v>8</v>
      </c>
      <c r="B249" s="3">
        <v>15</v>
      </c>
      <c r="C249" t="s">
        <v>1</v>
      </c>
      <c r="D249" t="str">
        <f>IF($B248&lt;$B249, "W", IF($B249&lt;$B248, "L", "T"))</f>
        <v>L</v>
      </c>
      <c r="E249" s="5">
        <v>41217</v>
      </c>
      <c r="F249" s="4">
        <f t="shared" si="356"/>
        <v>9</v>
      </c>
      <c r="G249" s="4">
        <v>7</v>
      </c>
      <c r="H249" t="s">
        <v>35</v>
      </c>
      <c r="I249">
        <v>1300</v>
      </c>
      <c r="J249" t="s">
        <v>43</v>
      </c>
      <c r="K249">
        <v>39</v>
      </c>
      <c r="L249" t="s">
        <v>64</v>
      </c>
      <c r="M249">
        <f t="shared" si="362"/>
        <v>25</v>
      </c>
      <c r="N249" s="10">
        <f t="shared" si="358"/>
        <v>19.25</v>
      </c>
      <c r="O249" s="10">
        <f t="shared" si="359"/>
        <v>23.25</v>
      </c>
      <c r="P249" s="8">
        <v>-3.5</v>
      </c>
      <c r="Q249" t="str">
        <f t="shared" si="360"/>
        <v>N</v>
      </c>
    </row>
    <row r="250" spans="1:17" x14ac:dyDescent="0.35">
      <c r="A250" t="s">
        <v>17</v>
      </c>
      <c r="B250" s="3">
        <v>51</v>
      </c>
      <c r="C250" t="s">
        <v>1</v>
      </c>
      <c r="D250" t="str">
        <f>IF($B250&lt;$B251,"L",IF($B251&lt;$B250, "W", "T"))</f>
        <v>W</v>
      </c>
      <c r="E250" s="5">
        <f t="shared" ref="E250" si="367">$E251</f>
        <v>41217</v>
      </c>
      <c r="F250" s="4">
        <f t="shared" si="356"/>
        <v>8</v>
      </c>
      <c r="G250" s="4">
        <v>7</v>
      </c>
      <c r="H250" t="s">
        <v>34</v>
      </c>
      <c r="I250">
        <v>1200</v>
      </c>
      <c r="J250" t="s">
        <v>38</v>
      </c>
      <c r="K250" s="1">
        <f>K251</f>
        <v>50</v>
      </c>
      <c r="L250" s="1" t="str">
        <f>L251</f>
        <v>Sunny</v>
      </c>
      <c r="M250">
        <f t="shared" si="361"/>
        <v>20</v>
      </c>
      <c r="N250" s="10">
        <f t="shared" si="358"/>
        <v>26.428571428571427</v>
      </c>
      <c r="O250" s="10">
        <f t="shared" si="359"/>
        <v>14.285714285714286</v>
      </c>
      <c r="P250" s="8">
        <f>(P251*-1)</f>
        <v>5</v>
      </c>
      <c r="Q250" t="str">
        <f t="shared" si="360"/>
        <v>N</v>
      </c>
    </row>
    <row r="251" spans="1:17" x14ac:dyDescent="0.35">
      <c r="A251" t="s">
        <v>13</v>
      </c>
      <c r="B251" s="3">
        <v>20</v>
      </c>
      <c r="C251" t="s">
        <v>1</v>
      </c>
      <c r="D251" t="str">
        <f>IF($B250&lt;$B251, "W", IF($B251&lt;$B250, "L", "T"))</f>
        <v>L</v>
      </c>
      <c r="E251" s="5">
        <v>41217</v>
      </c>
      <c r="F251" s="4">
        <f t="shared" si="356"/>
        <v>9</v>
      </c>
      <c r="G251" s="4">
        <v>7</v>
      </c>
      <c r="H251" t="s">
        <v>35</v>
      </c>
      <c r="I251">
        <v>1200</v>
      </c>
      <c r="J251" t="s">
        <v>38</v>
      </c>
      <c r="K251" s="1">
        <v>50</v>
      </c>
      <c r="L251" s="1" t="s">
        <v>65</v>
      </c>
      <c r="M251">
        <f t="shared" si="362"/>
        <v>51</v>
      </c>
      <c r="N251" s="10">
        <f t="shared" si="358"/>
        <v>20.25</v>
      </c>
      <c r="O251" s="10">
        <f t="shared" si="359"/>
        <v>32.125</v>
      </c>
      <c r="P251" s="8">
        <v>-5</v>
      </c>
      <c r="Q251" t="str">
        <f t="shared" si="360"/>
        <v>N</v>
      </c>
    </row>
    <row r="252" spans="1:17" x14ac:dyDescent="0.35">
      <c r="A252" t="s">
        <v>16</v>
      </c>
      <c r="B252" s="3">
        <v>31</v>
      </c>
      <c r="C252" t="s">
        <v>1</v>
      </c>
      <c r="D252" t="str">
        <f>IF($B252&lt;$B253,"L",IF($B253&lt;$B252, "W", "T"))</f>
        <v>W</v>
      </c>
      <c r="E252" s="5">
        <f t="shared" ref="E252" si="368">$E253</f>
        <v>41217</v>
      </c>
      <c r="F252" s="4">
        <f t="shared" si="356"/>
        <v>8</v>
      </c>
      <c r="G252" s="4">
        <v>7</v>
      </c>
      <c r="H252" t="s">
        <v>34</v>
      </c>
      <c r="I252">
        <v>1300</v>
      </c>
      <c r="J252" t="s">
        <v>43</v>
      </c>
      <c r="K252">
        <v>81</v>
      </c>
      <c r="L252" t="s">
        <v>65</v>
      </c>
      <c r="M252">
        <f t="shared" si="361"/>
        <v>14</v>
      </c>
      <c r="N252" s="10">
        <f t="shared" si="358"/>
        <v>23</v>
      </c>
      <c r="O252" s="10">
        <f t="shared" si="359"/>
        <v>24.857142857142858</v>
      </c>
      <c r="P252" s="8">
        <f>(P253*-1)</f>
        <v>6</v>
      </c>
      <c r="Q252" t="str">
        <f t="shared" si="360"/>
        <v>N</v>
      </c>
    </row>
    <row r="253" spans="1:17" x14ac:dyDescent="0.35">
      <c r="A253" t="s">
        <v>19</v>
      </c>
      <c r="B253" s="3">
        <v>14</v>
      </c>
      <c r="C253" t="s">
        <v>1</v>
      </c>
      <c r="D253" t="str">
        <f>IF($B252&lt;$B253, "W", IF($B253&lt;$B252, "L", "T"))</f>
        <v>L</v>
      </c>
      <c r="E253" s="5">
        <v>41217</v>
      </c>
      <c r="F253" s="4">
        <f t="shared" si="356"/>
        <v>8</v>
      </c>
      <c r="G253" s="4">
        <v>7</v>
      </c>
      <c r="H253" t="s">
        <v>35</v>
      </c>
      <c r="I253">
        <v>100</v>
      </c>
      <c r="J253" t="s">
        <v>43</v>
      </c>
      <c r="K253">
        <v>81</v>
      </c>
      <c r="L253" t="s">
        <v>65</v>
      </c>
      <c r="M253">
        <f t="shared" si="362"/>
        <v>31</v>
      </c>
      <c r="N253" s="10">
        <f t="shared" si="358"/>
        <v>14.714285714285714</v>
      </c>
      <c r="O253" s="10">
        <f t="shared" si="359"/>
        <v>26.857142857142858</v>
      </c>
      <c r="P253" s="8">
        <v>-6</v>
      </c>
      <c r="Q253" t="str">
        <f t="shared" si="360"/>
        <v>N</v>
      </c>
    </row>
    <row r="254" spans="1:17" x14ac:dyDescent="0.35">
      <c r="A254" t="s">
        <v>20</v>
      </c>
      <c r="B254" s="3">
        <v>21</v>
      </c>
      <c r="C254" t="s">
        <v>1</v>
      </c>
      <c r="D254" t="str">
        <f>IF($B254&lt;$B255,"L",IF($B255&lt;$B254, "W", "T"))</f>
        <v>W</v>
      </c>
      <c r="E254" s="5">
        <f t="shared" ref="E254" si="369">$E255</f>
        <v>41217</v>
      </c>
      <c r="F254" s="4">
        <f t="shared" si="356"/>
        <v>8</v>
      </c>
      <c r="G254" s="4">
        <v>7</v>
      </c>
      <c r="H254" t="s">
        <v>34</v>
      </c>
      <c r="I254">
        <v>1300</v>
      </c>
      <c r="J254" t="s">
        <v>43</v>
      </c>
      <c r="K254">
        <v>50</v>
      </c>
      <c r="L254" t="s">
        <v>65</v>
      </c>
      <c r="M254">
        <f t="shared" si="361"/>
        <v>13</v>
      </c>
      <c r="N254" s="10">
        <f t="shared" si="358"/>
        <v>18.285714285714285</v>
      </c>
      <c r="O254" s="10">
        <f t="shared" si="359"/>
        <v>23.857142857142858</v>
      </c>
      <c r="P254" s="8">
        <f>(P255*-1)</f>
        <v>-3</v>
      </c>
      <c r="Q254" t="str">
        <f t="shared" si="360"/>
        <v>Y</v>
      </c>
    </row>
    <row r="255" spans="1:17" x14ac:dyDescent="0.35">
      <c r="A255" t="s">
        <v>29</v>
      </c>
      <c r="B255" s="3">
        <v>13</v>
      </c>
      <c r="C255" t="s">
        <v>1</v>
      </c>
      <c r="D255" t="str">
        <f>IF($B254&lt;$B255, "W", IF($B255&lt;$B254, "L", "T"))</f>
        <v>L</v>
      </c>
      <c r="E255" s="5">
        <v>41217</v>
      </c>
      <c r="F255" s="4">
        <f t="shared" si="356"/>
        <v>9</v>
      </c>
      <c r="G255" s="4">
        <v>7</v>
      </c>
      <c r="H255" t="s">
        <v>35</v>
      </c>
      <c r="I255">
        <v>1300</v>
      </c>
      <c r="J255" t="s">
        <v>43</v>
      </c>
      <c r="K255">
        <v>50</v>
      </c>
      <c r="L255" t="s">
        <v>65</v>
      </c>
      <c r="M255">
        <f t="shared" si="362"/>
        <v>21</v>
      </c>
      <c r="N255" s="10">
        <f t="shared" si="358"/>
        <v>26.625</v>
      </c>
      <c r="O255" s="10">
        <f t="shared" si="359"/>
        <v>28.375</v>
      </c>
      <c r="P255" s="8">
        <v>3</v>
      </c>
      <c r="Q255" t="str">
        <f t="shared" si="360"/>
        <v>Y</v>
      </c>
    </row>
    <row r="256" spans="1:17" x14ac:dyDescent="0.35">
      <c r="A256" t="s">
        <v>9</v>
      </c>
      <c r="B256" s="3">
        <v>42</v>
      </c>
      <c r="C256" t="s">
        <v>1</v>
      </c>
      <c r="D256" t="str">
        <f>IF($B256&lt;$B257,"L",IF($B257&lt;$B256, "W", "T"))</f>
        <v>W</v>
      </c>
      <c r="E256" s="5">
        <f t="shared" ref="E256" si="370">$E257</f>
        <v>41217</v>
      </c>
      <c r="F256" s="4">
        <f t="shared" si="356"/>
        <v>8</v>
      </c>
      <c r="G256" s="4">
        <v>10</v>
      </c>
      <c r="H256" t="s">
        <v>34</v>
      </c>
      <c r="I256">
        <v>1305</v>
      </c>
      <c r="J256" t="s">
        <v>67</v>
      </c>
      <c r="K256">
        <v>71</v>
      </c>
      <c r="L256" t="s">
        <v>65</v>
      </c>
      <c r="M256">
        <f t="shared" si="361"/>
        <v>32</v>
      </c>
      <c r="N256" s="10">
        <f t="shared" si="358"/>
        <v>25.214285714285715</v>
      </c>
      <c r="O256" s="10">
        <f t="shared" si="359"/>
        <v>20.107142857142858</v>
      </c>
      <c r="P256" s="8">
        <f>(P257*-1)</f>
        <v>-1.5</v>
      </c>
      <c r="Q256" t="str">
        <f t="shared" si="360"/>
        <v>Y</v>
      </c>
    </row>
    <row r="257" spans="1:17" x14ac:dyDescent="0.35">
      <c r="A257" t="s">
        <v>12</v>
      </c>
      <c r="B257" s="3">
        <v>32</v>
      </c>
      <c r="C257" t="s">
        <v>1</v>
      </c>
      <c r="D257" t="str">
        <f>IF($B256&lt;$B257, "W", IF($B257&lt;$B256, "L", "T"))</f>
        <v>L</v>
      </c>
      <c r="E257" s="5">
        <v>41217</v>
      </c>
      <c r="F257" s="4">
        <f t="shared" si="356"/>
        <v>8</v>
      </c>
      <c r="G257" s="4">
        <v>7</v>
      </c>
      <c r="H257" t="s">
        <v>35</v>
      </c>
      <c r="I257">
        <v>1305</v>
      </c>
      <c r="J257" t="s">
        <v>67</v>
      </c>
      <c r="K257">
        <v>71</v>
      </c>
      <c r="L257" t="s">
        <v>65</v>
      </c>
      <c r="M257">
        <f t="shared" si="362"/>
        <v>42</v>
      </c>
      <c r="N257" s="10">
        <f t="shared" si="358"/>
        <v>19.857142857142858</v>
      </c>
      <c r="O257" s="10">
        <f t="shared" si="359"/>
        <v>26.714285714285715</v>
      </c>
      <c r="P257" s="8">
        <v>1.5</v>
      </c>
      <c r="Q257" t="str">
        <f t="shared" si="360"/>
        <v>Y</v>
      </c>
    </row>
    <row r="258" spans="1:17" x14ac:dyDescent="0.35">
      <c r="A258" t="s">
        <v>0</v>
      </c>
      <c r="B258" s="3">
        <v>20</v>
      </c>
      <c r="C258" t="s">
        <v>1</v>
      </c>
      <c r="D258" t="str">
        <f>IF($B258&lt;$B259,"L",IF($B259&lt;$B258, "W", "T"))</f>
        <v>L</v>
      </c>
      <c r="E258" s="5">
        <f t="shared" ref="E258" si="371">$E259</f>
        <v>41217</v>
      </c>
      <c r="F258" s="4">
        <f t="shared" si="356"/>
        <v>9</v>
      </c>
      <c r="G258" s="4">
        <v>10</v>
      </c>
      <c r="H258" t="s">
        <v>34</v>
      </c>
      <c r="I258">
        <v>1305</v>
      </c>
      <c r="J258" t="s">
        <v>67</v>
      </c>
      <c r="K258">
        <v>60</v>
      </c>
      <c r="L258" t="s">
        <v>64</v>
      </c>
      <c r="M258">
        <f t="shared" si="361"/>
        <v>30</v>
      </c>
      <c r="N258" s="10">
        <f t="shared" si="358"/>
        <v>23.375</v>
      </c>
      <c r="O258" s="10">
        <f t="shared" si="359"/>
        <v>21.1</v>
      </c>
      <c r="P258" s="8">
        <f>(P259*-1)</f>
        <v>-4.5</v>
      </c>
      <c r="Q258" t="str">
        <f t="shared" si="360"/>
        <v>N</v>
      </c>
    </row>
    <row r="259" spans="1:17" x14ac:dyDescent="0.35">
      <c r="A259" t="s">
        <v>25</v>
      </c>
      <c r="B259" s="3">
        <v>30</v>
      </c>
      <c r="C259" t="s">
        <v>1</v>
      </c>
      <c r="D259" t="str">
        <f>IF($B258&lt;$B259, "W", IF($B259&lt;$B258, "L", "T"))</f>
        <v>W</v>
      </c>
      <c r="E259" s="5">
        <v>41217</v>
      </c>
      <c r="F259" s="4">
        <f t="shared" si="356"/>
        <v>9</v>
      </c>
      <c r="G259" s="4">
        <v>7</v>
      </c>
      <c r="H259" t="s">
        <v>35</v>
      </c>
      <c r="I259">
        <v>1305</v>
      </c>
      <c r="J259" t="s">
        <v>67</v>
      </c>
      <c r="K259">
        <v>60</v>
      </c>
      <c r="L259" t="s">
        <v>64</v>
      </c>
      <c r="M259">
        <f t="shared" si="362"/>
        <v>20</v>
      </c>
      <c r="N259" s="10">
        <f t="shared" si="358"/>
        <v>17.5</v>
      </c>
      <c r="O259" s="10">
        <f t="shared" si="359"/>
        <v>16.75</v>
      </c>
      <c r="P259" s="8">
        <v>4.5</v>
      </c>
      <c r="Q259" t="str">
        <f t="shared" si="360"/>
        <v>N</v>
      </c>
    </row>
    <row r="260" spans="1:17" x14ac:dyDescent="0.35">
      <c r="A260" t="s">
        <v>4</v>
      </c>
      <c r="B260" s="3">
        <v>24</v>
      </c>
      <c r="C260" t="s">
        <v>1</v>
      </c>
      <c r="D260" t="str">
        <f>IF($B260&lt;$B261,"L",IF($B261&lt;$B260, "W", "T"))</f>
        <v>W</v>
      </c>
      <c r="E260" s="5">
        <f t="shared" ref="E260" si="372">$E261</f>
        <v>41217</v>
      </c>
      <c r="F260" s="4">
        <f t="shared" si="356"/>
        <v>8</v>
      </c>
      <c r="G260" s="4">
        <v>7</v>
      </c>
      <c r="H260" t="s">
        <v>34</v>
      </c>
      <c r="I260">
        <v>1625</v>
      </c>
      <c r="J260" t="s">
        <v>43</v>
      </c>
      <c r="K260">
        <v>44</v>
      </c>
      <c r="L260" t="s">
        <v>117</v>
      </c>
      <c r="M260">
        <f t="shared" si="361"/>
        <v>20</v>
      </c>
      <c r="N260" s="10">
        <f t="shared" si="358"/>
        <v>23.857142857142858</v>
      </c>
      <c r="O260" s="10">
        <f t="shared" si="359"/>
        <v>20.571428571428573</v>
      </c>
      <c r="P260" s="8">
        <f>(P261*-1)</f>
        <v>-3.5</v>
      </c>
      <c r="Q260" t="str">
        <f t="shared" si="360"/>
        <v>Y</v>
      </c>
    </row>
    <row r="261" spans="1:17" x14ac:dyDescent="0.35">
      <c r="A261" t="s">
        <v>21</v>
      </c>
      <c r="B261" s="3">
        <v>20</v>
      </c>
      <c r="C261" t="s">
        <v>1</v>
      </c>
      <c r="D261" t="str">
        <f>IF($B260&lt;$B261, "W", IF($B261&lt;$B260, "L", "T"))</f>
        <v>L</v>
      </c>
      <c r="E261" s="5">
        <v>41217</v>
      </c>
      <c r="F261" s="4">
        <f t="shared" si="356"/>
        <v>9</v>
      </c>
      <c r="G261" s="4">
        <v>7</v>
      </c>
      <c r="H261" t="s">
        <v>35</v>
      </c>
      <c r="I261">
        <v>1625</v>
      </c>
      <c r="J261" t="s">
        <v>43</v>
      </c>
      <c r="K261">
        <v>44</v>
      </c>
      <c r="L261" t="s">
        <v>117</v>
      </c>
      <c r="M261">
        <f t="shared" si="362"/>
        <v>24</v>
      </c>
      <c r="N261" s="10">
        <f t="shared" si="358"/>
        <v>29.25</v>
      </c>
      <c r="O261" s="10">
        <f t="shared" si="359"/>
        <v>20.125</v>
      </c>
      <c r="P261" s="8">
        <v>3.5</v>
      </c>
      <c r="Q261" t="str">
        <f t="shared" si="360"/>
        <v>Y</v>
      </c>
    </row>
    <row r="262" spans="1:17" x14ac:dyDescent="0.35">
      <c r="A262" t="s">
        <v>28</v>
      </c>
      <c r="B262" s="3">
        <v>13</v>
      </c>
      <c r="C262" t="s">
        <v>1</v>
      </c>
      <c r="D262" t="str">
        <f>IF($B262&lt;$B263,"L",IF($B263&lt;$B262, "W", "T"))</f>
        <v>L</v>
      </c>
      <c r="E262" s="5">
        <f t="shared" ref="E262" si="373">$E263</f>
        <v>41217</v>
      </c>
      <c r="F262" s="4">
        <f t="shared" si="356"/>
        <v>8</v>
      </c>
      <c r="G262" s="4">
        <v>7</v>
      </c>
      <c r="H262" t="s">
        <v>34</v>
      </c>
      <c r="I262">
        <v>2020</v>
      </c>
      <c r="J262" t="s">
        <v>43</v>
      </c>
      <c r="K262" t="s">
        <v>61</v>
      </c>
      <c r="M262">
        <f t="shared" si="361"/>
        <v>19</v>
      </c>
      <c r="N262" s="10">
        <f t="shared" si="358"/>
        <v>19.571428571428573</v>
      </c>
      <c r="O262" s="10">
        <f t="shared" si="359"/>
        <v>23.142857142857142</v>
      </c>
      <c r="P262" s="8">
        <f>(P263*-1)</f>
        <v>-4</v>
      </c>
      <c r="Q262" t="str">
        <f t="shared" si="360"/>
        <v>N</v>
      </c>
    </row>
    <row r="263" spans="1:17" x14ac:dyDescent="0.35">
      <c r="A263" t="s">
        <v>3</v>
      </c>
      <c r="B263" s="3">
        <v>19</v>
      </c>
      <c r="C263" t="s">
        <v>1</v>
      </c>
      <c r="D263" t="str">
        <f>IF($B262&lt;$B263, "W", IF($B263&lt;$B262, "L", "T"))</f>
        <v>W</v>
      </c>
      <c r="E263" s="5">
        <v>41217</v>
      </c>
      <c r="F263" s="4">
        <f t="shared" si="356"/>
        <v>8</v>
      </c>
      <c r="G263" s="4">
        <v>7</v>
      </c>
      <c r="H263" t="s">
        <v>35</v>
      </c>
      <c r="I263">
        <v>2020</v>
      </c>
      <c r="J263" t="s">
        <v>43</v>
      </c>
      <c r="K263" t="s">
        <v>61</v>
      </c>
      <c r="M263">
        <f t="shared" si="362"/>
        <v>13</v>
      </c>
      <c r="N263" s="10">
        <f t="shared" si="358"/>
        <v>28.714285714285715</v>
      </c>
      <c r="O263" s="10">
        <f t="shared" si="359"/>
        <v>18.571428571428573</v>
      </c>
      <c r="P263" s="8">
        <v>4</v>
      </c>
      <c r="Q263" t="str">
        <f t="shared" si="360"/>
        <v>N</v>
      </c>
    </row>
    <row r="264" spans="1:17" x14ac:dyDescent="0.35">
      <c r="A264" t="s">
        <v>27</v>
      </c>
      <c r="B264" s="3">
        <v>13</v>
      </c>
      <c r="C264" t="s">
        <v>1</v>
      </c>
      <c r="D264" t="str">
        <f>IF($B264&lt;$B265,"L",IF($B265&lt;$B264, "W", "T"))</f>
        <v>L</v>
      </c>
      <c r="E264" s="5">
        <f t="shared" ref="E264:E292" si="374">$E265</f>
        <v>41218</v>
      </c>
      <c r="F264" s="4">
        <f t="shared" si="356"/>
        <v>8</v>
      </c>
      <c r="G264" s="4">
        <v>8</v>
      </c>
      <c r="H264" t="s">
        <v>34</v>
      </c>
      <c r="I264">
        <v>1930</v>
      </c>
      <c r="J264" t="s">
        <v>38</v>
      </c>
      <c r="K264" t="s">
        <v>61</v>
      </c>
      <c r="M264">
        <f t="shared" si="361"/>
        <v>28</v>
      </c>
      <c r="N264" s="10">
        <f t="shared" si="358"/>
        <v>17.142857142857142</v>
      </c>
      <c r="O264" s="10">
        <f t="shared" si="359"/>
        <v>22.142857142857142</v>
      </c>
      <c r="P264" s="8">
        <f>(P265*-1)</f>
        <v>-3</v>
      </c>
      <c r="Q264" t="str">
        <f t="shared" si="360"/>
        <v>N</v>
      </c>
    </row>
    <row r="265" spans="1:17" x14ac:dyDescent="0.35">
      <c r="A265" t="s">
        <v>2</v>
      </c>
      <c r="B265" s="3">
        <v>28</v>
      </c>
      <c r="C265" t="s">
        <v>1</v>
      </c>
      <c r="D265" t="str">
        <f>IF($B264&lt;$B265, "W", IF($B265&lt;$B264, "L", "T"))</f>
        <v>W</v>
      </c>
      <c r="E265" s="5">
        <v>41218</v>
      </c>
      <c r="F265" s="4">
        <f t="shared" si="356"/>
        <v>8</v>
      </c>
      <c r="G265" s="4">
        <v>8</v>
      </c>
      <c r="H265" t="s">
        <v>35</v>
      </c>
      <c r="I265">
        <v>1930</v>
      </c>
      <c r="J265" t="s">
        <v>38</v>
      </c>
      <c r="K265" t="s">
        <v>61</v>
      </c>
      <c r="M265">
        <f t="shared" si="362"/>
        <v>13</v>
      </c>
      <c r="N265" s="10">
        <f t="shared" si="358"/>
        <v>27.142857142857142</v>
      </c>
      <c r="O265" s="10">
        <f t="shared" si="359"/>
        <v>30.857142857142858</v>
      </c>
      <c r="P265" s="8">
        <v>3</v>
      </c>
      <c r="Q265" t="str">
        <f t="shared" si="360"/>
        <v>N</v>
      </c>
    </row>
    <row r="266" spans="1:17" x14ac:dyDescent="0.35">
      <c r="A266" t="s">
        <v>14</v>
      </c>
      <c r="B266" s="3">
        <v>27</v>
      </c>
      <c r="C266" t="s">
        <v>1</v>
      </c>
      <c r="D266" t="str">
        <f>IF($B266&lt;$B267,"L",IF($B267&lt;$B266, "W", "T"))</f>
        <v>W</v>
      </c>
      <c r="E266" s="5">
        <f t="shared" si="374"/>
        <v>41221</v>
      </c>
      <c r="F266" s="4">
        <f>1+IF(ISNA(VLOOKUP($A266,$A$238:$F$265,6,FALSE)),VLOOKUP($A266,$A$210:$F$237,6,FALSE),VLOOKUP($A266,$A$238:$F$265,6,FALSE))</f>
        <v>9</v>
      </c>
      <c r="G266" s="4">
        <v>4</v>
      </c>
      <c r="H266" t="s">
        <v>34</v>
      </c>
      <c r="I266">
        <v>2020</v>
      </c>
      <c r="J266" t="s">
        <v>43</v>
      </c>
      <c r="K266">
        <v>50</v>
      </c>
      <c r="L266" t="s">
        <v>69</v>
      </c>
      <c r="M266">
        <f t="shared" si="361"/>
        <v>10</v>
      </c>
      <c r="N266" s="10">
        <f>IF(ISNA(VLOOKUP($A266,$A$238:$N$265,2,FALSE)),((VLOOKUP($A266,$A$210:$N$237,14,FALSE)*($F266-2))+VLOOKUP($A266,$A$210:$N$237,2,FALSE))/($F266-1),((VLOOKUP($A266,$A$238:$N$265,14,FALSE)*($F266-2))+VLOOKUP($A266,$A$238:$N$265,2,FALSE))/($F266-1))</f>
        <v>19.875</v>
      </c>
      <c r="O266" s="10">
        <f>IF(ISNA(VLOOKUP($A266,$A$238:$O$265,13,FALSE)),((VLOOKUP($A266,$A$210:$O$237,15,FALSE)*($F266-2))+VLOOKUP($A266,$A$210:$O$237,13,FALSE))/($F266-1),((VLOOKUP($A266,$A$238:$O$265,15,FALSE)*($F266-2))+VLOOKUP($A266,$A$238:$O$265,13,FALSE))/($F266-1))</f>
        <v>23.875</v>
      </c>
      <c r="P266" s="8">
        <f>(P267*-1)</f>
        <v>3</v>
      </c>
      <c r="Q266" t="str">
        <f>IF(AND(($P266 &lt;  0), ($D266="L")), "N", IF(AND(($P266 &gt; 0), ($D266="W")),"N","Y"))</f>
        <v>N</v>
      </c>
    </row>
    <row r="267" spans="1:17" x14ac:dyDescent="0.35">
      <c r="A267" t="s">
        <v>19</v>
      </c>
      <c r="B267" s="3">
        <v>10</v>
      </c>
      <c r="C267" t="s">
        <v>1</v>
      </c>
      <c r="D267" t="str">
        <f>IF($B266&lt;$B267, "W", IF($B267&lt;$B266, "L", "T"))</f>
        <v>L</v>
      </c>
      <c r="E267" s="5">
        <v>41221</v>
      </c>
      <c r="F267" s="4">
        <f t="shared" ref="F267:F293" si="375">1+IF(ISNA(VLOOKUP($A267,$A$238:$F$265,6,FALSE)),VLOOKUP($A267,$A$210:$F$237,6,FALSE),VLOOKUP($A267,$A$238:$F$265,6,FALSE))</f>
        <v>9</v>
      </c>
      <c r="G267" s="4">
        <v>4</v>
      </c>
      <c r="H267" t="s">
        <v>35</v>
      </c>
      <c r="I267">
        <v>2020</v>
      </c>
      <c r="J267" t="s">
        <v>43</v>
      </c>
      <c r="K267">
        <v>50</v>
      </c>
      <c r="L267" t="s">
        <v>69</v>
      </c>
      <c r="M267">
        <f t="shared" si="362"/>
        <v>27</v>
      </c>
      <c r="N267" s="10">
        <f t="shared" ref="N267:N293" si="376">IF(ISNA(VLOOKUP($A267,$A$238:$N$265,2,FALSE)),((VLOOKUP($A267,$A$210:$N$237,14,FALSE)*($F267-2))+VLOOKUP($A267,$A$210:$N$237,2,FALSE))/($F267-1),((VLOOKUP($A267,$A$238:$N$265,14,FALSE)*($F267-2))+VLOOKUP($A267,$A$238:$N$265,2,FALSE))/($F267-1))</f>
        <v>14.625</v>
      </c>
      <c r="O267" s="10">
        <f t="shared" ref="O267:O293" si="377">IF(ISNA(VLOOKUP($A267,$A$238:$O$265,13,FALSE)),((VLOOKUP($A267,$A$210:$O$237,15,FALSE)*($F267-2))+VLOOKUP($A267,$A$210:$O$237,13,FALSE))/($F267-1),((VLOOKUP($A267,$A$238:$O$265,15,FALSE)*($F267-2))+VLOOKUP($A267,$A$238:$O$265,13,FALSE))/($F267-1))</f>
        <v>27.375</v>
      </c>
      <c r="P267" s="8">
        <v>-3</v>
      </c>
      <c r="Q267" t="str">
        <f t="shared" ref="Q267:Q293" si="378">IF(AND(($P267 &lt;  0), ($D267="L")), "N", IF(AND(($P267 &gt; 0), ($D267="W")),"N","Y"))</f>
        <v>N</v>
      </c>
    </row>
    <row r="268" spans="1:17" x14ac:dyDescent="0.35">
      <c r="A268" t="s">
        <v>18</v>
      </c>
      <c r="B268" s="3">
        <v>36</v>
      </c>
      <c r="C268" t="s">
        <v>1</v>
      </c>
      <c r="D268" t="str">
        <f>IF($B268&lt;$B269,"L",IF($B269&lt;$B268, "W", "T"))</f>
        <v>W</v>
      </c>
      <c r="E268" s="5">
        <f t="shared" si="374"/>
        <v>41224</v>
      </c>
      <c r="F268" s="4">
        <f t="shared" si="375"/>
        <v>9</v>
      </c>
      <c r="G268" s="4">
        <v>7</v>
      </c>
      <c r="H268" t="s">
        <v>34</v>
      </c>
      <c r="I268">
        <v>1300</v>
      </c>
      <c r="J268" t="s">
        <v>43</v>
      </c>
      <c r="K268">
        <v>71</v>
      </c>
      <c r="L268" t="s">
        <v>65</v>
      </c>
      <c r="M268">
        <f t="shared" si="361"/>
        <v>14</v>
      </c>
      <c r="N268" s="10">
        <f t="shared" si="376"/>
        <v>29.375</v>
      </c>
      <c r="O268" s="10">
        <f t="shared" si="377"/>
        <v>21.875</v>
      </c>
      <c r="P268" s="8">
        <f>(P269*-1)</f>
        <v>3.5</v>
      </c>
      <c r="Q268" t="str">
        <f t="shared" si="378"/>
        <v>N</v>
      </c>
    </row>
    <row r="269" spans="1:17" x14ac:dyDescent="0.35">
      <c r="A269" t="s">
        <v>20</v>
      </c>
      <c r="B269" s="3">
        <v>14</v>
      </c>
      <c r="C269" t="s">
        <v>1</v>
      </c>
      <c r="D269" t="str">
        <f>IF($B268&lt;$B269, "W", IF($B269&lt;$B268, "L", "T"))</f>
        <v>L</v>
      </c>
      <c r="E269" s="5">
        <v>41224</v>
      </c>
      <c r="F269" s="4">
        <f t="shared" si="375"/>
        <v>9</v>
      </c>
      <c r="G269" s="4">
        <v>7</v>
      </c>
      <c r="H269" t="s">
        <v>35</v>
      </c>
      <c r="I269">
        <v>1300</v>
      </c>
      <c r="J269" t="s">
        <v>43</v>
      </c>
      <c r="K269">
        <v>71</v>
      </c>
      <c r="L269" t="s">
        <v>65</v>
      </c>
      <c r="M269">
        <f t="shared" si="362"/>
        <v>36</v>
      </c>
      <c r="N269" s="10">
        <f t="shared" si="376"/>
        <v>18.625</v>
      </c>
      <c r="O269" s="10">
        <f t="shared" si="377"/>
        <v>22.5</v>
      </c>
      <c r="P269" s="8">
        <v>-3.5</v>
      </c>
      <c r="Q269" t="str">
        <f t="shared" si="378"/>
        <v>N</v>
      </c>
    </row>
    <row r="270" spans="1:17" x14ac:dyDescent="0.35">
      <c r="A270" t="s">
        <v>3</v>
      </c>
      <c r="B270" s="3">
        <v>27</v>
      </c>
      <c r="C270" t="s">
        <v>1</v>
      </c>
      <c r="D270" t="str">
        <f>IF($B270&lt;$B271,"L",IF($B271&lt;$B270, "W", "T"))</f>
        <v>L</v>
      </c>
      <c r="E270" s="5">
        <f t="shared" si="374"/>
        <v>41224</v>
      </c>
      <c r="F270" s="4">
        <f t="shared" si="375"/>
        <v>9</v>
      </c>
      <c r="G270" s="4">
        <v>7</v>
      </c>
      <c r="H270" t="s">
        <v>34</v>
      </c>
      <c r="I270">
        <v>1200</v>
      </c>
      <c r="J270" t="s">
        <v>38</v>
      </c>
      <c r="K270" t="s">
        <v>61</v>
      </c>
      <c r="M270">
        <f t="shared" si="361"/>
        <v>31</v>
      </c>
      <c r="N270" s="10">
        <f t="shared" si="376"/>
        <v>27.5</v>
      </c>
      <c r="O270" s="10">
        <f t="shared" si="377"/>
        <v>17.875</v>
      </c>
      <c r="P270" s="8">
        <f>(P271*-1)</f>
        <v>2</v>
      </c>
      <c r="Q270" t="str">
        <f t="shared" si="378"/>
        <v>Y</v>
      </c>
    </row>
    <row r="271" spans="1:17" x14ac:dyDescent="0.35">
      <c r="A271" t="s">
        <v>2</v>
      </c>
      <c r="B271" s="3">
        <v>31</v>
      </c>
      <c r="C271" t="s">
        <v>1</v>
      </c>
      <c r="D271" t="str">
        <f>IF($B270&lt;$B271, "W", IF($B271&lt;$B270, "L", "T"))</f>
        <v>W</v>
      </c>
      <c r="E271" s="5">
        <v>41224</v>
      </c>
      <c r="F271" s="4">
        <f t="shared" si="375"/>
        <v>9</v>
      </c>
      <c r="G271" s="4">
        <v>6</v>
      </c>
      <c r="H271" t="s">
        <v>35</v>
      </c>
      <c r="I271">
        <v>1200</v>
      </c>
      <c r="J271" t="s">
        <v>38</v>
      </c>
      <c r="K271" t="s">
        <v>61</v>
      </c>
      <c r="M271">
        <f t="shared" si="362"/>
        <v>27</v>
      </c>
      <c r="N271" s="10">
        <f t="shared" si="376"/>
        <v>27.25</v>
      </c>
      <c r="O271" s="10">
        <f t="shared" si="377"/>
        <v>28.625</v>
      </c>
      <c r="P271" s="8">
        <v>-2</v>
      </c>
      <c r="Q271" t="str">
        <f t="shared" si="378"/>
        <v>Y</v>
      </c>
    </row>
    <row r="272" spans="1:17" x14ac:dyDescent="0.35">
      <c r="A272" t="s">
        <v>12</v>
      </c>
      <c r="B272" s="3">
        <v>20</v>
      </c>
      <c r="C272" t="s">
        <v>1</v>
      </c>
      <c r="D272" t="str">
        <f>IF($B272&lt;$B273,"L",IF($B273&lt;$B272, "W", "T"))</f>
        <v>L</v>
      </c>
      <c r="E272" s="5">
        <f t="shared" si="374"/>
        <v>41224</v>
      </c>
      <c r="F272" s="4">
        <f t="shared" si="375"/>
        <v>9</v>
      </c>
      <c r="G272" s="4">
        <v>7</v>
      </c>
      <c r="H272" t="s">
        <v>34</v>
      </c>
      <c r="I272">
        <v>1300</v>
      </c>
      <c r="J272" t="s">
        <v>43</v>
      </c>
      <c r="K272">
        <v>61</v>
      </c>
      <c r="L272" t="s">
        <v>65</v>
      </c>
      <c r="M272">
        <f t="shared" si="361"/>
        <v>55</v>
      </c>
      <c r="N272" s="10">
        <f t="shared" si="376"/>
        <v>21.375</v>
      </c>
      <c r="O272" s="10">
        <f t="shared" si="377"/>
        <v>28.625</v>
      </c>
      <c r="P272" s="8">
        <f>(P273*-1)</f>
        <v>-7.5</v>
      </c>
      <c r="Q272" t="str">
        <f t="shared" si="378"/>
        <v>N</v>
      </c>
    </row>
    <row r="273" spans="1:17" x14ac:dyDescent="0.35">
      <c r="A273" t="s">
        <v>30</v>
      </c>
      <c r="B273" s="3">
        <v>55</v>
      </c>
      <c r="C273" t="s">
        <v>1</v>
      </c>
      <c r="D273" t="str">
        <f>IF($B272&lt;$B273, "W", IF($B273&lt;$B272, "L", "T"))</f>
        <v>W</v>
      </c>
      <c r="E273" s="5">
        <v>41224</v>
      </c>
      <c r="F273" s="4">
        <f t="shared" si="375"/>
        <v>9</v>
      </c>
      <c r="G273" s="4">
        <v>7</v>
      </c>
      <c r="H273" t="s">
        <v>35</v>
      </c>
      <c r="I273">
        <v>1300</v>
      </c>
      <c r="J273" t="s">
        <v>43</v>
      </c>
      <c r="K273">
        <v>61</v>
      </c>
      <c r="L273" t="s">
        <v>65</v>
      </c>
      <c r="M273">
        <f t="shared" si="362"/>
        <v>20</v>
      </c>
      <c r="N273" s="10">
        <f t="shared" si="376"/>
        <v>24.875</v>
      </c>
      <c r="O273" s="10">
        <f t="shared" si="377"/>
        <v>22</v>
      </c>
      <c r="P273" s="8">
        <v>7.5</v>
      </c>
      <c r="Q273" t="str">
        <f t="shared" si="378"/>
        <v>N</v>
      </c>
    </row>
    <row r="274" spans="1:17" x14ac:dyDescent="0.35">
      <c r="A274" t="s">
        <v>11</v>
      </c>
      <c r="B274" s="3">
        <v>31</v>
      </c>
      <c r="C274" t="s">
        <v>1</v>
      </c>
      <c r="D274" t="str">
        <f>IF($B274&lt;$B275,"L",IF($B275&lt;$B274, "W", "T"))</f>
        <v>L</v>
      </c>
      <c r="E274" s="5">
        <f t="shared" si="374"/>
        <v>41224</v>
      </c>
      <c r="F274" s="4">
        <f t="shared" si="375"/>
        <v>9</v>
      </c>
      <c r="G274" s="4">
        <v>7</v>
      </c>
      <c r="H274" t="s">
        <v>34</v>
      </c>
      <c r="I274">
        <v>1300</v>
      </c>
      <c r="J274" t="s">
        <v>43</v>
      </c>
      <c r="K274">
        <v>60</v>
      </c>
      <c r="L274" t="s">
        <v>65</v>
      </c>
      <c r="M274">
        <f t="shared" si="361"/>
        <v>37</v>
      </c>
      <c r="N274" s="10">
        <f t="shared" si="376"/>
        <v>22.5</v>
      </c>
      <c r="O274" s="10">
        <f t="shared" si="377"/>
        <v>31</v>
      </c>
      <c r="P274" s="8">
        <f>(P275*-1)</f>
        <v>-13.5</v>
      </c>
      <c r="Q274" t="str">
        <f t="shared" si="378"/>
        <v>N</v>
      </c>
    </row>
    <row r="275" spans="1:17" x14ac:dyDescent="0.35">
      <c r="A275" t="s">
        <v>7</v>
      </c>
      <c r="B275" s="3">
        <v>37</v>
      </c>
      <c r="C275" t="s">
        <v>1</v>
      </c>
      <c r="D275" t="str">
        <f>IF($B274&lt;$B275, "W", IF($B275&lt;$B274, "L", "T"))</f>
        <v>W</v>
      </c>
      <c r="E275" s="5">
        <v>41224</v>
      </c>
      <c r="F275" s="4">
        <f t="shared" si="375"/>
        <v>9</v>
      </c>
      <c r="G275" s="4">
        <v>14</v>
      </c>
      <c r="H275" t="s">
        <v>35</v>
      </c>
      <c r="I275">
        <v>1300</v>
      </c>
      <c r="J275" t="s">
        <v>43</v>
      </c>
      <c r="K275">
        <v>60</v>
      </c>
      <c r="L275" t="s">
        <v>65</v>
      </c>
      <c r="M275">
        <f t="shared" si="362"/>
        <v>31</v>
      </c>
      <c r="N275" s="10">
        <f t="shared" si="376"/>
        <v>32.75</v>
      </c>
      <c r="O275" s="10">
        <f t="shared" si="377"/>
        <v>21.25</v>
      </c>
      <c r="P275" s="8">
        <v>13.5</v>
      </c>
      <c r="Q275" t="str">
        <f t="shared" si="378"/>
        <v>N</v>
      </c>
    </row>
    <row r="276" spans="1:17" x14ac:dyDescent="0.35">
      <c r="A276" t="s">
        <v>21</v>
      </c>
      <c r="B276" s="3">
        <v>13</v>
      </c>
      <c r="C276" t="s">
        <v>1</v>
      </c>
      <c r="D276" t="str">
        <f>IF($B276&lt;$B277,"L",IF($B277&lt;$B276, "W", "T"))</f>
        <v>L</v>
      </c>
      <c r="E276" s="5">
        <f t="shared" si="374"/>
        <v>41224</v>
      </c>
      <c r="F276" s="4">
        <f t="shared" si="375"/>
        <v>10</v>
      </c>
      <c r="G276" s="4">
        <v>7</v>
      </c>
      <c r="H276" t="s">
        <v>34</v>
      </c>
      <c r="I276">
        <v>1300</v>
      </c>
      <c r="J276" t="s">
        <v>43</v>
      </c>
      <c r="K276">
        <v>69</v>
      </c>
      <c r="L276" t="s">
        <v>62</v>
      </c>
      <c r="M276">
        <f t="shared" si="361"/>
        <v>31</v>
      </c>
      <c r="N276" s="10">
        <f t="shared" si="376"/>
        <v>28.222222222222221</v>
      </c>
      <c r="O276" s="10">
        <f t="shared" si="377"/>
        <v>20.555555555555557</v>
      </c>
      <c r="P276" s="8">
        <f>(P277*-1)</f>
        <v>4</v>
      </c>
      <c r="Q276" t="str">
        <f t="shared" si="378"/>
        <v>Y</v>
      </c>
    </row>
    <row r="277" spans="1:17" x14ac:dyDescent="0.35">
      <c r="A277" t="s">
        <v>6</v>
      </c>
      <c r="B277" s="3">
        <v>31</v>
      </c>
      <c r="C277" t="s">
        <v>1</v>
      </c>
      <c r="D277" t="str">
        <f>IF($B276&lt;$B277, "W", IF($B277&lt;$B276, "L", "T"))</f>
        <v>W</v>
      </c>
      <c r="E277" s="5">
        <v>41224</v>
      </c>
      <c r="F277" s="4">
        <f t="shared" si="375"/>
        <v>9</v>
      </c>
      <c r="G277" s="4">
        <v>7</v>
      </c>
      <c r="H277" t="s">
        <v>35</v>
      </c>
      <c r="I277">
        <v>1300</v>
      </c>
      <c r="J277" t="s">
        <v>43</v>
      </c>
      <c r="K277">
        <v>69</v>
      </c>
      <c r="L277" t="s">
        <v>62</v>
      </c>
      <c r="M277">
        <f t="shared" si="362"/>
        <v>13</v>
      </c>
      <c r="N277" s="10">
        <f t="shared" si="376"/>
        <v>23.625</v>
      </c>
      <c r="O277" s="10">
        <f t="shared" si="377"/>
        <v>27.25</v>
      </c>
      <c r="P277" s="8">
        <v>-4</v>
      </c>
      <c r="Q277" t="str">
        <f t="shared" si="378"/>
        <v>Y</v>
      </c>
    </row>
    <row r="278" spans="1:17" x14ac:dyDescent="0.35">
      <c r="A278" t="s">
        <v>13</v>
      </c>
      <c r="B278" s="3">
        <v>37</v>
      </c>
      <c r="C278" t="s">
        <v>1</v>
      </c>
      <c r="D278" t="str">
        <f>IF($B278&lt;$B279,"L",IF($B279&lt;$B278, "W", "T"))</f>
        <v>W</v>
      </c>
      <c r="E278" s="5">
        <f t="shared" si="374"/>
        <v>41224</v>
      </c>
      <c r="F278" s="4">
        <f t="shared" si="375"/>
        <v>10</v>
      </c>
      <c r="G278" s="4">
        <v>7</v>
      </c>
      <c r="H278" t="s">
        <v>34</v>
      </c>
      <c r="I278">
        <v>1300</v>
      </c>
      <c r="J278" t="s">
        <v>43</v>
      </c>
      <c r="K278">
        <v>78</v>
      </c>
      <c r="L278" t="s">
        <v>62</v>
      </c>
      <c r="M278">
        <f t="shared" si="361"/>
        <v>3</v>
      </c>
      <c r="N278" s="10">
        <f t="shared" si="376"/>
        <v>20.222222222222221</v>
      </c>
      <c r="O278" s="10">
        <f t="shared" si="377"/>
        <v>34.222222222222221</v>
      </c>
      <c r="P278" s="8">
        <f>(P279*-1)</f>
        <v>-6.5</v>
      </c>
      <c r="Q278" t="str">
        <f t="shared" si="378"/>
        <v>Y</v>
      </c>
    </row>
    <row r="279" spans="1:17" x14ac:dyDescent="0.35">
      <c r="A279" t="s">
        <v>10</v>
      </c>
      <c r="B279" s="3">
        <v>3</v>
      </c>
      <c r="C279" t="s">
        <v>1</v>
      </c>
      <c r="D279" t="str">
        <f>IF($B278&lt;$B279, "W", IF($B279&lt;$B278, "L", "T"))</f>
        <v>L</v>
      </c>
      <c r="E279" s="5">
        <v>41224</v>
      </c>
      <c r="F279" s="4">
        <f t="shared" si="375"/>
        <v>9</v>
      </c>
      <c r="G279" s="4">
        <v>7</v>
      </c>
      <c r="H279" t="s">
        <v>35</v>
      </c>
      <c r="I279">
        <v>1300</v>
      </c>
      <c r="J279" t="s">
        <v>43</v>
      </c>
      <c r="K279">
        <v>78</v>
      </c>
      <c r="L279" t="s">
        <v>62</v>
      </c>
      <c r="M279">
        <f t="shared" si="362"/>
        <v>37</v>
      </c>
      <c r="N279" s="10">
        <f t="shared" si="376"/>
        <v>21.25</v>
      </c>
      <c r="O279" s="10">
        <f t="shared" si="377"/>
        <v>18.625</v>
      </c>
      <c r="P279" s="8">
        <v>6.5</v>
      </c>
      <c r="Q279" t="str">
        <f t="shared" si="378"/>
        <v>Y</v>
      </c>
    </row>
    <row r="280" spans="1:17" x14ac:dyDescent="0.35">
      <c r="A280" t="s">
        <v>32</v>
      </c>
      <c r="B280" s="3">
        <v>24</v>
      </c>
      <c r="C280" t="s">
        <v>1</v>
      </c>
      <c r="D280" t="str">
        <f>IF($B280&lt;$B281,"L",IF($B281&lt;$B280, "W", "T"))</f>
        <v>L</v>
      </c>
      <c r="E280" s="5">
        <f t="shared" si="374"/>
        <v>41224</v>
      </c>
      <c r="F280" s="4">
        <f t="shared" si="375"/>
        <v>9</v>
      </c>
      <c r="G280" s="4">
        <v>10</v>
      </c>
      <c r="H280" t="s">
        <v>34</v>
      </c>
      <c r="I280">
        <v>1300</v>
      </c>
      <c r="J280" t="s">
        <v>43</v>
      </c>
      <c r="K280">
        <v>80</v>
      </c>
      <c r="L280" t="s">
        <v>64</v>
      </c>
      <c r="M280">
        <f t="shared" si="361"/>
        <v>34</v>
      </c>
      <c r="N280" s="10">
        <f t="shared" si="376"/>
        <v>23.125</v>
      </c>
      <c r="O280" s="10">
        <f t="shared" si="377"/>
        <v>19.625</v>
      </c>
      <c r="P280" s="8">
        <f>(P281*-1)</f>
        <v>-3</v>
      </c>
      <c r="Q280" t="str">
        <f t="shared" si="378"/>
        <v>N</v>
      </c>
    </row>
    <row r="281" spans="1:17" x14ac:dyDescent="0.35">
      <c r="A281" t="s">
        <v>9</v>
      </c>
      <c r="B281" s="3">
        <v>34</v>
      </c>
      <c r="C281" t="s">
        <v>1</v>
      </c>
      <c r="D281" t="str">
        <f>IF($B280&lt;$B281, "W", IF($B281&lt;$B280, "L", "T"))</f>
        <v>W</v>
      </c>
      <c r="E281" s="5">
        <v>41224</v>
      </c>
      <c r="F281" s="4">
        <f t="shared" si="375"/>
        <v>9</v>
      </c>
      <c r="G281" s="4">
        <v>7</v>
      </c>
      <c r="H281" t="s">
        <v>35</v>
      </c>
      <c r="I281">
        <v>1300</v>
      </c>
      <c r="J281" t="s">
        <v>43</v>
      </c>
      <c r="K281">
        <v>80</v>
      </c>
      <c r="L281" t="s">
        <v>64</v>
      </c>
      <c r="M281">
        <f t="shared" si="362"/>
        <v>24</v>
      </c>
      <c r="N281" s="10">
        <f t="shared" si="376"/>
        <v>27.3125</v>
      </c>
      <c r="O281" s="10">
        <f t="shared" si="377"/>
        <v>21.59375</v>
      </c>
      <c r="P281" s="8">
        <v>3</v>
      </c>
      <c r="Q281" t="str">
        <f t="shared" si="378"/>
        <v>N</v>
      </c>
    </row>
    <row r="282" spans="1:17" x14ac:dyDescent="0.35">
      <c r="A282" t="s">
        <v>16</v>
      </c>
      <c r="B282" s="3">
        <v>24</v>
      </c>
      <c r="C282" t="s">
        <v>1</v>
      </c>
      <c r="D282" t="str">
        <f>IF($B282&lt;$B283,"L",IF($B283&lt;$B282, "W", "T"))</f>
        <v>L</v>
      </c>
      <c r="E282" s="5">
        <f t="shared" si="374"/>
        <v>41224</v>
      </c>
      <c r="F282" s="4">
        <f t="shared" si="375"/>
        <v>9</v>
      </c>
      <c r="G282" s="4">
        <v>7</v>
      </c>
      <c r="H282" t="s">
        <v>34</v>
      </c>
      <c r="I282">
        <v>1200</v>
      </c>
      <c r="J282" t="s">
        <v>38</v>
      </c>
      <c r="K282" t="s">
        <v>61</v>
      </c>
      <c r="M282">
        <f t="shared" si="361"/>
        <v>34</v>
      </c>
      <c r="N282" s="10">
        <f t="shared" si="376"/>
        <v>24</v>
      </c>
      <c r="O282" s="10">
        <f t="shared" si="377"/>
        <v>23.5</v>
      </c>
      <c r="P282" s="8">
        <f>(P283*-1)</f>
        <v>3</v>
      </c>
      <c r="Q282" t="str">
        <f t="shared" si="378"/>
        <v>Y</v>
      </c>
    </row>
    <row r="283" spans="1:17" x14ac:dyDescent="0.35">
      <c r="A283" t="s">
        <v>0</v>
      </c>
      <c r="B283" s="3">
        <v>34</v>
      </c>
      <c r="C283" t="s">
        <v>1</v>
      </c>
      <c r="D283" t="str">
        <f>IF($B282&lt;$B283, "W", IF($B283&lt;$B282, "L", "T"))</f>
        <v>W</v>
      </c>
      <c r="E283" s="5">
        <v>41224</v>
      </c>
      <c r="F283" s="4">
        <f t="shared" si="375"/>
        <v>10</v>
      </c>
      <c r="G283" s="4">
        <v>7</v>
      </c>
      <c r="H283" t="s">
        <v>35</v>
      </c>
      <c r="I283">
        <v>1200</v>
      </c>
      <c r="J283" t="s">
        <v>38</v>
      </c>
      <c r="K283" t="s">
        <v>61</v>
      </c>
      <c r="M283">
        <f t="shared" si="362"/>
        <v>24</v>
      </c>
      <c r="N283" s="10">
        <f t="shared" si="376"/>
        <v>23</v>
      </c>
      <c r="O283" s="10">
        <f t="shared" si="377"/>
        <v>22.088888888888889</v>
      </c>
      <c r="P283" s="8">
        <v>-3</v>
      </c>
      <c r="Q283" t="str">
        <f t="shared" si="378"/>
        <v>Y</v>
      </c>
    </row>
    <row r="284" spans="1:17" x14ac:dyDescent="0.35">
      <c r="A284" t="s">
        <v>31</v>
      </c>
      <c r="B284" s="3">
        <v>7</v>
      </c>
      <c r="C284" t="s">
        <v>1</v>
      </c>
      <c r="D284" t="str">
        <f>IF($B284&lt;$B285,"L",IF($B285&lt;$B284, "W", "T"))</f>
        <v>L</v>
      </c>
      <c r="E284" s="5">
        <f t="shared" si="374"/>
        <v>41224</v>
      </c>
      <c r="F284" s="4">
        <f t="shared" si="375"/>
        <v>9</v>
      </c>
      <c r="G284" s="4">
        <v>14</v>
      </c>
      <c r="H284" t="s">
        <v>34</v>
      </c>
      <c r="I284">
        <v>1305</v>
      </c>
      <c r="J284" t="s">
        <v>67</v>
      </c>
      <c r="K284">
        <v>43</v>
      </c>
      <c r="L284" t="s">
        <v>64</v>
      </c>
      <c r="M284">
        <f t="shared" si="361"/>
        <v>28</v>
      </c>
      <c r="N284" s="10">
        <f t="shared" si="376"/>
        <v>21</v>
      </c>
      <c r="O284" s="10">
        <f t="shared" si="377"/>
        <v>25</v>
      </c>
      <c r="P284" s="8">
        <f>(P285*-1)</f>
        <v>-5.5</v>
      </c>
      <c r="Q284" t="str">
        <f t="shared" si="378"/>
        <v>N</v>
      </c>
    </row>
    <row r="285" spans="1:17" x14ac:dyDescent="0.35">
      <c r="A285" t="s">
        <v>25</v>
      </c>
      <c r="B285" s="3">
        <v>28</v>
      </c>
      <c r="C285" t="s">
        <v>1</v>
      </c>
      <c r="D285" t="str">
        <f>IF($B284&lt;$B285, "W", IF($B285&lt;$B284, "L", "T"))</f>
        <v>W</v>
      </c>
      <c r="E285" s="5">
        <v>41224</v>
      </c>
      <c r="F285" s="4">
        <f t="shared" si="375"/>
        <v>10</v>
      </c>
      <c r="G285" s="4">
        <v>7</v>
      </c>
      <c r="H285" t="s">
        <v>35</v>
      </c>
      <c r="I285">
        <v>1305</v>
      </c>
      <c r="J285" t="s">
        <v>67</v>
      </c>
      <c r="K285">
        <v>43</v>
      </c>
      <c r="L285" t="s">
        <v>64</v>
      </c>
      <c r="M285">
        <f t="shared" si="362"/>
        <v>7</v>
      </c>
      <c r="N285" s="10">
        <f t="shared" si="376"/>
        <v>18.888888888888889</v>
      </c>
      <c r="O285" s="10">
        <f t="shared" si="377"/>
        <v>17.111111111111111</v>
      </c>
      <c r="P285" s="8">
        <v>5.5</v>
      </c>
      <c r="Q285" t="str">
        <f t="shared" si="378"/>
        <v>N</v>
      </c>
    </row>
    <row r="286" spans="1:17" x14ac:dyDescent="0.35">
      <c r="A286" t="s">
        <v>23</v>
      </c>
      <c r="B286" s="3">
        <v>24</v>
      </c>
      <c r="C286" t="s">
        <v>5</v>
      </c>
      <c r="D286" t="str">
        <f>IF($B286&lt;$B287,"L",IF($B287&lt;$B286, "W", "T"))</f>
        <v>T</v>
      </c>
      <c r="E286" s="5">
        <f t="shared" si="374"/>
        <v>41224</v>
      </c>
      <c r="F286" s="4">
        <f t="shared" si="375"/>
        <v>9</v>
      </c>
      <c r="G286" s="4">
        <v>14</v>
      </c>
      <c r="H286" t="s">
        <v>34</v>
      </c>
      <c r="I286" s="1">
        <v>1325</v>
      </c>
      <c r="J286" t="s">
        <v>67</v>
      </c>
      <c r="K286" s="1">
        <f>K287</f>
        <v>55</v>
      </c>
      <c r="L286" s="1" t="str">
        <f>L287</f>
        <v>Sunny</v>
      </c>
      <c r="M286">
        <f t="shared" si="361"/>
        <v>24</v>
      </c>
      <c r="N286" s="10">
        <f t="shared" si="376"/>
        <v>17.125</v>
      </c>
      <c r="O286" s="10">
        <f t="shared" si="377"/>
        <v>23.25</v>
      </c>
      <c r="P286" s="8">
        <f>(P287*-1)</f>
        <v>-13.5</v>
      </c>
      <c r="Q286" t="str">
        <f t="shared" si="378"/>
        <v>Y</v>
      </c>
    </row>
    <row r="287" spans="1:17" x14ac:dyDescent="0.35">
      <c r="A287" t="s">
        <v>24</v>
      </c>
      <c r="B287" s="3">
        <v>24</v>
      </c>
      <c r="C287" t="s">
        <v>5</v>
      </c>
      <c r="D287" t="str">
        <f>IF($B286&lt;$B287, "W", IF($B287&lt;$B286, "L", "T"))</f>
        <v>T</v>
      </c>
      <c r="E287" s="5">
        <v>41224</v>
      </c>
      <c r="F287" s="4">
        <f t="shared" si="375"/>
        <v>9</v>
      </c>
      <c r="G287" s="4">
        <v>13</v>
      </c>
      <c r="H287" t="s">
        <v>35</v>
      </c>
      <c r="I287" s="1">
        <v>1325</v>
      </c>
      <c r="J287" t="s">
        <v>67</v>
      </c>
      <c r="K287" s="1">
        <v>55</v>
      </c>
      <c r="L287" s="1" t="s">
        <v>65</v>
      </c>
      <c r="M287">
        <f t="shared" si="362"/>
        <v>24</v>
      </c>
      <c r="N287" s="10">
        <f t="shared" si="376"/>
        <v>23.625</v>
      </c>
      <c r="O287" s="10">
        <f t="shared" si="377"/>
        <v>12.875</v>
      </c>
      <c r="P287" s="8">
        <v>13.5</v>
      </c>
      <c r="Q287" t="str">
        <f t="shared" si="378"/>
        <v>Y</v>
      </c>
    </row>
    <row r="288" spans="1:17" x14ac:dyDescent="0.35">
      <c r="A288" t="s">
        <v>28</v>
      </c>
      <c r="B288" s="3">
        <v>38</v>
      </c>
      <c r="C288" t="s">
        <v>1</v>
      </c>
      <c r="D288" t="str">
        <f>IF($B288&lt;$B289,"L",IF($B289&lt;$B288, "W", "T"))</f>
        <v>W</v>
      </c>
      <c r="E288" s="5">
        <f t="shared" si="374"/>
        <v>41224</v>
      </c>
      <c r="F288" s="4">
        <f t="shared" si="375"/>
        <v>9</v>
      </c>
      <c r="G288" s="4">
        <v>7</v>
      </c>
      <c r="H288" t="s">
        <v>34</v>
      </c>
      <c r="I288">
        <v>1625</v>
      </c>
      <c r="J288" t="s">
        <v>43</v>
      </c>
      <c r="K288" s="1">
        <f>K289</f>
        <v>63</v>
      </c>
      <c r="L288" s="1" t="str">
        <f>L289</f>
        <v>Sunny</v>
      </c>
      <c r="M288">
        <f t="shared" si="361"/>
        <v>23</v>
      </c>
      <c r="N288" s="10">
        <f t="shared" si="376"/>
        <v>18.75</v>
      </c>
      <c r="O288" s="10">
        <f t="shared" si="377"/>
        <v>22.625</v>
      </c>
      <c r="P288" s="8">
        <f>(P289*-1)</f>
        <v>2.5</v>
      </c>
      <c r="Q288" t="str">
        <f t="shared" si="378"/>
        <v>N</v>
      </c>
    </row>
    <row r="289" spans="1:17" x14ac:dyDescent="0.35">
      <c r="A289" t="s">
        <v>27</v>
      </c>
      <c r="B289" s="3">
        <v>23</v>
      </c>
      <c r="C289" t="s">
        <v>1</v>
      </c>
      <c r="D289" t="str">
        <f>IF($B288&lt;$B289, "W", IF($B289&lt;$B288, "L", "T"))</f>
        <v>L</v>
      </c>
      <c r="E289" s="5">
        <v>41224</v>
      </c>
      <c r="F289" s="4">
        <f t="shared" si="375"/>
        <v>9</v>
      </c>
      <c r="G289" s="4">
        <v>6</v>
      </c>
      <c r="H289" t="s">
        <v>35</v>
      </c>
      <c r="I289">
        <v>1625</v>
      </c>
      <c r="J289" t="s">
        <v>43</v>
      </c>
      <c r="K289" s="1">
        <v>63</v>
      </c>
      <c r="L289" s="1" t="s">
        <v>65</v>
      </c>
      <c r="M289">
        <f t="shared" si="362"/>
        <v>38</v>
      </c>
      <c r="N289" s="10">
        <f t="shared" si="376"/>
        <v>16.625</v>
      </c>
      <c r="O289" s="10">
        <f t="shared" si="377"/>
        <v>22.875</v>
      </c>
      <c r="P289" s="8">
        <v>-2.5</v>
      </c>
      <c r="Q289" t="str">
        <f t="shared" si="378"/>
        <v>N</v>
      </c>
    </row>
    <row r="290" spans="1:17" x14ac:dyDescent="0.35">
      <c r="A290" t="s">
        <v>15</v>
      </c>
      <c r="B290" s="3">
        <v>13</v>
      </c>
      <c r="C290" t="s">
        <v>1</v>
      </c>
      <c r="D290" t="str">
        <f>IF($B290&lt;$B291,"L",IF($B291&lt;$B290, "W", "T"))</f>
        <v>W</v>
      </c>
      <c r="E290" s="5">
        <f t="shared" si="374"/>
        <v>41224</v>
      </c>
      <c r="F290" s="4">
        <f t="shared" si="375"/>
        <v>9</v>
      </c>
      <c r="G290" s="4">
        <v>7</v>
      </c>
      <c r="H290" t="s">
        <v>34</v>
      </c>
      <c r="I290">
        <v>1920</v>
      </c>
      <c r="J290" t="s">
        <v>38</v>
      </c>
      <c r="K290">
        <v>54</v>
      </c>
      <c r="L290" t="s">
        <v>73</v>
      </c>
      <c r="M290">
        <f t="shared" si="361"/>
        <v>6</v>
      </c>
      <c r="N290" s="10">
        <f t="shared" si="376"/>
        <v>29.625</v>
      </c>
      <c r="O290" s="10">
        <f t="shared" si="377"/>
        <v>17.125</v>
      </c>
      <c r="P290" s="8">
        <f>(P291*-1)</f>
        <v>-1</v>
      </c>
      <c r="Q290" t="str">
        <f t="shared" si="378"/>
        <v>Y</v>
      </c>
    </row>
    <row r="291" spans="1:17" x14ac:dyDescent="0.35">
      <c r="A291" t="s">
        <v>17</v>
      </c>
      <c r="B291" s="3">
        <v>6</v>
      </c>
      <c r="C291" t="s">
        <v>1</v>
      </c>
      <c r="D291" t="str">
        <f>IF($B290&lt;$B291, "W", IF($B291&lt;$B290, "L", "T"))</f>
        <v>L</v>
      </c>
      <c r="E291" s="5">
        <v>41224</v>
      </c>
      <c r="F291" s="4">
        <f t="shared" si="375"/>
        <v>9</v>
      </c>
      <c r="G291" s="4">
        <v>7</v>
      </c>
      <c r="H291" t="s">
        <v>35</v>
      </c>
      <c r="I291">
        <v>1920</v>
      </c>
      <c r="J291" t="s">
        <v>38</v>
      </c>
      <c r="K291">
        <v>54</v>
      </c>
      <c r="L291" t="s">
        <v>73</v>
      </c>
      <c r="M291">
        <f t="shared" si="362"/>
        <v>13</v>
      </c>
      <c r="N291" s="10">
        <f t="shared" si="376"/>
        <v>29.5</v>
      </c>
      <c r="O291" s="10">
        <f t="shared" si="377"/>
        <v>15</v>
      </c>
      <c r="P291" s="8">
        <v>1</v>
      </c>
      <c r="Q291" t="str">
        <f t="shared" si="378"/>
        <v>Y</v>
      </c>
    </row>
    <row r="292" spans="1:17" x14ac:dyDescent="0.35">
      <c r="A292" t="s">
        <v>33</v>
      </c>
      <c r="B292" s="3">
        <v>13</v>
      </c>
      <c r="C292" t="s">
        <v>5</v>
      </c>
      <c r="D292" t="str">
        <f>IF($B292&lt;$B293,"L",IF($B293&lt;$B292, "W", "T"))</f>
        <v>L</v>
      </c>
      <c r="E292" s="5">
        <f t="shared" si="374"/>
        <v>41225</v>
      </c>
      <c r="F292" s="4">
        <f t="shared" si="375"/>
        <v>9</v>
      </c>
      <c r="G292" s="4">
        <v>11</v>
      </c>
      <c r="H292" t="s">
        <v>34</v>
      </c>
      <c r="I292">
        <v>2030</v>
      </c>
      <c r="J292" t="s">
        <v>43</v>
      </c>
      <c r="K292" s="1">
        <f>K293</f>
        <v>45</v>
      </c>
      <c r="L292" s="1" t="str">
        <f>L293</f>
        <v>Light Rain</v>
      </c>
      <c r="M292">
        <f t="shared" si="361"/>
        <v>16</v>
      </c>
      <c r="N292" s="10">
        <f t="shared" si="376"/>
        <v>16.625</v>
      </c>
      <c r="O292" s="10">
        <f t="shared" si="377"/>
        <v>30</v>
      </c>
      <c r="P292" s="8">
        <f>(P293*-1)</f>
        <v>-13</v>
      </c>
      <c r="Q292" t="str">
        <f t="shared" si="378"/>
        <v>N</v>
      </c>
    </row>
    <row r="293" spans="1:17" x14ac:dyDescent="0.35">
      <c r="A293" t="s">
        <v>4</v>
      </c>
      <c r="B293" s="3">
        <v>16</v>
      </c>
      <c r="C293" t="s">
        <v>5</v>
      </c>
      <c r="D293" t="str">
        <f>IF($B292&lt;$B293, "W", IF($B293&lt;$B292, "L", "T"))</f>
        <v>W</v>
      </c>
      <c r="E293" s="5">
        <v>41225</v>
      </c>
      <c r="F293" s="4">
        <f t="shared" si="375"/>
        <v>9</v>
      </c>
      <c r="G293" s="4">
        <v>8</v>
      </c>
      <c r="H293" t="s">
        <v>35</v>
      </c>
      <c r="I293">
        <v>2030</v>
      </c>
      <c r="J293" t="s">
        <v>43</v>
      </c>
      <c r="K293" s="1">
        <v>45</v>
      </c>
      <c r="L293" s="1" t="s">
        <v>79</v>
      </c>
      <c r="M293">
        <f t="shared" si="362"/>
        <v>13</v>
      </c>
      <c r="N293" s="10">
        <f t="shared" si="376"/>
        <v>23.875</v>
      </c>
      <c r="O293" s="10">
        <f t="shared" si="377"/>
        <v>20.5</v>
      </c>
      <c r="P293" s="8">
        <v>13</v>
      </c>
      <c r="Q293" t="str">
        <f t="shared" si="378"/>
        <v>N</v>
      </c>
    </row>
    <row r="294" spans="1:17" x14ac:dyDescent="0.35">
      <c r="A294" t="s">
        <v>10</v>
      </c>
      <c r="B294" s="3">
        <v>14</v>
      </c>
      <c r="C294" t="s">
        <v>1</v>
      </c>
      <c r="D294" t="str">
        <f>IF($B294&lt;$B295,"L",IF($B295&lt;$B294, "W", "T"))</f>
        <v>L</v>
      </c>
      <c r="E294" s="5">
        <f>$E295</f>
        <v>41228</v>
      </c>
      <c r="F294" s="4">
        <f>1+IF(ISNA(VLOOKUP($A294,$A$266:$F$293,6,FALSE)),VLOOKUP($A294,$A$238:$F$265,6,FALSE),VLOOKUP($A294,$A$266:$F$293,6,FALSE))</f>
        <v>10</v>
      </c>
      <c r="G294" s="4">
        <v>4</v>
      </c>
      <c r="H294" t="s">
        <v>34</v>
      </c>
      <c r="I294">
        <v>2020</v>
      </c>
      <c r="J294" t="s">
        <v>43</v>
      </c>
      <c r="K294">
        <v>35</v>
      </c>
      <c r="L294" t="s">
        <v>142</v>
      </c>
      <c r="M294">
        <f t="shared" si="361"/>
        <v>19</v>
      </c>
      <c r="N294" s="10">
        <f>IF(ISNA(VLOOKUP($A294,$A$266:$N$293,2,FALSE)),((VLOOKUP($A294,$A$238:$N$265,14,FALSE)*($F294-2))+VLOOKUP($A294,$A$238:$N$265,2,FALSE))/($F294-1),((VLOOKUP($A294,$A$266:$N$293,14,FALSE)*($F294-2))+VLOOKUP($A294,$A$266:$N$293,2,FALSE))/($F294-1))</f>
        <v>19.222222222222221</v>
      </c>
      <c r="O294" s="10">
        <f>IF(ISNA(VLOOKUP($A294,$A$266:$O$293,13,FALSE)),((VLOOKUP($A294,$A$238:$O$265,15,FALSE)*($F294-2))+VLOOKUP($A294,$A$238:$O$265,13,FALSE))/($F294-1),((VLOOKUP($A294,$A$266:$O$293,15,FALSE)*($F294-2))+VLOOKUP($A294,$A$266:$O$293,13,FALSE))/($F294-1))</f>
        <v>20.666666666666668</v>
      </c>
      <c r="P294" s="8">
        <f>(P295*-1)</f>
        <v>-2.5</v>
      </c>
      <c r="Q294" t="str">
        <f>IF(AND(($P294 &lt;  0), ($D294="L")), "N", IF(AND(($P294 &gt; 0), ($D294="W")),"N","Y"))</f>
        <v>N</v>
      </c>
    </row>
    <row r="295" spans="1:17" x14ac:dyDescent="0.35">
      <c r="A295" t="s">
        <v>11</v>
      </c>
      <c r="B295" s="3">
        <v>19</v>
      </c>
      <c r="C295" t="s">
        <v>1</v>
      </c>
      <c r="D295" t="str">
        <f>IF($B294&lt;$B295, "W", IF($B295&lt;$B294, "L", "T"))</f>
        <v>W</v>
      </c>
      <c r="E295" s="5">
        <v>41228</v>
      </c>
      <c r="F295" s="4">
        <f t="shared" ref="F295:F322" si="379">1+IF(ISNA(VLOOKUP($A295,$A$266:$F$293,6,FALSE)),VLOOKUP($A295,$A$238:$F$265,6,FALSE),VLOOKUP($A295,$A$266:$F$293,6,FALSE))</f>
        <v>10</v>
      </c>
      <c r="G295" s="4">
        <v>4</v>
      </c>
      <c r="H295" t="s">
        <v>35</v>
      </c>
      <c r="I295">
        <v>2020</v>
      </c>
      <c r="J295" t="s">
        <v>43</v>
      </c>
      <c r="K295">
        <v>35</v>
      </c>
      <c r="L295" t="s">
        <v>142</v>
      </c>
      <c r="M295">
        <f t="shared" si="362"/>
        <v>14</v>
      </c>
      <c r="N295" s="10">
        <f t="shared" ref="N295:N321" si="380">IF(ISNA(VLOOKUP($A295,$A$266:$N$293,2,FALSE)),((VLOOKUP($A295,$A$238:$N$265,14,FALSE)*($F295-2))+VLOOKUP($A295,$A$238:$N$265,2,FALSE))/($F295-1),((VLOOKUP($A295,$A$266:$N$293,14,FALSE)*($F295-2))+VLOOKUP($A295,$A$266:$N$293,2,FALSE))/($F295-1))</f>
        <v>23.444444444444443</v>
      </c>
      <c r="O295" s="10">
        <f t="shared" ref="O295:O322" si="381">IF(ISNA(VLOOKUP($A295,$A$266:$O$293,13,FALSE)),((VLOOKUP($A295,$A$238:$O$265,15,FALSE)*($F295-2))+VLOOKUP($A295,$A$238:$O$265,13,FALSE))/($F295-1),((VLOOKUP($A295,$A$266:$O$293,15,FALSE)*($F295-2))+VLOOKUP($A295,$A$266:$O$293,13,FALSE))/($F295-1))</f>
        <v>31.666666666666668</v>
      </c>
      <c r="P295" s="8">
        <v>2.5</v>
      </c>
      <c r="Q295" t="str">
        <f t="shared" ref="Q295:Q321" si="382">IF(AND(($P295 &lt;  0), ($D295="L")), "N", IF(AND(($P295 &gt; 0), ($D295="W")),"N","Y"))</f>
        <v>N</v>
      </c>
    </row>
    <row r="296" spans="1:17" x14ac:dyDescent="0.35">
      <c r="A296" t="s">
        <v>31</v>
      </c>
      <c r="B296" s="3">
        <v>27</v>
      </c>
      <c r="C296" t="s">
        <v>1</v>
      </c>
      <c r="D296" t="str">
        <f>IF($B296&lt;$B297,"L",IF($B297&lt;$B296, "W", "T"))</f>
        <v>W</v>
      </c>
      <c r="E296" s="5">
        <f t="shared" ref="E296:E320" si="383">$E297</f>
        <v>41231</v>
      </c>
      <c r="F296" s="4">
        <f t="shared" si="379"/>
        <v>10</v>
      </c>
      <c r="G296" s="4">
        <v>7</v>
      </c>
      <c r="H296" t="s">
        <v>34</v>
      </c>
      <c r="I296">
        <v>1200</v>
      </c>
      <c r="J296" t="s">
        <v>38</v>
      </c>
      <c r="K296" t="s">
        <v>61</v>
      </c>
      <c r="M296">
        <f t="shared" si="361"/>
        <v>13</v>
      </c>
      <c r="N296" s="10">
        <f t="shared" si="380"/>
        <v>19.444444444444443</v>
      </c>
      <c r="O296" s="10">
        <f t="shared" si="381"/>
        <v>25.333333333333332</v>
      </c>
      <c r="P296" s="8">
        <f>(P297*-1)</f>
        <v>-3.5</v>
      </c>
      <c r="Q296" t="str">
        <f t="shared" si="382"/>
        <v>Y</v>
      </c>
    </row>
    <row r="297" spans="1:17" x14ac:dyDescent="0.35">
      <c r="A297" t="s">
        <v>23</v>
      </c>
      <c r="B297" s="3">
        <v>13</v>
      </c>
      <c r="C297" t="s">
        <v>1</v>
      </c>
      <c r="D297" t="str">
        <f>IF($B296&lt;$B297, "W", IF($B297&lt;$B296, "L", "T"))</f>
        <v>L</v>
      </c>
      <c r="E297" s="5">
        <v>41231</v>
      </c>
      <c r="F297" s="4">
        <f t="shared" si="379"/>
        <v>10</v>
      </c>
      <c r="G297" s="4">
        <v>7</v>
      </c>
      <c r="H297" t="s">
        <v>35</v>
      </c>
      <c r="I297">
        <v>1200</v>
      </c>
      <c r="J297" t="s">
        <v>38</v>
      </c>
      <c r="K297" t="s">
        <v>61</v>
      </c>
      <c r="M297">
        <f t="shared" si="362"/>
        <v>27</v>
      </c>
      <c r="N297" s="10">
        <f t="shared" si="380"/>
        <v>17.888888888888889</v>
      </c>
      <c r="O297" s="10">
        <f t="shared" si="381"/>
        <v>23.333333333333332</v>
      </c>
      <c r="P297" s="8">
        <v>3.5</v>
      </c>
      <c r="Q297" t="str">
        <f t="shared" si="382"/>
        <v>Y</v>
      </c>
    </row>
    <row r="298" spans="1:17" x14ac:dyDescent="0.35">
      <c r="A298" t="s">
        <v>26</v>
      </c>
      <c r="B298" s="3">
        <v>24</v>
      </c>
      <c r="C298" t="s">
        <v>1</v>
      </c>
      <c r="D298" t="str">
        <f>IF($B298&lt;$B299,"L",IF($B299&lt;$B298, "W", "T"))</f>
        <v>W</v>
      </c>
      <c r="E298" s="5">
        <f t="shared" si="383"/>
        <v>41231</v>
      </c>
      <c r="F298" s="4">
        <f t="shared" si="379"/>
        <v>10</v>
      </c>
      <c r="G298" s="4">
        <v>14</v>
      </c>
      <c r="H298" t="s">
        <v>34</v>
      </c>
      <c r="I298">
        <v>1300</v>
      </c>
      <c r="J298" t="s">
        <v>43</v>
      </c>
      <c r="K298" t="s">
        <v>61</v>
      </c>
      <c r="M298">
        <f t="shared" si="361"/>
        <v>20</v>
      </c>
      <c r="N298" s="10">
        <f t="shared" si="380"/>
        <v>26.555555555555557</v>
      </c>
      <c r="O298" s="10">
        <f t="shared" si="381"/>
        <v>20.777777777777779</v>
      </c>
      <c r="P298" s="8">
        <f>(P299*-1)</f>
        <v>3</v>
      </c>
      <c r="Q298" t="str">
        <f t="shared" si="382"/>
        <v>N</v>
      </c>
    </row>
    <row r="299" spans="1:17" x14ac:dyDescent="0.35">
      <c r="A299" t="s">
        <v>16</v>
      </c>
      <c r="B299" s="3">
        <v>20</v>
      </c>
      <c r="C299" t="s">
        <v>1</v>
      </c>
      <c r="D299" t="str">
        <f>IF($B298&lt;$B299, "W", IF($B299&lt;$B298, "L", "T"))</f>
        <v>L</v>
      </c>
      <c r="E299" s="5">
        <v>41231</v>
      </c>
      <c r="F299" s="4">
        <f t="shared" si="379"/>
        <v>10</v>
      </c>
      <c r="G299" s="4">
        <v>7</v>
      </c>
      <c r="H299" t="s">
        <v>35</v>
      </c>
      <c r="I299">
        <v>1300</v>
      </c>
      <c r="J299" t="s">
        <v>43</v>
      </c>
      <c r="K299" t="s">
        <v>61</v>
      </c>
      <c r="M299">
        <f t="shared" si="362"/>
        <v>24</v>
      </c>
      <c r="N299" s="10">
        <f t="shared" si="380"/>
        <v>24</v>
      </c>
      <c r="O299" s="10">
        <f t="shared" si="381"/>
        <v>24.666666666666668</v>
      </c>
      <c r="P299" s="8">
        <v>-3</v>
      </c>
      <c r="Q299" t="str">
        <f t="shared" si="382"/>
        <v>N</v>
      </c>
    </row>
    <row r="300" spans="1:17" x14ac:dyDescent="0.35">
      <c r="A300" t="s">
        <v>22</v>
      </c>
      <c r="B300" s="3">
        <v>19</v>
      </c>
      <c r="C300" t="s">
        <v>1</v>
      </c>
      <c r="D300" t="str">
        <f>IF($B300&lt;$B301,"L",IF($B301&lt;$B300, "W", "T"))</f>
        <v>L</v>
      </c>
      <c r="E300" s="5">
        <f t="shared" si="383"/>
        <v>41231</v>
      </c>
      <c r="F300" s="4">
        <f t="shared" si="379"/>
        <v>10</v>
      </c>
      <c r="G300" s="4">
        <v>14</v>
      </c>
      <c r="H300" t="s">
        <v>34</v>
      </c>
      <c r="I300">
        <v>1300</v>
      </c>
      <c r="J300" t="s">
        <v>43</v>
      </c>
      <c r="K300" t="s">
        <v>61</v>
      </c>
      <c r="M300">
        <f t="shared" si="361"/>
        <v>23</v>
      </c>
      <c r="N300" s="10">
        <f t="shared" si="380"/>
        <v>16</v>
      </c>
      <c r="O300" s="10">
        <f t="shared" si="381"/>
        <v>19.222222222222221</v>
      </c>
      <c r="P300" s="8">
        <f>(P301*-1)</f>
        <v>-9.5</v>
      </c>
      <c r="Q300" t="str">
        <f t="shared" si="382"/>
        <v>N</v>
      </c>
    </row>
    <row r="301" spans="1:17" x14ac:dyDescent="0.35">
      <c r="A301" t="s">
        <v>3</v>
      </c>
      <c r="B301" s="3">
        <v>23</v>
      </c>
      <c r="C301" t="s">
        <v>1</v>
      </c>
      <c r="D301" t="str">
        <f>IF($B300&lt;$B301, "W", IF($B301&lt;$B300, "L", "T"))</f>
        <v>W</v>
      </c>
      <c r="E301" s="5">
        <v>41231</v>
      </c>
      <c r="F301" s="4">
        <f t="shared" si="379"/>
        <v>10</v>
      </c>
      <c r="G301" s="4">
        <v>7</v>
      </c>
      <c r="H301" t="s">
        <v>35</v>
      </c>
      <c r="I301">
        <v>1300</v>
      </c>
      <c r="J301" t="s">
        <v>43</v>
      </c>
      <c r="K301" t="s">
        <v>61</v>
      </c>
      <c r="M301">
        <f t="shared" si="362"/>
        <v>19</v>
      </c>
      <c r="N301" s="10">
        <f t="shared" si="380"/>
        <v>27.444444444444443</v>
      </c>
      <c r="O301" s="10">
        <f t="shared" si="381"/>
        <v>19.333333333333332</v>
      </c>
      <c r="P301" s="8">
        <v>9.5</v>
      </c>
      <c r="Q301" t="str">
        <f t="shared" si="382"/>
        <v>N</v>
      </c>
    </row>
    <row r="302" spans="1:17" x14ac:dyDescent="0.35">
      <c r="A302" t="s">
        <v>6</v>
      </c>
      <c r="B302" s="3">
        <v>28</v>
      </c>
      <c r="C302" t="s">
        <v>1</v>
      </c>
      <c r="D302" t="str">
        <f>IF($B302&lt;$B303,"L",IF($B303&lt;$B302, "W", "T"))</f>
        <v>W</v>
      </c>
      <c r="E302" s="5">
        <f t="shared" si="383"/>
        <v>41231</v>
      </c>
      <c r="F302" s="4">
        <f t="shared" si="379"/>
        <v>10</v>
      </c>
      <c r="G302" s="4">
        <v>7</v>
      </c>
      <c r="H302" t="s">
        <v>34</v>
      </c>
      <c r="I302">
        <v>1200</v>
      </c>
      <c r="J302" t="s">
        <v>38</v>
      </c>
      <c r="K302">
        <v>59</v>
      </c>
      <c r="L302" t="s">
        <v>65</v>
      </c>
      <c r="M302">
        <f t="shared" si="361"/>
        <v>6</v>
      </c>
      <c r="N302" s="10">
        <f t="shared" si="380"/>
        <v>24.444444444444443</v>
      </c>
      <c r="O302" s="10">
        <f t="shared" si="381"/>
        <v>25.666666666666668</v>
      </c>
      <c r="P302" s="8">
        <f>(P303*-1)</f>
        <v>3</v>
      </c>
      <c r="Q302" t="str">
        <f t="shared" si="382"/>
        <v>N</v>
      </c>
    </row>
    <row r="303" spans="1:17" x14ac:dyDescent="0.35">
      <c r="A303" t="s">
        <v>33</v>
      </c>
      <c r="B303" s="3">
        <v>6</v>
      </c>
      <c r="C303" t="s">
        <v>1</v>
      </c>
      <c r="D303" t="str">
        <f>IF($B302&lt;$B303, "W", IF($B303&lt;$B302, "L", "T"))</f>
        <v>L</v>
      </c>
      <c r="E303" s="5">
        <v>41231</v>
      </c>
      <c r="F303" s="4">
        <f t="shared" si="379"/>
        <v>10</v>
      </c>
      <c r="G303" s="4">
        <v>6</v>
      </c>
      <c r="H303" t="s">
        <v>35</v>
      </c>
      <c r="I303">
        <v>1200</v>
      </c>
      <c r="J303" t="s">
        <v>38</v>
      </c>
      <c r="K303">
        <v>59</v>
      </c>
      <c r="L303" t="s">
        <v>65</v>
      </c>
      <c r="M303">
        <f t="shared" si="362"/>
        <v>28</v>
      </c>
      <c r="N303" s="10">
        <f t="shared" si="380"/>
        <v>16.222222222222221</v>
      </c>
      <c r="O303" s="10">
        <f t="shared" si="381"/>
        <v>28.444444444444443</v>
      </c>
      <c r="P303" s="8">
        <v>-3</v>
      </c>
      <c r="Q303" t="str">
        <f t="shared" si="382"/>
        <v>N</v>
      </c>
    </row>
    <row r="304" spans="1:17" x14ac:dyDescent="0.35">
      <c r="A304" t="s">
        <v>19</v>
      </c>
      <c r="B304" s="3">
        <v>37</v>
      </c>
      <c r="C304" t="s">
        <v>5</v>
      </c>
      <c r="D304" t="str">
        <f>IF($B304&lt;$B305,"L",IF($B305&lt;$B304, "W", "T"))</f>
        <v>L</v>
      </c>
      <c r="E304" s="5">
        <f t="shared" si="383"/>
        <v>41231</v>
      </c>
      <c r="F304" s="4">
        <f t="shared" si="379"/>
        <v>10</v>
      </c>
      <c r="G304" s="4">
        <v>13</v>
      </c>
      <c r="H304" t="s">
        <v>34</v>
      </c>
      <c r="I304">
        <v>1200</v>
      </c>
      <c r="J304" t="s">
        <v>38</v>
      </c>
      <c r="K304" t="s">
        <v>61</v>
      </c>
      <c r="M304">
        <f t="shared" ref="M304:M367" si="384">$B305</f>
        <v>43</v>
      </c>
      <c r="N304" s="10">
        <f t="shared" si="380"/>
        <v>14.111111111111111</v>
      </c>
      <c r="O304" s="10">
        <f t="shared" si="381"/>
        <v>27.333333333333332</v>
      </c>
      <c r="P304" s="8">
        <f>(P305*-1)</f>
        <v>-15.5</v>
      </c>
      <c r="Q304" t="str">
        <f t="shared" si="382"/>
        <v>N</v>
      </c>
    </row>
    <row r="305" spans="1:17" x14ac:dyDescent="0.35">
      <c r="A305" t="s">
        <v>15</v>
      </c>
      <c r="B305" s="3">
        <v>43</v>
      </c>
      <c r="C305" t="s">
        <v>5</v>
      </c>
      <c r="D305" t="str">
        <f>IF($B304&lt;$B305, "W", IF($B305&lt;$B304, "L", "T"))</f>
        <v>W</v>
      </c>
      <c r="E305" s="5">
        <v>41231</v>
      </c>
      <c r="F305" s="4">
        <f t="shared" si="379"/>
        <v>10</v>
      </c>
      <c r="G305" s="4">
        <v>7</v>
      </c>
      <c r="H305" t="s">
        <v>35</v>
      </c>
      <c r="I305">
        <v>1200</v>
      </c>
      <c r="J305" t="s">
        <v>38</v>
      </c>
      <c r="K305" t="s">
        <v>61</v>
      </c>
      <c r="M305">
        <f t="shared" ref="M305:M368" si="385">$B304</f>
        <v>37</v>
      </c>
      <c r="N305" s="10">
        <f t="shared" si="380"/>
        <v>27.777777777777779</v>
      </c>
      <c r="O305" s="10">
        <f t="shared" si="381"/>
        <v>15.888888888888889</v>
      </c>
      <c r="P305" s="8">
        <v>15.5</v>
      </c>
      <c r="Q305" t="str">
        <f t="shared" si="382"/>
        <v>N</v>
      </c>
    </row>
    <row r="306" spans="1:17" x14ac:dyDescent="0.35">
      <c r="A306" t="s">
        <v>27</v>
      </c>
      <c r="B306" s="3">
        <v>6</v>
      </c>
      <c r="C306" t="s">
        <v>1</v>
      </c>
      <c r="D306" t="str">
        <f>IF($B306&lt;$B307,"L",IF($B307&lt;$B306, "W", "T"))</f>
        <v>L</v>
      </c>
      <c r="E306" s="5">
        <f t="shared" si="383"/>
        <v>41231</v>
      </c>
      <c r="F306" s="4">
        <f t="shared" si="379"/>
        <v>10</v>
      </c>
      <c r="G306" s="4">
        <v>7</v>
      </c>
      <c r="H306" t="s">
        <v>34</v>
      </c>
      <c r="I306">
        <v>1300</v>
      </c>
      <c r="J306" t="s">
        <v>43</v>
      </c>
      <c r="K306">
        <v>52</v>
      </c>
      <c r="L306" t="s">
        <v>64</v>
      </c>
      <c r="M306">
        <f t="shared" si="384"/>
        <v>31</v>
      </c>
      <c r="N306" s="10">
        <f t="shared" si="380"/>
        <v>17.333333333333332</v>
      </c>
      <c r="O306" s="10">
        <f t="shared" si="381"/>
        <v>24.555555555555557</v>
      </c>
      <c r="P306" s="8">
        <f>(P307*-1)</f>
        <v>-3.5</v>
      </c>
      <c r="Q306" t="str">
        <f t="shared" si="382"/>
        <v>N</v>
      </c>
    </row>
    <row r="307" spans="1:17" x14ac:dyDescent="0.35">
      <c r="A307" t="s">
        <v>29</v>
      </c>
      <c r="B307" s="3">
        <v>31</v>
      </c>
      <c r="C307" t="s">
        <v>1</v>
      </c>
      <c r="D307" t="str">
        <f>IF($B306&lt;$B307, "W", IF($B307&lt;$B306, "L", "T"))</f>
        <v>W</v>
      </c>
      <c r="E307" s="5">
        <v>41231</v>
      </c>
      <c r="F307" s="4">
        <f t="shared" si="379"/>
        <v>10</v>
      </c>
      <c r="G307" s="4">
        <v>14</v>
      </c>
      <c r="H307" t="s">
        <v>35</v>
      </c>
      <c r="I307">
        <v>1300</v>
      </c>
      <c r="J307" t="s">
        <v>43</v>
      </c>
      <c r="K307">
        <v>52</v>
      </c>
      <c r="L307" t="s">
        <v>64</v>
      </c>
      <c r="M307">
        <f t="shared" si="385"/>
        <v>6</v>
      </c>
      <c r="N307" s="10">
        <f t="shared" si="380"/>
        <v>25.111111111111111</v>
      </c>
      <c r="O307" s="10">
        <f t="shared" si="381"/>
        <v>27.555555555555557</v>
      </c>
      <c r="P307" s="8">
        <v>3.5</v>
      </c>
      <c r="Q307" t="str">
        <f t="shared" si="382"/>
        <v>N</v>
      </c>
    </row>
    <row r="308" spans="1:17" x14ac:dyDescent="0.35">
      <c r="A308" t="s">
        <v>9</v>
      </c>
      <c r="B308" s="3">
        <v>27</v>
      </c>
      <c r="C308" t="s">
        <v>5</v>
      </c>
      <c r="D308" t="str">
        <f>IF($B308&lt;$B309,"L",IF($B309&lt;$B308, "W", "T"))</f>
        <v>W</v>
      </c>
      <c r="E308" s="5">
        <f t="shared" si="383"/>
        <v>41231</v>
      </c>
      <c r="F308" s="4">
        <f t="shared" si="379"/>
        <v>10</v>
      </c>
      <c r="G308" s="4">
        <v>7</v>
      </c>
      <c r="H308" t="s">
        <v>34</v>
      </c>
      <c r="I308">
        <v>1300</v>
      </c>
      <c r="J308" s="1" t="s">
        <v>43</v>
      </c>
      <c r="K308" s="1">
        <f>K309</f>
        <v>53</v>
      </c>
      <c r="L308" s="1" t="str">
        <f>L309</f>
        <v>Cloudy</v>
      </c>
      <c r="M308">
        <f t="shared" si="384"/>
        <v>21</v>
      </c>
      <c r="N308" s="10">
        <f t="shared" si="380"/>
        <v>28.055555555555557</v>
      </c>
      <c r="O308" s="10">
        <f t="shared" si="381"/>
        <v>21.861111111111111</v>
      </c>
      <c r="P308" s="8">
        <f>(P309*-1)</f>
        <v>1</v>
      </c>
      <c r="Q308" t="str">
        <f t="shared" si="382"/>
        <v>N</v>
      </c>
    </row>
    <row r="309" spans="1:17" x14ac:dyDescent="0.35">
      <c r="A309" t="s">
        <v>20</v>
      </c>
      <c r="B309" s="3">
        <v>21</v>
      </c>
      <c r="C309" t="s">
        <v>5</v>
      </c>
      <c r="D309" t="str">
        <f>IF($B308&lt;$B309, "W", IF($B309&lt;$B308, "L", "T"))</f>
        <v>L</v>
      </c>
      <c r="E309" s="5">
        <v>41231</v>
      </c>
      <c r="F309" s="4">
        <f t="shared" si="379"/>
        <v>10</v>
      </c>
      <c r="G309" s="4">
        <v>7</v>
      </c>
      <c r="H309" t="s">
        <v>35</v>
      </c>
      <c r="I309">
        <v>1300</v>
      </c>
      <c r="J309" s="1" t="s">
        <v>43</v>
      </c>
      <c r="K309" s="1">
        <v>53</v>
      </c>
      <c r="L309" s="1" t="s">
        <v>64</v>
      </c>
      <c r="M309">
        <f t="shared" si="385"/>
        <v>27</v>
      </c>
      <c r="N309" s="10">
        <f t="shared" si="380"/>
        <v>18.111111111111111</v>
      </c>
      <c r="O309" s="10">
        <f t="shared" si="381"/>
        <v>24</v>
      </c>
      <c r="P309" s="8">
        <v>-1</v>
      </c>
      <c r="Q309" t="str">
        <f t="shared" si="382"/>
        <v>N</v>
      </c>
    </row>
    <row r="310" spans="1:17" x14ac:dyDescent="0.35">
      <c r="A310" t="s">
        <v>8</v>
      </c>
      <c r="B310" s="3">
        <v>20</v>
      </c>
      <c r="C310" t="s">
        <v>5</v>
      </c>
      <c r="D310" t="str">
        <f>IF($B310&lt;$B311,"L",IF($B311&lt;$B310, "W", "T"))</f>
        <v>L</v>
      </c>
      <c r="E310" s="5">
        <f t="shared" si="383"/>
        <v>41231</v>
      </c>
      <c r="F310" s="4">
        <f t="shared" si="379"/>
        <v>10</v>
      </c>
      <c r="G310" s="4">
        <v>14</v>
      </c>
      <c r="H310" t="s">
        <v>34</v>
      </c>
      <c r="I310">
        <v>1200</v>
      </c>
      <c r="J310" t="s">
        <v>38</v>
      </c>
      <c r="K310" s="1" t="str">
        <f>K311</f>
        <v>Dome</v>
      </c>
      <c r="L310" s="1">
        <f>L311</f>
        <v>0</v>
      </c>
      <c r="M310">
        <f t="shared" si="384"/>
        <v>23</v>
      </c>
      <c r="N310" s="10">
        <f t="shared" si="380"/>
        <v>18.777777777777779</v>
      </c>
      <c r="O310" s="10">
        <f t="shared" si="381"/>
        <v>23.444444444444443</v>
      </c>
      <c r="P310" s="8">
        <f>(P311*-1)</f>
        <v>-7</v>
      </c>
      <c r="Q310" t="str">
        <f t="shared" si="382"/>
        <v>N</v>
      </c>
    </row>
    <row r="311" spans="1:17" x14ac:dyDescent="0.35">
      <c r="A311" t="s">
        <v>28</v>
      </c>
      <c r="B311" s="3">
        <v>23</v>
      </c>
      <c r="C311" t="s">
        <v>5</v>
      </c>
      <c r="D311" t="str">
        <f>IF($B310&lt;$B311, "W", IF($B311&lt;$B310, "L", "T"))</f>
        <v>W</v>
      </c>
      <c r="E311" s="5">
        <v>41231</v>
      </c>
      <c r="F311" s="4">
        <f t="shared" si="379"/>
        <v>10</v>
      </c>
      <c r="G311" s="4">
        <v>7</v>
      </c>
      <c r="H311" t="s">
        <v>35</v>
      </c>
      <c r="I311">
        <v>1200</v>
      </c>
      <c r="J311" t="s">
        <v>38</v>
      </c>
      <c r="K311" s="1" t="s">
        <v>61</v>
      </c>
      <c r="L311" s="1"/>
      <c r="M311">
        <f t="shared" si="385"/>
        <v>20</v>
      </c>
      <c r="N311" s="10">
        <f t="shared" si="380"/>
        <v>20.888888888888889</v>
      </c>
      <c r="O311" s="10">
        <f t="shared" si="381"/>
        <v>22.666666666666668</v>
      </c>
      <c r="P311" s="8">
        <v>7</v>
      </c>
      <c r="Q311" t="str">
        <f t="shared" si="382"/>
        <v>N</v>
      </c>
    </row>
    <row r="312" spans="1:17" x14ac:dyDescent="0.35">
      <c r="A312" t="s">
        <v>2</v>
      </c>
      <c r="B312" s="3">
        <v>38</v>
      </c>
      <c r="C312" t="s">
        <v>1</v>
      </c>
      <c r="D312" t="str">
        <f>IF($B312&lt;$B313,"L",IF($B313&lt;$B312, "W", "T"))</f>
        <v>W</v>
      </c>
      <c r="E312" s="5">
        <f t="shared" si="383"/>
        <v>41231</v>
      </c>
      <c r="F312" s="4">
        <f t="shared" si="379"/>
        <v>10</v>
      </c>
      <c r="G312" s="4">
        <v>7</v>
      </c>
      <c r="H312" t="s">
        <v>34</v>
      </c>
      <c r="I312">
        <v>1305</v>
      </c>
      <c r="J312" t="s">
        <v>67</v>
      </c>
      <c r="K312" s="1">
        <v>61</v>
      </c>
      <c r="L312" t="s">
        <v>62</v>
      </c>
      <c r="M312">
        <f t="shared" si="384"/>
        <v>17</v>
      </c>
      <c r="N312" s="10">
        <f t="shared" si="380"/>
        <v>27.666666666666668</v>
      </c>
      <c r="O312" s="10">
        <f t="shared" si="381"/>
        <v>28.444444444444443</v>
      </c>
      <c r="P312" s="8">
        <f>(P313*-1)</f>
        <v>6</v>
      </c>
      <c r="Q312" t="str">
        <f t="shared" si="382"/>
        <v>N</v>
      </c>
    </row>
    <row r="313" spans="1:17" x14ac:dyDescent="0.35">
      <c r="A313" t="s">
        <v>12</v>
      </c>
      <c r="B313" s="3">
        <v>17</v>
      </c>
      <c r="C313" t="s">
        <v>1</v>
      </c>
      <c r="D313" t="str">
        <f>IF($B312&lt;$B313, "W", IF($B313&lt;$B312, "L", "T"))</f>
        <v>L</v>
      </c>
      <c r="E313" s="5">
        <v>41231</v>
      </c>
      <c r="F313" s="4">
        <f t="shared" si="379"/>
        <v>10</v>
      </c>
      <c r="G313" s="4">
        <v>7</v>
      </c>
      <c r="H313" t="s">
        <v>35</v>
      </c>
      <c r="I313">
        <v>1305</v>
      </c>
      <c r="J313" t="s">
        <v>67</v>
      </c>
      <c r="K313" s="1">
        <v>61</v>
      </c>
      <c r="L313" t="s">
        <v>62</v>
      </c>
      <c r="M313">
        <f t="shared" si="385"/>
        <v>38</v>
      </c>
      <c r="N313" s="10">
        <f t="shared" si="380"/>
        <v>21.222222222222221</v>
      </c>
      <c r="O313" s="10">
        <f t="shared" si="381"/>
        <v>31.555555555555557</v>
      </c>
      <c r="P313" s="8">
        <v>-6</v>
      </c>
      <c r="Q313" t="str">
        <f t="shared" si="382"/>
        <v>N</v>
      </c>
    </row>
    <row r="314" spans="1:17" x14ac:dyDescent="0.35">
      <c r="A314" t="s">
        <v>32</v>
      </c>
      <c r="B314" s="3">
        <v>23</v>
      </c>
      <c r="C314" t="s">
        <v>1</v>
      </c>
      <c r="D314" t="str">
        <f>IF($B314&lt;$B315,"L",IF($B315&lt;$B314, "W", "T"))</f>
        <v>L</v>
      </c>
      <c r="E314" s="5">
        <f t="shared" si="383"/>
        <v>41231</v>
      </c>
      <c r="F314" s="4">
        <f t="shared" si="379"/>
        <v>10</v>
      </c>
      <c r="G314" s="4">
        <v>7</v>
      </c>
      <c r="H314" t="s">
        <v>34</v>
      </c>
      <c r="I314">
        <v>1425</v>
      </c>
      <c r="J314" t="s">
        <v>40</v>
      </c>
      <c r="K314">
        <v>62</v>
      </c>
      <c r="L314" t="s">
        <v>65</v>
      </c>
      <c r="M314">
        <f t="shared" si="384"/>
        <v>30</v>
      </c>
      <c r="N314" s="10">
        <f t="shared" si="380"/>
        <v>23.222222222222221</v>
      </c>
      <c r="O314" s="10">
        <f t="shared" si="381"/>
        <v>21.222222222222221</v>
      </c>
      <c r="P314" s="8">
        <f>(P315*-1)</f>
        <v>-7.5</v>
      </c>
      <c r="Q314" t="str">
        <f t="shared" si="382"/>
        <v>N</v>
      </c>
    </row>
    <row r="315" spans="1:17" x14ac:dyDescent="0.35">
      <c r="A315" t="s">
        <v>18</v>
      </c>
      <c r="B315" s="3">
        <v>30</v>
      </c>
      <c r="C315" t="s">
        <v>1</v>
      </c>
      <c r="D315" t="str">
        <f>IF($B314&lt;$B315, "W", IF($B315&lt;$B314, "L", "T"))</f>
        <v>W</v>
      </c>
      <c r="E315" s="5">
        <v>41231</v>
      </c>
      <c r="F315" s="4">
        <f t="shared" si="379"/>
        <v>10</v>
      </c>
      <c r="G315" s="4">
        <v>7</v>
      </c>
      <c r="H315" t="s">
        <v>35</v>
      </c>
      <c r="I315">
        <v>1425</v>
      </c>
      <c r="J315" t="s">
        <v>40</v>
      </c>
      <c r="K315">
        <v>62</v>
      </c>
      <c r="L315" t="s">
        <v>65</v>
      </c>
      <c r="M315">
        <f t="shared" si="385"/>
        <v>23</v>
      </c>
      <c r="N315" s="10">
        <f t="shared" si="380"/>
        <v>30.111111111111111</v>
      </c>
      <c r="O315" s="10">
        <f t="shared" si="381"/>
        <v>21</v>
      </c>
      <c r="P315" s="8">
        <v>7.5</v>
      </c>
      <c r="Q315" t="str">
        <f t="shared" si="382"/>
        <v>N</v>
      </c>
    </row>
    <row r="316" spans="1:17" x14ac:dyDescent="0.35">
      <c r="A316" t="s">
        <v>14</v>
      </c>
      <c r="B316" s="3">
        <v>24</v>
      </c>
      <c r="C316" t="s">
        <v>1</v>
      </c>
      <c r="D316" t="str">
        <f>IF($B316&lt;$B317,"L",IF($B317&lt;$B316, "W", "T"))</f>
        <v>L</v>
      </c>
      <c r="E316" s="5">
        <f t="shared" si="383"/>
        <v>41231</v>
      </c>
      <c r="F316" s="4">
        <f t="shared" si="379"/>
        <v>10</v>
      </c>
      <c r="G316" s="4">
        <v>10</v>
      </c>
      <c r="H316" t="s">
        <v>34</v>
      </c>
      <c r="I316">
        <v>1625</v>
      </c>
      <c r="J316" t="s">
        <v>43</v>
      </c>
      <c r="K316">
        <v>42</v>
      </c>
      <c r="L316" t="s">
        <v>138</v>
      </c>
      <c r="M316">
        <f t="shared" si="384"/>
        <v>59</v>
      </c>
      <c r="N316" s="10">
        <f t="shared" si="380"/>
        <v>20.666666666666668</v>
      </c>
      <c r="O316" s="10">
        <f t="shared" si="381"/>
        <v>22.333333333333332</v>
      </c>
      <c r="P316" s="8">
        <f>(P317*-1)</f>
        <v>-10</v>
      </c>
      <c r="Q316" t="str">
        <f t="shared" si="382"/>
        <v>N</v>
      </c>
    </row>
    <row r="317" spans="1:17" x14ac:dyDescent="0.35">
      <c r="A317" t="s">
        <v>7</v>
      </c>
      <c r="B317" s="3">
        <v>59</v>
      </c>
      <c r="C317" t="s">
        <v>1</v>
      </c>
      <c r="D317" t="str">
        <f>IF($B316&lt;$B317, "W", IF($B317&lt;$B316, "L", "T"))</f>
        <v>W</v>
      </c>
      <c r="E317" s="5">
        <v>41231</v>
      </c>
      <c r="F317" s="4">
        <f t="shared" si="379"/>
        <v>10</v>
      </c>
      <c r="G317" s="4">
        <v>7</v>
      </c>
      <c r="H317" t="s">
        <v>35</v>
      </c>
      <c r="I317">
        <v>1625</v>
      </c>
      <c r="J317" t="s">
        <v>43</v>
      </c>
      <c r="K317">
        <v>42</v>
      </c>
      <c r="L317" t="s">
        <v>138</v>
      </c>
      <c r="M317">
        <f t="shared" si="385"/>
        <v>24</v>
      </c>
      <c r="N317" s="10">
        <f t="shared" si="380"/>
        <v>33.222222222222221</v>
      </c>
      <c r="O317" s="10">
        <f t="shared" si="381"/>
        <v>22.333333333333332</v>
      </c>
      <c r="P317" s="8">
        <v>10</v>
      </c>
      <c r="Q317" t="str">
        <f t="shared" si="382"/>
        <v>N</v>
      </c>
    </row>
    <row r="318" spans="1:17" x14ac:dyDescent="0.35">
      <c r="A318" t="s">
        <v>30</v>
      </c>
      <c r="B318" s="3">
        <v>13</v>
      </c>
      <c r="C318" t="s">
        <v>1</v>
      </c>
      <c r="D318" t="str">
        <f>IF($B318&lt;$B319,"L",IF($B319&lt;$B318, "W", "T"))</f>
        <v>W</v>
      </c>
      <c r="E318" s="5">
        <f t="shared" si="383"/>
        <v>41231</v>
      </c>
      <c r="F318" s="4">
        <f t="shared" si="379"/>
        <v>10</v>
      </c>
      <c r="G318" s="4">
        <v>7</v>
      </c>
      <c r="H318" t="s">
        <v>34</v>
      </c>
      <c r="I318">
        <v>2020</v>
      </c>
      <c r="J318" t="s">
        <v>43</v>
      </c>
      <c r="K318" s="1">
        <f>K319</f>
        <v>46</v>
      </c>
      <c r="L318" s="1" t="str">
        <f>L319</f>
        <v>Clear</v>
      </c>
      <c r="M318">
        <f t="shared" si="384"/>
        <v>10</v>
      </c>
      <c r="N318" s="10">
        <f t="shared" si="380"/>
        <v>28.222222222222221</v>
      </c>
      <c r="O318" s="10">
        <f t="shared" si="381"/>
        <v>21.777777777777779</v>
      </c>
      <c r="P318" s="8">
        <f>(P319*-1)</f>
        <v>3</v>
      </c>
      <c r="Q318" t="str">
        <f t="shared" si="382"/>
        <v>N</v>
      </c>
    </row>
    <row r="319" spans="1:17" x14ac:dyDescent="0.35">
      <c r="A319" t="s">
        <v>4</v>
      </c>
      <c r="B319" s="3">
        <v>10</v>
      </c>
      <c r="C319" t="s">
        <v>1</v>
      </c>
      <c r="D319" t="str">
        <f>IF($B318&lt;$B319, "W", IF($B319&lt;$B318, "L", "T"))</f>
        <v>L</v>
      </c>
      <c r="E319" s="5">
        <v>41231</v>
      </c>
      <c r="F319" s="4">
        <f t="shared" si="379"/>
        <v>10</v>
      </c>
      <c r="G319" s="4">
        <v>6</v>
      </c>
      <c r="H319" t="s">
        <v>35</v>
      </c>
      <c r="I319">
        <v>2020</v>
      </c>
      <c r="J319" t="s">
        <v>43</v>
      </c>
      <c r="K319" s="1">
        <v>46</v>
      </c>
      <c r="L319" s="1" t="s">
        <v>69</v>
      </c>
      <c r="M319">
        <f t="shared" si="385"/>
        <v>13</v>
      </c>
      <c r="N319" s="10">
        <f t="shared" si="380"/>
        <v>23</v>
      </c>
      <c r="O319" s="10">
        <f t="shared" si="381"/>
        <v>19.666666666666668</v>
      </c>
      <c r="P319" s="8">
        <v>-3</v>
      </c>
      <c r="Q319" t="str">
        <f t="shared" si="382"/>
        <v>N</v>
      </c>
    </row>
    <row r="320" spans="1:17" ht="14.5" customHeight="1" x14ac:dyDescent="0.35">
      <c r="A320" t="s">
        <v>17</v>
      </c>
      <c r="B320" s="3">
        <v>7</v>
      </c>
      <c r="C320" t="s">
        <v>1</v>
      </c>
      <c r="D320" t="str">
        <f>IF($B320&lt;$B321,"L",IF($B321&lt;$B320, "W", "T"))</f>
        <v>L</v>
      </c>
      <c r="E320" s="5">
        <f t="shared" si="383"/>
        <v>41232</v>
      </c>
      <c r="F320" s="4">
        <f t="shared" si="379"/>
        <v>10</v>
      </c>
      <c r="G320" s="4">
        <v>8</v>
      </c>
      <c r="H320" t="s">
        <v>34</v>
      </c>
      <c r="I320" s="1">
        <v>1730</v>
      </c>
      <c r="J320" t="s">
        <v>67</v>
      </c>
      <c r="K320" s="1">
        <f>K321</f>
        <v>64</v>
      </c>
      <c r="L320" s="1" t="str">
        <f>L321</f>
        <v>Cloudy</v>
      </c>
      <c r="M320">
        <f t="shared" si="384"/>
        <v>32</v>
      </c>
      <c r="N320" s="10">
        <f t="shared" si="380"/>
        <v>26.888888888888889</v>
      </c>
      <c r="O320" s="10">
        <f t="shared" si="381"/>
        <v>14.777777777777779</v>
      </c>
      <c r="P320" s="8">
        <f>(P321*-1)</f>
        <v>-3.5</v>
      </c>
      <c r="Q320" t="str">
        <f t="shared" si="382"/>
        <v>N</v>
      </c>
    </row>
    <row r="321" spans="1:17" ht="14.5" customHeight="1" x14ac:dyDescent="0.35">
      <c r="A321" t="s">
        <v>24</v>
      </c>
      <c r="B321" s="3">
        <v>32</v>
      </c>
      <c r="C321" t="s">
        <v>1</v>
      </c>
      <c r="D321" t="str">
        <f>IF($B320&lt;$B321, "W", IF($B321&lt;$B320, "L", "T"))</f>
        <v>W</v>
      </c>
      <c r="E321" s="5">
        <v>41232</v>
      </c>
      <c r="F321" s="4">
        <f t="shared" si="379"/>
        <v>10</v>
      </c>
      <c r="G321" s="4">
        <v>8</v>
      </c>
      <c r="H321" t="s">
        <v>35</v>
      </c>
      <c r="I321" s="1">
        <v>1730</v>
      </c>
      <c r="J321" t="s">
        <v>67</v>
      </c>
      <c r="K321" s="1">
        <v>64</v>
      </c>
      <c r="L321" s="1" t="s">
        <v>64</v>
      </c>
      <c r="M321">
        <f t="shared" si="385"/>
        <v>7</v>
      </c>
      <c r="N321" s="10">
        <f t="shared" si="380"/>
        <v>23.666666666666668</v>
      </c>
      <c r="O321" s="10">
        <f t="shared" si="381"/>
        <v>14.111111111111111</v>
      </c>
      <c r="P321" s="8">
        <v>3.5</v>
      </c>
      <c r="Q321" t="str">
        <f t="shared" si="382"/>
        <v>N</v>
      </c>
    </row>
    <row r="322" spans="1:17" x14ac:dyDescent="0.35">
      <c r="A322" t="s">
        <v>15</v>
      </c>
      <c r="B322" s="3">
        <v>34</v>
      </c>
      <c r="C322" t="s">
        <v>5</v>
      </c>
      <c r="D322" t="str">
        <f>IF($B322&lt;$B323,"L",IF($B323&lt;$B322, "W", "T"))</f>
        <v>W</v>
      </c>
      <c r="E322" s="5">
        <f>$E323</f>
        <v>41235</v>
      </c>
      <c r="F322" s="4">
        <f>1+IF(ISNA(VLOOKUP($A322,$A$294:$F$321,6,FALSE)),VLOOKUP($A322,$A$266:$F$293,6,FALSE),VLOOKUP($A322,$A$294:$F$321,6,FALSE))</f>
        <v>11</v>
      </c>
      <c r="G322" s="4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384"/>
        <v>31</v>
      </c>
      <c r="N322" s="10">
        <f>IF(ISNA(VLOOKUP($A322,$A$294:$N$321,2,FALSE)),((VLOOKUP($A322,$A$266:$N$293,14,FALSE)*($F322-2))+VLOOKUP($A322,$A$266:$N$293,2,FALSE))/($F322-1),((VLOOKUP($A322,$A$294:$N$321,14,FALSE)*($F322-2))+VLOOKUP($A322,$A$294:$N$321,2,FALSE))/($F322-1))</f>
        <v>29.3</v>
      </c>
      <c r="O322" s="10">
        <f>IF(ISNA(VLOOKUP($A322,$A$294:$O$321,13,FALSE)),((VLOOKUP($A322,$A$266:$O$293,15,FALSE)*($F322-2))+VLOOKUP($A322,$A$266:$O$293,13,FALSE))/($F322-1),((VLOOKUP($A322,$A$294:$O$321,15,FALSE)*($F322-2))+VLOOKUP($A322,$A$294:$O$321,13,FALSE))/($F322-1))</f>
        <v>18</v>
      </c>
      <c r="P322" s="8">
        <f>(P323*-1)</f>
        <v>3.5</v>
      </c>
      <c r="Q322" t="str">
        <f>IF(AND(($P322 &lt;  0), ($D322="L")), "N", IF(AND(($P322 &gt; 0), ($D322="W")),"N","Y"))</f>
        <v>N</v>
      </c>
    </row>
    <row r="323" spans="1:17" x14ac:dyDescent="0.35">
      <c r="A323" t="s">
        <v>16</v>
      </c>
      <c r="B323" s="3">
        <v>31</v>
      </c>
      <c r="C323" t="s">
        <v>5</v>
      </c>
      <c r="D323" t="str">
        <f>IF($B322&lt;$B323, "W", IF($B323&lt;$B322, "L", "T"))</f>
        <v>L</v>
      </c>
      <c r="E323" s="5">
        <v>41235</v>
      </c>
      <c r="F323" s="4">
        <f t="shared" ref="F323:F354" si="386">1+IF(ISNA(VLOOKUP($A323,$A$294:$F$321,6,FALSE)),VLOOKUP($A323,$A$266:$F$293,6,FALSE),VLOOKUP($A323,$A$294:$F$321,6,FALSE))</f>
        <v>11</v>
      </c>
      <c r="G323" s="4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385"/>
        <v>34</v>
      </c>
      <c r="N323" s="10">
        <f t="shared" ref="N323:N353" si="387">IF(ISNA(VLOOKUP($A323,$A$294:$N$321,2,FALSE)),((VLOOKUP($A323,$A$266:$N$293,14,FALSE)*($F323-2))+VLOOKUP($A323,$A$266:$N$293,2,FALSE))/($F323-1),((VLOOKUP($A323,$A$294:$N$321,14,FALSE)*($F323-2))+VLOOKUP($A323,$A$294:$N$321,2,FALSE))/($F323-1))</f>
        <v>23.6</v>
      </c>
      <c r="O323" s="10">
        <f t="shared" ref="O323:O353" si="388">IF(ISNA(VLOOKUP($A323,$A$294:$O$321,13,FALSE)),((VLOOKUP($A323,$A$266:$O$293,15,FALSE)*($F323-2))+VLOOKUP($A323,$A$266:$O$293,13,FALSE))/($F323-1),((VLOOKUP($A323,$A$294:$O$321,15,FALSE)*($F323-2))+VLOOKUP($A323,$A$294:$O$321,13,FALSE))/($F323-1))</f>
        <v>24.6</v>
      </c>
      <c r="P323" s="8">
        <v>-3.5</v>
      </c>
      <c r="Q323" t="str">
        <f t="shared" ref="Q323:Q353" si="389">IF(AND(($P323 &lt;  0), ($D323="L")), "N", IF(AND(($P323 &gt; 0), ($D323="W")),"N","Y"))</f>
        <v>N</v>
      </c>
    </row>
    <row r="324" spans="1:17" x14ac:dyDescent="0.35">
      <c r="A324" t="s">
        <v>29</v>
      </c>
      <c r="B324" s="3">
        <v>38</v>
      </c>
      <c r="C324" t="s">
        <v>1</v>
      </c>
      <c r="D324" t="str">
        <f>IF($B324&lt;$B325,"L",IF($B325&lt;$B324, "W", "T"))</f>
        <v>W</v>
      </c>
      <c r="E324" s="5">
        <f>$E325</f>
        <v>41235</v>
      </c>
      <c r="F324" s="4">
        <f t="shared" si="386"/>
        <v>11</v>
      </c>
      <c r="G324" s="4">
        <v>4</v>
      </c>
      <c r="H324" t="s">
        <v>34</v>
      </c>
      <c r="I324">
        <v>1525</v>
      </c>
      <c r="J324" t="s">
        <v>38</v>
      </c>
      <c r="K324" s="1" t="str">
        <f>K325</f>
        <v>Dome</v>
      </c>
      <c r="L324" s="1">
        <f>L325</f>
        <v>0</v>
      </c>
      <c r="M324">
        <f t="shared" si="384"/>
        <v>31</v>
      </c>
      <c r="N324" s="10">
        <f t="shared" si="387"/>
        <v>25.7</v>
      </c>
      <c r="O324" s="10">
        <f t="shared" si="388"/>
        <v>25.4</v>
      </c>
      <c r="P324" s="8">
        <f>(P325*-1)</f>
        <v>-3.5</v>
      </c>
      <c r="Q324" t="str">
        <f t="shared" si="389"/>
        <v>Y</v>
      </c>
    </row>
    <row r="325" spans="1:17" x14ac:dyDescent="0.35">
      <c r="A325" t="s">
        <v>28</v>
      </c>
      <c r="B325" s="3">
        <v>31</v>
      </c>
      <c r="C325" t="s">
        <v>1</v>
      </c>
      <c r="D325" t="str">
        <f>IF($B324&lt;$B325, "W", IF($B325&lt;$B324, "L", "T"))</f>
        <v>L</v>
      </c>
      <c r="E325" s="5">
        <v>41235</v>
      </c>
      <c r="F325" s="4">
        <f t="shared" si="386"/>
        <v>11</v>
      </c>
      <c r="G325" s="4">
        <v>4</v>
      </c>
      <c r="H325" t="s">
        <v>35</v>
      </c>
      <c r="I325">
        <v>1525</v>
      </c>
      <c r="J325" t="s">
        <v>38</v>
      </c>
      <c r="K325" s="1" t="s">
        <v>61</v>
      </c>
      <c r="L325" s="1"/>
      <c r="M325">
        <f t="shared" si="385"/>
        <v>38</v>
      </c>
      <c r="N325" s="10">
        <f t="shared" si="387"/>
        <v>21.1</v>
      </c>
      <c r="O325" s="10">
        <f t="shared" si="388"/>
        <v>22.4</v>
      </c>
      <c r="P325" s="8">
        <v>3.5</v>
      </c>
      <c r="Q325" t="str">
        <f t="shared" si="389"/>
        <v>Y</v>
      </c>
    </row>
    <row r="326" spans="1:17" x14ac:dyDescent="0.35">
      <c r="A326" t="s">
        <v>7</v>
      </c>
      <c r="B326" s="3">
        <v>49</v>
      </c>
      <c r="C326" t="s">
        <v>1</v>
      </c>
      <c r="D326" t="str">
        <f>IF($B326&lt;$B327,"L",IF($B327&lt;$B326, "W", "T"))</f>
        <v>W</v>
      </c>
      <c r="E326" s="5">
        <f>$E327</f>
        <v>41235</v>
      </c>
      <c r="F326" s="4">
        <f t="shared" si="386"/>
        <v>11</v>
      </c>
      <c r="G326" s="4">
        <v>4</v>
      </c>
      <c r="H326" t="s">
        <v>34</v>
      </c>
      <c r="I326">
        <v>2020</v>
      </c>
      <c r="J326" t="s">
        <v>43</v>
      </c>
      <c r="K326">
        <v>46</v>
      </c>
      <c r="L326" t="s">
        <v>69</v>
      </c>
      <c r="M326">
        <f t="shared" si="384"/>
        <v>19</v>
      </c>
      <c r="N326" s="10">
        <f t="shared" si="387"/>
        <v>35.799999999999997</v>
      </c>
      <c r="O326" s="10">
        <f t="shared" si="388"/>
        <v>22.5</v>
      </c>
      <c r="P326" s="8">
        <f>(P327*-1)</f>
        <v>7</v>
      </c>
      <c r="Q326" t="str">
        <f t="shared" si="389"/>
        <v>N</v>
      </c>
    </row>
    <row r="327" spans="1:17" x14ac:dyDescent="0.35">
      <c r="A327" t="s">
        <v>31</v>
      </c>
      <c r="B327" s="3">
        <v>19</v>
      </c>
      <c r="C327" t="s">
        <v>1</v>
      </c>
      <c r="D327" t="str">
        <f>IF($B326&lt;$B327, "W", IF($B327&lt;$B326, "L", "T"))</f>
        <v>L</v>
      </c>
      <c r="E327" s="5">
        <v>41235</v>
      </c>
      <c r="F327" s="4">
        <f t="shared" si="386"/>
        <v>11</v>
      </c>
      <c r="G327" s="4">
        <v>4</v>
      </c>
      <c r="H327" t="s">
        <v>35</v>
      </c>
      <c r="I327">
        <v>2020</v>
      </c>
      <c r="J327" t="s">
        <v>43</v>
      </c>
      <c r="K327">
        <v>46</v>
      </c>
      <c r="L327" t="s">
        <v>69</v>
      </c>
      <c r="M327">
        <f t="shared" si="385"/>
        <v>49</v>
      </c>
      <c r="N327" s="10">
        <f t="shared" si="387"/>
        <v>20.2</v>
      </c>
      <c r="O327" s="10">
        <f t="shared" si="388"/>
        <v>24.1</v>
      </c>
      <c r="P327" s="8">
        <v>-7</v>
      </c>
      <c r="Q327" t="str">
        <f t="shared" si="389"/>
        <v>N</v>
      </c>
    </row>
    <row r="328" spans="1:17" x14ac:dyDescent="0.35">
      <c r="A328" t="s">
        <v>0</v>
      </c>
      <c r="B328" s="3">
        <v>10</v>
      </c>
      <c r="C328" t="s">
        <v>1</v>
      </c>
      <c r="D328" t="str">
        <f>IF($B328&lt;$B329,"L",IF($B329&lt;$B328, "W", "T"))</f>
        <v>L</v>
      </c>
      <c r="E328" s="5">
        <f>$E329</f>
        <v>41238</v>
      </c>
      <c r="F328" s="4">
        <f t="shared" si="386"/>
        <v>11</v>
      </c>
      <c r="G328" s="4">
        <v>14</v>
      </c>
      <c r="H328" t="s">
        <v>34</v>
      </c>
      <c r="I328">
        <v>1200</v>
      </c>
      <c r="J328" t="s">
        <v>38</v>
      </c>
      <c r="K328">
        <v>41</v>
      </c>
      <c r="L328" t="s">
        <v>62</v>
      </c>
      <c r="M328">
        <f t="shared" si="384"/>
        <v>28</v>
      </c>
      <c r="N328" s="10">
        <f t="shared" si="387"/>
        <v>24.1</v>
      </c>
      <c r="O328" s="10">
        <f t="shared" si="388"/>
        <v>22.28</v>
      </c>
      <c r="P328" s="8">
        <f>(P329*-1)</f>
        <v>-6.5</v>
      </c>
      <c r="Q328" t="str">
        <f t="shared" si="389"/>
        <v>N</v>
      </c>
    </row>
    <row r="329" spans="1:17" x14ac:dyDescent="0.35">
      <c r="A329" t="s">
        <v>17</v>
      </c>
      <c r="B329" s="3">
        <v>28</v>
      </c>
      <c r="C329" t="s">
        <v>1</v>
      </c>
      <c r="D329" t="str">
        <f>IF($B328&lt;$B329, "W", IF($B329&lt;$B328, "L", "T"))</f>
        <v>W</v>
      </c>
      <c r="E329" s="5">
        <v>41238</v>
      </c>
      <c r="F329" s="4">
        <f t="shared" si="386"/>
        <v>11</v>
      </c>
      <c r="G329" s="4">
        <v>6</v>
      </c>
      <c r="H329" t="s">
        <v>35</v>
      </c>
      <c r="I329">
        <v>1200</v>
      </c>
      <c r="J329" t="s">
        <v>38</v>
      </c>
      <c r="K329">
        <v>41</v>
      </c>
      <c r="L329" t="s">
        <v>62</v>
      </c>
      <c r="M329">
        <f t="shared" si="385"/>
        <v>10</v>
      </c>
      <c r="N329" s="10">
        <f t="shared" si="387"/>
        <v>24.9</v>
      </c>
      <c r="O329" s="10">
        <f t="shared" si="388"/>
        <v>16.5</v>
      </c>
      <c r="P329" s="8">
        <v>6.5</v>
      </c>
      <c r="Q329" t="str">
        <f t="shared" si="389"/>
        <v>N</v>
      </c>
    </row>
    <row r="330" spans="1:17" x14ac:dyDescent="0.35">
      <c r="A330" t="s">
        <v>4</v>
      </c>
      <c r="B330" s="3">
        <v>14</v>
      </c>
      <c r="C330" t="s">
        <v>1</v>
      </c>
      <c r="D330" t="str">
        <f>IF($B330&lt;$B331,"L",IF($B331&lt;$B330, "W", "T"))</f>
        <v>L</v>
      </c>
      <c r="E330" s="5">
        <f>$E331</f>
        <v>41238</v>
      </c>
      <c r="F330" s="4">
        <f t="shared" si="386"/>
        <v>11</v>
      </c>
      <c r="G330" s="4">
        <v>7</v>
      </c>
      <c r="H330" t="s">
        <v>34</v>
      </c>
      <c r="I330">
        <v>1300</v>
      </c>
      <c r="J330" t="s">
        <v>43</v>
      </c>
      <c r="K330" s="1">
        <f>K331</f>
        <v>34</v>
      </c>
      <c r="L330" s="1" t="str">
        <f>L331</f>
        <v>Sunny</v>
      </c>
      <c r="M330">
        <f t="shared" si="384"/>
        <v>20</v>
      </c>
      <c r="N330" s="10">
        <f t="shared" si="387"/>
        <v>21.7</v>
      </c>
      <c r="O330" s="10">
        <f t="shared" si="388"/>
        <v>19</v>
      </c>
      <c r="P330" s="8">
        <f>(P331*-1)</f>
        <v>1</v>
      </c>
      <c r="Q330" t="str">
        <f t="shared" si="389"/>
        <v>Y</v>
      </c>
    </row>
    <row r="331" spans="1:17" x14ac:dyDescent="0.35">
      <c r="A331" t="s">
        <v>8</v>
      </c>
      <c r="B331" s="3">
        <v>20</v>
      </c>
      <c r="C331" t="s">
        <v>1</v>
      </c>
      <c r="D331" t="str">
        <f>IF($B330&lt;$B331, "W", IF($B331&lt;$B330, "L", "T"))</f>
        <v>W</v>
      </c>
      <c r="E331" s="5">
        <v>41238</v>
      </c>
      <c r="F331" s="4">
        <f t="shared" si="386"/>
        <v>11</v>
      </c>
      <c r="G331" s="4">
        <v>7</v>
      </c>
      <c r="H331" t="s">
        <v>35</v>
      </c>
      <c r="I331">
        <v>1300</v>
      </c>
      <c r="J331" t="s">
        <v>43</v>
      </c>
      <c r="K331" s="1">
        <v>34</v>
      </c>
      <c r="L331" s="1" t="s">
        <v>65</v>
      </c>
      <c r="M331">
        <f t="shared" si="385"/>
        <v>14</v>
      </c>
      <c r="N331" s="10">
        <f t="shared" si="387"/>
        <v>18.899999999999999</v>
      </c>
      <c r="O331" s="10">
        <f t="shared" si="388"/>
        <v>23.4</v>
      </c>
      <c r="P331" s="8">
        <v>-1</v>
      </c>
      <c r="Q331" t="str">
        <f t="shared" si="389"/>
        <v>Y</v>
      </c>
    </row>
    <row r="332" spans="1:17" x14ac:dyDescent="0.35">
      <c r="A332" t="s">
        <v>12</v>
      </c>
      <c r="B332" s="3">
        <v>10</v>
      </c>
      <c r="C332" t="s">
        <v>1</v>
      </c>
      <c r="D332" t="str">
        <f>IF($B332&lt;$B333,"L",IF($B333&lt;$B332, "W", "T"))</f>
        <v>L</v>
      </c>
      <c r="E332" s="5">
        <f>$E333</f>
        <v>41238</v>
      </c>
      <c r="F332" s="4">
        <f t="shared" si="386"/>
        <v>11</v>
      </c>
      <c r="G332" s="4">
        <v>7</v>
      </c>
      <c r="H332" t="s">
        <v>34</v>
      </c>
      <c r="I332">
        <v>1300</v>
      </c>
      <c r="J332" t="s">
        <v>43</v>
      </c>
      <c r="K332" s="1">
        <f>K333</f>
        <v>41</v>
      </c>
      <c r="L332" s="1" t="str">
        <f>L333</f>
        <v>Mostly Sunny</v>
      </c>
      <c r="M332">
        <f t="shared" si="384"/>
        <v>34</v>
      </c>
      <c r="N332" s="10">
        <f t="shared" si="387"/>
        <v>20.8</v>
      </c>
      <c r="O332" s="10">
        <f t="shared" si="388"/>
        <v>32.200000000000003</v>
      </c>
      <c r="P332" s="8">
        <f>(P333*-1)</f>
        <v>-7.5</v>
      </c>
      <c r="Q332" t="str">
        <f t="shared" si="389"/>
        <v>N</v>
      </c>
    </row>
    <row r="333" spans="1:17" x14ac:dyDescent="0.35">
      <c r="A333" t="s">
        <v>6</v>
      </c>
      <c r="B333" s="3">
        <v>34</v>
      </c>
      <c r="C333" t="s">
        <v>1</v>
      </c>
      <c r="D333" t="str">
        <f>IF($B332&lt;$B333, "W", IF($B333&lt;$B332, "L", "T"))</f>
        <v>W</v>
      </c>
      <c r="E333" s="5">
        <v>41238</v>
      </c>
      <c r="F333" s="4">
        <f t="shared" si="386"/>
        <v>11</v>
      </c>
      <c r="G333" s="4">
        <v>7</v>
      </c>
      <c r="H333" t="s">
        <v>35</v>
      </c>
      <c r="I333">
        <v>1300</v>
      </c>
      <c r="J333" t="s">
        <v>43</v>
      </c>
      <c r="K333" s="1">
        <v>41</v>
      </c>
      <c r="L333" s="1" t="s">
        <v>107</v>
      </c>
      <c r="M333">
        <f t="shared" si="385"/>
        <v>10</v>
      </c>
      <c r="N333" s="10">
        <f t="shared" si="387"/>
        <v>24.8</v>
      </c>
      <c r="O333" s="10">
        <f t="shared" si="388"/>
        <v>23.7</v>
      </c>
      <c r="P333" s="8">
        <v>7.5</v>
      </c>
      <c r="Q333" t="str">
        <f t="shared" si="389"/>
        <v>N</v>
      </c>
    </row>
    <row r="334" spans="1:17" x14ac:dyDescent="0.35">
      <c r="A334" t="s">
        <v>3</v>
      </c>
      <c r="B334" s="3">
        <v>24</v>
      </c>
      <c r="C334" t="s">
        <v>1</v>
      </c>
      <c r="D334" t="str">
        <f>IF($B334&lt;$B335,"L",IF($B335&lt;$B334, "W", "T"))</f>
        <v>W</v>
      </c>
      <c r="E334" s="5">
        <f>$E335</f>
        <v>41238</v>
      </c>
      <c r="F334" s="4">
        <f t="shared" si="386"/>
        <v>11</v>
      </c>
      <c r="G334" s="4">
        <v>7</v>
      </c>
      <c r="H334" t="s">
        <v>34</v>
      </c>
      <c r="I334">
        <v>1300</v>
      </c>
      <c r="J334" t="s">
        <v>43</v>
      </c>
      <c r="K334">
        <v>65</v>
      </c>
      <c r="L334" t="s">
        <v>65</v>
      </c>
      <c r="M334">
        <f t="shared" si="384"/>
        <v>23</v>
      </c>
      <c r="N334" s="10">
        <f t="shared" si="387"/>
        <v>27</v>
      </c>
      <c r="O334" s="10">
        <f t="shared" si="388"/>
        <v>19.3</v>
      </c>
      <c r="P334" s="8">
        <f>(P335*-1)</f>
        <v>1</v>
      </c>
      <c r="Q334" t="str">
        <f t="shared" si="389"/>
        <v>N</v>
      </c>
    </row>
    <row r="335" spans="1:17" x14ac:dyDescent="0.35">
      <c r="A335" t="s">
        <v>9</v>
      </c>
      <c r="B335" s="3">
        <v>23</v>
      </c>
      <c r="C335" t="s">
        <v>1</v>
      </c>
      <c r="D335" t="str">
        <f>IF($B334&lt;$B335, "W", IF($B335&lt;$B334, "L", "T"))</f>
        <v>L</v>
      </c>
      <c r="E335" s="5">
        <v>41238</v>
      </c>
      <c r="F335" s="4">
        <f t="shared" si="386"/>
        <v>11</v>
      </c>
      <c r="G335" s="4">
        <v>7</v>
      </c>
      <c r="H335" t="s">
        <v>35</v>
      </c>
      <c r="I335">
        <v>1300</v>
      </c>
      <c r="J335" t="s">
        <v>43</v>
      </c>
      <c r="K335">
        <v>65</v>
      </c>
      <c r="L335" t="s">
        <v>65</v>
      </c>
      <c r="M335">
        <f t="shared" si="385"/>
        <v>24</v>
      </c>
      <c r="N335" s="10">
        <f t="shared" si="387"/>
        <v>27.95</v>
      </c>
      <c r="O335" s="10">
        <f t="shared" si="388"/>
        <v>21.774999999999999</v>
      </c>
      <c r="P335" s="8">
        <v>-1</v>
      </c>
      <c r="Q335" t="str">
        <f t="shared" si="389"/>
        <v>N</v>
      </c>
    </row>
    <row r="336" spans="1:17" x14ac:dyDescent="0.35">
      <c r="A336" t="s">
        <v>25</v>
      </c>
      <c r="B336" s="3">
        <v>21</v>
      </c>
      <c r="C336" t="s">
        <v>1</v>
      </c>
      <c r="D336" t="str">
        <f>IF($B336&lt;$B337,"L",IF($B337&lt;$B336, "W", "T"))</f>
        <v>L</v>
      </c>
      <c r="E336" s="5">
        <f>$E337</f>
        <v>41238</v>
      </c>
      <c r="F336" s="4">
        <f t="shared" si="386"/>
        <v>11</v>
      </c>
      <c r="G336" s="4">
        <v>14</v>
      </c>
      <c r="H336" t="s">
        <v>34</v>
      </c>
      <c r="I336">
        <v>1300</v>
      </c>
      <c r="J336" t="s">
        <v>43</v>
      </c>
      <c r="K336" s="1">
        <f>K337</f>
        <v>72</v>
      </c>
      <c r="L336" s="1" t="str">
        <f>L337</f>
        <v>Sunny</v>
      </c>
      <c r="M336">
        <f t="shared" si="384"/>
        <v>24</v>
      </c>
      <c r="N336" s="10">
        <f t="shared" si="387"/>
        <v>19.8</v>
      </c>
      <c r="O336" s="10">
        <f t="shared" si="388"/>
        <v>16.100000000000001</v>
      </c>
      <c r="P336" s="8">
        <f>(P337*-1)</f>
        <v>3</v>
      </c>
      <c r="Q336" t="str">
        <f t="shared" si="389"/>
        <v>Y</v>
      </c>
    </row>
    <row r="337" spans="1:17" x14ac:dyDescent="0.35">
      <c r="A337" t="s">
        <v>10</v>
      </c>
      <c r="B337" s="3">
        <v>24</v>
      </c>
      <c r="C337" t="s">
        <v>1</v>
      </c>
      <c r="D337" t="str">
        <f>IF($B336&lt;$B337, "W", IF($B337&lt;$B336, "L", "T"))</f>
        <v>W</v>
      </c>
      <c r="E337" s="5">
        <v>41238</v>
      </c>
      <c r="F337" s="4">
        <f t="shared" si="386"/>
        <v>11</v>
      </c>
      <c r="G337" s="4">
        <v>10</v>
      </c>
      <c r="H337" t="s">
        <v>35</v>
      </c>
      <c r="I337">
        <v>1300</v>
      </c>
      <c r="J337" t="s">
        <v>43</v>
      </c>
      <c r="K337" s="1">
        <v>72</v>
      </c>
      <c r="L337" s="1" t="s">
        <v>65</v>
      </c>
      <c r="M337">
        <f t="shared" si="385"/>
        <v>21</v>
      </c>
      <c r="N337" s="10">
        <f t="shared" si="387"/>
        <v>18.7</v>
      </c>
      <c r="O337" s="10">
        <f t="shared" si="388"/>
        <v>20.5</v>
      </c>
      <c r="P337" s="8">
        <v>-3</v>
      </c>
      <c r="Q337" t="str">
        <f t="shared" si="389"/>
        <v>Y</v>
      </c>
    </row>
    <row r="338" spans="1:17" x14ac:dyDescent="0.35">
      <c r="A338" t="s">
        <v>18</v>
      </c>
      <c r="B338" s="3">
        <v>17</v>
      </c>
      <c r="C338" t="s">
        <v>1</v>
      </c>
      <c r="D338" t="str">
        <f>IF($B338&lt;$B339,"L",IF($B339&lt;$B338, "W", "T"))</f>
        <v>W</v>
      </c>
      <c r="E338" s="5">
        <f t="shared" ref="E338" si="390">$E339</f>
        <v>41238</v>
      </c>
      <c r="F338" s="4">
        <f t="shared" si="386"/>
        <v>11</v>
      </c>
      <c r="G338" s="4">
        <v>7</v>
      </c>
      <c r="H338" t="s">
        <v>34</v>
      </c>
      <c r="I338">
        <v>1200</v>
      </c>
      <c r="J338" t="s">
        <v>38</v>
      </c>
      <c r="K338">
        <v>52</v>
      </c>
      <c r="L338" t="s">
        <v>65</v>
      </c>
      <c r="M338">
        <f t="shared" si="384"/>
        <v>9</v>
      </c>
      <c r="N338" s="10">
        <f t="shared" si="387"/>
        <v>30.1</v>
      </c>
      <c r="O338" s="10">
        <f t="shared" si="388"/>
        <v>21.2</v>
      </c>
      <c r="P338" s="8">
        <f>(P339*-1)</f>
        <v>10.5</v>
      </c>
      <c r="Q338" t="str">
        <f t="shared" si="389"/>
        <v>N</v>
      </c>
    </row>
    <row r="339" spans="1:17" x14ac:dyDescent="0.35">
      <c r="A339" t="s">
        <v>33</v>
      </c>
      <c r="B339" s="3">
        <v>9</v>
      </c>
      <c r="C339" t="s">
        <v>1</v>
      </c>
      <c r="D339" t="str">
        <f>IF($B338&lt;$B339, "W", IF($B339&lt;$B338, "L", "T"))</f>
        <v>L</v>
      </c>
      <c r="E339" s="5">
        <v>41238</v>
      </c>
      <c r="F339" s="4">
        <f t="shared" si="386"/>
        <v>11</v>
      </c>
      <c r="G339" s="4">
        <v>7</v>
      </c>
      <c r="H339" t="s">
        <v>35</v>
      </c>
      <c r="I339">
        <v>1200</v>
      </c>
      <c r="J339" t="s">
        <v>38</v>
      </c>
      <c r="K339">
        <v>52</v>
      </c>
      <c r="L339" t="s">
        <v>65</v>
      </c>
      <c r="M339">
        <f t="shared" si="385"/>
        <v>17</v>
      </c>
      <c r="N339" s="10">
        <f t="shared" si="387"/>
        <v>15.2</v>
      </c>
      <c r="O339" s="10">
        <f t="shared" si="388"/>
        <v>28.4</v>
      </c>
      <c r="P339" s="8">
        <v>-10.5</v>
      </c>
      <c r="Q339" t="str">
        <f t="shared" si="389"/>
        <v>N</v>
      </c>
    </row>
    <row r="340" spans="1:17" x14ac:dyDescent="0.35">
      <c r="A340" t="s">
        <v>11</v>
      </c>
      <c r="B340" s="3">
        <v>13</v>
      </c>
      <c r="C340" t="s">
        <v>1</v>
      </c>
      <c r="D340" t="str">
        <f>IF($B340&lt;$B341,"L",IF($B341&lt;$B340, "W", "T"))</f>
        <v>L</v>
      </c>
      <c r="E340" s="5">
        <f t="shared" ref="E340" si="391">$E341</f>
        <v>41238</v>
      </c>
      <c r="F340" s="4">
        <f t="shared" si="386"/>
        <v>11</v>
      </c>
      <c r="G340" s="4">
        <v>10</v>
      </c>
      <c r="H340" t="s">
        <v>34</v>
      </c>
      <c r="I340">
        <v>1300</v>
      </c>
      <c r="J340" t="s">
        <v>43</v>
      </c>
      <c r="K340" t="s">
        <v>61</v>
      </c>
      <c r="M340">
        <f t="shared" si="384"/>
        <v>20</v>
      </c>
      <c r="N340" s="10">
        <f t="shared" si="387"/>
        <v>23</v>
      </c>
      <c r="O340" s="10">
        <f t="shared" si="388"/>
        <v>29.9</v>
      </c>
      <c r="P340" s="8">
        <f>(P341*-1)</f>
        <v>-2</v>
      </c>
      <c r="Q340" t="str">
        <f t="shared" si="389"/>
        <v>N</v>
      </c>
    </row>
    <row r="341" spans="1:17" x14ac:dyDescent="0.35">
      <c r="A341" t="s">
        <v>14</v>
      </c>
      <c r="B341" s="3">
        <v>20</v>
      </c>
      <c r="C341" t="s">
        <v>1</v>
      </c>
      <c r="D341" t="str">
        <f>IF($B340&lt;$B341, "W", IF($B341&lt;$B340, "L", "T"))</f>
        <v>W</v>
      </c>
      <c r="E341" s="5">
        <v>41238</v>
      </c>
      <c r="F341" s="4">
        <f t="shared" si="386"/>
        <v>11</v>
      </c>
      <c r="G341" s="4">
        <v>7</v>
      </c>
      <c r="H341" t="s">
        <v>35</v>
      </c>
      <c r="I341">
        <v>1300</v>
      </c>
      <c r="J341" t="s">
        <v>43</v>
      </c>
      <c r="K341" t="s">
        <v>61</v>
      </c>
      <c r="M341">
        <f t="shared" si="385"/>
        <v>13</v>
      </c>
      <c r="N341" s="10">
        <f t="shared" si="387"/>
        <v>21</v>
      </c>
      <c r="O341" s="10">
        <f t="shared" si="388"/>
        <v>26</v>
      </c>
      <c r="P341" s="8">
        <v>2</v>
      </c>
      <c r="Q341" t="str">
        <f t="shared" si="389"/>
        <v>N</v>
      </c>
    </row>
    <row r="342" spans="1:17" x14ac:dyDescent="0.35">
      <c r="A342" t="s">
        <v>13</v>
      </c>
      <c r="B342" s="3">
        <v>19</v>
      </c>
      <c r="C342" t="s">
        <v>1</v>
      </c>
      <c r="D342" t="str">
        <f>IF($B342&lt;$B343,"L",IF($B343&lt;$B342, "W", "T"))</f>
        <v>L</v>
      </c>
      <c r="E342" s="5">
        <f t="shared" ref="E342" si="392">$E343</f>
        <v>41238</v>
      </c>
      <c r="F342" s="4">
        <f t="shared" si="386"/>
        <v>11</v>
      </c>
      <c r="G342" s="4">
        <v>14</v>
      </c>
      <c r="H342" t="s">
        <v>34</v>
      </c>
      <c r="I342">
        <v>1300</v>
      </c>
      <c r="J342" t="s">
        <v>43</v>
      </c>
      <c r="K342">
        <v>60</v>
      </c>
      <c r="L342" t="s">
        <v>65</v>
      </c>
      <c r="M342">
        <f t="shared" si="384"/>
        <v>24</v>
      </c>
      <c r="N342" s="10">
        <f t="shared" si="387"/>
        <v>21.9</v>
      </c>
      <c r="O342" s="10">
        <f t="shared" si="388"/>
        <v>31.1</v>
      </c>
      <c r="P342" s="8">
        <f>(P343*-1)</f>
        <v>3.5</v>
      </c>
      <c r="Q342" t="str">
        <f t="shared" si="389"/>
        <v>Y</v>
      </c>
    </row>
    <row r="343" spans="1:17" x14ac:dyDescent="0.35">
      <c r="A343" t="s">
        <v>19</v>
      </c>
      <c r="B343" s="3">
        <v>24</v>
      </c>
      <c r="C343" t="s">
        <v>1</v>
      </c>
      <c r="D343" t="str">
        <f>IF($B342&lt;$B343, "W", IF($B343&lt;$B342, "L", "T"))</f>
        <v>W</v>
      </c>
      <c r="E343" s="5">
        <v>41238</v>
      </c>
      <c r="F343" s="4">
        <f t="shared" si="386"/>
        <v>11</v>
      </c>
      <c r="G343" s="4">
        <v>4</v>
      </c>
      <c r="H343" t="s">
        <v>35</v>
      </c>
      <c r="I343">
        <v>1300</v>
      </c>
      <c r="J343" t="s">
        <v>43</v>
      </c>
      <c r="K343">
        <v>60</v>
      </c>
      <c r="L343" t="s">
        <v>65</v>
      </c>
      <c r="M343">
        <f t="shared" si="385"/>
        <v>19</v>
      </c>
      <c r="N343" s="10">
        <f t="shared" si="387"/>
        <v>16.399999999999999</v>
      </c>
      <c r="O343" s="10">
        <f t="shared" si="388"/>
        <v>28.9</v>
      </c>
      <c r="P343" s="8">
        <v>-3.5</v>
      </c>
      <c r="Q343" t="str">
        <f t="shared" si="389"/>
        <v>Y</v>
      </c>
    </row>
    <row r="344" spans="1:17" x14ac:dyDescent="0.35">
      <c r="A344" t="s">
        <v>30</v>
      </c>
      <c r="B344" s="3">
        <v>16</v>
      </c>
      <c r="C344" t="s">
        <v>5</v>
      </c>
      <c r="D344" t="str">
        <f>IF($B344&lt;$B345,"L",IF($B345&lt;$B344, "W", "T"))</f>
        <v>W</v>
      </c>
      <c r="E344" s="5">
        <f t="shared" ref="E344" si="393">$E345</f>
        <v>41238</v>
      </c>
      <c r="F344" s="4">
        <f t="shared" si="386"/>
        <v>11</v>
      </c>
      <c r="G344" s="4">
        <v>7</v>
      </c>
      <c r="H344" t="s">
        <v>34</v>
      </c>
      <c r="I344">
        <v>1305</v>
      </c>
      <c r="J344" t="s">
        <v>67</v>
      </c>
      <c r="K344">
        <v>59</v>
      </c>
      <c r="L344" t="s">
        <v>62</v>
      </c>
      <c r="M344">
        <f t="shared" si="384"/>
        <v>13</v>
      </c>
      <c r="N344" s="10">
        <f t="shared" si="387"/>
        <v>26.7</v>
      </c>
      <c r="O344" s="10">
        <f t="shared" si="388"/>
        <v>20.6</v>
      </c>
      <c r="P344" s="8">
        <f>(P345*-1)</f>
        <v>1</v>
      </c>
      <c r="Q344" t="str">
        <f t="shared" si="389"/>
        <v>N</v>
      </c>
    </row>
    <row r="345" spans="1:17" x14ac:dyDescent="0.35">
      <c r="A345" t="s">
        <v>32</v>
      </c>
      <c r="B345" s="3">
        <v>13</v>
      </c>
      <c r="C345" t="s">
        <v>5</v>
      </c>
      <c r="D345" t="str">
        <f>IF($B344&lt;$B345, "W", IF($B345&lt;$B344, "L", "T"))</f>
        <v>L</v>
      </c>
      <c r="E345" s="5">
        <v>41238</v>
      </c>
      <c r="F345" s="4">
        <f t="shared" si="386"/>
        <v>11</v>
      </c>
      <c r="G345" s="4">
        <v>7</v>
      </c>
      <c r="H345" t="s">
        <v>35</v>
      </c>
      <c r="I345">
        <v>1305</v>
      </c>
      <c r="J345" t="s">
        <v>67</v>
      </c>
      <c r="K345">
        <v>59</v>
      </c>
      <c r="L345" t="s">
        <v>62</v>
      </c>
      <c r="M345">
        <f t="shared" si="385"/>
        <v>16</v>
      </c>
      <c r="N345" s="10">
        <f t="shared" si="387"/>
        <v>23.2</v>
      </c>
      <c r="O345" s="10">
        <f t="shared" si="388"/>
        <v>22.1</v>
      </c>
      <c r="P345" s="8">
        <v>-1</v>
      </c>
      <c r="Q345" t="str">
        <f t="shared" si="389"/>
        <v>N</v>
      </c>
    </row>
    <row r="346" spans="1:17" x14ac:dyDescent="0.35">
      <c r="A346" t="s">
        <v>23</v>
      </c>
      <c r="B346" s="3">
        <v>31</v>
      </c>
      <c r="C346" t="s">
        <v>1</v>
      </c>
      <c r="D346" t="str">
        <f>IF($B346&lt;$B347,"L",IF($B347&lt;$B346, "W", "T"))</f>
        <v>W</v>
      </c>
      <c r="E346" s="5">
        <f t="shared" ref="E346" si="394">$E347</f>
        <v>41238</v>
      </c>
      <c r="F346" s="4">
        <f t="shared" si="386"/>
        <v>11</v>
      </c>
      <c r="G346" s="4">
        <v>7</v>
      </c>
      <c r="H346" t="s">
        <v>34</v>
      </c>
      <c r="I346">
        <v>1425</v>
      </c>
      <c r="J346" t="s">
        <v>40</v>
      </c>
      <c r="K346" t="s">
        <v>61</v>
      </c>
      <c r="M346">
        <f t="shared" si="384"/>
        <v>17</v>
      </c>
      <c r="N346" s="10">
        <f t="shared" si="387"/>
        <v>17.399999999999999</v>
      </c>
      <c r="O346" s="10">
        <f t="shared" si="388"/>
        <v>23.7</v>
      </c>
      <c r="P346" s="8">
        <f>(P347*-1)</f>
        <v>-1.5</v>
      </c>
      <c r="Q346" t="str">
        <f t="shared" si="389"/>
        <v>Y</v>
      </c>
    </row>
    <row r="347" spans="1:17" x14ac:dyDescent="0.35">
      <c r="A347" t="s">
        <v>22</v>
      </c>
      <c r="B347" s="3">
        <v>17</v>
      </c>
      <c r="C347" t="s">
        <v>1</v>
      </c>
      <c r="D347" t="str">
        <f>IF($B346&lt;$B347, "W", IF($B347&lt;$B346, "L", "T"))</f>
        <v>L</v>
      </c>
      <c r="E347" s="5">
        <v>41238</v>
      </c>
      <c r="F347" s="4">
        <f t="shared" si="386"/>
        <v>11</v>
      </c>
      <c r="G347" s="4">
        <v>7</v>
      </c>
      <c r="H347" t="s">
        <v>35</v>
      </c>
      <c r="I347">
        <v>1425</v>
      </c>
      <c r="J347" t="s">
        <v>40</v>
      </c>
      <c r="K347" t="s">
        <v>61</v>
      </c>
      <c r="M347">
        <f t="shared" si="385"/>
        <v>31</v>
      </c>
      <c r="N347" s="10">
        <f t="shared" si="387"/>
        <v>16.3</v>
      </c>
      <c r="O347" s="10">
        <f t="shared" si="388"/>
        <v>19.600000000000001</v>
      </c>
      <c r="P347" s="8">
        <v>1.5</v>
      </c>
      <c r="Q347" t="str">
        <f t="shared" si="389"/>
        <v>Y</v>
      </c>
    </row>
    <row r="348" spans="1:17" x14ac:dyDescent="0.35">
      <c r="A348" t="s">
        <v>24</v>
      </c>
      <c r="B348" s="3">
        <v>31</v>
      </c>
      <c r="C348" t="s">
        <v>1</v>
      </c>
      <c r="D348" t="str">
        <f>IF($B348&lt;$B349,"L",IF($B349&lt;$B348, "W", "T"))</f>
        <v>W</v>
      </c>
      <c r="E348" s="5">
        <f t="shared" ref="E348" si="395">$E349</f>
        <v>41238</v>
      </c>
      <c r="F348" s="4">
        <f t="shared" si="386"/>
        <v>11</v>
      </c>
      <c r="G348" s="4">
        <v>6</v>
      </c>
      <c r="H348" t="s">
        <v>34</v>
      </c>
      <c r="I348" s="1">
        <v>1525</v>
      </c>
      <c r="J348" t="s">
        <v>38</v>
      </c>
      <c r="K348" t="s">
        <v>61</v>
      </c>
      <c r="M348">
        <f t="shared" si="384"/>
        <v>21</v>
      </c>
      <c r="N348" s="10">
        <f t="shared" si="387"/>
        <v>24.5</v>
      </c>
      <c r="O348" s="10">
        <f t="shared" si="388"/>
        <v>13.4</v>
      </c>
      <c r="P348" s="8">
        <f>(P349*-1)</f>
        <v>2.5</v>
      </c>
      <c r="Q348" t="str">
        <f t="shared" si="389"/>
        <v>N</v>
      </c>
    </row>
    <row r="349" spans="1:17" x14ac:dyDescent="0.35">
      <c r="A349" t="s">
        <v>2</v>
      </c>
      <c r="B349" s="3">
        <v>21</v>
      </c>
      <c r="C349" t="s">
        <v>1</v>
      </c>
      <c r="D349" t="str">
        <f>IF($B348&lt;$B349, "W", IF($B349&lt;$B348, "L", "T"))</f>
        <v>L</v>
      </c>
      <c r="E349" s="5">
        <v>41238</v>
      </c>
      <c r="F349" s="4">
        <f t="shared" si="386"/>
        <v>11</v>
      </c>
      <c r="G349" s="4">
        <v>7</v>
      </c>
      <c r="H349" t="s">
        <v>35</v>
      </c>
      <c r="I349" s="1">
        <v>1525</v>
      </c>
      <c r="J349" t="s">
        <v>38</v>
      </c>
      <c r="K349" t="s">
        <v>61</v>
      </c>
      <c r="M349">
        <f t="shared" si="385"/>
        <v>31</v>
      </c>
      <c r="N349" s="10">
        <f t="shared" si="387"/>
        <v>28.7</v>
      </c>
      <c r="O349" s="10">
        <f t="shared" si="388"/>
        <v>27.3</v>
      </c>
      <c r="P349" s="8">
        <v>-2.5</v>
      </c>
      <c r="Q349" t="str">
        <f t="shared" si="389"/>
        <v>N</v>
      </c>
    </row>
    <row r="350" spans="1:17" x14ac:dyDescent="0.35">
      <c r="A350" t="s">
        <v>26</v>
      </c>
      <c r="B350" s="3">
        <v>10</v>
      </c>
      <c r="C350" t="s">
        <v>1</v>
      </c>
      <c r="D350" t="str">
        <f>IF($B350&lt;$B351,"L",IF($B351&lt;$B350, "W", "T"))</f>
        <v>L</v>
      </c>
      <c r="E350" s="5">
        <f t="shared" ref="E350" si="396">$E351</f>
        <v>41238</v>
      </c>
      <c r="F350" s="4">
        <f t="shared" si="386"/>
        <v>11</v>
      </c>
      <c r="G350" s="4">
        <v>7</v>
      </c>
      <c r="H350" t="s">
        <v>34</v>
      </c>
      <c r="I350">
        <v>2020</v>
      </c>
      <c r="J350" t="s">
        <v>43</v>
      </c>
      <c r="K350">
        <v>34</v>
      </c>
      <c r="L350" t="s">
        <v>117</v>
      </c>
      <c r="M350">
        <f t="shared" si="384"/>
        <v>38</v>
      </c>
      <c r="N350" s="10">
        <f t="shared" si="387"/>
        <v>26.3</v>
      </c>
      <c r="O350" s="10">
        <f t="shared" si="388"/>
        <v>20.7</v>
      </c>
      <c r="P350" s="8">
        <f>(P351*-1)</f>
        <v>-3</v>
      </c>
      <c r="Q350" t="str">
        <f t="shared" si="389"/>
        <v>N</v>
      </c>
    </row>
    <row r="351" spans="1:17" x14ac:dyDescent="0.35">
      <c r="A351" t="s">
        <v>21</v>
      </c>
      <c r="B351" s="3">
        <v>38</v>
      </c>
      <c r="C351" t="s">
        <v>1</v>
      </c>
      <c r="D351" t="str">
        <f>IF($B350&lt;$B351, "W", IF($B351&lt;$B350, "L", "T"))</f>
        <v>W</v>
      </c>
      <c r="E351" s="5">
        <v>41238</v>
      </c>
      <c r="F351" s="4">
        <f t="shared" si="386"/>
        <v>11</v>
      </c>
      <c r="G351" s="4">
        <v>14</v>
      </c>
      <c r="H351" t="s">
        <v>35</v>
      </c>
      <c r="I351">
        <v>2020</v>
      </c>
      <c r="J351" t="s">
        <v>43</v>
      </c>
      <c r="K351">
        <v>34</v>
      </c>
      <c r="L351" t="s">
        <v>117</v>
      </c>
      <c r="M351">
        <f t="shared" si="385"/>
        <v>10</v>
      </c>
      <c r="N351" s="10">
        <f t="shared" si="387"/>
        <v>26.7</v>
      </c>
      <c r="O351" s="10">
        <f t="shared" si="388"/>
        <v>21.6</v>
      </c>
      <c r="P351" s="8">
        <v>3</v>
      </c>
      <c r="Q351" t="str">
        <f t="shared" si="389"/>
        <v>N</v>
      </c>
    </row>
    <row r="352" spans="1:17" x14ac:dyDescent="0.35">
      <c r="A352" t="s">
        <v>20</v>
      </c>
      <c r="B352" s="3">
        <v>30</v>
      </c>
      <c r="C352" t="s">
        <v>1</v>
      </c>
      <c r="D352" t="str">
        <f>IF($B352&lt;$B353,"L",IF($B353&lt;$B352, "W", "T"))</f>
        <v>W</v>
      </c>
      <c r="E352" s="5">
        <f t="shared" ref="E352" si="397">$E353</f>
        <v>41239</v>
      </c>
      <c r="F352" s="4">
        <f t="shared" si="386"/>
        <v>11</v>
      </c>
      <c r="G352" s="4">
        <v>8</v>
      </c>
      <c r="H352" t="s">
        <v>34</v>
      </c>
      <c r="I352">
        <v>2030</v>
      </c>
      <c r="J352" t="s">
        <v>43</v>
      </c>
      <c r="K352" s="1">
        <f>K353</f>
        <v>36</v>
      </c>
      <c r="L352" s="1" t="str">
        <f>L353</f>
        <v>Clear</v>
      </c>
      <c r="M352">
        <f t="shared" si="384"/>
        <v>22</v>
      </c>
      <c r="N352" s="10">
        <f t="shared" si="387"/>
        <v>18.399999999999999</v>
      </c>
      <c r="O352" s="10">
        <f t="shared" si="388"/>
        <v>24.3</v>
      </c>
      <c r="P352" s="8">
        <f>(P353*-1)</f>
        <v>3</v>
      </c>
      <c r="Q352" t="str">
        <f t="shared" si="389"/>
        <v>N</v>
      </c>
    </row>
    <row r="353" spans="1:17" x14ac:dyDescent="0.35">
      <c r="A353" t="s">
        <v>27</v>
      </c>
      <c r="B353" s="3">
        <v>22</v>
      </c>
      <c r="C353" t="s">
        <v>1</v>
      </c>
      <c r="D353" t="str">
        <f>IF($B352&lt;$B353, "W", IF($B353&lt;$B352, "L", "T"))</f>
        <v>L</v>
      </c>
      <c r="E353" s="5">
        <v>41239</v>
      </c>
      <c r="F353" s="4">
        <f t="shared" si="386"/>
        <v>11</v>
      </c>
      <c r="G353" s="4">
        <v>8</v>
      </c>
      <c r="H353" t="s">
        <v>35</v>
      </c>
      <c r="I353">
        <v>2030</v>
      </c>
      <c r="J353" t="s">
        <v>43</v>
      </c>
      <c r="K353" s="1">
        <v>36</v>
      </c>
      <c r="L353" s="1" t="s">
        <v>69</v>
      </c>
      <c r="M353">
        <f t="shared" si="385"/>
        <v>30</v>
      </c>
      <c r="N353" s="10">
        <f t="shared" si="387"/>
        <v>16.2</v>
      </c>
      <c r="O353" s="10">
        <f t="shared" si="388"/>
        <v>25.2</v>
      </c>
      <c r="P353" s="8">
        <v>-3</v>
      </c>
      <c r="Q353" t="str">
        <f t="shared" si="389"/>
        <v>N</v>
      </c>
    </row>
    <row r="354" spans="1:17" x14ac:dyDescent="0.35">
      <c r="A354" t="s">
        <v>2</v>
      </c>
      <c r="B354" s="3">
        <v>13</v>
      </c>
      <c r="C354" t="s">
        <v>1</v>
      </c>
      <c r="D354" t="str">
        <f>IF($B354&lt;$B355,"L",IF($B355&lt;$B354, "W", "T"))</f>
        <v>L</v>
      </c>
      <c r="E354" s="5">
        <f>$E355</f>
        <v>41242</v>
      </c>
      <c r="F354" s="4">
        <f>1+IF(ISNA(VLOOKUP($A354,$A$322:$F$353,6,FALSE)),VLOOKUP($A354,$A$294:$F$321,6,FALSE),VLOOKUP($A354,$A$322:$F$353,6,FALSE))</f>
        <v>12</v>
      </c>
      <c r="G354" s="4">
        <v>4</v>
      </c>
      <c r="H354" t="s">
        <v>34</v>
      </c>
      <c r="I354">
        <v>2020</v>
      </c>
      <c r="J354" t="s">
        <v>43</v>
      </c>
      <c r="K354" t="s">
        <v>61</v>
      </c>
      <c r="M354">
        <f t="shared" si="384"/>
        <v>23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28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27.636363636363637</v>
      </c>
      <c r="P354" s="8">
        <f>(P355*-1)</f>
        <v>-3.5</v>
      </c>
      <c r="Q354" t="str">
        <f>IF(AND(($P354 &lt;  0), ($D354="L")), "N", IF(AND(($P354 &gt; 0), ($D354="W")),"N","Y"))</f>
        <v>N</v>
      </c>
    </row>
    <row r="355" spans="1:17" x14ac:dyDescent="0.35">
      <c r="A355" t="s">
        <v>3</v>
      </c>
      <c r="B355" s="3">
        <v>23</v>
      </c>
      <c r="C355" t="s">
        <v>1</v>
      </c>
      <c r="D355" t="str">
        <f>IF($B354&lt;$B355, "W", IF($B355&lt;$B354, "L", "T"))</f>
        <v>W</v>
      </c>
      <c r="E355" s="5">
        <v>41242</v>
      </c>
      <c r="F355" s="4">
        <f t="shared" ref="F355:F385" si="398">1+IF(ISNA(VLOOKUP($A355,$A$322:$F$353,6,FALSE)),VLOOKUP($A355,$A$294:$F$321,6,FALSE),VLOOKUP($A355,$A$322:$F$353,6,FALSE))</f>
        <v>12</v>
      </c>
      <c r="G355" s="4">
        <v>4</v>
      </c>
      <c r="H355" t="s">
        <v>35</v>
      </c>
      <c r="I355">
        <v>2020</v>
      </c>
      <c r="J355" t="s">
        <v>43</v>
      </c>
      <c r="K355" t="s">
        <v>61</v>
      </c>
      <c r="M355">
        <f t="shared" si="385"/>
        <v>13</v>
      </c>
      <c r="N355" s="10">
        <f t="shared" ref="N355:N385" si="399">IF(ISNA(VLOOKUP($A355,$A$322:$N$353,2,FALSE)),((VLOOKUP($A355,$A$294:$N$321,14,FALSE)*($F355-2))+VLOOKUP($A355,$A$294:$N$321,2,FALSE))/($F355-1),((VLOOKUP($A355,$A$322:$N$353,14,FALSE)*($F355-2))+VLOOKUP($A355,$A$322:$N$353,2,FALSE))/($F355-1))</f>
        <v>26.727272727272727</v>
      </c>
      <c r="O355" s="10">
        <f t="shared" ref="O355:O385" si="400">IF(ISNA(VLOOKUP($A355,$A$322:$O$353,13,FALSE)),((VLOOKUP($A355,$A$294:$O$321,15,FALSE)*($F355-2))+VLOOKUP($A355,$A$294:$O$321,13,FALSE))/($F355-1),((VLOOKUP($A355,$A$322:$O$353,15,FALSE)*($F355-2))+VLOOKUP($A355,$A$322:$O$353,13,FALSE))/($F355-1))</f>
        <v>19.636363636363637</v>
      </c>
      <c r="P355" s="8">
        <v>3.5</v>
      </c>
      <c r="Q355" t="str">
        <f t="shared" ref="Q355:Q385" si="401">IF(AND(($P355 &lt;  0), ($D355="L")), "N", IF(AND(($P355 &gt; 0), ($D355="W")),"N","Y"))</f>
        <v>N</v>
      </c>
    </row>
    <row r="356" spans="1:17" x14ac:dyDescent="0.35">
      <c r="A356" t="s">
        <v>24</v>
      </c>
      <c r="B356" s="3">
        <v>13</v>
      </c>
      <c r="C356" t="s">
        <v>5</v>
      </c>
      <c r="D356" t="str">
        <f>IF($B356&lt;$B357,"L",IF($B357&lt;$B356, "W", "T"))</f>
        <v>L</v>
      </c>
      <c r="E356" s="5">
        <f>$E357</f>
        <v>41245</v>
      </c>
      <c r="F356" s="4">
        <f t="shared" si="398"/>
        <v>12</v>
      </c>
      <c r="G356" s="4">
        <v>7</v>
      </c>
      <c r="H356" t="s">
        <v>34</v>
      </c>
      <c r="I356" s="1">
        <v>1200</v>
      </c>
      <c r="J356" t="s">
        <v>38</v>
      </c>
      <c r="K356" t="s">
        <v>61</v>
      </c>
      <c r="M356">
        <f t="shared" si="384"/>
        <v>16</v>
      </c>
      <c r="N356" s="10">
        <f t="shared" si="399"/>
        <v>25.09090909090909</v>
      </c>
      <c r="O356" s="10">
        <f t="shared" si="400"/>
        <v>14.090909090909092</v>
      </c>
      <c r="P356" s="8">
        <f>(P357*-1)</f>
        <v>7.5</v>
      </c>
      <c r="Q356" t="str">
        <f t="shared" si="401"/>
        <v>Y</v>
      </c>
    </row>
    <row r="357" spans="1:17" x14ac:dyDescent="0.35">
      <c r="A357" t="s">
        <v>23</v>
      </c>
      <c r="B357" s="3">
        <v>16</v>
      </c>
      <c r="C357" t="s">
        <v>5</v>
      </c>
      <c r="D357" t="str">
        <f>IF($B356&lt;$B357, "W", IF($B357&lt;$B356, "L", "T"))</f>
        <v>W</v>
      </c>
      <c r="E357" s="5">
        <v>41245</v>
      </c>
      <c r="F357" s="4">
        <f t="shared" si="398"/>
        <v>12</v>
      </c>
      <c r="G357" s="4">
        <v>7</v>
      </c>
      <c r="H357" t="s">
        <v>35</v>
      </c>
      <c r="I357" s="1">
        <v>1200</v>
      </c>
      <c r="J357" t="s">
        <v>38</v>
      </c>
      <c r="K357" t="s">
        <v>61</v>
      </c>
      <c r="M357">
        <f t="shared" si="385"/>
        <v>13</v>
      </c>
      <c r="N357" s="10">
        <f t="shared" si="399"/>
        <v>18.636363636363637</v>
      </c>
      <c r="O357" s="10">
        <f t="shared" si="400"/>
        <v>23.09090909090909</v>
      </c>
      <c r="P357" s="8">
        <v>-7.5</v>
      </c>
      <c r="Q357" t="str">
        <f t="shared" si="401"/>
        <v>Y</v>
      </c>
    </row>
    <row r="358" spans="1:17" x14ac:dyDescent="0.35">
      <c r="A358" t="s">
        <v>15</v>
      </c>
      <c r="B358" s="3">
        <v>24</v>
      </c>
      <c r="C358" t="s">
        <v>1</v>
      </c>
      <c r="D358" t="str">
        <f>IF($B358&lt;$B359,"L",IF($B359&lt;$B358, "W", "T"))</f>
        <v>W</v>
      </c>
      <c r="E358" s="5">
        <f t="shared" ref="E358" si="402">$E359</f>
        <v>41245</v>
      </c>
      <c r="F358" s="4">
        <f t="shared" si="398"/>
        <v>12</v>
      </c>
      <c r="G358" s="4">
        <v>10</v>
      </c>
      <c r="H358" t="s">
        <v>34</v>
      </c>
      <c r="I358">
        <v>1200</v>
      </c>
      <c r="J358" t="s">
        <v>38</v>
      </c>
      <c r="K358" s="1">
        <f>K359</f>
        <v>66</v>
      </c>
      <c r="L358" s="1" t="str">
        <f>L359</f>
        <v>Cloudy</v>
      </c>
      <c r="M358">
        <f t="shared" si="384"/>
        <v>10</v>
      </c>
      <c r="N358" s="10">
        <f t="shared" si="399"/>
        <v>29.727272727272727</v>
      </c>
      <c r="O358" s="10">
        <f t="shared" si="400"/>
        <v>19.181818181818183</v>
      </c>
      <c r="P358" s="8">
        <f>(P359*-1)</f>
        <v>7</v>
      </c>
      <c r="Q358" t="str">
        <f t="shared" si="401"/>
        <v>N</v>
      </c>
    </row>
    <row r="359" spans="1:17" x14ac:dyDescent="0.35">
      <c r="A359" t="s">
        <v>13</v>
      </c>
      <c r="B359" s="3">
        <v>10</v>
      </c>
      <c r="C359" t="s">
        <v>1</v>
      </c>
      <c r="D359" t="str">
        <f>IF($B358&lt;$B359, "W", IF($B359&lt;$B358, "L", "T"))</f>
        <v>L</v>
      </c>
      <c r="E359" s="5">
        <v>41245</v>
      </c>
      <c r="F359" s="4">
        <f t="shared" si="398"/>
        <v>12</v>
      </c>
      <c r="G359" s="4">
        <v>7</v>
      </c>
      <c r="H359" t="s">
        <v>35</v>
      </c>
      <c r="I359">
        <v>1200</v>
      </c>
      <c r="J359" t="s">
        <v>38</v>
      </c>
      <c r="K359" s="1">
        <v>66</v>
      </c>
      <c r="L359" s="1" t="s">
        <v>64</v>
      </c>
      <c r="M359">
        <f t="shared" si="385"/>
        <v>24</v>
      </c>
      <c r="N359" s="10">
        <f t="shared" si="399"/>
        <v>21.636363636363637</v>
      </c>
      <c r="O359" s="10">
        <f t="shared" si="400"/>
        <v>30.454545454545453</v>
      </c>
      <c r="P359" s="8">
        <v>-7</v>
      </c>
      <c r="Q359" t="str">
        <f t="shared" si="401"/>
        <v>N</v>
      </c>
    </row>
    <row r="360" spans="1:17" x14ac:dyDescent="0.35">
      <c r="A360" t="s">
        <v>7</v>
      </c>
      <c r="B360" s="3">
        <v>23</v>
      </c>
      <c r="C360" t="s">
        <v>1</v>
      </c>
      <c r="D360" t="str">
        <f>IF($B360&lt;$B361,"L",IF($B361&lt;$B360, "W", "T"))</f>
        <v>W</v>
      </c>
      <c r="E360" s="5">
        <f t="shared" ref="E360" si="403">$E361</f>
        <v>41245</v>
      </c>
      <c r="F360" s="4">
        <f t="shared" si="398"/>
        <v>12</v>
      </c>
      <c r="G360" s="4">
        <v>10</v>
      </c>
      <c r="H360" t="s">
        <v>34</v>
      </c>
      <c r="I360">
        <v>1300</v>
      </c>
      <c r="J360" t="s">
        <v>43</v>
      </c>
      <c r="K360" s="1">
        <v>77</v>
      </c>
      <c r="L360" s="1" t="s">
        <v>64</v>
      </c>
      <c r="M360">
        <f t="shared" si="384"/>
        <v>16</v>
      </c>
      <c r="N360" s="10">
        <f t="shared" si="399"/>
        <v>37</v>
      </c>
      <c r="O360" s="10">
        <f t="shared" si="400"/>
        <v>22.181818181818183</v>
      </c>
      <c r="P360" s="8">
        <f>(P361*-1)</f>
        <v>7.5</v>
      </c>
      <c r="Q360" t="str">
        <f t="shared" si="401"/>
        <v>N</v>
      </c>
    </row>
    <row r="361" spans="1:17" x14ac:dyDescent="0.35">
      <c r="A361" t="s">
        <v>10</v>
      </c>
      <c r="B361" s="3">
        <v>16</v>
      </c>
      <c r="C361" t="s">
        <v>1</v>
      </c>
      <c r="D361" t="str">
        <f>IF($B360&lt;$B361, "W", IF($B361&lt;$B360, "L", "T"))</f>
        <v>L</v>
      </c>
      <c r="E361" s="5">
        <v>41245</v>
      </c>
      <c r="F361" s="4">
        <f t="shared" si="398"/>
        <v>12</v>
      </c>
      <c r="G361" s="4">
        <v>7</v>
      </c>
      <c r="H361" t="s">
        <v>35</v>
      </c>
      <c r="I361">
        <v>1300</v>
      </c>
      <c r="J361" t="s">
        <v>43</v>
      </c>
      <c r="K361" s="1">
        <v>77</v>
      </c>
      <c r="L361" s="1" t="s">
        <v>64</v>
      </c>
      <c r="M361">
        <f t="shared" si="385"/>
        <v>23</v>
      </c>
      <c r="N361" s="10">
        <f t="shared" si="399"/>
        <v>19.181818181818183</v>
      </c>
      <c r="O361" s="10">
        <f t="shared" si="400"/>
        <v>20.545454545454547</v>
      </c>
      <c r="P361" s="8">
        <v>-7.5</v>
      </c>
      <c r="Q361" t="str">
        <f t="shared" si="401"/>
        <v>N</v>
      </c>
    </row>
    <row r="362" spans="1:17" x14ac:dyDescent="0.35">
      <c r="A362" t="s">
        <v>0</v>
      </c>
      <c r="B362" s="3">
        <v>14</v>
      </c>
      <c r="C362" t="s">
        <v>1</v>
      </c>
      <c r="D362" t="str">
        <f>IF($B362&lt;$B363,"L",IF($B363&lt;$B362, "W", "T"))</f>
        <v>L</v>
      </c>
      <c r="E362" s="5">
        <f t="shared" ref="E362" si="404">$E363</f>
        <v>41245</v>
      </c>
      <c r="F362" s="4">
        <f t="shared" si="398"/>
        <v>12</v>
      </c>
      <c r="G362" s="4">
        <v>7</v>
      </c>
      <c r="H362" t="s">
        <v>34</v>
      </c>
      <c r="I362">
        <v>1200</v>
      </c>
      <c r="J362" t="s">
        <v>38</v>
      </c>
      <c r="K362" s="1">
        <f>K363</f>
        <v>45</v>
      </c>
      <c r="L362" s="1" t="str">
        <f>L363</f>
        <v>Cloudy</v>
      </c>
      <c r="M362">
        <f t="shared" si="384"/>
        <v>23</v>
      </c>
      <c r="N362" s="10">
        <f t="shared" si="399"/>
        <v>22.818181818181817</v>
      </c>
      <c r="O362" s="10">
        <f t="shared" si="400"/>
        <v>22.8</v>
      </c>
      <c r="P362" s="8">
        <f>(P363*-1)</f>
        <v>-7.5</v>
      </c>
      <c r="Q362" t="str">
        <f t="shared" si="401"/>
        <v>N</v>
      </c>
    </row>
    <row r="363" spans="1:17" x14ac:dyDescent="0.35">
      <c r="A363" t="s">
        <v>26</v>
      </c>
      <c r="B363" s="3">
        <v>23</v>
      </c>
      <c r="C363" t="s">
        <v>1</v>
      </c>
      <c r="D363" t="str">
        <f>IF($B362&lt;$B363, "W", IF($B363&lt;$B362, "L", "T"))</f>
        <v>W</v>
      </c>
      <c r="E363" s="5">
        <v>41245</v>
      </c>
      <c r="F363" s="4">
        <f t="shared" si="398"/>
        <v>12</v>
      </c>
      <c r="G363" s="4">
        <v>7</v>
      </c>
      <c r="H363" t="s">
        <v>35</v>
      </c>
      <c r="I363">
        <v>1200</v>
      </c>
      <c r="J363" t="s">
        <v>38</v>
      </c>
      <c r="K363" s="1">
        <v>45</v>
      </c>
      <c r="L363" s="1" t="s">
        <v>64</v>
      </c>
      <c r="M363">
        <f t="shared" si="385"/>
        <v>14</v>
      </c>
      <c r="N363" s="10">
        <f t="shared" si="399"/>
        <v>24.818181818181817</v>
      </c>
      <c r="O363" s="10">
        <f t="shared" si="400"/>
        <v>22.272727272727273</v>
      </c>
      <c r="P363" s="8">
        <v>7.5</v>
      </c>
      <c r="Q363" t="str">
        <f t="shared" si="401"/>
        <v>N</v>
      </c>
    </row>
    <row r="364" spans="1:17" x14ac:dyDescent="0.35">
      <c r="A364" t="s">
        <v>19</v>
      </c>
      <c r="B364" s="3">
        <v>18</v>
      </c>
      <c r="C364" t="s">
        <v>1</v>
      </c>
      <c r="D364" t="str">
        <f>IF($B364&lt;$B365,"L",IF($B365&lt;$B364, "W", "T"))</f>
        <v>L</v>
      </c>
      <c r="E364" s="5">
        <f t="shared" ref="E364" si="405">$E365</f>
        <v>41245</v>
      </c>
      <c r="F364" s="4">
        <f t="shared" si="398"/>
        <v>12</v>
      </c>
      <c r="G364" s="4">
        <v>7</v>
      </c>
      <c r="H364" t="s">
        <v>34</v>
      </c>
      <c r="I364">
        <v>1300</v>
      </c>
      <c r="J364" t="s">
        <v>43</v>
      </c>
      <c r="K364" s="1">
        <v>52</v>
      </c>
      <c r="L364" s="1" t="s">
        <v>73</v>
      </c>
      <c r="M364">
        <f t="shared" si="384"/>
        <v>34</v>
      </c>
      <c r="N364" s="10">
        <f t="shared" si="399"/>
        <v>17.09090909090909</v>
      </c>
      <c r="O364" s="10">
        <f t="shared" si="400"/>
        <v>28</v>
      </c>
      <c r="P364" s="8">
        <f>(P365*-1)</f>
        <v>-6</v>
      </c>
      <c r="Q364" t="str">
        <f t="shared" si="401"/>
        <v>N</v>
      </c>
    </row>
    <row r="365" spans="1:17" x14ac:dyDescent="0.35">
      <c r="A365" t="s">
        <v>11</v>
      </c>
      <c r="B365" s="3">
        <v>34</v>
      </c>
      <c r="C365" t="s">
        <v>1</v>
      </c>
      <c r="D365" t="str">
        <f>IF($B364&lt;$B365, "W", IF($B365&lt;$B364, "L", "T"))</f>
        <v>W</v>
      </c>
      <c r="E365" s="5">
        <v>41245</v>
      </c>
      <c r="F365" s="4">
        <f t="shared" si="398"/>
        <v>12</v>
      </c>
      <c r="G365" s="4">
        <v>7</v>
      </c>
      <c r="H365" t="s">
        <v>35</v>
      </c>
      <c r="I365">
        <v>1300</v>
      </c>
      <c r="J365" t="s">
        <v>43</v>
      </c>
      <c r="K365" s="1">
        <v>52</v>
      </c>
      <c r="L365" s="1" t="s">
        <v>73</v>
      </c>
      <c r="M365">
        <f t="shared" si="385"/>
        <v>18</v>
      </c>
      <c r="N365" s="10">
        <f t="shared" si="399"/>
        <v>22.09090909090909</v>
      </c>
      <c r="O365" s="10">
        <f t="shared" si="400"/>
        <v>29</v>
      </c>
      <c r="P365" s="8">
        <v>6</v>
      </c>
      <c r="Q365" t="str">
        <f t="shared" si="401"/>
        <v>N</v>
      </c>
    </row>
    <row r="366" spans="1:17" x14ac:dyDescent="0.35">
      <c r="A366" t="s">
        <v>22</v>
      </c>
      <c r="B366" s="3">
        <v>6</v>
      </c>
      <c r="C366" t="s">
        <v>1</v>
      </c>
      <c r="D366" t="str">
        <f>IF($B366&lt;$B367,"L",IF($B367&lt;$B366, "W", "T"))</f>
        <v>L</v>
      </c>
      <c r="E366" s="5">
        <f t="shared" ref="E366" si="406">$E367</f>
        <v>41245</v>
      </c>
      <c r="F366" s="4">
        <f t="shared" si="398"/>
        <v>12</v>
      </c>
      <c r="G366" s="4">
        <v>7</v>
      </c>
      <c r="H366" t="s">
        <v>34</v>
      </c>
      <c r="I366">
        <v>1300</v>
      </c>
      <c r="J366" t="s">
        <v>43</v>
      </c>
      <c r="K366" s="1">
        <v>46</v>
      </c>
      <c r="L366" s="1" t="s">
        <v>64</v>
      </c>
      <c r="M366">
        <f t="shared" si="384"/>
        <v>7</v>
      </c>
      <c r="N366" s="10">
        <f t="shared" si="399"/>
        <v>16.363636363636363</v>
      </c>
      <c r="O366" s="10">
        <f t="shared" si="400"/>
        <v>20.636363636363637</v>
      </c>
      <c r="P366" s="8">
        <f>(P367*-1)</f>
        <v>-6.5</v>
      </c>
      <c r="Q366" t="str">
        <f t="shared" si="401"/>
        <v>N</v>
      </c>
    </row>
    <row r="367" spans="1:17" x14ac:dyDescent="0.35">
      <c r="A367" t="s">
        <v>31</v>
      </c>
      <c r="B367" s="3">
        <v>7</v>
      </c>
      <c r="C367" t="s">
        <v>1</v>
      </c>
      <c r="D367" t="str">
        <f>IF($B366&lt;$B367, "W", IF($B367&lt;$B366, "L", "T"))</f>
        <v>W</v>
      </c>
      <c r="E367" s="5">
        <v>41245</v>
      </c>
      <c r="F367" s="4">
        <f t="shared" si="398"/>
        <v>12</v>
      </c>
      <c r="G367" s="4">
        <v>10</v>
      </c>
      <c r="H367" t="s">
        <v>35</v>
      </c>
      <c r="I367">
        <v>1300</v>
      </c>
      <c r="J367" t="s">
        <v>43</v>
      </c>
      <c r="K367" s="1">
        <v>46</v>
      </c>
      <c r="L367" s="1" t="s">
        <v>64</v>
      </c>
      <c r="M367">
        <f t="shared" si="385"/>
        <v>6</v>
      </c>
      <c r="N367" s="10">
        <f t="shared" si="399"/>
        <v>20.09090909090909</v>
      </c>
      <c r="O367" s="10">
        <f t="shared" si="400"/>
        <v>26.363636363636363</v>
      </c>
      <c r="P367" s="8">
        <v>6.5</v>
      </c>
      <c r="Q367" t="str">
        <f t="shared" si="401"/>
        <v>N</v>
      </c>
    </row>
    <row r="368" spans="1:17" x14ac:dyDescent="0.35">
      <c r="A368" t="s">
        <v>20</v>
      </c>
      <c r="B368" s="3">
        <v>21</v>
      </c>
      <c r="C368" t="s">
        <v>1</v>
      </c>
      <c r="D368" t="str">
        <f>IF($B368&lt;$B369,"L",IF($B369&lt;$B368, "W", "T"))</f>
        <v>L</v>
      </c>
      <c r="E368" s="5">
        <f t="shared" ref="E368" si="407">$E369</f>
        <v>41245</v>
      </c>
      <c r="F368" s="4">
        <f t="shared" si="398"/>
        <v>12</v>
      </c>
      <c r="G368" s="4">
        <v>6</v>
      </c>
      <c r="H368" t="s">
        <v>34</v>
      </c>
      <c r="I368">
        <v>1200</v>
      </c>
      <c r="J368" t="s">
        <v>38</v>
      </c>
      <c r="K368" s="1">
        <v>61</v>
      </c>
      <c r="L368" s="1" t="s">
        <v>65</v>
      </c>
      <c r="M368">
        <f t="shared" ref="M368:M431" si="408">$B369</f>
        <v>27</v>
      </c>
      <c r="N368" s="10">
        <f t="shared" si="399"/>
        <v>19.454545454545453</v>
      </c>
      <c r="O368" s="10">
        <f t="shared" si="400"/>
        <v>24.09090909090909</v>
      </c>
      <c r="P368" s="8">
        <f>(P369*-1)</f>
        <v>5.5</v>
      </c>
      <c r="Q368" t="str">
        <f t="shared" si="401"/>
        <v>Y</v>
      </c>
    </row>
    <row r="369" spans="1:17" x14ac:dyDescent="0.35">
      <c r="A369" t="s">
        <v>33</v>
      </c>
      <c r="B369" s="3">
        <v>27</v>
      </c>
      <c r="C369" t="s">
        <v>1</v>
      </c>
      <c r="D369" t="str">
        <f>IF($B368&lt;$B369, "W", IF($B369&lt;$B368, "L", "T"))</f>
        <v>W</v>
      </c>
      <c r="E369" s="5">
        <v>41245</v>
      </c>
      <c r="F369" s="4">
        <f t="shared" si="398"/>
        <v>12</v>
      </c>
      <c r="G369" s="4">
        <v>7</v>
      </c>
      <c r="H369" t="s">
        <v>35</v>
      </c>
      <c r="I369">
        <v>1200</v>
      </c>
      <c r="J369" t="s">
        <v>38</v>
      </c>
      <c r="K369" s="1">
        <v>61</v>
      </c>
      <c r="L369" s="1" t="s">
        <v>65</v>
      </c>
      <c r="M369">
        <f t="shared" ref="M369:M432" si="409">$B368</f>
        <v>21</v>
      </c>
      <c r="N369" s="10">
        <f t="shared" si="399"/>
        <v>14.636363636363637</v>
      </c>
      <c r="O369" s="10">
        <f t="shared" si="400"/>
        <v>27.363636363636363</v>
      </c>
      <c r="P369" s="8">
        <v>-5.5</v>
      </c>
      <c r="Q369" t="str">
        <f t="shared" si="401"/>
        <v>Y</v>
      </c>
    </row>
    <row r="370" spans="1:17" x14ac:dyDescent="0.35">
      <c r="A370" t="s">
        <v>25</v>
      </c>
      <c r="B370" s="3">
        <v>23</v>
      </c>
      <c r="C370" t="s">
        <v>5</v>
      </c>
      <c r="D370" t="str">
        <f>IF($B370&lt;$B371,"L",IF($B371&lt;$B370, "W", "T"))</f>
        <v>W</v>
      </c>
      <c r="E370" s="5">
        <f t="shared" ref="E370" si="410">$E371</f>
        <v>41245</v>
      </c>
      <c r="F370" s="4">
        <f t="shared" si="398"/>
        <v>12</v>
      </c>
      <c r="G370" s="4">
        <v>7</v>
      </c>
      <c r="H370" t="s">
        <v>34</v>
      </c>
      <c r="I370">
        <v>1200</v>
      </c>
      <c r="J370" t="s">
        <v>38</v>
      </c>
      <c r="K370" s="1">
        <v>61</v>
      </c>
      <c r="L370" s="1" t="s">
        <v>64</v>
      </c>
      <c r="M370">
        <f t="shared" si="408"/>
        <v>17</v>
      </c>
      <c r="N370" s="10">
        <f t="shared" si="399"/>
        <v>19.90909090909091</v>
      </c>
      <c r="O370" s="10">
        <f t="shared" si="400"/>
        <v>16.818181818181817</v>
      </c>
      <c r="P370" s="8">
        <f>(P371*-1)</f>
        <v>-3</v>
      </c>
      <c r="Q370" t="str">
        <f t="shared" si="401"/>
        <v>Y</v>
      </c>
    </row>
    <row r="371" spans="1:17" x14ac:dyDescent="0.35">
      <c r="A371" t="s">
        <v>17</v>
      </c>
      <c r="B371" s="3">
        <v>17</v>
      </c>
      <c r="C371" t="s">
        <v>5</v>
      </c>
      <c r="D371" t="str">
        <f>IF($B370&lt;$B371, "W", IF($B371&lt;$B370, "L", "T"))</f>
        <v>L</v>
      </c>
      <c r="E371" s="5">
        <v>41245</v>
      </c>
      <c r="F371" s="4">
        <f t="shared" si="398"/>
        <v>12</v>
      </c>
      <c r="G371" s="4">
        <v>7</v>
      </c>
      <c r="H371" t="s">
        <v>35</v>
      </c>
      <c r="I371">
        <v>1200</v>
      </c>
      <c r="J371" t="s">
        <v>38</v>
      </c>
      <c r="K371" s="1">
        <v>61</v>
      </c>
      <c r="L371" s="1" t="s">
        <v>64</v>
      </c>
      <c r="M371">
        <f t="shared" si="409"/>
        <v>23</v>
      </c>
      <c r="N371" s="10">
        <f t="shared" si="399"/>
        <v>25.181818181818183</v>
      </c>
      <c r="O371" s="10">
        <f t="shared" si="400"/>
        <v>15.909090909090908</v>
      </c>
      <c r="P371" s="8">
        <v>3</v>
      </c>
      <c r="Q371" t="str">
        <f t="shared" si="401"/>
        <v>Y</v>
      </c>
    </row>
    <row r="372" spans="1:17" x14ac:dyDescent="0.35">
      <c r="A372" t="s">
        <v>14</v>
      </c>
      <c r="B372" s="3">
        <v>35</v>
      </c>
      <c r="C372" t="s">
        <v>1</v>
      </c>
      <c r="D372" t="str">
        <f>IF($B372&lt;$B373,"L",IF($B373&lt;$B372, "W", "T"))</f>
        <v>W</v>
      </c>
      <c r="E372" s="5">
        <f t="shared" ref="E372" si="411">$E373</f>
        <v>41245</v>
      </c>
      <c r="F372" s="4">
        <f t="shared" si="398"/>
        <v>12</v>
      </c>
      <c r="G372" s="4">
        <v>7</v>
      </c>
      <c r="H372" t="s">
        <v>34</v>
      </c>
      <c r="I372">
        <v>1300</v>
      </c>
      <c r="J372" t="s">
        <v>43</v>
      </c>
      <c r="K372" s="1" t="s">
        <v>61</v>
      </c>
      <c r="L372" s="1"/>
      <c r="M372">
        <f t="shared" si="408"/>
        <v>33</v>
      </c>
      <c r="N372" s="10">
        <f t="shared" si="399"/>
        <v>20.90909090909091</v>
      </c>
      <c r="O372" s="10">
        <f t="shared" si="400"/>
        <v>24.818181818181817</v>
      </c>
      <c r="P372" s="8">
        <f>(P373*-1)</f>
        <v>-7</v>
      </c>
      <c r="Q372" t="str">
        <f t="shared" si="401"/>
        <v>Y</v>
      </c>
    </row>
    <row r="373" spans="1:17" x14ac:dyDescent="0.35">
      <c r="A373" t="s">
        <v>16</v>
      </c>
      <c r="B373" s="3">
        <v>33</v>
      </c>
      <c r="C373" t="s">
        <v>1</v>
      </c>
      <c r="D373" t="str">
        <f>IF($B372&lt;$B373, "W", IF($B373&lt;$B372, "L", "T"))</f>
        <v>L</v>
      </c>
      <c r="E373" s="5">
        <v>41245</v>
      </c>
      <c r="F373" s="4">
        <f t="shared" si="398"/>
        <v>12</v>
      </c>
      <c r="G373" s="4">
        <v>10</v>
      </c>
      <c r="H373" t="s">
        <v>35</v>
      </c>
      <c r="I373">
        <v>1300</v>
      </c>
      <c r="J373" t="s">
        <v>43</v>
      </c>
      <c r="K373" s="1" t="s">
        <v>61</v>
      </c>
      <c r="L373" s="1"/>
      <c r="M373">
        <f t="shared" si="409"/>
        <v>35</v>
      </c>
      <c r="N373" s="10">
        <f t="shared" si="399"/>
        <v>24.272727272727273</v>
      </c>
      <c r="O373" s="10">
        <f t="shared" si="400"/>
        <v>25.454545454545453</v>
      </c>
      <c r="P373" s="8">
        <v>7</v>
      </c>
      <c r="Q373" t="str">
        <f t="shared" si="401"/>
        <v>Y</v>
      </c>
    </row>
    <row r="374" spans="1:17" x14ac:dyDescent="0.35">
      <c r="A374" t="s">
        <v>9</v>
      </c>
      <c r="B374" s="3">
        <v>23</v>
      </c>
      <c r="C374" t="s">
        <v>1</v>
      </c>
      <c r="D374" t="str">
        <f>IF($B374&lt;$B375,"L",IF($B375&lt;$B374, "W", "T"))</f>
        <v>L</v>
      </c>
      <c r="E374" s="5">
        <f t="shared" ref="E374" si="412">$E375</f>
        <v>41245</v>
      </c>
      <c r="F374" s="4">
        <f t="shared" si="398"/>
        <v>12</v>
      </c>
      <c r="G374" s="4">
        <v>7</v>
      </c>
      <c r="H374" t="s">
        <v>34</v>
      </c>
      <c r="I374">
        <v>1405</v>
      </c>
      <c r="J374" t="s">
        <v>40</v>
      </c>
      <c r="K374" s="1">
        <v>64</v>
      </c>
      <c r="L374" s="1" t="s">
        <v>62</v>
      </c>
      <c r="M374">
        <f t="shared" si="408"/>
        <v>31</v>
      </c>
      <c r="N374" s="10">
        <f t="shared" si="399"/>
        <v>27.5</v>
      </c>
      <c r="O374" s="10">
        <f t="shared" si="400"/>
        <v>21.977272727272727</v>
      </c>
      <c r="P374" s="8">
        <f>(P375*-1)</f>
        <v>-8</v>
      </c>
      <c r="Q374" t="str">
        <f t="shared" si="401"/>
        <v>N</v>
      </c>
    </row>
    <row r="375" spans="1:17" x14ac:dyDescent="0.35">
      <c r="A375" t="s">
        <v>18</v>
      </c>
      <c r="B375" s="3">
        <v>31</v>
      </c>
      <c r="C375" t="s">
        <v>1</v>
      </c>
      <c r="D375" t="str">
        <f>IF($B374&lt;$B375, "W", IF($B375&lt;$B374, "L", "T"))</f>
        <v>W</v>
      </c>
      <c r="E375" s="5">
        <v>41245</v>
      </c>
      <c r="F375" s="4">
        <f t="shared" si="398"/>
        <v>12</v>
      </c>
      <c r="G375" s="4">
        <v>7</v>
      </c>
      <c r="H375" t="s">
        <v>35</v>
      </c>
      <c r="I375">
        <v>1405</v>
      </c>
      <c r="J375" t="s">
        <v>40</v>
      </c>
      <c r="K375" s="1">
        <v>64</v>
      </c>
      <c r="L375" s="1" t="s">
        <v>62</v>
      </c>
      <c r="M375">
        <f t="shared" si="409"/>
        <v>23</v>
      </c>
      <c r="N375" s="10">
        <f t="shared" si="399"/>
        <v>28.90909090909091</v>
      </c>
      <c r="O375" s="10">
        <f t="shared" si="400"/>
        <v>20.09090909090909</v>
      </c>
      <c r="P375" s="8">
        <v>8</v>
      </c>
      <c r="Q375" t="str">
        <f t="shared" si="401"/>
        <v>N</v>
      </c>
    </row>
    <row r="376" spans="1:17" x14ac:dyDescent="0.35">
      <c r="A376" t="s">
        <v>6</v>
      </c>
      <c r="B376" s="3">
        <v>20</v>
      </c>
      <c r="C376" t="s">
        <v>1</v>
      </c>
      <c r="D376" t="str">
        <f>IF($B376&lt;$B377,"L",IF($B377&lt;$B376, "W", "T"))</f>
        <v>W</v>
      </c>
      <c r="E376" s="5">
        <f t="shared" ref="E376" si="413">$E377</f>
        <v>41245</v>
      </c>
      <c r="F376" s="4">
        <f t="shared" si="398"/>
        <v>12</v>
      </c>
      <c r="G376" s="4">
        <v>7</v>
      </c>
      <c r="H376" t="s">
        <v>34</v>
      </c>
      <c r="I376">
        <v>1325</v>
      </c>
      <c r="J376" t="s">
        <v>67</v>
      </c>
      <c r="K376" s="1">
        <v>66</v>
      </c>
      <c r="L376" s="1" t="s">
        <v>64</v>
      </c>
      <c r="M376">
        <f t="shared" si="408"/>
        <v>13</v>
      </c>
      <c r="N376" s="10">
        <f t="shared" si="399"/>
        <v>25.636363636363637</v>
      </c>
      <c r="O376" s="10">
        <f t="shared" si="400"/>
        <v>22.454545454545453</v>
      </c>
      <c r="P376" s="8">
        <f>(P377*-1)</f>
        <v>0</v>
      </c>
      <c r="Q376" t="str">
        <f t="shared" si="401"/>
        <v>Y</v>
      </c>
    </row>
    <row r="377" spans="1:17" x14ac:dyDescent="0.35">
      <c r="A377" t="s">
        <v>32</v>
      </c>
      <c r="B377" s="3">
        <v>13</v>
      </c>
      <c r="C377" t="s">
        <v>1</v>
      </c>
      <c r="D377" t="str">
        <f>IF($B376&lt;$B377, "W", IF($B377&lt;$B376, "L", "T"))</f>
        <v>L</v>
      </c>
      <c r="E377" s="5">
        <v>41245</v>
      </c>
      <c r="F377" s="4">
        <f t="shared" si="398"/>
        <v>12</v>
      </c>
      <c r="G377" s="4">
        <v>7</v>
      </c>
      <c r="H377" t="s">
        <v>35</v>
      </c>
      <c r="I377">
        <v>1325</v>
      </c>
      <c r="J377" t="s">
        <v>67</v>
      </c>
      <c r="K377" s="1">
        <v>66</v>
      </c>
      <c r="L377" s="1" t="s">
        <v>64</v>
      </c>
      <c r="M377">
        <f t="shared" si="409"/>
        <v>20</v>
      </c>
      <c r="N377" s="10">
        <f t="shared" si="399"/>
        <v>22.272727272727273</v>
      </c>
      <c r="O377" s="10">
        <f t="shared" si="400"/>
        <v>21.545454545454547</v>
      </c>
      <c r="P377" s="8">
        <v>0</v>
      </c>
      <c r="Q377" t="str">
        <f t="shared" si="401"/>
        <v>Y</v>
      </c>
    </row>
    <row r="378" spans="1:17" x14ac:dyDescent="0.35">
      <c r="A378" t="s">
        <v>4</v>
      </c>
      <c r="B378" s="3">
        <v>23</v>
      </c>
      <c r="C378" t="s">
        <v>1</v>
      </c>
      <c r="D378" t="str">
        <f>IF($B378&lt;$B379,"L",IF($B379&lt;$B378, "W", "T"))</f>
        <v>W</v>
      </c>
      <c r="E378" s="5">
        <f t="shared" ref="E378" si="414">$E379</f>
        <v>41245</v>
      </c>
      <c r="F378" s="4">
        <f t="shared" si="398"/>
        <v>12</v>
      </c>
      <c r="G378" s="4">
        <v>7</v>
      </c>
      <c r="H378" t="s">
        <v>34</v>
      </c>
      <c r="I378">
        <v>1625</v>
      </c>
      <c r="J378" t="s">
        <v>43</v>
      </c>
      <c r="K378" s="1">
        <v>57</v>
      </c>
      <c r="L378" s="1" t="s">
        <v>62</v>
      </c>
      <c r="M378">
        <f t="shared" si="408"/>
        <v>20</v>
      </c>
      <c r="N378" s="10">
        <f t="shared" si="399"/>
        <v>21</v>
      </c>
      <c r="O378" s="10">
        <f t="shared" si="400"/>
        <v>19.09090909090909</v>
      </c>
      <c r="P378" s="8">
        <f>(P379*-1)</f>
        <v>-7</v>
      </c>
      <c r="Q378" t="str">
        <f t="shared" si="401"/>
        <v>Y</v>
      </c>
    </row>
    <row r="379" spans="1:17" x14ac:dyDescent="0.35">
      <c r="A379" t="s">
        <v>30</v>
      </c>
      <c r="B379" s="3">
        <v>20</v>
      </c>
      <c r="C379" t="s">
        <v>1</v>
      </c>
      <c r="D379" t="str">
        <f>IF($B378&lt;$B379, "W", IF($B379&lt;$B378, "L", "T"))</f>
        <v>L</v>
      </c>
      <c r="E379" s="5">
        <v>41245</v>
      </c>
      <c r="F379" s="4">
        <f t="shared" si="398"/>
        <v>12</v>
      </c>
      <c r="G379" s="4">
        <v>7</v>
      </c>
      <c r="H379" t="s">
        <v>35</v>
      </c>
      <c r="I379">
        <v>1625</v>
      </c>
      <c r="J379" t="s">
        <v>43</v>
      </c>
      <c r="K379" s="1">
        <v>57</v>
      </c>
      <c r="L379" s="1" t="s">
        <v>62</v>
      </c>
      <c r="M379">
        <f t="shared" si="409"/>
        <v>23</v>
      </c>
      <c r="N379" s="10">
        <f t="shared" si="399"/>
        <v>25.727272727272727</v>
      </c>
      <c r="O379" s="10">
        <f t="shared" si="400"/>
        <v>19.90909090909091</v>
      </c>
      <c r="P379" s="8">
        <v>7</v>
      </c>
      <c r="Q379" t="str">
        <f t="shared" si="401"/>
        <v>Y</v>
      </c>
    </row>
    <row r="380" spans="1:17" x14ac:dyDescent="0.35">
      <c r="A380" t="s">
        <v>8</v>
      </c>
      <c r="B380" s="3">
        <v>20</v>
      </c>
      <c r="C380" t="s">
        <v>1</v>
      </c>
      <c r="D380" t="str">
        <f>IF($B380&lt;$B381,"L",IF($B381&lt;$B380, "W", "T"))</f>
        <v>W</v>
      </c>
      <c r="E380" s="5">
        <f t="shared" ref="E380" si="415">$E381</f>
        <v>41245</v>
      </c>
      <c r="F380" s="4">
        <f t="shared" si="398"/>
        <v>12</v>
      </c>
      <c r="G380" s="4">
        <v>7</v>
      </c>
      <c r="H380" t="s">
        <v>34</v>
      </c>
      <c r="I380">
        <v>1325</v>
      </c>
      <c r="J380" t="s">
        <v>67</v>
      </c>
      <c r="K380" s="1">
        <v>61</v>
      </c>
      <c r="L380" s="1" t="s">
        <v>64</v>
      </c>
      <c r="M380">
        <f t="shared" si="408"/>
        <v>17</v>
      </c>
      <c r="N380" s="10">
        <f t="shared" si="399"/>
        <v>19</v>
      </c>
      <c r="O380" s="10">
        <f t="shared" si="400"/>
        <v>22.545454545454547</v>
      </c>
      <c r="P380" s="8">
        <f>(P381*-1)</f>
        <v>2.5</v>
      </c>
      <c r="Q380" t="str">
        <f t="shared" si="401"/>
        <v>N</v>
      </c>
    </row>
    <row r="381" spans="1:17" x14ac:dyDescent="0.35">
      <c r="A381" t="s">
        <v>12</v>
      </c>
      <c r="B381" s="3">
        <v>17</v>
      </c>
      <c r="C381" t="s">
        <v>1</v>
      </c>
      <c r="D381" t="str">
        <f>IF($B380&lt;$B381, "W", IF($B381&lt;$B380, "L", "T"))</f>
        <v>L</v>
      </c>
      <c r="E381" s="5">
        <v>41245</v>
      </c>
      <c r="F381" s="4">
        <f t="shared" si="398"/>
        <v>12</v>
      </c>
      <c r="G381" s="4">
        <v>7</v>
      </c>
      <c r="H381" t="s">
        <v>35</v>
      </c>
      <c r="I381">
        <v>1325</v>
      </c>
      <c r="J381" t="s">
        <v>67</v>
      </c>
      <c r="K381" s="1">
        <v>61</v>
      </c>
      <c r="L381" s="1" t="s">
        <v>64</v>
      </c>
      <c r="M381">
        <f t="shared" si="409"/>
        <v>20</v>
      </c>
      <c r="N381" s="10">
        <f t="shared" si="399"/>
        <v>19.818181818181817</v>
      </c>
      <c r="O381" s="10">
        <f t="shared" si="400"/>
        <v>32.363636363636367</v>
      </c>
      <c r="P381" s="8">
        <v>-2.5</v>
      </c>
      <c r="Q381" t="str">
        <f t="shared" si="401"/>
        <v>N</v>
      </c>
    </row>
    <row r="382" spans="1:17" x14ac:dyDescent="0.35">
      <c r="A382" t="s">
        <v>27</v>
      </c>
      <c r="B382" s="3">
        <v>33</v>
      </c>
      <c r="C382" t="s">
        <v>1</v>
      </c>
      <c r="D382" t="str">
        <f>IF($B382&lt;$B383,"L",IF($B383&lt;$B382, "W", "T"))</f>
        <v>L</v>
      </c>
      <c r="E382" s="5">
        <f t="shared" ref="E382" si="416">$E383</f>
        <v>41245</v>
      </c>
      <c r="F382" s="4">
        <f t="shared" si="398"/>
        <v>12</v>
      </c>
      <c r="G382" s="4">
        <v>6</v>
      </c>
      <c r="H382" t="s">
        <v>34</v>
      </c>
      <c r="I382">
        <v>1920</v>
      </c>
      <c r="J382" t="s">
        <v>38</v>
      </c>
      <c r="K382" s="1" t="str">
        <f>K383</f>
        <v>Dome</v>
      </c>
      <c r="L382" s="1">
        <f>L383</f>
        <v>0</v>
      </c>
      <c r="M382">
        <f t="shared" si="408"/>
        <v>38</v>
      </c>
      <c r="N382" s="10">
        <f t="shared" si="399"/>
        <v>16.727272727272727</v>
      </c>
      <c r="O382" s="10">
        <f t="shared" si="400"/>
        <v>25.636363636363637</v>
      </c>
      <c r="P382" s="8">
        <f>(P383*-1)</f>
        <v>-10.5</v>
      </c>
      <c r="Q382" t="str">
        <f t="shared" si="401"/>
        <v>N</v>
      </c>
    </row>
    <row r="383" spans="1:17" x14ac:dyDescent="0.35">
      <c r="A383" t="s">
        <v>28</v>
      </c>
      <c r="B383" s="3">
        <v>38</v>
      </c>
      <c r="C383" t="s">
        <v>1</v>
      </c>
      <c r="D383" t="str">
        <f>IF($B382&lt;$B383, "W", IF($B383&lt;$B382, "L", "T"))</f>
        <v>W</v>
      </c>
      <c r="E383" s="5">
        <v>41245</v>
      </c>
      <c r="F383" s="4">
        <f t="shared" si="398"/>
        <v>12</v>
      </c>
      <c r="G383" s="4">
        <v>10</v>
      </c>
      <c r="H383" t="s">
        <v>35</v>
      </c>
      <c r="I383">
        <v>1920</v>
      </c>
      <c r="J383" t="s">
        <v>38</v>
      </c>
      <c r="K383" s="1" t="s">
        <v>61</v>
      </c>
      <c r="L383" s="1"/>
      <c r="M383">
        <f t="shared" si="409"/>
        <v>33</v>
      </c>
      <c r="N383" s="10">
        <f t="shared" si="399"/>
        <v>22</v>
      </c>
      <c r="O383" s="10">
        <f t="shared" si="400"/>
        <v>23.818181818181817</v>
      </c>
      <c r="P383" s="8">
        <v>10.5</v>
      </c>
      <c r="Q383" t="str">
        <f t="shared" si="401"/>
        <v>N</v>
      </c>
    </row>
    <row r="384" spans="1:17" x14ac:dyDescent="0.35">
      <c r="A384" t="s">
        <v>21</v>
      </c>
      <c r="B384" s="3">
        <v>16</v>
      </c>
      <c r="C384" t="s">
        <v>1</v>
      </c>
      <c r="D384" t="str">
        <f>IF($B384&lt;$B385,"L",IF($B385&lt;$B384, "W", "T"))</f>
        <v>L</v>
      </c>
      <c r="E384" s="5">
        <f t="shared" ref="E384:E416" si="417">$E385</f>
        <v>41246</v>
      </c>
      <c r="F384" s="4">
        <f t="shared" si="398"/>
        <v>12</v>
      </c>
      <c r="G384" s="4">
        <v>8</v>
      </c>
      <c r="H384" t="s">
        <v>34</v>
      </c>
      <c r="I384">
        <v>2030</v>
      </c>
      <c r="J384" t="s">
        <v>43</v>
      </c>
      <c r="K384" s="1">
        <v>55</v>
      </c>
      <c r="L384" s="1" t="s">
        <v>62</v>
      </c>
      <c r="M384">
        <f t="shared" si="408"/>
        <v>17</v>
      </c>
      <c r="N384" s="10">
        <f t="shared" si="399"/>
        <v>27.727272727272727</v>
      </c>
      <c r="O384" s="10">
        <f t="shared" si="400"/>
        <v>20.545454545454547</v>
      </c>
      <c r="P384" s="8">
        <f>(P385*-1)</f>
        <v>3</v>
      </c>
      <c r="Q384" t="str">
        <f t="shared" si="401"/>
        <v>Y</v>
      </c>
    </row>
    <row r="385" spans="1:17" x14ac:dyDescent="0.35">
      <c r="A385" t="s">
        <v>29</v>
      </c>
      <c r="B385" s="3">
        <v>17</v>
      </c>
      <c r="C385" t="s">
        <v>1</v>
      </c>
      <c r="D385" t="str">
        <f>IF($B384&lt;$B385, "W", IF($B385&lt;$B384, "L", "T"))</f>
        <v>W</v>
      </c>
      <c r="E385" s="5">
        <v>41246</v>
      </c>
      <c r="F385" s="4">
        <f t="shared" si="398"/>
        <v>12</v>
      </c>
      <c r="G385" s="4">
        <v>11</v>
      </c>
      <c r="H385" t="s">
        <v>35</v>
      </c>
      <c r="I385">
        <v>2030</v>
      </c>
      <c r="J385" t="s">
        <v>43</v>
      </c>
      <c r="K385" s="1">
        <v>55</v>
      </c>
      <c r="L385" s="1" t="s">
        <v>62</v>
      </c>
      <c r="M385">
        <f t="shared" si="409"/>
        <v>16</v>
      </c>
      <c r="N385" s="10">
        <f t="shared" si="399"/>
        <v>26.818181818181817</v>
      </c>
      <c r="O385" s="10">
        <f t="shared" si="400"/>
        <v>25.90909090909091</v>
      </c>
      <c r="P385" s="8">
        <v>-3</v>
      </c>
      <c r="Q385" t="str">
        <f t="shared" si="401"/>
        <v>Y</v>
      </c>
    </row>
    <row r="386" spans="1:17" x14ac:dyDescent="0.35">
      <c r="A386" t="s">
        <v>18</v>
      </c>
      <c r="B386" s="3">
        <v>26</v>
      </c>
      <c r="C386" t="s">
        <v>1</v>
      </c>
      <c r="D386" t="str">
        <f>IF($B386&lt;$B387,"L",IF($B387&lt;$B386, "W", "T"))</f>
        <v>W</v>
      </c>
      <c r="E386" s="5">
        <f t="shared" si="417"/>
        <v>41249</v>
      </c>
      <c r="F386" s="4">
        <f>1+IF(ISNA(VLOOKUP($A386,$A$354:$F$385,6,FALSE)),VLOOKUP($A386,$A$322:$F$353,6,FALSE),VLOOKUP($A386,$A$354:$F$385,6,FALSE))</f>
        <v>13</v>
      </c>
      <c r="G386" s="4">
        <v>4</v>
      </c>
      <c r="H386" t="s">
        <v>34</v>
      </c>
      <c r="I386">
        <v>1720</v>
      </c>
      <c r="J386" t="s">
        <v>67</v>
      </c>
      <c r="K386" s="1">
        <v>57</v>
      </c>
      <c r="L386" s="1" t="s">
        <v>64</v>
      </c>
      <c r="M386">
        <f t="shared" si="408"/>
        <v>13</v>
      </c>
      <c r="N386" s="10">
        <f t="shared" ref="N386:N417" si="418">IF(ISNA(VLOOKUP($A386,$A$354:$N$385,2,FALSE)),((VLOOKUP($A386,$A$322:$N$353,14,FALSE)*($F386-2))+VLOOKUP($A386,$A$322:$N$353,2,FALSE))/($F386-1),((VLOOKUP($A386,$A$354:$N$385,14,FALSE)*($F386-2))+VLOOKUP($A386,$A$354:$N$385,2,FALSE))/($F386-1))</f>
        <v>29.083333333333332</v>
      </c>
      <c r="O386" s="10">
        <f t="shared" ref="O386:O417" si="419">IF(ISNA(VLOOKUP($A386,$A$354:$O$385,13,FALSE)),((VLOOKUP($A386,$A$322:$O$353,15,FALSE)*($F386-2))+VLOOKUP($A386,$A$322:$O$353,13,FALSE))/($F386-1),((VLOOKUP($A386,$A$354:$O$385,15,FALSE)*($F386-2))+VLOOKUP($A386,$A$354:$O$385,13,FALSE))/($F386-1))</f>
        <v>20.333333333333332</v>
      </c>
      <c r="P386" s="8">
        <f>(P387*-1)</f>
        <v>10</v>
      </c>
      <c r="Q386" t="str">
        <f>IF(AND(($P386 &lt;  0), ($D386="L")), "N", IF(AND(($P386 &gt; 0), ($D386="W")),"N","Y"))</f>
        <v>N</v>
      </c>
    </row>
    <row r="387" spans="1:17" x14ac:dyDescent="0.35">
      <c r="A387" t="s">
        <v>12</v>
      </c>
      <c r="B387" s="3">
        <v>13</v>
      </c>
      <c r="C387" t="s">
        <v>1</v>
      </c>
      <c r="D387" t="str">
        <f>IF($B386&lt;$B387, "W", IF($B387&lt;$B386, "L", "T"))</f>
        <v>L</v>
      </c>
      <c r="E387" s="5">
        <v>41249</v>
      </c>
      <c r="F387" s="4">
        <f t="shared" ref="F387:F417" si="420">1+IF(ISNA(VLOOKUP($A387,$A$354:$F$385,6,FALSE)),VLOOKUP($A387,$A$322:$F$353,6,FALSE),VLOOKUP($A387,$A$354:$F$385,6,FALSE))</f>
        <v>13</v>
      </c>
      <c r="G387" s="4">
        <v>4</v>
      </c>
      <c r="H387" t="s">
        <v>35</v>
      </c>
      <c r="I387">
        <v>1720</v>
      </c>
      <c r="J387" t="s">
        <v>67</v>
      </c>
      <c r="K387" s="1">
        <v>57</v>
      </c>
      <c r="L387" s="1" t="s">
        <v>64</v>
      </c>
      <c r="M387">
        <f t="shared" si="409"/>
        <v>26</v>
      </c>
      <c r="N387" s="10">
        <f t="shared" si="418"/>
        <v>19.583333333333332</v>
      </c>
      <c r="O387" s="10">
        <f t="shared" si="419"/>
        <v>31.333333333333339</v>
      </c>
      <c r="P387" s="8">
        <v>-10</v>
      </c>
      <c r="Q387" t="str">
        <f t="shared" ref="Q387:Q417" si="421">IF(AND(($P387 &lt;  0), ($D387="L")), "N", IF(AND(($P387 &gt; 0), ($D387="W")),"N","Y"))</f>
        <v>N</v>
      </c>
    </row>
    <row r="388" spans="1:17" x14ac:dyDescent="0.35">
      <c r="A388" t="s">
        <v>13</v>
      </c>
      <c r="B388" s="3">
        <v>23</v>
      </c>
      <c r="C388" t="s">
        <v>1</v>
      </c>
      <c r="D388" t="str">
        <f>IF($B388&lt;$B389,"L",IF($B389&lt;$B388, "W", "T"))</f>
        <v>L</v>
      </c>
      <c r="E388" s="5">
        <f t="shared" si="417"/>
        <v>41252</v>
      </c>
      <c r="F388" s="4">
        <f t="shared" si="420"/>
        <v>13</v>
      </c>
      <c r="G388" s="4">
        <v>7</v>
      </c>
      <c r="H388" t="s">
        <v>34</v>
      </c>
      <c r="I388">
        <v>1300</v>
      </c>
      <c r="J388" t="s">
        <v>43</v>
      </c>
      <c r="K388" s="1" t="s">
        <v>61</v>
      </c>
      <c r="L388" s="1"/>
      <c r="M388">
        <f t="shared" si="408"/>
        <v>27</v>
      </c>
      <c r="N388" s="10">
        <f t="shared" si="418"/>
        <v>20.666666666666668</v>
      </c>
      <c r="O388" s="10">
        <f t="shared" si="419"/>
        <v>29.916666666666668</v>
      </c>
      <c r="P388" s="8">
        <f>(P389*-1)</f>
        <v>-3.5</v>
      </c>
      <c r="Q388" t="str">
        <f t="shared" si="421"/>
        <v>N</v>
      </c>
    </row>
    <row r="389" spans="1:17" x14ac:dyDescent="0.35">
      <c r="A389" t="s">
        <v>14</v>
      </c>
      <c r="B389" s="3">
        <v>27</v>
      </c>
      <c r="C389" t="s">
        <v>1</v>
      </c>
      <c r="D389" t="str">
        <f>IF($B388&lt;$B389, "W", IF($B389&lt;$B388, "L", "T"))</f>
        <v>W</v>
      </c>
      <c r="E389" s="5">
        <v>41252</v>
      </c>
      <c r="F389" s="4">
        <f t="shared" si="420"/>
        <v>13</v>
      </c>
      <c r="G389" s="4">
        <v>7</v>
      </c>
      <c r="H389" t="s">
        <v>35</v>
      </c>
      <c r="I389">
        <v>1300</v>
      </c>
      <c r="J389" t="s">
        <v>43</v>
      </c>
      <c r="K389" s="1" t="s">
        <v>61</v>
      </c>
      <c r="L389" s="1"/>
      <c r="M389">
        <f t="shared" si="409"/>
        <v>23</v>
      </c>
      <c r="N389" s="10">
        <f t="shared" si="418"/>
        <v>22.083333333333332</v>
      </c>
      <c r="O389" s="10">
        <f t="shared" si="419"/>
        <v>25.5</v>
      </c>
      <c r="P389" s="8">
        <v>3.5</v>
      </c>
      <c r="Q389" t="str">
        <f t="shared" si="421"/>
        <v>N</v>
      </c>
    </row>
    <row r="390" spans="1:17" x14ac:dyDescent="0.35">
      <c r="A390" t="s">
        <v>23</v>
      </c>
      <c r="B390" s="3">
        <v>15</v>
      </c>
      <c r="C390" t="s">
        <v>1</v>
      </c>
      <c r="D390" t="str">
        <f>IF($B390&lt;$B391,"L",IF($B391&lt;$B390, "W", "T"))</f>
        <v>W</v>
      </c>
      <c r="E390" s="5">
        <f t="shared" si="417"/>
        <v>41252</v>
      </c>
      <c r="F390" s="4">
        <f t="shared" si="420"/>
        <v>13</v>
      </c>
      <c r="G390" s="4">
        <v>7</v>
      </c>
      <c r="H390" t="s">
        <v>34</v>
      </c>
      <c r="I390">
        <v>1300</v>
      </c>
      <c r="J390" t="s">
        <v>43</v>
      </c>
      <c r="K390" s="1">
        <v>37</v>
      </c>
      <c r="L390" s="1" t="s">
        <v>64</v>
      </c>
      <c r="M390">
        <f t="shared" si="408"/>
        <v>12</v>
      </c>
      <c r="N390" s="10">
        <f t="shared" si="418"/>
        <v>18.416666666666668</v>
      </c>
      <c r="O390" s="10">
        <f t="shared" si="419"/>
        <v>22.25</v>
      </c>
      <c r="P390" s="8">
        <f>(P391*-1)</f>
        <v>-3.5</v>
      </c>
      <c r="Q390" t="str">
        <f t="shared" si="421"/>
        <v>Y</v>
      </c>
    </row>
    <row r="391" spans="1:17" x14ac:dyDescent="0.35">
      <c r="A391" t="s">
        <v>11</v>
      </c>
      <c r="B391" s="3">
        <v>12</v>
      </c>
      <c r="C391" t="s">
        <v>1</v>
      </c>
      <c r="D391" t="str">
        <f>IF($B390&lt;$B391, "W", IF($B391&lt;$B390, "L", "T"))</f>
        <v>L</v>
      </c>
      <c r="E391" s="5">
        <v>41252</v>
      </c>
      <c r="F391" s="4">
        <f t="shared" si="420"/>
        <v>13</v>
      </c>
      <c r="G391" s="4">
        <v>7</v>
      </c>
      <c r="H391" t="s">
        <v>35</v>
      </c>
      <c r="I391">
        <v>1300</v>
      </c>
      <c r="J391" t="s">
        <v>43</v>
      </c>
      <c r="K391" s="1">
        <v>37</v>
      </c>
      <c r="L391" s="1" t="s">
        <v>64</v>
      </c>
      <c r="M391">
        <f t="shared" si="409"/>
        <v>15</v>
      </c>
      <c r="N391" s="10">
        <f t="shared" si="418"/>
        <v>23.083333333333332</v>
      </c>
      <c r="O391" s="10">
        <f t="shared" si="419"/>
        <v>28.083333333333332</v>
      </c>
      <c r="P391" s="8">
        <v>3.5</v>
      </c>
      <c r="Q391" t="str">
        <f t="shared" si="421"/>
        <v>Y</v>
      </c>
    </row>
    <row r="392" spans="1:17" x14ac:dyDescent="0.35">
      <c r="A392" t="s">
        <v>31</v>
      </c>
      <c r="B392" s="3">
        <v>17</v>
      </c>
      <c r="C392" t="s">
        <v>1</v>
      </c>
      <c r="D392" t="str">
        <f>IF($B392&lt;$B393,"L",IF($B393&lt;$B392, "W", "T"))</f>
        <v>W</v>
      </c>
      <c r="E392" s="5">
        <f t="shared" si="417"/>
        <v>41252</v>
      </c>
      <c r="F392" s="4">
        <f t="shared" si="420"/>
        <v>13</v>
      </c>
      <c r="G392" s="4">
        <v>7</v>
      </c>
      <c r="H392" t="s">
        <v>34</v>
      </c>
      <c r="I392">
        <v>1300</v>
      </c>
      <c r="J392" t="s">
        <v>43</v>
      </c>
      <c r="K392" s="1">
        <v>67</v>
      </c>
      <c r="L392" s="1" t="s">
        <v>73</v>
      </c>
      <c r="M392">
        <f t="shared" si="408"/>
        <v>10</v>
      </c>
      <c r="N392" s="10">
        <f t="shared" si="418"/>
        <v>19</v>
      </c>
      <c r="O392" s="10">
        <f t="shared" si="419"/>
        <v>24.666666666666668</v>
      </c>
      <c r="P392" s="8">
        <f>(P393*-1)</f>
        <v>3</v>
      </c>
      <c r="Q392" t="str">
        <f t="shared" si="421"/>
        <v>N</v>
      </c>
    </row>
    <row r="393" spans="1:17" x14ac:dyDescent="0.35">
      <c r="A393" t="s">
        <v>19</v>
      </c>
      <c r="B393" s="3">
        <v>10</v>
      </c>
      <c r="C393" t="s">
        <v>1</v>
      </c>
      <c r="D393" t="str">
        <f>IF($B392&lt;$B393, "W", IF($B393&lt;$B392, "L", "T"))</f>
        <v>L</v>
      </c>
      <c r="E393" s="5">
        <v>41252</v>
      </c>
      <c r="F393" s="4">
        <f t="shared" si="420"/>
        <v>13</v>
      </c>
      <c r="G393" s="4">
        <v>7</v>
      </c>
      <c r="H393" t="s">
        <v>35</v>
      </c>
      <c r="I393">
        <v>1300</v>
      </c>
      <c r="J393" t="s">
        <v>43</v>
      </c>
      <c r="K393" s="1">
        <v>67</v>
      </c>
      <c r="L393" s="1" t="s">
        <v>73</v>
      </c>
      <c r="M393">
        <f t="shared" si="409"/>
        <v>17</v>
      </c>
      <c r="N393" s="10">
        <f t="shared" si="418"/>
        <v>17.166666666666668</v>
      </c>
      <c r="O393" s="10">
        <f t="shared" si="419"/>
        <v>28.5</v>
      </c>
      <c r="P393" s="8">
        <v>-3</v>
      </c>
      <c r="Q393" t="str">
        <f t="shared" si="421"/>
        <v>N</v>
      </c>
    </row>
    <row r="394" spans="1:17" x14ac:dyDescent="0.35">
      <c r="A394" t="s">
        <v>33</v>
      </c>
      <c r="B394" s="3">
        <v>7</v>
      </c>
      <c r="C394" t="s">
        <v>1</v>
      </c>
      <c r="D394" t="str">
        <f>IF($B394&lt;$B395,"L",IF($B395&lt;$B394, "W", "T"))</f>
        <v>L</v>
      </c>
      <c r="E394" s="5">
        <f t="shared" si="417"/>
        <v>41252</v>
      </c>
      <c r="F394" s="4">
        <f t="shared" si="420"/>
        <v>13</v>
      </c>
      <c r="G394" s="4">
        <v>7</v>
      </c>
      <c r="H394" t="s">
        <v>34</v>
      </c>
      <c r="I394">
        <v>1300</v>
      </c>
      <c r="J394" t="s">
        <v>43</v>
      </c>
      <c r="K394" s="1">
        <f>K395</f>
        <v>44</v>
      </c>
      <c r="L394" s="1" t="str">
        <f>L395</f>
        <v>Cloudy</v>
      </c>
      <c r="M394">
        <f t="shared" si="408"/>
        <v>30</v>
      </c>
      <c r="N394" s="10">
        <f t="shared" si="418"/>
        <v>15.666666666666666</v>
      </c>
      <c r="O394" s="10">
        <f t="shared" si="419"/>
        <v>26.833333333333332</v>
      </c>
      <c r="P394" s="8">
        <f>(P395*-1)</f>
        <v>-7</v>
      </c>
      <c r="Q394" t="str">
        <f t="shared" si="421"/>
        <v>N</v>
      </c>
    </row>
    <row r="395" spans="1:17" x14ac:dyDescent="0.35">
      <c r="A395" t="s">
        <v>8</v>
      </c>
      <c r="B395" s="3">
        <v>30</v>
      </c>
      <c r="C395" t="s">
        <v>1</v>
      </c>
      <c r="D395" t="str">
        <f>IF($B394&lt;$B395, "W", IF($B395&lt;$B394, "L", "T"))</f>
        <v>W</v>
      </c>
      <c r="E395" s="5">
        <v>41252</v>
      </c>
      <c r="F395" s="4">
        <f t="shared" si="420"/>
        <v>13</v>
      </c>
      <c r="G395" s="4">
        <v>7</v>
      </c>
      <c r="H395" t="s">
        <v>35</v>
      </c>
      <c r="I395">
        <v>1300</v>
      </c>
      <c r="J395" t="s">
        <v>43</v>
      </c>
      <c r="K395" s="1">
        <v>44</v>
      </c>
      <c r="L395" s="1" t="s">
        <v>64</v>
      </c>
      <c r="M395">
        <f t="shared" si="409"/>
        <v>7</v>
      </c>
      <c r="N395" s="10">
        <f t="shared" si="418"/>
        <v>19.083333333333332</v>
      </c>
      <c r="O395" s="10">
        <f t="shared" si="419"/>
        <v>22.083333333333332</v>
      </c>
      <c r="P395" s="8">
        <v>7</v>
      </c>
      <c r="Q395" t="str">
        <f t="shared" si="421"/>
        <v>N</v>
      </c>
    </row>
    <row r="396" spans="1:17" x14ac:dyDescent="0.35">
      <c r="A396" t="s">
        <v>32</v>
      </c>
      <c r="B396" s="3">
        <v>34</v>
      </c>
      <c r="C396" t="s">
        <v>1</v>
      </c>
      <c r="D396" t="str">
        <f>IF($B396&lt;$B397,"L",IF($B397&lt;$B396, "W", "T"))</f>
        <v>W</v>
      </c>
      <c r="E396" s="5">
        <f t="shared" si="417"/>
        <v>41252</v>
      </c>
      <c r="F396" s="4">
        <f t="shared" si="420"/>
        <v>13</v>
      </c>
      <c r="G396" s="4">
        <v>7</v>
      </c>
      <c r="H396" t="s">
        <v>34</v>
      </c>
      <c r="I396">
        <v>1300</v>
      </c>
      <c r="J396" t="s">
        <v>43</v>
      </c>
      <c r="K396" s="1">
        <f>K397</f>
        <v>45</v>
      </c>
      <c r="L396" s="1" t="str">
        <f>L397</f>
        <v>Cloudy</v>
      </c>
      <c r="M396">
        <f t="shared" si="408"/>
        <v>24</v>
      </c>
      <c r="N396" s="10">
        <f t="shared" si="418"/>
        <v>21.5</v>
      </c>
      <c r="O396" s="10">
        <f t="shared" si="419"/>
        <v>21.416666666666668</v>
      </c>
      <c r="P396" s="8">
        <f>(P397*-1)</f>
        <v>-7.5</v>
      </c>
      <c r="Q396" t="str">
        <f t="shared" si="421"/>
        <v>Y</v>
      </c>
    </row>
    <row r="397" spans="1:17" x14ac:dyDescent="0.35">
      <c r="A397" t="s">
        <v>4</v>
      </c>
      <c r="B397" s="3">
        <v>24</v>
      </c>
      <c r="C397" t="s">
        <v>1</v>
      </c>
      <c r="D397" t="str">
        <f>IF($B396&lt;$B397, "W", IF($B397&lt;$B396, "L", "T"))</f>
        <v>L</v>
      </c>
      <c r="E397" s="5">
        <v>41252</v>
      </c>
      <c r="F397" s="4">
        <f t="shared" si="420"/>
        <v>13</v>
      </c>
      <c r="G397" s="4">
        <v>7</v>
      </c>
      <c r="H397" t="s">
        <v>35</v>
      </c>
      <c r="I397">
        <v>1300</v>
      </c>
      <c r="J397" t="s">
        <v>43</v>
      </c>
      <c r="K397" s="1">
        <v>45</v>
      </c>
      <c r="L397" s="1" t="s">
        <v>64</v>
      </c>
      <c r="M397">
        <f t="shared" si="409"/>
        <v>34</v>
      </c>
      <c r="N397" s="10">
        <f t="shared" si="418"/>
        <v>21.166666666666668</v>
      </c>
      <c r="O397" s="10">
        <f t="shared" si="419"/>
        <v>19.166666666666668</v>
      </c>
      <c r="P397" s="8">
        <v>7.5</v>
      </c>
      <c r="Q397" t="str">
        <f t="shared" si="421"/>
        <v>Y</v>
      </c>
    </row>
    <row r="398" spans="1:17" x14ac:dyDescent="0.35">
      <c r="A398" t="s">
        <v>30</v>
      </c>
      <c r="B398" s="3">
        <v>28</v>
      </c>
      <c r="C398" t="s">
        <v>5</v>
      </c>
      <c r="D398" t="str">
        <f>IF($B398&lt;$B399,"L",IF($B399&lt;$B398, "W", "T"))</f>
        <v>L</v>
      </c>
      <c r="E398" s="5">
        <f t="shared" si="417"/>
        <v>41252</v>
      </c>
      <c r="F398" s="4">
        <f t="shared" si="420"/>
        <v>13</v>
      </c>
      <c r="G398" s="4">
        <v>7</v>
      </c>
      <c r="H398" t="s">
        <v>34</v>
      </c>
      <c r="I398">
        <v>1300</v>
      </c>
      <c r="J398" t="s">
        <v>43</v>
      </c>
      <c r="K398" s="1">
        <v>51</v>
      </c>
      <c r="L398" s="1" t="s">
        <v>64</v>
      </c>
      <c r="M398">
        <f t="shared" si="408"/>
        <v>31</v>
      </c>
      <c r="N398" s="10">
        <f t="shared" si="418"/>
        <v>25.25</v>
      </c>
      <c r="O398" s="10">
        <f t="shared" si="419"/>
        <v>20.166666666666668</v>
      </c>
      <c r="P398" s="8">
        <f>(P399*-1)</f>
        <v>-2</v>
      </c>
      <c r="Q398" t="str">
        <f t="shared" si="421"/>
        <v>N</v>
      </c>
    </row>
    <row r="399" spans="1:17" x14ac:dyDescent="0.35">
      <c r="A399" t="s">
        <v>29</v>
      </c>
      <c r="B399" s="3">
        <v>31</v>
      </c>
      <c r="C399" t="s">
        <v>5</v>
      </c>
      <c r="D399" t="str">
        <f>IF($B398&lt;$B399, "W", IF($B399&lt;$B398, "L", "T"))</f>
        <v>W</v>
      </c>
      <c r="E399" s="5">
        <v>41252</v>
      </c>
      <c r="F399" s="4">
        <f t="shared" si="420"/>
        <v>13</v>
      </c>
      <c r="G399" s="4">
        <v>6</v>
      </c>
      <c r="H399" t="s">
        <v>35</v>
      </c>
      <c r="I399">
        <v>1300</v>
      </c>
      <c r="J399" t="s">
        <v>43</v>
      </c>
      <c r="K399" s="1">
        <v>51</v>
      </c>
      <c r="L399" s="1" t="s">
        <v>64</v>
      </c>
      <c r="M399">
        <f t="shared" si="409"/>
        <v>28</v>
      </c>
      <c r="N399" s="10">
        <f t="shared" si="418"/>
        <v>26</v>
      </c>
      <c r="O399" s="10">
        <f t="shared" si="419"/>
        <v>25.083333333333332</v>
      </c>
      <c r="P399" s="8">
        <v>2</v>
      </c>
      <c r="Q399" t="str">
        <f t="shared" si="421"/>
        <v>N</v>
      </c>
    </row>
    <row r="400" spans="1:17" x14ac:dyDescent="0.35">
      <c r="A400" t="s">
        <v>27</v>
      </c>
      <c r="B400" s="3">
        <v>23</v>
      </c>
      <c r="C400" t="s">
        <v>1</v>
      </c>
      <c r="D400" t="str">
        <f>IF($B400&lt;$B401,"L",IF($B401&lt;$B400, "W", "T"))</f>
        <v>W</v>
      </c>
      <c r="E400" s="5">
        <f t="shared" si="417"/>
        <v>41252</v>
      </c>
      <c r="F400" s="4">
        <f t="shared" si="420"/>
        <v>13</v>
      </c>
      <c r="G400" s="4">
        <v>7</v>
      </c>
      <c r="H400" t="s">
        <v>34</v>
      </c>
      <c r="I400">
        <v>1300</v>
      </c>
      <c r="J400" t="s">
        <v>43</v>
      </c>
      <c r="K400" s="1">
        <v>69</v>
      </c>
      <c r="L400" s="1" t="s">
        <v>64</v>
      </c>
      <c r="M400">
        <f t="shared" si="408"/>
        <v>21</v>
      </c>
      <c r="N400" s="10">
        <f t="shared" si="418"/>
        <v>18.083333333333332</v>
      </c>
      <c r="O400" s="10">
        <f t="shared" si="419"/>
        <v>26.666666666666668</v>
      </c>
      <c r="P400" s="8">
        <f>(P401*-1)</f>
        <v>-7</v>
      </c>
      <c r="Q400" t="str">
        <f t="shared" si="421"/>
        <v>Y</v>
      </c>
    </row>
    <row r="401" spans="1:17" x14ac:dyDescent="0.35">
      <c r="A401" t="s">
        <v>9</v>
      </c>
      <c r="B401" s="3">
        <v>21</v>
      </c>
      <c r="C401" t="s">
        <v>1</v>
      </c>
      <c r="D401" t="str">
        <f>IF($B400&lt;$B401, "W", IF($B401&lt;$B400, "L", "T"))</f>
        <v>L</v>
      </c>
      <c r="E401" s="5">
        <v>41252</v>
      </c>
      <c r="F401" s="4">
        <f t="shared" si="420"/>
        <v>13</v>
      </c>
      <c r="G401" s="4">
        <v>7</v>
      </c>
      <c r="H401" t="s">
        <v>35</v>
      </c>
      <c r="I401">
        <v>1300</v>
      </c>
      <c r="J401" t="s">
        <v>43</v>
      </c>
      <c r="K401" s="1">
        <v>69</v>
      </c>
      <c r="L401" s="1" t="s">
        <v>64</v>
      </c>
      <c r="M401">
        <f t="shared" si="409"/>
        <v>23</v>
      </c>
      <c r="N401" s="10">
        <f t="shared" si="418"/>
        <v>27.125</v>
      </c>
      <c r="O401" s="10">
        <f t="shared" si="419"/>
        <v>22.729166666666668</v>
      </c>
      <c r="P401" s="8">
        <v>7</v>
      </c>
      <c r="Q401" t="str">
        <f t="shared" si="421"/>
        <v>Y</v>
      </c>
    </row>
    <row r="402" spans="1:17" x14ac:dyDescent="0.35">
      <c r="A402" t="s">
        <v>28</v>
      </c>
      <c r="B402" s="3">
        <v>20</v>
      </c>
      <c r="C402" t="s">
        <v>1</v>
      </c>
      <c r="D402" t="str">
        <f>IF($B402&lt;$B403,"L",IF($B403&lt;$B402, "W", "T"))</f>
        <v>W</v>
      </c>
      <c r="E402" s="5">
        <f t="shared" si="417"/>
        <v>41252</v>
      </c>
      <c r="F402" s="4">
        <f t="shared" si="420"/>
        <v>13</v>
      </c>
      <c r="G402" s="4">
        <v>7</v>
      </c>
      <c r="H402" t="s">
        <v>34</v>
      </c>
      <c r="I402">
        <v>1300</v>
      </c>
      <c r="J402" t="s">
        <v>43</v>
      </c>
      <c r="K402" s="1">
        <v>38</v>
      </c>
      <c r="L402" s="1" t="s">
        <v>64</v>
      </c>
      <c r="M402">
        <f t="shared" si="408"/>
        <v>19</v>
      </c>
      <c r="N402" s="10">
        <f t="shared" si="418"/>
        <v>23.333333333333332</v>
      </c>
      <c r="O402" s="10">
        <f t="shared" si="419"/>
        <v>24.583333333333332</v>
      </c>
      <c r="P402" s="8">
        <f>(P403*-1)</f>
        <v>-3</v>
      </c>
      <c r="Q402" t="str">
        <f t="shared" si="421"/>
        <v>Y</v>
      </c>
    </row>
    <row r="403" spans="1:17" x14ac:dyDescent="0.35">
      <c r="A403" t="s">
        <v>6</v>
      </c>
      <c r="B403" s="3">
        <v>19</v>
      </c>
      <c r="C403" t="s">
        <v>1</v>
      </c>
      <c r="D403" t="str">
        <f>IF($B402&lt;$B403, "W", IF($B403&lt;$B402, "L", "T"))</f>
        <v>L</v>
      </c>
      <c r="E403" s="5">
        <v>41252</v>
      </c>
      <c r="F403" s="4">
        <f t="shared" si="420"/>
        <v>13</v>
      </c>
      <c r="G403" s="4">
        <v>7</v>
      </c>
      <c r="H403" t="s">
        <v>35</v>
      </c>
      <c r="I403">
        <v>1300</v>
      </c>
      <c r="J403" t="s">
        <v>43</v>
      </c>
      <c r="K403" s="1">
        <v>38</v>
      </c>
      <c r="L403" s="1" t="s">
        <v>64</v>
      </c>
      <c r="M403">
        <f t="shared" si="409"/>
        <v>20</v>
      </c>
      <c r="N403" s="10">
        <f t="shared" si="418"/>
        <v>25.166666666666668</v>
      </c>
      <c r="O403" s="10">
        <f t="shared" si="419"/>
        <v>21.666666666666668</v>
      </c>
      <c r="P403" s="8">
        <v>3</v>
      </c>
      <c r="Q403" t="str">
        <f t="shared" si="421"/>
        <v>Y</v>
      </c>
    </row>
    <row r="404" spans="1:17" x14ac:dyDescent="0.35">
      <c r="A404" t="s">
        <v>3</v>
      </c>
      <c r="B404" s="3">
        <v>20</v>
      </c>
      <c r="C404" t="s">
        <v>1</v>
      </c>
      <c r="D404" t="str">
        <f>IF($B404&lt;$B405,"L",IF($B405&lt;$B404, "W", "T"))</f>
        <v>L</v>
      </c>
      <c r="E404" s="5">
        <f t="shared" si="417"/>
        <v>41252</v>
      </c>
      <c r="F404" s="4">
        <f t="shared" si="420"/>
        <v>13</v>
      </c>
      <c r="G404" s="4">
        <v>10</v>
      </c>
      <c r="H404" t="s">
        <v>34</v>
      </c>
      <c r="I404">
        <v>1300</v>
      </c>
      <c r="J404" t="s">
        <v>43</v>
      </c>
      <c r="K404" s="1">
        <f>K405</f>
        <v>70</v>
      </c>
      <c r="L404" s="1" t="str">
        <f>L405</f>
        <v>Cloudy</v>
      </c>
      <c r="M404">
        <f t="shared" si="408"/>
        <v>30</v>
      </c>
      <c r="N404" s="10">
        <f t="shared" si="418"/>
        <v>26.416666666666668</v>
      </c>
      <c r="O404" s="10">
        <f t="shared" si="419"/>
        <v>19.083333333333332</v>
      </c>
      <c r="P404" s="8">
        <f>(P405*-1)</f>
        <v>3.5</v>
      </c>
      <c r="Q404" t="str">
        <f t="shared" si="421"/>
        <v>Y</v>
      </c>
    </row>
    <row r="405" spans="1:17" x14ac:dyDescent="0.35">
      <c r="A405" t="s">
        <v>20</v>
      </c>
      <c r="B405" s="3">
        <v>30</v>
      </c>
      <c r="C405" t="s">
        <v>1</v>
      </c>
      <c r="D405" t="str">
        <f>IF($B404&lt;$B405, "W", IF($B405&lt;$B404, "L", "T"))</f>
        <v>W</v>
      </c>
      <c r="E405" s="5">
        <v>41252</v>
      </c>
      <c r="F405" s="4">
        <f t="shared" si="420"/>
        <v>13</v>
      </c>
      <c r="G405" s="4">
        <v>7</v>
      </c>
      <c r="H405" t="s">
        <v>35</v>
      </c>
      <c r="I405">
        <v>1300</v>
      </c>
      <c r="J405" t="s">
        <v>43</v>
      </c>
      <c r="K405" s="1">
        <v>70</v>
      </c>
      <c r="L405" s="1" t="s">
        <v>64</v>
      </c>
      <c r="M405">
        <f t="shared" si="409"/>
        <v>20</v>
      </c>
      <c r="N405" s="10">
        <f t="shared" si="418"/>
        <v>19.583333333333332</v>
      </c>
      <c r="O405" s="10">
        <f t="shared" si="419"/>
        <v>24.333333333333332</v>
      </c>
      <c r="P405" s="8">
        <v>-3.5</v>
      </c>
      <c r="Q405" t="str">
        <f t="shared" si="421"/>
        <v>Y</v>
      </c>
    </row>
    <row r="406" spans="1:17" x14ac:dyDescent="0.35">
      <c r="A406" t="s">
        <v>17</v>
      </c>
      <c r="B406" s="3">
        <v>14</v>
      </c>
      <c r="C406" t="s">
        <v>1</v>
      </c>
      <c r="D406" t="str">
        <f>IF($B406&lt;$B407,"L",IF($B407&lt;$B406, "W", "T"))</f>
        <v>L</v>
      </c>
      <c r="E406" s="5">
        <f t="shared" si="417"/>
        <v>41252</v>
      </c>
      <c r="F406" s="4">
        <f t="shared" si="420"/>
        <v>13</v>
      </c>
      <c r="G406" s="4">
        <v>7</v>
      </c>
      <c r="H406" t="s">
        <v>34</v>
      </c>
      <c r="I406">
        <v>1200</v>
      </c>
      <c r="J406" t="s">
        <v>38</v>
      </c>
      <c r="K406" s="1" t="s">
        <v>61</v>
      </c>
      <c r="L406" s="1"/>
      <c r="M406">
        <f t="shared" si="408"/>
        <v>21</v>
      </c>
      <c r="N406" s="10">
        <f t="shared" si="418"/>
        <v>24.5</v>
      </c>
      <c r="O406" s="10">
        <f t="shared" si="419"/>
        <v>16.5</v>
      </c>
      <c r="P406" s="8">
        <f>(P407*-1)</f>
        <v>1.5</v>
      </c>
      <c r="Q406" t="str">
        <f t="shared" si="421"/>
        <v>Y</v>
      </c>
    </row>
    <row r="407" spans="1:17" x14ac:dyDescent="0.35">
      <c r="A407" t="s">
        <v>0</v>
      </c>
      <c r="B407" s="3">
        <v>21</v>
      </c>
      <c r="C407" t="s">
        <v>1</v>
      </c>
      <c r="D407" t="str">
        <f>IF($B406&lt;$B407, "W", IF($B407&lt;$B406, "L", "T"))</f>
        <v>W</v>
      </c>
      <c r="E407" s="5">
        <v>41252</v>
      </c>
      <c r="F407" s="4">
        <f t="shared" si="420"/>
        <v>13</v>
      </c>
      <c r="G407" s="4">
        <v>7</v>
      </c>
      <c r="H407" t="s">
        <v>35</v>
      </c>
      <c r="I407">
        <v>1200</v>
      </c>
      <c r="J407" t="s">
        <v>38</v>
      </c>
      <c r="K407" s="1" t="s">
        <v>61</v>
      </c>
      <c r="L407" s="1"/>
      <c r="M407">
        <f t="shared" si="409"/>
        <v>14</v>
      </c>
      <c r="N407" s="10">
        <f t="shared" si="418"/>
        <v>22.083333333333332</v>
      </c>
      <c r="O407" s="10">
        <f t="shared" si="419"/>
        <v>22.816666666666666</v>
      </c>
      <c r="P407" s="8">
        <v>-1.5</v>
      </c>
      <c r="Q407" t="str">
        <f t="shared" si="421"/>
        <v>Y</v>
      </c>
    </row>
    <row r="408" spans="1:17" x14ac:dyDescent="0.35">
      <c r="A408" t="s">
        <v>10</v>
      </c>
      <c r="B408" s="3">
        <v>13</v>
      </c>
      <c r="C408" t="s">
        <v>1</v>
      </c>
      <c r="D408" t="str">
        <f>IF($B408&lt;$B409,"L",IF($B409&lt;$B408, "W", "T"))</f>
        <v>L</v>
      </c>
      <c r="E408" s="5">
        <f t="shared" si="417"/>
        <v>41252</v>
      </c>
      <c r="F408" s="4">
        <f t="shared" si="420"/>
        <v>13</v>
      </c>
      <c r="G408" s="4">
        <v>7</v>
      </c>
      <c r="H408" t="s">
        <v>34</v>
      </c>
      <c r="I408">
        <v>1305</v>
      </c>
      <c r="J408" t="s">
        <v>67</v>
      </c>
      <c r="K408" s="1">
        <f>K409</f>
        <v>62</v>
      </c>
      <c r="L408" s="1" t="str">
        <f>L409</f>
        <v>Sunny</v>
      </c>
      <c r="M408">
        <f t="shared" si="408"/>
        <v>27</v>
      </c>
      <c r="N408" s="10">
        <f t="shared" si="418"/>
        <v>18.916666666666668</v>
      </c>
      <c r="O408" s="10">
        <f t="shared" si="419"/>
        <v>20.75</v>
      </c>
      <c r="P408" s="8">
        <f>(P409*-1)</f>
        <v>-11</v>
      </c>
      <c r="Q408" t="str">
        <f t="shared" si="421"/>
        <v>N</v>
      </c>
    </row>
    <row r="409" spans="1:17" x14ac:dyDescent="0.35">
      <c r="A409" t="s">
        <v>24</v>
      </c>
      <c r="B409" s="3">
        <v>27</v>
      </c>
      <c r="C409" t="s">
        <v>1</v>
      </c>
      <c r="D409" t="str">
        <f>IF($B408&lt;$B409, "W", IF($B409&lt;$B408, "L", "T"))</f>
        <v>W</v>
      </c>
      <c r="E409" s="5">
        <v>41252</v>
      </c>
      <c r="F409" s="4">
        <f t="shared" si="420"/>
        <v>13</v>
      </c>
      <c r="G409" s="4">
        <v>7</v>
      </c>
      <c r="H409" t="s">
        <v>35</v>
      </c>
      <c r="I409">
        <v>1305</v>
      </c>
      <c r="J409" t="s">
        <v>67</v>
      </c>
      <c r="K409" s="1">
        <v>62</v>
      </c>
      <c r="L409" s="1" t="s">
        <v>65</v>
      </c>
      <c r="M409">
        <f t="shared" si="409"/>
        <v>13</v>
      </c>
      <c r="N409" s="10">
        <f t="shared" si="418"/>
        <v>24.083333333333332</v>
      </c>
      <c r="O409" s="10">
        <f t="shared" si="419"/>
        <v>14.25</v>
      </c>
      <c r="P409" s="8">
        <v>11</v>
      </c>
      <c r="Q409" t="str">
        <f t="shared" si="421"/>
        <v>N</v>
      </c>
    </row>
    <row r="410" spans="1:17" x14ac:dyDescent="0.35">
      <c r="A410" t="s">
        <v>2</v>
      </c>
      <c r="B410" s="3">
        <v>27</v>
      </c>
      <c r="C410" t="s">
        <v>1</v>
      </c>
      <c r="D410" t="str">
        <f>IF($B410&lt;$B411,"L",IF($B411&lt;$B410, "W", "T"))</f>
        <v>L</v>
      </c>
      <c r="E410" s="5">
        <f t="shared" si="417"/>
        <v>41252</v>
      </c>
      <c r="F410" s="4">
        <f t="shared" si="420"/>
        <v>13</v>
      </c>
      <c r="G410" s="4">
        <v>10</v>
      </c>
      <c r="H410" t="s">
        <v>34</v>
      </c>
      <c r="I410">
        <v>1625</v>
      </c>
      <c r="J410" t="s">
        <v>43</v>
      </c>
      <c r="K410" s="1">
        <v>42</v>
      </c>
      <c r="L410" s="1" t="s">
        <v>73</v>
      </c>
      <c r="M410">
        <f t="shared" si="408"/>
        <v>52</v>
      </c>
      <c r="N410" s="10">
        <f t="shared" si="418"/>
        <v>26.75</v>
      </c>
      <c r="O410" s="10">
        <f t="shared" si="419"/>
        <v>27.25</v>
      </c>
      <c r="P410" s="8">
        <f>(P411*-1)</f>
        <v>-4.5</v>
      </c>
      <c r="Q410" t="str">
        <f t="shared" si="421"/>
        <v>N</v>
      </c>
    </row>
    <row r="411" spans="1:17" x14ac:dyDescent="0.35">
      <c r="A411" t="s">
        <v>21</v>
      </c>
      <c r="B411" s="3">
        <v>52</v>
      </c>
      <c r="C411" t="s">
        <v>1</v>
      </c>
      <c r="D411" t="str">
        <f>IF($B410&lt;$B411, "W", IF($B411&lt;$B410, "L", "T"))</f>
        <v>W</v>
      </c>
      <c r="E411" s="5">
        <v>41252</v>
      </c>
      <c r="F411" s="4">
        <f t="shared" si="420"/>
        <v>13</v>
      </c>
      <c r="G411" s="4">
        <v>6</v>
      </c>
      <c r="H411" t="s">
        <v>35</v>
      </c>
      <c r="I411">
        <v>1625</v>
      </c>
      <c r="J411" t="s">
        <v>43</v>
      </c>
      <c r="K411" s="1">
        <v>42</v>
      </c>
      <c r="L411" s="1" t="s">
        <v>73</v>
      </c>
      <c r="M411">
        <f t="shared" si="409"/>
        <v>27</v>
      </c>
      <c r="N411" s="10">
        <f t="shared" si="418"/>
        <v>26.75</v>
      </c>
      <c r="O411" s="10">
        <f t="shared" si="419"/>
        <v>20.25</v>
      </c>
      <c r="P411" s="8">
        <v>4.5</v>
      </c>
      <c r="Q411" t="str">
        <f t="shared" si="421"/>
        <v>N</v>
      </c>
    </row>
    <row r="412" spans="1:17" x14ac:dyDescent="0.35">
      <c r="A412" t="s">
        <v>22</v>
      </c>
      <c r="B412" s="3">
        <v>0</v>
      </c>
      <c r="C412" t="s">
        <v>1</v>
      </c>
      <c r="D412" t="str">
        <f>IF($B412&lt;$B413,"L",IF($B413&lt;$B412, "W", "T"))</f>
        <v>L</v>
      </c>
      <c r="E412" s="5">
        <f t="shared" si="417"/>
        <v>41252</v>
      </c>
      <c r="F412" s="4">
        <f t="shared" si="420"/>
        <v>13</v>
      </c>
      <c r="G412" s="4">
        <v>7</v>
      </c>
      <c r="H412" t="s">
        <v>34</v>
      </c>
      <c r="I412">
        <v>1325</v>
      </c>
      <c r="J412" t="s">
        <v>67</v>
      </c>
      <c r="K412" s="1">
        <v>48</v>
      </c>
      <c r="L412" s="1" t="s">
        <v>73</v>
      </c>
      <c r="M412">
        <f t="shared" si="408"/>
        <v>58</v>
      </c>
      <c r="N412" s="10">
        <f t="shared" si="418"/>
        <v>15.5</v>
      </c>
      <c r="O412" s="10">
        <f t="shared" si="419"/>
        <v>19.5</v>
      </c>
      <c r="P412" s="8">
        <f>(P413*-1)</f>
        <v>-10.5</v>
      </c>
      <c r="Q412" t="str">
        <f t="shared" si="421"/>
        <v>N</v>
      </c>
    </row>
    <row r="413" spans="1:17" x14ac:dyDescent="0.35">
      <c r="A413" t="s">
        <v>25</v>
      </c>
      <c r="B413" s="3">
        <v>58</v>
      </c>
      <c r="C413" t="s">
        <v>1</v>
      </c>
      <c r="D413" t="str">
        <f>IF($B412&lt;$B413, "W", IF($B413&lt;$B412, "L", "T"))</f>
        <v>W</v>
      </c>
      <c r="E413" s="5">
        <v>41252</v>
      </c>
      <c r="F413" s="4">
        <f t="shared" si="420"/>
        <v>13</v>
      </c>
      <c r="G413" s="4">
        <v>7</v>
      </c>
      <c r="H413" t="s">
        <v>35</v>
      </c>
      <c r="I413">
        <v>1325</v>
      </c>
      <c r="J413" t="s">
        <v>67</v>
      </c>
      <c r="K413" s="1">
        <v>48</v>
      </c>
      <c r="L413" s="1" t="s">
        <v>73</v>
      </c>
      <c r="M413">
        <f t="shared" si="409"/>
        <v>0</v>
      </c>
      <c r="N413" s="10">
        <f t="shared" si="418"/>
        <v>20.166666666666668</v>
      </c>
      <c r="O413" s="10">
        <f t="shared" si="419"/>
        <v>16.833333333333332</v>
      </c>
      <c r="P413" s="8">
        <v>10.5</v>
      </c>
      <c r="Q413" t="str">
        <f t="shared" si="421"/>
        <v>N</v>
      </c>
    </row>
    <row r="414" spans="1:17" x14ac:dyDescent="0.35">
      <c r="A414" t="s">
        <v>16</v>
      </c>
      <c r="B414" s="3">
        <v>20</v>
      </c>
      <c r="C414" t="s">
        <v>1</v>
      </c>
      <c r="D414" t="str">
        <f>IF($B414&lt;$B415,"L",IF($B415&lt;$B414, "W", "T"))</f>
        <v>L</v>
      </c>
      <c r="E414" s="5">
        <f t="shared" si="417"/>
        <v>41252</v>
      </c>
      <c r="F414" s="4">
        <f t="shared" si="420"/>
        <v>13</v>
      </c>
      <c r="G414" s="4">
        <v>7</v>
      </c>
      <c r="H414" t="s">
        <v>34</v>
      </c>
      <c r="I414">
        <v>1920</v>
      </c>
      <c r="J414" t="s">
        <v>38</v>
      </c>
      <c r="K414" s="1">
        <f>K415</f>
        <v>33</v>
      </c>
      <c r="L414" s="1" t="str">
        <f>L415</f>
        <v>Snow</v>
      </c>
      <c r="M414">
        <f t="shared" si="408"/>
        <v>27</v>
      </c>
      <c r="N414" s="10">
        <f t="shared" si="418"/>
        <v>25</v>
      </c>
      <c r="O414" s="10">
        <f t="shared" si="419"/>
        <v>26.25</v>
      </c>
      <c r="P414" s="8">
        <f>(P415*-1)</f>
        <v>-6</v>
      </c>
      <c r="Q414" t="str">
        <f t="shared" si="421"/>
        <v>N</v>
      </c>
    </row>
    <row r="415" spans="1:17" x14ac:dyDescent="0.35">
      <c r="A415" t="s">
        <v>26</v>
      </c>
      <c r="B415" s="3">
        <v>27</v>
      </c>
      <c r="C415" t="s">
        <v>1</v>
      </c>
      <c r="D415" t="str">
        <f>IF($B414&lt;$B415, "W", IF($B415&lt;$B414, "L", "T"))</f>
        <v>W</v>
      </c>
      <c r="E415" s="5">
        <v>41252</v>
      </c>
      <c r="F415" s="4">
        <f t="shared" si="420"/>
        <v>13</v>
      </c>
      <c r="G415" s="4">
        <v>7</v>
      </c>
      <c r="H415" t="s">
        <v>35</v>
      </c>
      <c r="I415">
        <v>1920</v>
      </c>
      <c r="J415" t="s">
        <v>38</v>
      </c>
      <c r="K415" s="1">
        <v>33</v>
      </c>
      <c r="L415" s="1" t="s">
        <v>66</v>
      </c>
      <c r="M415">
        <f t="shared" si="409"/>
        <v>20</v>
      </c>
      <c r="N415" s="10">
        <f t="shared" si="418"/>
        <v>24.666666666666668</v>
      </c>
      <c r="O415" s="10">
        <f t="shared" si="419"/>
        <v>21.583333333333332</v>
      </c>
      <c r="P415" s="8">
        <v>6</v>
      </c>
      <c r="Q415" t="str">
        <f t="shared" si="421"/>
        <v>N</v>
      </c>
    </row>
    <row r="416" spans="1:17" x14ac:dyDescent="0.35">
      <c r="A416" t="s">
        <v>15</v>
      </c>
      <c r="B416" s="3">
        <v>14</v>
      </c>
      <c r="C416" t="s">
        <v>1</v>
      </c>
      <c r="D416" t="str">
        <f>IF($B416&lt;$B417,"L",IF($B417&lt;$B416, "W", "T"))</f>
        <v>L</v>
      </c>
      <c r="E416" s="5">
        <f t="shared" si="417"/>
        <v>41253</v>
      </c>
      <c r="F416" s="4">
        <f t="shared" si="420"/>
        <v>13</v>
      </c>
      <c r="G416" s="4">
        <v>8</v>
      </c>
      <c r="H416" s="1" t="s">
        <v>34</v>
      </c>
      <c r="I416">
        <v>2030</v>
      </c>
      <c r="J416" t="s">
        <v>43</v>
      </c>
      <c r="K416" s="1">
        <f>K417</f>
        <v>59</v>
      </c>
      <c r="L416" s="1" t="str">
        <f>L417</f>
        <v>Rainy, warm</v>
      </c>
      <c r="M416">
        <f t="shared" si="408"/>
        <v>42</v>
      </c>
      <c r="N416" s="10">
        <f t="shared" si="418"/>
        <v>29.25</v>
      </c>
      <c r="O416" s="10">
        <f t="shared" si="419"/>
        <v>18.416666666666668</v>
      </c>
      <c r="P416" s="8">
        <f>(P417*-1)</f>
        <v>-5.5</v>
      </c>
      <c r="Q416" t="str">
        <f t="shared" si="421"/>
        <v>N</v>
      </c>
    </row>
    <row r="417" spans="1:17" x14ac:dyDescent="0.35">
      <c r="A417" t="s">
        <v>7</v>
      </c>
      <c r="B417" s="3">
        <v>42</v>
      </c>
      <c r="C417" t="s">
        <v>1</v>
      </c>
      <c r="D417" t="str">
        <f>IF($B416&lt;$B417, "W", IF($B417&lt;$B416, "L", "T"))</f>
        <v>W</v>
      </c>
      <c r="E417" s="5">
        <v>41253</v>
      </c>
      <c r="F417" s="4">
        <f t="shared" si="420"/>
        <v>13</v>
      </c>
      <c r="G417" s="4">
        <v>8</v>
      </c>
      <c r="H417" s="1" t="s">
        <v>35</v>
      </c>
      <c r="I417">
        <v>2030</v>
      </c>
      <c r="J417" t="s">
        <v>43</v>
      </c>
      <c r="K417">
        <v>59</v>
      </c>
      <c r="L417" t="s">
        <v>137</v>
      </c>
      <c r="M417">
        <f t="shared" si="409"/>
        <v>14</v>
      </c>
      <c r="N417" s="10">
        <f t="shared" si="418"/>
        <v>35.833333333333336</v>
      </c>
      <c r="O417" s="10">
        <f t="shared" si="419"/>
        <v>21.666666666666668</v>
      </c>
      <c r="P417" s="8">
        <v>5.5</v>
      </c>
      <c r="Q417" t="str">
        <f t="shared" si="421"/>
        <v>N</v>
      </c>
    </row>
    <row r="418" spans="1:17" x14ac:dyDescent="0.35">
      <c r="A418" t="s">
        <v>6</v>
      </c>
      <c r="B418" s="3">
        <v>34</v>
      </c>
      <c r="C418" t="s">
        <v>1</v>
      </c>
      <c r="D418" t="str">
        <f>IF($B418&lt;$B419,"L",IF($B419&lt;$B418, "W", "T"))</f>
        <v>W</v>
      </c>
      <c r="E418" s="5">
        <f t="shared" ref="E418" si="422">$E419</f>
        <v>41256</v>
      </c>
      <c r="F418" s="4">
        <f>1+IF(ISNA(VLOOKUP($A418,$A$386:$F$417,6,FALSE)),VLOOKUP($A418,$A$354:$F$385,6,FALSE),VLOOKUP($A418,$A$386:$F$417,6,FALSE))</f>
        <v>14</v>
      </c>
      <c r="G418" s="4">
        <v>4</v>
      </c>
      <c r="H418" t="s">
        <v>34</v>
      </c>
      <c r="I418">
        <v>2020</v>
      </c>
      <c r="J418" t="s">
        <v>43</v>
      </c>
      <c r="K418" s="1">
        <f>K419</f>
        <v>36</v>
      </c>
      <c r="L418" s="1" t="str">
        <f>L419</f>
        <v>Cloudy</v>
      </c>
      <c r="M418">
        <f t="shared" si="408"/>
        <v>13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24.692307692307693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21.53846153846154</v>
      </c>
      <c r="P418" s="8">
        <f>(P419*-1)</f>
        <v>5</v>
      </c>
      <c r="Q418" t="str">
        <f>IF(AND(($P418 &lt;  0), ($D418="L")), "N", IF(AND(($P418 &gt; 0), ($D418="W")),"N","Y"))</f>
        <v>N</v>
      </c>
    </row>
    <row r="419" spans="1:17" x14ac:dyDescent="0.35">
      <c r="A419" t="s">
        <v>27</v>
      </c>
      <c r="B419" s="3">
        <v>13</v>
      </c>
      <c r="C419" t="s">
        <v>1</v>
      </c>
      <c r="D419" t="str">
        <f>IF($B418&lt;$B419, "W", IF($B419&lt;$B418, "L", "T"))</f>
        <v>L</v>
      </c>
      <c r="E419" s="5">
        <v>41256</v>
      </c>
      <c r="F419" s="4">
        <f t="shared" ref="F419:F449" si="423">1+IF(ISNA(VLOOKUP($A419,$A$386:$F$417,6,FALSE)),VLOOKUP($A419,$A$354:$F$385,6,FALSE),VLOOKUP($A419,$A$386:$F$417,6,FALSE))</f>
        <v>14</v>
      </c>
      <c r="G419" s="4">
        <v>4</v>
      </c>
      <c r="H419" t="s">
        <v>35</v>
      </c>
      <c r="I419">
        <v>2020</v>
      </c>
      <c r="J419" t="s">
        <v>43</v>
      </c>
      <c r="K419" s="1">
        <v>36</v>
      </c>
      <c r="L419" s="1" t="s">
        <v>64</v>
      </c>
      <c r="M419">
        <f t="shared" si="409"/>
        <v>34</v>
      </c>
      <c r="N419" s="10">
        <f t="shared" ref="N419:N450" si="424">IF(ISNA(VLOOKUP($A419,$A$386:$N$417,2,FALSE)),((VLOOKUP($A419,$A$354:$N$385,14,FALSE)*($F419-2))+VLOOKUP($A419,$A$354:$N$385,2,FALSE))/($F419-1),((VLOOKUP($A419,$A$386:$N$417,14,FALSE)*($F419-2))+VLOOKUP($A419,$A$386:$N$417,2,FALSE))/($F419-1))</f>
        <v>18.46153846153846</v>
      </c>
      <c r="O419" s="10">
        <f t="shared" ref="O419:O450" si="425">IF(ISNA(VLOOKUP($A419,$A$386:$O$417,13,FALSE)),((VLOOKUP($A419,$A$354:$O$385,15,FALSE)*($F419-2))+VLOOKUP($A419,$A$354:$O$385,13,FALSE))/($F419-1),((VLOOKUP($A419,$A$386:$O$417,15,FALSE)*($F419-2))+VLOOKUP($A419,$A$386:$O$417,13,FALSE))/($F419-1))</f>
        <v>26.23076923076923</v>
      </c>
      <c r="P419" s="8">
        <v>-5</v>
      </c>
      <c r="Q419" t="str">
        <f t="shared" ref="Q419:Q449" si="426">IF(AND(($P419 &lt;  0), ($D419="L")), "N", IF(AND(($P419 &gt; 0), ($D419="W")),"N","Y"))</f>
        <v>N</v>
      </c>
    </row>
    <row r="420" spans="1:17" x14ac:dyDescent="0.35">
      <c r="A420" t="s">
        <v>0</v>
      </c>
      <c r="B420" s="3">
        <v>36</v>
      </c>
      <c r="C420" t="s">
        <v>1</v>
      </c>
      <c r="D420" t="str">
        <f>IF($B420&lt;$B421,"L",IF($B421&lt;$B420, "W", "T"))</f>
        <v>W</v>
      </c>
      <c r="E420" s="5">
        <f t="shared" ref="E420:E448" si="427">$E421</f>
        <v>41259</v>
      </c>
      <c r="F420" s="4">
        <f t="shared" si="423"/>
        <v>14</v>
      </c>
      <c r="G420" s="4">
        <v>7</v>
      </c>
      <c r="H420" t="s">
        <v>34</v>
      </c>
      <c r="I420">
        <v>1200</v>
      </c>
      <c r="J420" t="s">
        <v>38</v>
      </c>
      <c r="K420" t="s">
        <v>61</v>
      </c>
      <c r="M420">
        <f t="shared" si="408"/>
        <v>22</v>
      </c>
      <c r="N420" s="10">
        <f t="shared" si="424"/>
        <v>22</v>
      </c>
      <c r="O420" s="10">
        <f t="shared" si="425"/>
        <v>22.138461538461538</v>
      </c>
      <c r="P420" s="8">
        <f>(P421*-1)</f>
        <v>-2.5</v>
      </c>
      <c r="Q420" t="str">
        <f t="shared" si="426"/>
        <v>Y</v>
      </c>
    </row>
    <row r="421" spans="1:17" x14ac:dyDescent="0.35">
      <c r="A421" t="s">
        <v>23</v>
      </c>
      <c r="B421" s="3">
        <v>22</v>
      </c>
      <c r="C421" t="s">
        <v>1</v>
      </c>
      <c r="D421" t="str">
        <f>IF($B420&lt;$B421, "W", IF($B421&lt;$B420, "L", "T"))</f>
        <v>L</v>
      </c>
      <c r="E421" s="5">
        <v>41259</v>
      </c>
      <c r="F421" s="4">
        <f t="shared" si="423"/>
        <v>14</v>
      </c>
      <c r="G421" s="4">
        <v>7</v>
      </c>
      <c r="H421" t="s">
        <v>35</v>
      </c>
      <c r="I421">
        <v>1200</v>
      </c>
      <c r="J421" t="s">
        <v>38</v>
      </c>
      <c r="K421" t="s">
        <v>61</v>
      </c>
      <c r="M421">
        <f t="shared" si="409"/>
        <v>36</v>
      </c>
      <c r="N421" s="10">
        <f t="shared" si="424"/>
        <v>18.153846153846153</v>
      </c>
      <c r="O421" s="10">
        <f t="shared" si="425"/>
        <v>21.46153846153846</v>
      </c>
      <c r="P421" s="8">
        <v>2.5</v>
      </c>
      <c r="Q421" t="str">
        <f t="shared" si="426"/>
        <v>Y</v>
      </c>
    </row>
    <row r="422" spans="1:17" x14ac:dyDescent="0.35">
      <c r="A422" t="s">
        <v>14</v>
      </c>
      <c r="B422" s="3">
        <v>17</v>
      </c>
      <c r="C422" t="s">
        <v>1</v>
      </c>
      <c r="D422" t="str">
        <f>IF($B422&lt;$B423,"L",IF($B423&lt;$B422, "W", "T"))</f>
        <v>L</v>
      </c>
      <c r="E422" s="5">
        <f t="shared" si="427"/>
        <v>41259</v>
      </c>
      <c r="F422" s="4">
        <f t="shared" si="423"/>
        <v>14</v>
      </c>
      <c r="G422" s="4">
        <v>7</v>
      </c>
      <c r="H422" t="s">
        <v>34</v>
      </c>
      <c r="I422">
        <v>1200</v>
      </c>
      <c r="J422" t="s">
        <v>38</v>
      </c>
      <c r="K422" t="s">
        <v>61</v>
      </c>
      <c r="M422">
        <f t="shared" si="408"/>
        <v>29</v>
      </c>
      <c r="N422" s="10">
        <f t="shared" si="424"/>
        <v>22.46153846153846</v>
      </c>
      <c r="O422" s="10">
        <f t="shared" si="425"/>
        <v>25.307692307692307</v>
      </c>
      <c r="P422" s="8">
        <f>(P423*-1)</f>
        <v>-10.5</v>
      </c>
      <c r="Q422" t="str">
        <f t="shared" si="426"/>
        <v>N</v>
      </c>
    </row>
    <row r="423" spans="1:17" x14ac:dyDescent="0.35">
      <c r="A423" t="s">
        <v>15</v>
      </c>
      <c r="B423" s="3">
        <v>29</v>
      </c>
      <c r="C423" t="s">
        <v>1</v>
      </c>
      <c r="D423" t="str">
        <f>IF($B422&lt;$B423, "W", IF($B423&lt;$B422, "L", "T"))</f>
        <v>W</v>
      </c>
      <c r="E423" s="5">
        <v>41259</v>
      </c>
      <c r="F423" s="4">
        <f t="shared" si="423"/>
        <v>14</v>
      </c>
      <c r="G423" s="4">
        <v>6</v>
      </c>
      <c r="H423" t="s">
        <v>35</v>
      </c>
      <c r="I423">
        <v>1200</v>
      </c>
      <c r="J423" t="s">
        <v>38</v>
      </c>
      <c r="K423" t="s">
        <v>61</v>
      </c>
      <c r="M423">
        <f t="shared" si="409"/>
        <v>17</v>
      </c>
      <c r="N423" s="10">
        <f t="shared" si="424"/>
        <v>28.076923076923077</v>
      </c>
      <c r="O423" s="10">
        <f t="shared" si="425"/>
        <v>20.23076923076923</v>
      </c>
      <c r="P423" s="8">
        <v>10.5</v>
      </c>
      <c r="Q423" t="str">
        <f t="shared" si="426"/>
        <v>N</v>
      </c>
    </row>
    <row r="424" spans="1:17" x14ac:dyDescent="0.35">
      <c r="A424" t="s">
        <v>18</v>
      </c>
      <c r="B424" s="3">
        <v>34</v>
      </c>
      <c r="C424" t="s">
        <v>1</v>
      </c>
      <c r="D424" t="str">
        <f>IF($B424&lt;$B425,"L",IF($B425&lt;$B424, "W", "T"))</f>
        <v>W</v>
      </c>
      <c r="E424" s="5">
        <f t="shared" si="427"/>
        <v>41259</v>
      </c>
      <c r="F424" s="4">
        <f t="shared" si="423"/>
        <v>14</v>
      </c>
      <c r="G424" s="4">
        <v>10</v>
      </c>
      <c r="H424" t="s">
        <v>34</v>
      </c>
      <c r="I424">
        <v>1300</v>
      </c>
      <c r="J424" t="s">
        <v>43</v>
      </c>
      <c r="K424">
        <v>53</v>
      </c>
      <c r="L424" t="s">
        <v>64</v>
      </c>
      <c r="M424">
        <f t="shared" si="408"/>
        <v>17</v>
      </c>
      <c r="N424" s="10">
        <f t="shared" si="424"/>
        <v>28.846153846153847</v>
      </c>
      <c r="O424" s="10">
        <f t="shared" si="425"/>
        <v>19.76923076923077</v>
      </c>
      <c r="P424" s="8">
        <f>(P425*-1)</f>
        <v>3</v>
      </c>
      <c r="Q424" t="str">
        <f t="shared" si="426"/>
        <v>N</v>
      </c>
    </row>
    <row r="425" spans="1:17" x14ac:dyDescent="0.35">
      <c r="A425" t="s">
        <v>30</v>
      </c>
      <c r="B425" s="3">
        <v>17</v>
      </c>
      <c r="C425" t="s">
        <v>1</v>
      </c>
      <c r="D425" t="str">
        <f>IF($B424&lt;$B425, "W", IF($B425&lt;$B424, "L", "T"))</f>
        <v>L</v>
      </c>
      <c r="E425" s="5">
        <v>41259</v>
      </c>
      <c r="F425" s="4">
        <f t="shared" si="423"/>
        <v>14</v>
      </c>
      <c r="G425" s="4">
        <v>7</v>
      </c>
      <c r="H425" t="s">
        <v>35</v>
      </c>
      <c r="I425">
        <v>1300</v>
      </c>
      <c r="J425" t="s">
        <v>43</v>
      </c>
      <c r="K425">
        <v>53</v>
      </c>
      <c r="L425" t="s">
        <v>64</v>
      </c>
      <c r="M425">
        <f t="shared" si="409"/>
        <v>34</v>
      </c>
      <c r="N425" s="10">
        <f t="shared" si="424"/>
        <v>25.46153846153846</v>
      </c>
      <c r="O425" s="10">
        <f t="shared" si="425"/>
        <v>21</v>
      </c>
      <c r="P425" s="8">
        <v>-3</v>
      </c>
      <c r="Q425" t="str">
        <f t="shared" si="426"/>
        <v>N</v>
      </c>
    </row>
    <row r="426" spans="1:17" x14ac:dyDescent="0.35">
      <c r="A426" t="s">
        <v>29</v>
      </c>
      <c r="B426" s="3">
        <v>38</v>
      </c>
      <c r="C426" t="s">
        <v>1</v>
      </c>
      <c r="D426" t="str">
        <f>IF($B426&lt;$B427,"L",IF($B427&lt;$B426, "W", "T"))</f>
        <v>W</v>
      </c>
      <c r="E426" s="5">
        <f t="shared" si="427"/>
        <v>41259</v>
      </c>
      <c r="F426" s="4">
        <f t="shared" si="423"/>
        <v>14</v>
      </c>
      <c r="G426" s="4">
        <v>7</v>
      </c>
      <c r="H426" t="s">
        <v>34</v>
      </c>
      <c r="I426">
        <v>1300</v>
      </c>
      <c r="J426" t="s">
        <v>43</v>
      </c>
      <c r="K426">
        <v>58</v>
      </c>
      <c r="L426" t="s">
        <v>64</v>
      </c>
      <c r="M426">
        <f t="shared" si="408"/>
        <v>21</v>
      </c>
      <c r="N426" s="10">
        <f t="shared" si="424"/>
        <v>26.384615384615383</v>
      </c>
      <c r="O426" s="10">
        <f t="shared" si="425"/>
        <v>25.307692307692307</v>
      </c>
      <c r="P426" s="8">
        <f>(P427*-1)</f>
        <v>-4</v>
      </c>
      <c r="Q426" t="str">
        <f t="shared" si="426"/>
        <v>Y</v>
      </c>
    </row>
    <row r="427" spans="1:17" x14ac:dyDescent="0.35">
      <c r="A427" t="s">
        <v>8</v>
      </c>
      <c r="B427" s="3">
        <v>21</v>
      </c>
      <c r="C427" t="s">
        <v>1</v>
      </c>
      <c r="D427" t="str">
        <f>IF($B426&lt;$B427, "W", IF($B427&lt;$B426, "L", "T"))</f>
        <v>L</v>
      </c>
      <c r="E427" s="5">
        <v>41259</v>
      </c>
      <c r="F427" s="4">
        <f t="shared" si="423"/>
        <v>14</v>
      </c>
      <c r="G427" s="4">
        <v>7</v>
      </c>
      <c r="H427" t="s">
        <v>35</v>
      </c>
      <c r="I427">
        <v>1300</v>
      </c>
      <c r="J427" t="s">
        <v>43</v>
      </c>
      <c r="K427">
        <v>58</v>
      </c>
      <c r="L427" t="s">
        <v>64</v>
      </c>
      <c r="M427">
        <f t="shared" si="409"/>
        <v>38</v>
      </c>
      <c r="N427" s="10">
        <f t="shared" si="424"/>
        <v>19.923076923076923</v>
      </c>
      <c r="O427" s="10">
        <f t="shared" si="425"/>
        <v>20.923076923076923</v>
      </c>
      <c r="P427" s="8">
        <v>4</v>
      </c>
      <c r="Q427" t="str">
        <f t="shared" si="426"/>
        <v>Y</v>
      </c>
    </row>
    <row r="428" spans="1:17" x14ac:dyDescent="0.35">
      <c r="A428" t="s">
        <v>26</v>
      </c>
      <c r="B428" s="3">
        <v>21</v>
      </c>
      <c r="C428" t="s">
        <v>1</v>
      </c>
      <c r="D428" t="str">
        <f>IF($B428&lt;$B429,"L",IF($B429&lt;$B428, "W", "T"))</f>
        <v>W</v>
      </c>
      <c r="E428" s="5">
        <f t="shared" si="427"/>
        <v>41259</v>
      </c>
      <c r="F428" s="4">
        <f t="shared" si="423"/>
        <v>14</v>
      </c>
      <c r="G428" s="4">
        <v>7</v>
      </c>
      <c r="H428" t="s">
        <v>34</v>
      </c>
      <c r="I428">
        <v>1200</v>
      </c>
      <c r="J428" t="s">
        <v>38</v>
      </c>
      <c r="K428">
        <v>45</v>
      </c>
      <c r="L428" t="s">
        <v>64</v>
      </c>
      <c r="M428">
        <f t="shared" si="408"/>
        <v>13</v>
      </c>
      <c r="N428" s="10">
        <f t="shared" si="424"/>
        <v>24.846153846153847</v>
      </c>
      <c r="O428" s="10">
        <f t="shared" si="425"/>
        <v>21.46153846153846</v>
      </c>
      <c r="P428" s="8">
        <f>(P429*-1)</f>
        <v>3</v>
      </c>
      <c r="Q428" t="str">
        <f t="shared" si="426"/>
        <v>N</v>
      </c>
    </row>
    <row r="429" spans="1:17" x14ac:dyDescent="0.35">
      <c r="A429" t="s">
        <v>17</v>
      </c>
      <c r="B429" s="3">
        <v>13</v>
      </c>
      <c r="C429" t="s">
        <v>1</v>
      </c>
      <c r="D429" t="str">
        <f>IF($B428&lt;$B429, "W", IF($B429&lt;$B428, "L", "T"))</f>
        <v>L</v>
      </c>
      <c r="E429" s="5">
        <v>41259</v>
      </c>
      <c r="F429" s="4">
        <f t="shared" si="423"/>
        <v>14</v>
      </c>
      <c r="G429" s="4">
        <v>7</v>
      </c>
      <c r="H429" t="s">
        <v>35</v>
      </c>
      <c r="I429">
        <v>1200</v>
      </c>
      <c r="J429" t="s">
        <v>38</v>
      </c>
      <c r="K429">
        <v>45</v>
      </c>
      <c r="L429" t="s">
        <v>64</v>
      </c>
      <c r="M429">
        <f t="shared" si="409"/>
        <v>21</v>
      </c>
      <c r="N429" s="10">
        <f t="shared" si="424"/>
        <v>23.692307692307693</v>
      </c>
      <c r="O429" s="10">
        <f t="shared" si="425"/>
        <v>16.846153846153847</v>
      </c>
      <c r="P429" s="8">
        <v>-3</v>
      </c>
      <c r="Q429" t="str">
        <f t="shared" si="426"/>
        <v>N</v>
      </c>
    </row>
    <row r="430" spans="1:17" x14ac:dyDescent="0.35">
      <c r="A430" t="s">
        <v>21</v>
      </c>
      <c r="B430" s="3">
        <v>0</v>
      </c>
      <c r="C430" t="s">
        <v>1</v>
      </c>
      <c r="D430" t="str">
        <f>IF($B430&lt;$B431,"L",IF($B431&lt;$B430, "W", "T"))</f>
        <v>L</v>
      </c>
      <c r="E430" s="5">
        <f t="shared" si="427"/>
        <v>41259</v>
      </c>
      <c r="F430" s="4">
        <f t="shared" si="423"/>
        <v>14</v>
      </c>
      <c r="G430" s="4">
        <v>7</v>
      </c>
      <c r="H430" t="s">
        <v>34</v>
      </c>
      <c r="I430">
        <v>1300</v>
      </c>
      <c r="J430" t="s">
        <v>43</v>
      </c>
      <c r="K430" t="s">
        <v>61</v>
      </c>
      <c r="M430">
        <f t="shared" si="408"/>
        <v>34</v>
      </c>
      <c r="N430" s="10">
        <f t="shared" si="424"/>
        <v>28.692307692307693</v>
      </c>
      <c r="O430" s="10">
        <f t="shared" si="425"/>
        <v>20.76923076923077</v>
      </c>
      <c r="P430" s="8">
        <f>(P431*-1)</f>
        <v>-1</v>
      </c>
      <c r="Q430" t="str">
        <f t="shared" si="426"/>
        <v>N</v>
      </c>
    </row>
    <row r="431" spans="1:17" x14ac:dyDescent="0.35">
      <c r="A431" t="s">
        <v>3</v>
      </c>
      <c r="B431" s="3">
        <v>34</v>
      </c>
      <c r="C431" t="s">
        <v>1</v>
      </c>
      <c r="D431" t="str">
        <f>IF($B430&lt;$B431, "W", IF($B431&lt;$B430, "L", "T"))</f>
        <v>W</v>
      </c>
      <c r="E431" s="5">
        <v>41259</v>
      </c>
      <c r="F431" s="4">
        <f t="shared" si="423"/>
        <v>14</v>
      </c>
      <c r="G431" s="4">
        <v>7</v>
      </c>
      <c r="H431" t="s">
        <v>35</v>
      </c>
      <c r="I431">
        <v>1300</v>
      </c>
      <c r="J431" t="s">
        <v>43</v>
      </c>
      <c r="K431" t="s">
        <v>61</v>
      </c>
      <c r="M431">
        <f t="shared" si="409"/>
        <v>0</v>
      </c>
      <c r="N431" s="10">
        <f t="shared" si="424"/>
        <v>25.923076923076923</v>
      </c>
      <c r="O431" s="10">
        <f t="shared" si="425"/>
        <v>19.923076923076923</v>
      </c>
      <c r="P431" s="8">
        <v>1</v>
      </c>
      <c r="Q431" t="str">
        <f t="shared" si="426"/>
        <v>N</v>
      </c>
    </row>
    <row r="432" spans="1:17" x14ac:dyDescent="0.35">
      <c r="A432" t="s">
        <v>9</v>
      </c>
      <c r="B432" s="3">
        <v>0</v>
      </c>
      <c r="C432" t="s">
        <v>1</v>
      </c>
      <c r="D432" t="str">
        <f>IF($B432&lt;$B433,"L",IF($B433&lt;$B432, "W", "T"))</f>
        <v>L</v>
      </c>
      <c r="E432" s="5">
        <f t="shared" si="427"/>
        <v>41259</v>
      </c>
      <c r="F432" s="4">
        <f t="shared" si="423"/>
        <v>14</v>
      </c>
      <c r="G432" s="4">
        <v>7</v>
      </c>
      <c r="H432" t="s">
        <v>34</v>
      </c>
      <c r="I432">
        <v>1200</v>
      </c>
      <c r="J432" t="s">
        <v>38</v>
      </c>
      <c r="K432" t="s">
        <v>61</v>
      </c>
      <c r="M432">
        <f t="shared" ref="M432:M495" si="428">$B433</f>
        <v>41</v>
      </c>
      <c r="N432" s="10">
        <f t="shared" si="424"/>
        <v>26.653846153846153</v>
      </c>
      <c r="O432" s="10">
        <f t="shared" si="425"/>
        <v>22.75</v>
      </c>
      <c r="P432" s="8">
        <f>(P433*-1)</f>
        <v>-3.5</v>
      </c>
      <c r="Q432" t="str">
        <f t="shared" si="426"/>
        <v>N</v>
      </c>
    </row>
    <row r="433" spans="1:17" x14ac:dyDescent="0.35">
      <c r="A433" t="s">
        <v>2</v>
      </c>
      <c r="B433" s="3">
        <v>41</v>
      </c>
      <c r="C433" t="s">
        <v>1</v>
      </c>
      <c r="D433" t="str">
        <f>IF($B432&lt;$B433, "W", IF($B433&lt;$B432, "L", "T"))</f>
        <v>W</v>
      </c>
      <c r="E433" s="5">
        <v>41259</v>
      </c>
      <c r="F433" s="4">
        <f t="shared" si="423"/>
        <v>14</v>
      </c>
      <c r="G433" s="4">
        <v>7</v>
      </c>
      <c r="H433" t="s">
        <v>35</v>
      </c>
      <c r="I433">
        <v>1200</v>
      </c>
      <c r="J433" t="s">
        <v>38</v>
      </c>
      <c r="K433" t="s">
        <v>61</v>
      </c>
      <c r="M433">
        <f t="shared" ref="M433:M496" si="429">$B432</f>
        <v>0</v>
      </c>
      <c r="N433" s="10">
        <f t="shared" si="424"/>
        <v>26.76923076923077</v>
      </c>
      <c r="O433" s="10">
        <f t="shared" si="425"/>
        <v>29.153846153846153</v>
      </c>
      <c r="P433" s="8">
        <v>3.5</v>
      </c>
      <c r="Q433" t="str">
        <f t="shared" si="426"/>
        <v>N</v>
      </c>
    </row>
    <row r="434" spans="1:17" x14ac:dyDescent="0.35">
      <c r="A434" t="s">
        <v>19</v>
      </c>
      <c r="B434" s="3">
        <v>3</v>
      </c>
      <c r="C434" t="s">
        <v>1</v>
      </c>
      <c r="D434" t="str">
        <f>IF($B434&lt;$B435,"L",IF($B435&lt;$B434, "W", "T"))</f>
        <v>L</v>
      </c>
      <c r="E434" s="5">
        <f t="shared" si="427"/>
        <v>41259</v>
      </c>
      <c r="F434" s="4">
        <f t="shared" si="423"/>
        <v>14</v>
      </c>
      <c r="G434" s="4">
        <v>7</v>
      </c>
      <c r="H434" t="s">
        <v>34</v>
      </c>
      <c r="I434">
        <v>1300</v>
      </c>
      <c r="J434" t="s">
        <v>43</v>
      </c>
      <c r="K434">
        <v>80</v>
      </c>
      <c r="L434" t="s">
        <v>64</v>
      </c>
      <c r="M434">
        <f t="shared" si="428"/>
        <v>24</v>
      </c>
      <c r="N434" s="10">
        <f t="shared" si="424"/>
        <v>16.615384615384617</v>
      </c>
      <c r="O434" s="10">
        <f t="shared" si="425"/>
        <v>27.615384615384617</v>
      </c>
      <c r="P434" s="8">
        <f>(P435*-1)</f>
        <v>-7.5</v>
      </c>
      <c r="Q434" t="str">
        <f t="shared" si="426"/>
        <v>N</v>
      </c>
    </row>
    <row r="435" spans="1:17" x14ac:dyDescent="0.35">
      <c r="A435" t="s">
        <v>10</v>
      </c>
      <c r="B435" s="3">
        <v>24</v>
      </c>
      <c r="C435" t="s">
        <v>1</v>
      </c>
      <c r="D435" t="str">
        <f>IF($B434&lt;$B435, "W", IF($B435&lt;$B434, "L", "T"))</f>
        <v>W</v>
      </c>
      <c r="E435" s="5">
        <v>41259</v>
      </c>
      <c r="F435" s="4">
        <f t="shared" si="423"/>
        <v>14</v>
      </c>
      <c r="G435" s="4">
        <v>7</v>
      </c>
      <c r="H435" t="s">
        <v>35</v>
      </c>
      <c r="I435">
        <v>1300</v>
      </c>
      <c r="J435" t="s">
        <v>43</v>
      </c>
      <c r="K435">
        <v>80</v>
      </c>
      <c r="L435" t="s">
        <v>64</v>
      </c>
      <c r="M435">
        <f t="shared" si="429"/>
        <v>3</v>
      </c>
      <c r="N435" s="10">
        <f t="shared" si="424"/>
        <v>18.46153846153846</v>
      </c>
      <c r="O435" s="10">
        <f t="shared" si="425"/>
        <v>21.23076923076923</v>
      </c>
      <c r="P435" s="8">
        <v>7.5</v>
      </c>
      <c r="Q435" t="str">
        <f t="shared" si="426"/>
        <v>N</v>
      </c>
    </row>
    <row r="436" spans="1:17" x14ac:dyDescent="0.35">
      <c r="A436" t="s">
        <v>25</v>
      </c>
      <c r="B436" s="3">
        <v>50</v>
      </c>
      <c r="C436" t="s">
        <v>1</v>
      </c>
      <c r="D436" t="str">
        <f>IF($B436&lt;$B437,"L",IF($B437&lt;$B436, "W", "T"))</f>
        <v>W</v>
      </c>
      <c r="E436" s="5">
        <f t="shared" si="427"/>
        <v>41259</v>
      </c>
      <c r="F436" s="4">
        <f t="shared" si="423"/>
        <v>14</v>
      </c>
      <c r="G436" s="4">
        <v>7</v>
      </c>
      <c r="H436" t="s">
        <v>37</v>
      </c>
      <c r="I436">
        <v>1605</v>
      </c>
      <c r="J436" t="s">
        <v>43</v>
      </c>
      <c r="K436" t="s">
        <v>61</v>
      </c>
      <c r="M436">
        <f t="shared" si="428"/>
        <v>17</v>
      </c>
      <c r="N436" s="10">
        <f t="shared" si="424"/>
        <v>23.076923076923077</v>
      </c>
      <c r="O436" s="10">
        <f t="shared" si="425"/>
        <v>15.538461538461538</v>
      </c>
      <c r="P436" s="8">
        <f>(P437*-1)</f>
        <v>4.5</v>
      </c>
      <c r="Q436" t="str">
        <f t="shared" si="426"/>
        <v>N</v>
      </c>
    </row>
    <row r="437" spans="1:17" x14ac:dyDescent="0.35">
      <c r="A437" t="s">
        <v>11</v>
      </c>
      <c r="B437" s="3">
        <v>17</v>
      </c>
      <c r="C437" t="s">
        <v>1</v>
      </c>
      <c r="D437" t="str">
        <f>IF($B436&lt;$B437, "W", IF($B437&lt;$B436, "L", "T"))</f>
        <v>L</v>
      </c>
      <c r="E437" s="5">
        <v>41259</v>
      </c>
      <c r="F437" s="4">
        <f t="shared" si="423"/>
        <v>14</v>
      </c>
      <c r="G437" s="4">
        <v>7</v>
      </c>
      <c r="H437" t="s">
        <v>36</v>
      </c>
      <c r="I437">
        <v>1605</v>
      </c>
      <c r="J437" t="s">
        <v>43</v>
      </c>
      <c r="K437" t="s">
        <v>61</v>
      </c>
      <c r="M437">
        <f t="shared" si="429"/>
        <v>50</v>
      </c>
      <c r="N437" s="10">
        <f t="shared" si="424"/>
        <v>22.23076923076923</v>
      </c>
      <c r="O437" s="10">
        <f t="shared" si="425"/>
        <v>27.076923076923077</v>
      </c>
      <c r="P437" s="8">
        <v>-4.5</v>
      </c>
      <c r="Q437" t="str">
        <f t="shared" si="426"/>
        <v>N</v>
      </c>
    </row>
    <row r="438" spans="1:17" x14ac:dyDescent="0.35">
      <c r="A438" t="s">
        <v>16</v>
      </c>
      <c r="B438" s="3">
        <v>10</v>
      </c>
      <c r="C438" t="s">
        <v>1</v>
      </c>
      <c r="D438" t="str">
        <f>IF($B438&lt;$B439,"L",IF($B439&lt;$B438, "W", "T"))</f>
        <v>L</v>
      </c>
      <c r="E438" s="5">
        <f t="shared" si="427"/>
        <v>41259</v>
      </c>
      <c r="F438" s="4">
        <f t="shared" si="423"/>
        <v>14</v>
      </c>
      <c r="G438" s="4">
        <v>7</v>
      </c>
      <c r="H438" t="s">
        <v>34</v>
      </c>
      <c r="I438">
        <v>1405</v>
      </c>
      <c r="J438" t="s">
        <v>40</v>
      </c>
      <c r="K438">
        <v>57</v>
      </c>
      <c r="L438" t="s">
        <v>65</v>
      </c>
      <c r="M438">
        <f t="shared" si="428"/>
        <v>38</v>
      </c>
      <c r="N438" s="10">
        <f t="shared" si="424"/>
        <v>24.615384615384617</v>
      </c>
      <c r="O438" s="10">
        <f t="shared" si="425"/>
        <v>26.307692307692307</v>
      </c>
      <c r="P438" s="8">
        <f>(P439*-1)</f>
        <v>5.5</v>
      </c>
      <c r="Q438" t="str">
        <f t="shared" si="426"/>
        <v>Y</v>
      </c>
    </row>
    <row r="439" spans="1:17" x14ac:dyDescent="0.35">
      <c r="A439" t="s">
        <v>22</v>
      </c>
      <c r="B439" s="3">
        <v>38</v>
      </c>
      <c r="C439" t="s">
        <v>1</v>
      </c>
      <c r="D439" t="str">
        <f>IF($B438&lt;$B439, "W", IF($B439&lt;$B438, "L", "T"))</f>
        <v>W</v>
      </c>
      <c r="E439" s="5">
        <v>41259</v>
      </c>
      <c r="F439" s="4">
        <f t="shared" si="423"/>
        <v>14</v>
      </c>
      <c r="G439" s="4">
        <v>7</v>
      </c>
      <c r="H439" t="s">
        <v>35</v>
      </c>
      <c r="I439">
        <v>1405</v>
      </c>
      <c r="J439" t="s">
        <v>40</v>
      </c>
      <c r="K439">
        <v>57</v>
      </c>
      <c r="L439" t="s">
        <v>65</v>
      </c>
      <c r="M439">
        <f t="shared" si="429"/>
        <v>10</v>
      </c>
      <c r="N439" s="10">
        <f t="shared" si="424"/>
        <v>14.307692307692308</v>
      </c>
      <c r="O439" s="10">
        <f t="shared" si="425"/>
        <v>22.46153846153846</v>
      </c>
      <c r="P439" s="8">
        <v>-5.5</v>
      </c>
      <c r="Q439" t="str">
        <f t="shared" si="426"/>
        <v>Y</v>
      </c>
    </row>
    <row r="440" spans="1:17" x14ac:dyDescent="0.35">
      <c r="A440" t="s">
        <v>20</v>
      </c>
      <c r="B440" s="3">
        <v>31</v>
      </c>
      <c r="C440" t="s">
        <v>1</v>
      </c>
      <c r="D440" t="str">
        <f>IF($B440&lt;$B441,"L",IF($B441&lt;$B440, "W", "T"))</f>
        <v>W</v>
      </c>
      <c r="E440" s="5">
        <f t="shared" si="427"/>
        <v>41259</v>
      </c>
      <c r="F440" s="4">
        <f t="shared" si="423"/>
        <v>14</v>
      </c>
      <c r="G440" s="4">
        <v>7</v>
      </c>
      <c r="H440" t="s">
        <v>34</v>
      </c>
      <c r="I440">
        <v>1305</v>
      </c>
      <c r="J440" t="s">
        <v>67</v>
      </c>
      <c r="K440">
        <v>59</v>
      </c>
      <c r="L440" t="s">
        <v>64</v>
      </c>
      <c r="M440">
        <f t="shared" si="428"/>
        <v>7</v>
      </c>
      <c r="N440" s="10">
        <f t="shared" si="424"/>
        <v>20.384615384615383</v>
      </c>
      <c r="O440" s="10">
        <f t="shared" si="425"/>
        <v>24</v>
      </c>
      <c r="P440" s="8">
        <f>(P441*-1)</f>
        <v>-3</v>
      </c>
      <c r="Q440" t="str">
        <f t="shared" si="426"/>
        <v>Y</v>
      </c>
    </row>
    <row r="441" spans="1:17" x14ac:dyDescent="0.35">
      <c r="A441" t="s">
        <v>32</v>
      </c>
      <c r="B441" s="3">
        <v>7</v>
      </c>
      <c r="C441" t="s">
        <v>1</v>
      </c>
      <c r="D441" t="str">
        <f>IF($B440&lt;$B441, "W", IF($B441&lt;$B440, "L", "T"))</f>
        <v>L</v>
      </c>
      <c r="E441" s="5">
        <v>41259</v>
      </c>
      <c r="F441" s="4">
        <f t="shared" si="423"/>
        <v>14</v>
      </c>
      <c r="G441" s="4">
        <v>7</v>
      </c>
      <c r="H441" t="s">
        <v>35</v>
      </c>
      <c r="I441">
        <v>1305</v>
      </c>
      <c r="J441" t="s">
        <v>67</v>
      </c>
      <c r="K441">
        <v>59</v>
      </c>
      <c r="L441" t="s">
        <v>64</v>
      </c>
      <c r="M441">
        <f t="shared" si="429"/>
        <v>31</v>
      </c>
      <c r="N441" s="10">
        <f t="shared" si="424"/>
        <v>22.46153846153846</v>
      </c>
      <c r="O441" s="10">
        <f t="shared" si="425"/>
        <v>21.615384615384617</v>
      </c>
      <c r="P441" s="8">
        <v>3</v>
      </c>
      <c r="Q441" t="str">
        <f t="shared" si="426"/>
        <v>Y</v>
      </c>
    </row>
    <row r="442" spans="1:17" x14ac:dyDescent="0.35">
      <c r="A442" t="s">
        <v>4</v>
      </c>
      <c r="B442" s="3">
        <v>24</v>
      </c>
      <c r="C442" t="s">
        <v>5</v>
      </c>
      <c r="D442" t="str">
        <f>IF($B442&lt;$B443,"L",IF($B443&lt;$B442, "W", "T"))</f>
        <v>L</v>
      </c>
      <c r="E442" s="5">
        <f t="shared" si="427"/>
        <v>41259</v>
      </c>
      <c r="F442" s="4">
        <f t="shared" si="423"/>
        <v>14</v>
      </c>
      <c r="G442" s="4">
        <v>7</v>
      </c>
      <c r="H442" t="s">
        <v>34</v>
      </c>
      <c r="I442">
        <v>1525</v>
      </c>
      <c r="J442" t="s">
        <v>38</v>
      </c>
      <c r="K442">
        <v>72</v>
      </c>
      <c r="L442" t="s">
        <v>69</v>
      </c>
      <c r="M442">
        <f t="shared" si="428"/>
        <v>27</v>
      </c>
      <c r="N442" s="10">
        <f t="shared" si="424"/>
        <v>21.384615384615383</v>
      </c>
      <c r="O442" s="10">
        <f t="shared" si="425"/>
        <v>20.307692307692307</v>
      </c>
      <c r="P442" s="8">
        <f>(P443*-1)</f>
        <v>2</v>
      </c>
      <c r="Q442" t="str">
        <f t="shared" si="426"/>
        <v>Y</v>
      </c>
    </row>
    <row r="443" spans="1:17" x14ac:dyDescent="0.35">
      <c r="A443" t="s">
        <v>28</v>
      </c>
      <c r="B443" s="3">
        <v>27</v>
      </c>
      <c r="C443" t="s">
        <v>5</v>
      </c>
      <c r="D443" t="str">
        <f>IF($B442&lt;$B443, "W", IF($B443&lt;$B442, "L", "T"))</f>
        <v>W</v>
      </c>
      <c r="E443" s="5">
        <v>41259</v>
      </c>
      <c r="F443" s="4">
        <f t="shared" si="423"/>
        <v>14</v>
      </c>
      <c r="G443" s="4">
        <v>7</v>
      </c>
      <c r="H443" t="s">
        <v>35</v>
      </c>
      <c r="I443">
        <v>1525</v>
      </c>
      <c r="J443" t="s">
        <v>38</v>
      </c>
      <c r="K443">
        <v>72</v>
      </c>
      <c r="L443" t="s">
        <v>69</v>
      </c>
      <c r="M443">
        <f t="shared" si="429"/>
        <v>24</v>
      </c>
      <c r="N443" s="10">
        <f t="shared" si="424"/>
        <v>23.076923076923077</v>
      </c>
      <c r="O443" s="10">
        <f t="shared" si="425"/>
        <v>24.153846153846153</v>
      </c>
      <c r="P443" s="8">
        <v>-2</v>
      </c>
      <c r="Q443" t="str">
        <f t="shared" si="426"/>
        <v>Y</v>
      </c>
    </row>
    <row r="444" spans="1:17" x14ac:dyDescent="0.35">
      <c r="A444" t="s">
        <v>33</v>
      </c>
      <c r="B444" s="3">
        <v>0</v>
      </c>
      <c r="C444" t="s">
        <v>1</v>
      </c>
      <c r="D444" t="str">
        <f>IF($B444&lt;$B445,"L",IF($B445&lt;$B444, "W", "T"))</f>
        <v>L</v>
      </c>
      <c r="E444" s="5">
        <f>$E445</f>
        <v>41259</v>
      </c>
      <c r="F444" s="4">
        <f t="shared" si="423"/>
        <v>14</v>
      </c>
      <c r="G444" s="4">
        <v>7</v>
      </c>
      <c r="H444" t="s">
        <v>34</v>
      </c>
      <c r="I444">
        <v>1325</v>
      </c>
      <c r="J444" t="s">
        <v>67</v>
      </c>
      <c r="K444">
        <v>54</v>
      </c>
      <c r="L444" t="s">
        <v>64</v>
      </c>
      <c r="M444">
        <f t="shared" si="428"/>
        <v>15</v>
      </c>
      <c r="N444" s="10">
        <f t="shared" si="424"/>
        <v>15</v>
      </c>
      <c r="O444" s="10">
        <f t="shared" si="425"/>
        <v>27.076923076923077</v>
      </c>
      <c r="P444" s="8">
        <f>(P445*-1)</f>
        <v>-4</v>
      </c>
      <c r="Q444" t="str">
        <f t="shared" si="426"/>
        <v>N</v>
      </c>
    </row>
    <row r="445" spans="1:17" x14ac:dyDescent="0.35">
      <c r="A445" t="s">
        <v>12</v>
      </c>
      <c r="B445" s="3">
        <v>15</v>
      </c>
      <c r="C445" t="s">
        <v>1</v>
      </c>
      <c r="D445" t="str">
        <f>IF($B444&lt;$B445, "W", IF($B445&lt;$B444, "L", "T"))</f>
        <v>W</v>
      </c>
      <c r="E445" s="5">
        <v>41259</v>
      </c>
      <c r="F445" s="4">
        <f t="shared" si="423"/>
        <v>14</v>
      </c>
      <c r="G445" s="4">
        <v>10</v>
      </c>
      <c r="H445" t="s">
        <v>35</v>
      </c>
      <c r="I445">
        <v>1325</v>
      </c>
      <c r="J445" t="s">
        <v>67</v>
      </c>
      <c r="K445">
        <v>54</v>
      </c>
      <c r="L445" t="s">
        <v>64</v>
      </c>
      <c r="M445">
        <f t="shared" si="429"/>
        <v>0</v>
      </c>
      <c r="N445" s="10">
        <f t="shared" si="424"/>
        <v>19.076923076923077</v>
      </c>
      <c r="O445" s="10">
        <f t="shared" si="425"/>
        <v>30.923076923076927</v>
      </c>
      <c r="P445" s="8">
        <v>4</v>
      </c>
      <c r="Q445" t="str">
        <f t="shared" si="426"/>
        <v>N</v>
      </c>
    </row>
    <row r="446" spans="1:17" x14ac:dyDescent="0.35">
      <c r="A446" t="s">
        <v>24</v>
      </c>
      <c r="B446" s="3">
        <v>41</v>
      </c>
      <c r="C446" t="s">
        <v>1</v>
      </c>
      <c r="D446" t="str">
        <f>IF($B446&lt;$B447,"L",IF($B447&lt;$B446, "W", "T"))</f>
        <v>W</v>
      </c>
      <c r="E446" s="5">
        <f t="shared" si="427"/>
        <v>41259</v>
      </c>
      <c r="F446" s="4">
        <f t="shared" si="423"/>
        <v>14</v>
      </c>
      <c r="G446" s="4">
        <v>7</v>
      </c>
      <c r="H446" t="s">
        <v>34</v>
      </c>
      <c r="I446">
        <v>2020</v>
      </c>
      <c r="J446" t="s">
        <v>43</v>
      </c>
      <c r="K446">
        <v>34</v>
      </c>
      <c r="L446" t="s">
        <v>139</v>
      </c>
      <c r="M446">
        <f t="shared" si="428"/>
        <v>34</v>
      </c>
      <c r="N446" s="10">
        <f t="shared" si="424"/>
        <v>24.307692307692307</v>
      </c>
      <c r="O446" s="10">
        <f t="shared" si="425"/>
        <v>14.153846153846153</v>
      </c>
      <c r="P446" s="8">
        <f>(P447*-1)</f>
        <v>-4</v>
      </c>
      <c r="Q446" t="str">
        <f t="shared" si="426"/>
        <v>Y</v>
      </c>
    </row>
    <row r="447" spans="1:17" x14ac:dyDescent="0.35">
      <c r="A447" t="s">
        <v>7</v>
      </c>
      <c r="B447" s="3">
        <v>34</v>
      </c>
      <c r="C447" t="s">
        <v>1</v>
      </c>
      <c r="D447" t="str">
        <f>IF($B446&lt;$B447, "W", IF($B447&lt;$B446, "L", "T"))</f>
        <v>L</v>
      </c>
      <c r="E447" s="5">
        <v>41259</v>
      </c>
      <c r="F447" s="4">
        <f t="shared" si="423"/>
        <v>14</v>
      </c>
      <c r="G447" s="4">
        <v>6</v>
      </c>
      <c r="H447" t="s">
        <v>35</v>
      </c>
      <c r="I447">
        <v>2020</v>
      </c>
      <c r="J447" t="s">
        <v>43</v>
      </c>
      <c r="K447">
        <v>34</v>
      </c>
      <c r="L447" t="s">
        <v>139</v>
      </c>
      <c r="M447">
        <f t="shared" si="429"/>
        <v>41</v>
      </c>
      <c r="N447" s="10">
        <f t="shared" si="424"/>
        <v>36.307692307692307</v>
      </c>
      <c r="O447" s="10">
        <f t="shared" si="425"/>
        <v>21.076923076923077</v>
      </c>
      <c r="P447" s="8">
        <v>4</v>
      </c>
      <c r="Q447" t="str">
        <f t="shared" si="426"/>
        <v>Y</v>
      </c>
    </row>
    <row r="448" spans="1:17" x14ac:dyDescent="0.35">
      <c r="A448" t="s">
        <v>31</v>
      </c>
      <c r="B448" s="3">
        <v>10</v>
      </c>
      <c r="C448" t="s">
        <v>1</v>
      </c>
      <c r="D448" t="str">
        <f>IF($B448&lt;$B449,"L",IF($B449&lt;$B448, "W", "T"))</f>
        <v>L</v>
      </c>
      <c r="E448" s="5">
        <f t="shared" si="427"/>
        <v>41260</v>
      </c>
      <c r="F448" s="4">
        <f t="shared" si="423"/>
        <v>14</v>
      </c>
      <c r="G448" s="4">
        <v>8</v>
      </c>
      <c r="H448" t="s">
        <v>34</v>
      </c>
      <c r="I448">
        <v>1930</v>
      </c>
      <c r="J448" t="s">
        <v>38</v>
      </c>
      <c r="K448" s="1">
        <f>K449</f>
        <v>54</v>
      </c>
      <c r="L448" s="1" t="str">
        <f>L449</f>
        <v>Cloudy</v>
      </c>
      <c r="M448">
        <f t="shared" si="428"/>
        <v>14</v>
      </c>
      <c r="N448" s="10">
        <f t="shared" si="424"/>
        <v>18.846153846153847</v>
      </c>
      <c r="O448" s="10">
        <f t="shared" si="425"/>
        <v>23.53846153846154</v>
      </c>
      <c r="P448" s="8">
        <f>(P449*-1)</f>
        <v>1</v>
      </c>
      <c r="Q448" t="str">
        <f t="shared" si="426"/>
        <v>Y</v>
      </c>
    </row>
    <row r="449" spans="1:17" x14ac:dyDescent="0.35">
      <c r="A449" t="s">
        <v>13</v>
      </c>
      <c r="B449" s="3">
        <v>14</v>
      </c>
      <c r="C449" t="s">
        <v>1</v>
      </c>
      <c r="D449" t="str">
        <f>IF($B448&lt;$B449, "W", IF($B449&lt;$B448, "L", "T"))</f>
        <v>W</v>
      </c>
      <c r="E449" s="5">
        <v>41260</v>
      </c>
      <c r="F449" s="4">
        <f t="shared" si="423"/>
        <v>14</v>
      </c>
      <c r="G449" s="4">
        <v>8</v>
      </c>
      <c r="H449" t="s">
        <v>35</v>
      </c>
      <c r="I449">
        <v>1930</v>
      </c>
      <c r="J449" t="s">
        <v>38</v>
      </c>
      <c r="K449" s="1">
        <v>54</v>
      </c>
      <c r="L449" s="1" t="s">
        <v>64</v>
      </c>
      <c r="M449">
        <f t="shared" si="429"/>
        <v>10</v>
      </c>
      <c r="N449" s="10">
        <f t="shared" si="424"/>
        <v>20.846153846153847</v>
      </c>
      <c r="O449" s="10">
        <f t="shared" si="425"/>
        <v>29.692307692307693</v>
      </c>
      <c r="P449" s="8">
        <v>-1</v>
      </c>
      <c r="Q449" t="str">
        <f t="shared" si="426"/>
        <v>Y</v>
      </c>
    </row>
    <row r="450" spans="1:17" x14ac:dyDescent="0.35">
      <c r="A450" t="s">
        <v>3</v>
      </c>
      <c r="B450" s="3">
        <v>31</v>
      </c>
      <c r="C450" t="s">
        <v>1</v>
      </c>
      <c r="D450" t="str">
        <f>IF($B450&lt;$B451,"L",IF($B451&lt;$B450, "W", "T"))</f>
        <v>W</v>
      </c>
      <c r="E450" s="5">
        <f>$E451</f>
        <v>41265</v>
      </c>
      <c r="F450" s="4">
        <f>1+IF(ISNA(VLOOKUP($A450,$A$418:$F$449,6,FALSE)),VLOOKUP($A450,$A$386:$F$417,6,FALSE),VLOOKUP($A450,$A$418:$F$449,6,FALSE))</f>
        <v>15</v>
      </c>
      <c r="G450" s="4">
        <v>6</v>
      </c>
      <c r="H450" t="s">
        <v>34</v>
      </c>
      <c r="I450">
        <v>2030</v>
      </c>
      <c r="J450" t="s">
        <v>43</v>
      </c>
      <c r="K450" t="s">
        <v>61</v>
      </c>
      <c r="M450">
        <f t="shared" si="428"/>
        <v>18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26.5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18.5</v>
      </c>
      <c r="P450" s="8">
        <f>(P451*-1)</f>
        <v>3.5</v>
      </c>
      <c r="Q450" t="str">
        <f>IF(AND(($P450 &lt;  0), ($D450="L")), "N", IF(AND(($P450 &gt; 0), ($D450="W")),"N","Y"))</f>
        <v>N</v>
      </c>
    </row>
    <row r="451" spans="1:17" x14ac:dyDescent="0.35">
      <c r="A451" t="s">
        <v>16</v>
      </c>
      <c r="B451" s="3">
        <v>18</v>
      </c>
      <c r="C451" t="s">
        <v>1</v>
      </c>
      <c r="D451" t="str">
        <f>IF($B450&lt;$B451, "W", IF($B451&lt;$B450, "L", "T"))</f>
        <v>L</v>
      </c>
      <c r="E451" s="5">
        <v>41265</v>
      </c>
      <c r="F451" s="4">
        <f t="shared" ref="F451:F481" si="430">1+IF(ISNA(VLOOKUP($A451,$A$418:$F$449,6,FALSE)),VLOOKUP($A451,$A$386:$F$417,6,FALSE),VLOOKUP($A451,$A$418:$F$449,6,FALSE))</f>
        <v>15</v>
      </c>
      <c r="G451" s="4">
        <v>6</v>
      </c>
      <c r="H451" t="s">
        <v>35</v>
      </c>
      <c r="I451">
        <v>2030</v>
      </c>
      <c r="J451" t="s">
        <v>43</v>
      </c>
      <c r="K451" t="s">
        <v>61</v>
      </c>
      <c r="M451">
        <f t="shared" si="429"/>
        <v>31</v>
      </c>
      <c r="N451" s="10">
        <f t="shared" ref="N451:N481" si="431">IF(ISNA(VLOOKUP($A451,$A$418:$N$449,2,FALSE)),((VLOOKUP($A451,$A$386:$N$417,14,FALSE)*($F451-2))+VLOOKUP($A451,$A$386:$N$417,2,FALSE))/($F451-1),((VLOOKUP($A451,$A$418:$N$449,14,FALSE)*($F451-2))+VLOOKUP($A451,$A$418:$N$449,2,FALSE))/($F451-1))</f>
        <v>23.571428571428573</v>
      </c>
      <c r="O451" s="10">
        <f t="shared" ref="O451:O481" si="432">IF(ISNA(VLOOKUP($A451,$A$418:$O$449,13,FALSE)),((VLOOKUP($A451,$A$386:$O$417,15,FALSE)*($F451-2))+VLOOKUP($A451,$A$386:$O$417,13,FALSE))/($F451-1),((VLOOKUP($A451,$A$418:$O$449,15,FALSE)*($F451-2))+VLOOKUP($A451,$A$418:$O$449,13,FALSE))/($F451-1))</f>
        <v>27.142857142857142</v>
      </c>
      <c r="P451" s="8">
        <v>-3.5</v>
      </c>
      <c r="Q451" t="str">
        <f t="shared" ref="Q451:Q481" si="433">IF(AND(($P451 &lt;  0), ($D451="L")), "N", IF(AND(($P451 &gt; 0), ($D451="W")),"N","Y"))</f>
        <v>N</v>
      </c>
    </row>
    <row r="452" spans="1:17" x14ac:dyDescent="0.35">
      <c r="A452" t="s">
        <v>6</v>
      </c>
      <c r="B452" s="3">
        <v>13</v>
      </c>
      <c r="C452" t="s">
        <v>1</v>
      </c>
      <c r="D452" t="str">
        <f>IF($B452&lt;$B453,"L",IF($B453&lt;$B452, "W", "T"))</f>
        <v>W</v>
      </c>
      <c r="E452" s="5">
        <f t="shared" ref="E452:E480" si="434">$E453</f>
        <v>41266</v>
      </c>
      <c r="F452" s="4">
        <f t="shared" si="430"/>
        <v>15</v>
      </c>
      <c r="G452" s="4">
        <v>10</v>
      </c>
      <c r="H452" t="s">
        <v>34</v>
      </c>
      <c r="I452">
        <v>1300</v>
      </c>
      <c r="J452" t="s">
        <v>43</v>
      </c>
      <c r="K452" s="1">
        <f>K453</f>
        <v>35</v>
      </c>
      <c r="L452" s="1" t="str">
        <f>L453</f>
        <v>Sunny</v>
      </c>
      <c r="M452">
        <f t="shared" si="428"/>
        <v>10</v>
      </c>
      <c r="N452" s="10">
        <f t="shared" si="431"/>
        <v>25.357142857142858</v>
      </c>
      <c r="O452" s="10">
        <f t="shared" si="432"/>
        <v>20.928571428571427</v>
      </c>
      <c r="P452" s="8">
        <f>(P453*-1)</f>
        <v>-3</v>
      </c>
      <c r="Q452" t="str">
        <f t="shared" si="433"/>
        <v>Y</v>
      </c>
    </row>
    <row r="453" spans="1:17" x14ac:dyDescent="0.35">
      <c r="A453" t="s">
        <v>4</v>
      </c>
      <c r="B453" s="3">
        <v>10</v>
      </c>
      <c r="C453" t="s">
        <v>1</v>
      </c>
      <c r="D453" t="str">
        <f>IF($B452&lt;$B453, "W", IF($B453&lt;$B452, "L", "T"))</f>
        <v>L</v>
      </c>
      <c r="E453" s="5">
        <v>41266</v>
      </c>
      <c r="F453" s="4">
        <f t="shared" si="430"/>
        <v>15</v>
      </c>
      <c r="G453" s="4">
        <v>7</v>
      </c>
      <c r="H453" t="s">
        <v>35</v>
      </c>
      <c r="I453">
        <v>1300</v>
      </c>
      <c r="J453" t="s">
        <v>43</v>
      </c>
      <c r="K453" s="1">
        <v>35</v>
      </c>
      <c r="L453" s="1" t="s">
        <v>65</v>
      </c>
      <c r="M453">
        <f t="shared" si="429"/>
        <v>13</v>
      </c>
      <c r="N453" s="10">
        <f t="shared" si="431"/>
        <v>21.571428571428573</v>
      </c>
      <c r="O453" s="10">
        <f t="shared" si="432"/>
        <v>20.785714285714285</v>
      </c>
      <c r="P453" s="8">
        <v>3</v>
      </c>
      <c r="Q453" t="str">
        <f t="shared" si="433"/>
        <v>Y</v>
      </c>
    </row>
    <row r="454" spans="1:17" x14ac:dyDescent="0.35">
      <c r="A454" t="s">
        <v>13</v>
      </c>
      <c r="B454" s="3">
        <v>7</v>
      </c>
      <c r="C454" t="s">
        <v>1</v>
      </c>
      <c r="D454" t="str">
        <f>IF($B454&lt;$B455,"L",IF($B455&lt;$B454, "W", "T"))</f>
        <v>L</v>
      </c>
      <c r="E454" s="5">
        <f t="shared" si="434"/>
        <v>41266</v>
      </c>
      <c r="F454" s="4">
        <f t="shared" si="430"/>
        <v>15</v>
      </c>
      <c r="G454" s="4">
        <v>6</v>
      </c>
      <c r="H454" t="s">
        <v>34</v>
      </c>
      <c r="I454">
        <v>1200</v>
      </c>
      <c r="J454" t="s">
        <v>38</v>
      </c>
      <c r="K454" s="1">
        <f>K455</f>
        <v>24</v>
      </c>
      <c r="L454" s="1" t="str">
        <f>L455</f>
        <v>Mostly Sunny</v>
      </c>
      <c r="M454">
        <f t="shared" si="428"/>
        <v>55</v>
      </c>
      <c r="N454" s="10">
        <f t="shared" si="431"/>
        <v>20.357142857142858</v>
      </c>
      <c r="O454" s="10">
        <f t="shared" si="432"/>
        <v>28.285714285714285</v>
      </c>
      <c r="P454" s="8">
        <f>(P455*-1)</f>
        <v>-10.5</v>
      </c>
      <c r="Q454" t="str">
        <f t="shared" si="433"/>
        <v>N</v>
      </c>
    </row>
    <row r="455" spans="1:17" x14ac:dyDescent="0.35">
      <c r="A455" t="s">
        <v>26</v>
      </c>
      <c r="B455" s="3">
        <v>55</v>
      </c>
      <c r="C455" t="s">
        <v>1</v>
      </c>
      <c r="D455" t="str">
        <f>IF($B454&lt;$B455, "W", IF($B455&lt;$B454, "L", "T"))</f>
        <v>W</v>
      </c>
      <c r="E455" s="5">
        <v>41266</v>
      </c>
      <c r="F455" s="4">
        <f t="shared" si="430"/>
        <v>15</v>
      </c>
      <c r="G455" s="4">
        <v>7</v>
      </c>
      <c r="H455" t="s">
        <v>35</v>
      </c>
      <c r="I455">
        <v>1200</v>
      </c>
      <c r="J455" t="s">
        <v>38</v>
      </c>
      <c r="K455" s="1">
        <v>24</v>
      </c>
      <c r="L455" s="1" t="s">
        <v>107</v>
      </c>
      <c r="M455">
        <f t="shared" si="429"/>
        <v>7</v>
      </c>
      <c r="N455" s="10">
        <f t="shared" si="431"/>
        <v>24.571428571428573</v>
      </c>
      <c r="O455" s="10">
        <f t="shared" si="432"/>
        <v>20.857142857142858</v>
      </c>
      <c r="P455" s="8">
        <v>10.5</v>
      </c>
      <c r="Q455" t="str">
        <f t="shared" si="433"/>
        <v>N</v>
      </c>
    </row>
    <row r="456" spans="1:17" x14ac:dyDescent="0.35">
      <c r="A456" t="s">
        <v>2</v>
      </c>
      <c r="B456" s="3">
        <v>34</v>
      </c>
      <c r="C456" t="s">
        <v>5</v>
      </c>
      <c r="D456" t="str">
        <f>IF($B456&lt;$B457,"L",IF($B457&lt;$B456, "W", "T"))</f>
        <v>W</v>
      </c>
      <c r="E456" s="5">
        <f t="shared" si="434"/>
        <v>41266</v>
      </c>
      <c r="F456" s="4">
        <f t="shared" si="430"/>
        <v>15</v>
      </c>
      <c r="G456" s="4">
        <v>7</v>
      </c>
      <c r="H456" t="s">
        <v>34</v>
      </c>
      <c r="I456">
        <v>1200</v>
      </c>
      <c r="J456" t="s">
        <v>38</v>
      </c>
      <c r="K456" s="1" t="s">
        <v>61</v>
      </c>
      <c r="L456" s="1"/>
      <c r="M456">
        <f t="shared" si="428"/>
        <v>31</v>
      </c>
      <c r="N456" s="10">
        <f t="shared" si="431"/>
        <v>27.785714285714285</v>
      </c>
      <c r="O456" s="10">
        <f t="shared" si="432"/>
        <v>27.071428571428573</v>
      </c>
      <c r="P456" s="8">
        <f>(P457*-1)</f>
        <v>-3</v>
      </c>
      <c r="Q456" t="str">
        <f t="shared" si="433"/>
        <v>Y</v>
      </c>
    </row>
    <row r="457" spans="1:17" x14ac:dyDescent="0.35">
      <c r="A457" t="s">
        <v>28</v>
      </c>
      <c r="B457" s="3">
        <v>31</v>
      </c>
      <c r="C457" t="s">
        <v>5</v>
      </c>
      <c r="D457" t="str">
        <f>IF($B456&lt;$B457, "W", IF($B457&lt;$B456, "L", "T"))</f>
        <v>L</v>
      </c>
      <c r="E457" s="5">
        <v>41266</v>
      </c>
      <c r="F457" s="4">
        <f t="shared" si="430"/>
        <v>15</v>
      </c>
      <c r="G457" s="4">
        <v>7</v>
      </c>
      <c r="H457" t="s">
        <v>35</v>
      </c>
      <c r="I457">
        <v>1200</v>
      </c>
      <c r="J457" t="s">
        <v>38</v>
      </c>
      <c r="K457" s="1" t="s">
        <v>61</v>
      </c>
      <c r="L457" s="1"/>
      <c r="M457">
        <f t="shared" si="429"/>
        <v>34</v>
      </c>
      <c r="N457" s="10">
        <f t="shared" si="431"/>
        <v>23.357142857142858</v>
      </c>
      <c r="O457" s="10">
        <f t="shared" si="432"/>
        <v>24.142857142857142</v>
      </c>
      <c r="P457" s="8">
        <v>3</v>
      </c>
      <c r="Q457" t="str">
        <f t="shared" si="433"/>
        <v>Y</v>
      </c>
    </row>
    <row r="458" spans="1:17" x14ac:dyDescent="0.35">
      <c r="A458" t="s">
        <v>7</v>
      </c>
      <c r="B458" s="3">
        <v>23</v>
      </c>
      <c r="C458" t="s">
        <v>1</v>
      </c>
      <c r="D458" t="str">
        <f>IF($B458&lt;$B459,"L",IF($B459&lt;$B458, "W", "T"))</f>
        <v>W</v>
      </c>
      <c r="E458" s="5">
        <f t="shared" si="434"/>
        <v>41266</v>
      </c>
      <c r="F458" s="4">
        <f t="shared" si="430"/>
        <v>15</v>
      </c>
      <c r="G458" s="4">
        <v>7</v>
      </c>
      <c r="H458" t="s">
        <v>34</v>
      </c>
      <c r="I458">
        <v>1300</v>
      </c>
      <c r="J458" t="s">
        <v>43</v>
      </c>
      <c r="K458">
        <v>58</v>
      </c>
      <c r="L458" t="s">
        <v>145</v>
      </c>
      <c r="M458">
        <f t="shared" si="428"/>
        <v>16</v>
      </c>
      <c r="N458" s="10">
        <f t="shared" si="431"/>
        <v>36.142857142857146</v>
      </c>
      <c r="O458" s="10">
        <f t="shared" si="432"/>
        <v>22.5</v>
      </c>
      <c r="P458" s="8">
        <f>(P459*-1)</f>
        <v>14</v>
      </c>
      <c r="Q458" t="str">
        <f t="shared" si="433"/>
        <v>N</v>
      </c>
    </row>
    <row r="459" spans="1:17" x14ac:dyDescent="0.35">
      <c r="A459" t="s">
        <v>19</v>
      </c>
      <c r="B459" s="3">
        <v>16</v>
      </c>
      <c r="C459" t="s">
        <v>1</v>
      </c>
      <c r="D459" t="str">
        <f>IF($B458&lt;$B459, "W", IF($B459&lt;$B458, "L", "T"))</f>
        <v>L</v>
      </c>
      <c r="E459" s="5">
        <v>41266</v>
      </c>
      <c r="F459" s="4">
        <f t="shared" si="430"/>
        <v>15</v>
      </c>
      <c r="G459" s="4">
        <v>7</v>
      </c>
      <c r="H459" t="s">
        <v>35</v>
      </c>
      <c r="I459">
        <v>1300</v>
      </c>
      <c r="J459" t="s">
        <v>43</v>
      </c>
      <c r="K459">
        <v>58</v>
      </c>
      <c r="L459" t="s">
        <v>145</v>
      </c>
      <c r="M459">
        <f t="shared" si="429"/>
        <v>23</v>
      </c>
      <c r="N459" s="10">
        <f t="shared" si="431"/>
        <v>15.642857142857144</v>
      </c>
      <c r="O459" s="10">
        <f t="shared" si="432"/>
        <v>27.357142857142858</v>
      </c>
      <c r="P459" s="8">
        <v>-14</v>
      </c>
      <c r="Q459" t="str">
        <f t="shared" si="433"/>
        <v>N</v>
      </c>
    </row>
    <row r="460" spans="1:17" x14ac:dyDescent="0.35">
      <c r="A460" t="s">
        <v>11</v>
      </c>
      <c r="B460" s="3">
        <v>10</v>
      </c>
      <c r="C460" t="s">
        <v>1</v>
      </c>
      <c r="D460" t="str">
        <f>IF($B460&lt;$B461,"L",IF($B461&lt;$B460, "W", "T"))</f>
        <v>L</v>
      </c>
      <c r="E460" s="5">
        <f t="shared" si="434"/>
        <v>41266</v>
      </c>
      <c r="F460" s="4">
        <f t="shared" si="430"/>
        <v>15</v>
      </c>
      <c r="G460" s="4">
        <v>7</v>
      </c>
      <c r="H460" t="s">
        <v>34</v>
      </c>
      <c r="I460">
        <v>1300</v>
      </c>
      <c r="J460" t="s">
        <v>43</v>
      </c>
      <c r="K460">
        <v>73</v>
      </c>
      <c r="L460" t="s">
        <v>65</v>
      </c>
      <c r="M460">
        <f t="shared" si="428"/>
        <v>24</v>
      </c>
      <c r="N460" s="10">
        <f t="shared" si="431"/>
        <v>21.857142857142858</v>
      </c>
      <c r="O460" s="10">
        <f t="shared" si="432"/>
        <v>28.714285714285715</v>
      </c>
      <c r="P460" s="8">
        <f>(P461*-1)</f>
        <v>-4.5</v>
      </c>
      <c r="Q460" t="str">
        <f t="shared" si="433"/>
        <v>N</v>
      </c>
    </row>
    <row r="461" spans="1:17" x14ac:dyDescent="0.35">
      <c r="A461" t="s">
        <v>10</v>
      </c>
      <c r="B461" s="3">
        <v>24</v>
      </c>
      <c r="C461" t="s">
        <v>1</v>
      </c>
      <c r="D461" t="str">
        <f>IF($B460&lt;$B461, "W", IF($B461&lt;$B460, "L", "T"))</f>
        <v>W</v>
      </c>
      <c r="E461" s="5">
        <v>41266</v>
      </c>
      <c r="F461" s="4">
        <f t="shared" si="430"/>
        <v>15</v>
      </c>
      <c r="G461" s="4">
        <v>7</v>
      </c>
      <c r="H461" t="s">
        <v>35</v>
      </c>
      <c r="I461">
        <v>1300</v>
      </c>
      <c r="J461" t="s">
        <v>43</v>
      </c>
      <c r="K461">
        <v>73</v>
      </c>
      <c r="L461" t="s">
        <v>65</v>
      </c>
      <c r="M461">
        <f t="shared" si="429"/>
        <v>10</v>
      </c>
      <c r="N461" s="10">
        <f t="shared" si="431"/>
        <v>18.857142857142858</v>
      </c>
      <c r="O461" s="10">
        <f t="shared" si="432"/>
        <v>19.928571428571427</v>
      </c>
      <c r="P461" s="8">
        <v>4.5</v>
      </c>
      <c r="Q461" t="str">
        <f t="shared" si="433"/>
        <v>N</v>
      </c>
    </row>
    <row r="462" spans="1:17" x14ac:dyDescent="0.35">
      <c r="A462" t="s">
        <v>29</v>
      </c>
      <c r="B462" s="3">
        <v>27</v>
      </c>
      <c r="C462" t="s">
        <v>1</v>
      </c>
      <c r="D462" t="str">
        <f>IF($B462&lt;$B463,"L",IF($B463&lt;$B462, "W", "T"))</f>
        <v>W</v>
      </c>
      <c r="E462" s="5">
        <f t="shared" si="434"/>
        <v>41266</v>
      </c>
      <c r="F462" s="4">
        <f t="shared" si="430"/>
        <v>15</v>
      </c>
      <c r="G462" s="4">
        <v>7</v>
      </c>
      <c r="H462" t="s">
        <v>34</v>
      </c>
      <c r="I462">
        <v>1300</v>
      </c>
      <c r="J462" t="s">
        <v>43</v>
      </c>
      <c r="K462" s="1">
        <f>K463</f>
        <v>40</v>
      </c>
      <c r="L462" s="1" t="str">
        <f>L463</f>
        <v>Sunny</v>
      </c>
      <c r="M462">
        <f t="shared" si="428"/>
        <v>20</v>
      </c>
      <c r="N462" s="10">
        <f t="shared" si="431"/>
        <v>27.214285714285715</v>
      </c>
      <c r="O462" s="10">
        <f t="shared" si="432"/>
        <v>25</v>
      </c>
      <c r="P462" s="8">
        <f>(P463*-1)</f>
        <v>4.5</v>
      </c>
      <c r="Q462" t="str">
        <f t="shared" si="433"/>
        <v>N</v>
      </c>
    </row>
    <row r="463" spans="1:17" x14ac:dyDescent="0.35">
      <c r="A463" t="s">
        <v>27</v>
      </c>
      <c r="B463" s="3">
        <v>20</v>
      </c>
      <c r="C463" t="s">
        <v>1</v>
      </c>
      <c r="D463" t="str">
        <f>IF($B462&lt;$B463, "W", IF($B463&lt;$B462, "L", "T"))</f>
        <v>L</v>
      </c>
      <c r="E463" s="5">
        <v>41266</v>
      </c>
      <c r="F463" s="4">
        <f t="shared" si="430"/>
        <v>15</v>
      </c>
      <c r="G463" s="4">
        <v>10</v>
      </c>
      <c r="H463" t="s">
        <v>35</v>
      </c>
      <c r="I463">
        <v>1300</v>
      </c>
      <c r="J463" t="s">
        <v>43</v>
      </c>
      <c r="K463" s="1">
        <v>40</v>
      </c>
      <c r="L463" s="1" t="s">
        <v>65</v>
      </c>
      <c r="M463">
        <f t="shared" si="429"/>
        <v>27</v>
      </c>
      <c r="N463" s="10">
        <f t="shared" si="431"/>
        <v>18.071428571428569</v>
      </c>
      <c r="O463" s="10">
        <f t="shared" si="432"/>
        <v>26.785714285714285</v>
      </c>
      <c r="P463" s="8">
        <v>-4.5</v>
      </c>
      <c r="Q463" t="str">
        <f t="shared" si="433"/>
        <v>N</v>
      </c>
    </row>
    <row r="464" spans="1:17" x14ac:dyDescent="0.35">
      <c r="A464" t="s">
        <v>0</v>
      </c>
      <c r="B464" s="3">
        <v>23</v>
      </c>
      <c r="C464" t="s">
        <v>1</v>
      </c>
      <c r="D464" t="str">
        <f>IF($B464&lt;$B465,"L",IF($B465&lt;$B464, "W", "T"))</f>
        <v>W</v>
      </c>
      <c r="E464" s="5">
        <f t="shared" si="434"/>
        <v>41266</v>
      </c>
      <c r="F464" s="4">
        <f t="shared" si="430"/>
        <v>15</v>
      </c>
      <c r="G464" s="4">
        <v>7</v>
      </c>
      <c r="H464" t="s">
        <v>34</v>
      </c>
      <c r="I464">
        <v>1200</v>
      </c>
      <c r="J464" t="s">
        <v>38</v>
      </c>
      <c r="K464" t="s">
        <v>61</v>
      </c>
      <c r="M464">
        <f t="shared" si="428"/>
        <v>6</v>
      </c>
      <c r="N464" s="10">
        <f t="shared" si="431"/>
        <v>23</v>
      </c>
      <c r="O464" s="10">
        <f t="shared" si="432"/>
        <v>22.12857142857143</v>
      </c>
      <c r="P464" s="8">
        <f>(P465*-1)</f>
        <v>-7.5</v>
      </c>
      <c r="Q464" t="str">
        <f t="shared" si="433"/>
        <v>Y</v>
      </c>
    </row>
    <row r="465" spans="1:17" x14ac:dyDescent="0.35">
      <c r="A465" t="s">
        <v>15</v>
      </c>
      <c r="B465" s="3">
        <v>6</v>
      </c>
      <c r="C465" t="s">
        <v>1</v>
      </c>
      <c r="D465" t="str">
        <f>IF($B464&lt;$B465, "W", IF($B465&lt;$B464, "L", "T"))</f>
        <v>L</v>
      </c>
      <c r="E465" s="5">
        <v>41266</v>
      </c>
      <c r="F465" s="4">
        <f t="shared" si="430"/>
        <v>15</v>
      </c>
      <c r="G465" s="4">
        <v>7</v>
      </c>
      <c r="H465" t="s">
        <v>35</v>
      </c>
      <c r="I465">
        <v>1200</v>
      </c>
      <c r="J465" t="s">
        <v>38</v>
      </c>
      <c r="K465" t="s">
        <v>61</v>
      </c>
      <c r="M465">
        <f t="shared" si="429"/>
        <v>23</v>
      </c>
      <c r="N465" s="10">
        <f t="shared" si="431"/>
        <v>28.142857142857142</v>
      </c>
      <c r="O465" s="10">
        <f t="shared" si="432"/>
        <v>20</v>
      </c>
      <c r="P465" s="8">
        <v>7.5</v>
      </c>
      <c r="Q465" t="str">
        <f t="shared" si="433"/>
        <v>Y</v>
      </c>
    </row>
    <row r="466" spans="1:17" x14ac:dyDescent="0.35">
      <c r="A466" t="s">
        <v>32</v>
      </c>
      <c r="B466" s="3">
        <v>27</v>
      </c>
      <c r="C466" t="s">
        <v>1</v>
      </c>
      <c r="D466" t="str">
        <f>IF($B466&lt;$B467,"L",IF($B467&lt;$B466, "W", "T"))</f>
        <v>W</v>
      </c>
      <c r="E466" s="5">
        <f t="shared" si="434"/>
        <v>41266</v>
      </c>
      <c r="F466" s="4">
        <f t="shared" si="430"/>
        <v>15</v>
      </c>
      <c r="G466" s="4">
        <v>7</v>
      </c>
      <c r="H466" t="s">
        <v>34</v>
      </c>
      <c r="I466">
        <v>1300</v>
      </c>
      <c r="J466" t="s">
        <v>43</v>
      </c>
      <c r="K466">
        <v>39</v>
      </c>
      <c r="L466" t="s">
        <v>65</v>
      </c>
      <c r="M466">
        <f t="shared" si="428"/>
        <v>17</v>
      </c>
      <c r="N466" s="10">
        <f t="shared" si="431"/>
        <v>21.357142857142858</v>
      </c>
      <c r="O466" s="10">
        <f t="shared" si="432"/>
        <v>22.285714285714285</v>
      </c>
      <c r="P466" s="8">
        <f>(P467*-1)</f>
        <v>-3</v>
      </c>
      <c r="Q466" t="str">
        <f t="shared" si="433"/>
        <v>Y</v>
      </c>
    </row>
    <row r="467" spans="1:17" x14ac:dyDescent="0.35">
      <c r="A467" t="s">
        <v>31</v>
      </c>
      <c r="B467" s="3">
        <v>17</v>
      </c>
      <c r="C467" t="s">
        <v>1</v>
      </c>
      <c r="D467" t="str">
        <f>IF($B466&lt;$B467, "W", IF($B467&lt;$B466, "L", "T"))</f>
        <v>L</v>
      </c>
      <c r="E467" s="5">
        <v>41266</v>
      </c>
      <c r="F467" s="4">
        <f t="shared" si="430"/>
        <v>15</v>
      </c>
      <c r="G467" s="4">
        <v>6</v>
      </c>
      <c r="H467" t="s">
        <v>35</v>
      </c>
      <c r="I467">
        <v>1300</v>
      </c>
      <c r="J467" t="s">
        <v>43</v>
      </c>
      <c r="K467">
        <v>39</v>
      </c>
      <c r="L467" t="s">
        <v>65</v>
      </c>
      <c r="M467">
        <f t="shared" si="429"/>
        <v>27</v>
      </c>
      <c r="N467" s="10">
        <f t="shared" si="431"/>
        <v>18.214285714285715</v>
      </c>
      <c r="O467" s="10">
        <f t="shared" si="432"/>
        <v>22.857142857142858</v>
      </c>
      <c r="P467" s="8">
        <v>3</v>
      </c>
      <c r="Q467" t="str">
        <f t="shared" si="433"/>
        <v>Y</v>
      </c>
    </row>
    <row r="468" spans="1:17" x14ac:dyDescent="0.35">
      <c r="A468" t="s">
        <v>14</v>
      </c>
      <c r="B468" s="3">
        <v>20</v>
      </c>
      <c r="C468" t="s">
        <v>1</v>
      </c>
      <c r="D468" t="str">
        <f>IF($B468&lt;$B469,"L",IF($B469&lt;$B468, "W", "T"))</f>
        <v>W</v>
      </c>
      <c r="E468" s="5">
        <f t="shared" si="434"/>
        <v>41266</v>
      </c>
      <c r="F468" s="4">
        <f t="shared" si="430"/>
        <v>15</v>
      </c>
      <c r="G468" s="4">
        <v>7</v>
      </c>
      <c r="H468" t="s">
        <v>34</v>
      </c>
      <c r="I468">
        <v>1200</v>
      </c>
      <c r="J468" t="s">
        <v>38</v>
      </c>
      <c r="K468">
        <v>25</v>
      </c>
      <c r="L468" t="s">
        <v>65</v>
      </c>
      <c r="M468">
        <f t="shared" si="428"/>
        <v>13</v>
      </c>
      <c r="N468" s="10">
        <f t="shared" si="431"/>
        <v>22.071428571428573</v>
      </c>
      <c r="O468" s="10">
        <f t="shared" si="432"/>
        <v>25.571428571428573</v>
      </c>
      <c r="P468" s="8">
        <f>(P469*-1)</f>
        <v>5</v>
      </c>
      <c r="Q468" t="str">
        <f t="shared" si="433"/>
        <v>N</v>
      </c>
    </row>
    <row r="469" spans="1:17" x14ac:dyDescent="0.35">
      <c r="A469" t="s">
        <v>33</v>
      </c>
      <c r="B469" s="3">
        <v>13</v>
      </c>
      <c r="C469" t="s">
        <v>1</v>
      </c>
      <c r="D469" t="str">
        <f>IF($B468&lt;$B469, "W", IF($B469&lt;$B468, "L", "T"))</f>
        <v>L</v>
      </c>
      <c r="E469" s="5">
        <v>41266</v>
      </c>
      <c r="F469" s="4">
        <f t="shared" si="430"/>
        <v>15</v>
      </c>
      <c r="G469" s="4">
        <v>7</v>
      </c>
      <c r="H469" t="s">
        <v>35</v>
      </c>
      <c r="I469">
        <v>1200</v>
      </c>
      <c r="J469" t="s">
        <v>38</v>
      </c>
      <c r="K469">
        <v>25</v>
      </c>
      <c r="L469" t="s">
        <v>65</v>
      </c>
      <c r="M469">
        <f t="shared" si="429"/>
        <v>20</v>
      </c>
      <c r="N469" s="10">
        <f t="shared" si="431"/>
        <v>13.928571428571429</v>
      </c>
      <c r="O469" s="10">
        <f t="shared" si="432"/>
        <v>26.214285714285715</v>
      </c>
      <c r="P469" s="8">
        <v>-5</v>
      </c>
      <c r="Q469" t="str">
        <f t="shared" si="433"/>
        <v>N</v>
      </c>
    </row>
    <row r="470" spans="1:17" x14ac:dyDescent="0.35">
      <c r="A470" t="s">
        <v>23</v>
      </c>
      <c r="B470" s="3">
        <v>28</v>
      </c>
      <c r="C470" t="s">
        <v>1</v>
      </c>
      <c r="D470" t="str">
        <f>IF($B470&lt;$B471,"L",IF($B471&lt;$B470, "W", "T"))</f>
        <v>W</v>
      </c>
      <c r="E470" s="5">
        <f t="shared" si="434"/>
        <v>41266</v>
      </c>
      <c r="F470" s="4">
        <f t="shared" si="430"/>
        <v>15</v>
      </c>
      <c r="G470" s="4">
        <v>7</v>
      </c>
      <c r="H470" t="s">
        <v>34</v>
      </c>
      <c r="I470">
        <v>1300</v>
      </c>
      <c r="J470" t="s">
        <v>43</v>
      </c>
      <c r="K470">
        <v>59</v>
      </c>
      <c r="L470" t="s">
        <v>64</v>
      </c>
      <c r="M470">
        <f t="shared" si="428"/>
        <v>13</v>
      </c>
      <c r="N470" s="10">
        <f t="shared" si="431"/>
        <v>18.428571428571427</v>
      </c>
      <c r="O470" s="10">
        <f t="shared" si="432"/>
        <v>22.5</v>
      </c>
      <c r="P470" s="8">
        <f>(P471*-1)</f>
        <v>-3</v>
      </c>
      <c r="Q470" t="str">
        <f t="shared" si="433"/>
        <v>Y</v>
      </c>
    </row>
    <row r="471" spans="1:17" x14ac:dyDescent="0.35">
      <c r="A471" t="s">
        <v>9</v>
      </c>
      <c r="B471" s="3">
        <v>13</v>
      </c>
      <c r="C471" t="s">
        <v>1</v>
      </c>
      <c r="D471" t="str">
        <f>IF($B470&lt;$B471, "W", IF($B471&lt;$B470, "L", "T"))</f>
        <v>L</v>
      </c>
      <c r="E471" s="5">
        <v>41266</v>
      </c>
      <c r="F471" s="4">
        <f t="shared" si="430"/>
        <v>15</v>
      </c>
      <c r="G471" s="4">
        <v>7</v>
      </c>
      <c r="H471" t="s">
        <v>35</v>
      </c>
      <c r="I471">
        <v>1300</v>
      </c>
      <c r="J471" t="s">
        <v>43</v>
      </c>
      <c r="K471">
        <v>59</v>
      </c>
      <c r="L471" t="s">
        <v>64</v>
      </c>
      <c r="M471">
        <f t="shared" si="429"/>
        <v>28</v>
      </c>
      <c r="N471" s="10">
        <f t="shared" si="431"/>
        <v>24.75</v>
      </c>
      <c r="O471" s="10">
        <f t="shared" si="432"/>
        <v>24.053571428571427</v>
      </c>
      <c r="P471" s="8">
        <v>3</v>
      </c>
      <c r="Q471" t="str">
        <f t="shared" si="433"/>
        <v>Y</v>
      </c>
    </row>
    <row r="472" spans="1:17" x14ac:dyDescent="0.35">
      <c r="A472" t="s">
        <v>12</v>
      </c>
      <c r="B472" s="3">
        <v>6</v>
      </c>
      <c r="C472" t="s">
        <v>1</v>
      </c>
      <c r="D472" t="str">
        <f>IF($B472&lt;$B473,"L",IF($B473&lt;$B472, "W", "T"))</f>
        <v>L</v>
      </c>
      <c r="E472" s="5">
        <f t="shared" si="434"/>
        <v>41266</v>
      </c>
      <c r="F472" s="4">
        <f t="shared" si="430"/>
        <v>15</v>
      </c>
      <c r="G472" s="4">
        <v>7</v>
      </c>
      <c r="H472" t="s">
        <v>34</v>
      </c>
      <c r="I472">
        <v>1300</v>
      </c>
      <c r="J472" t="s">
        <v>43</v>
      </c>
      <c r="K472" s="1">
        <f>K473</f>
        <v>53</v>
      </c>
      <c r="L472" s="1" t="str">
        <f>L473</f>
        <v>Cloudy</v>
      </c>
      <c r="M472">
        <f t="shared" si="428"/>
        <v>17</v>
      </c>
      <c r="N472" s="10">
        <f t="shared" si="431"/>
        <v>18.785714285714285</v>
      </c>
      <c r="O472" s="10">
        <f t="shared" si="432"/>
        <v>28.714285714285719</v>
      </c>
      <c r="P472" s="8">
        <f>(P473*-1)</f>
        <v>-9</v>
      </c>
      <c r="Q472" t="str">
        <f t="shared" si="433"/>
        <v>N</v>
      </c>
    </row>
    <row r="473" spans="1:17" x14ac:dyDescent="0.35">
      <c r="A473" t="s">
        <v>20</v>
      </c>
      <c r="B473" s="3">
        <v>17</v>
      </c>
      <c r="C473" t="s">
        <v>1</v>
      </c>
      <c r="D473" t="str">
        <f>IF($B472&lt;$B473, "W", IF($B473&lt;$B472, "L", "T"))</f>
        <v>W</v>
      </c>
      <c r="E473" s="5">
        <v>41266</v>
      </c>
      <c r="F473" s="4">
        <f t="shared" si="430"/>
        <v>15</v>
      </c>
      <c r="G473" s="4">
        <v>7</v>
      </c>
      <c r="H473" t="s">
        <v>35</v>
      </c>
      <c r="I473">
        <v>1300</v>
      </c>
      <c r="J473" t="s">
        <v>43</v>
      </c>
      <c r="K473" s="1">
        <v>53</v>
      </c>
      <c r="L473" s="1" t="s">
        <v>64</v>
      </c>
      <c r="M473">
        <f t="shared" si="429"/>
        <v>6</v>
      </c>
      <c r="N473" s="10">
        <f t="shared" si="431"/>
        <v>21.142857142857142</v>
      </c>
      <c r="O473" s="10">
        <f t="shared" si="432"/>
        <v>22.785714285714285</v>
      </c>
      <c r="P473" s="8">
        <v>9</v>
      </c>
      <c r="Q473" t="str">
        <f t="shared" si="433"/>
        <v>N</v>
      </c>
    </row>
    <row r="474" spans="1:17" x14ac:dyDescent="0.35">
      <c r="A474" t="s">
        <v>8</v>
      </c>
      <c r="B474" s="3">
        <v>12</v>
      </c>
      <c r="C474" t="s">
        <v>1</v>
      </c>
      <c r="D474" t="str">
        <f>IF($B474&lt;$B475,"L",IF($B475&lt;$B474, "W", "T"))</f>
        <v>L</v>
      </c>
      <c r="E474" s="5">
        <f t="shared" si="434"/>
        <v>41266</v>
      </c>
      <c r="F474" s="4">
        <f t="shared" si="430"/>
        <v>15</v>
      </c>
      <c r="G474" s="4">
        <v>7</v>
      </c>
      <c r="H474" t="s">
        <v>34</v>
      </c>
      <c r="I474">
        <v>1405</v>
      </c>
      <c r="J474" t="s">
        <v>40</v>
      </c>
      <c r="K474">
        <v>51</v>
      </c>
      <c r="L474" t="s">
        <v>62</v>
      </c>
      <c r="M474">
        <f t="shared" si="428"/>
        <v>34</v>
      </c>
      <c r="N474" s="10">
        <f t="shared" si="431"/>
        <v>20</v>
      </c>
      <c r="O474" s="10">
        <f t="shared" si="432"/>
        <v>22.142857142857142</v>
      </c>
      <c r="P474" s="8">
        <f>(P475*-1)</f>
        <v>-11</v>
      </c>
      <c r="Q474" t="str">
        <f t="shared" si="433"/>
        <v>N</v>
      </c>
    </row>
    <row r="475" spans="1:17" x14ac:dyDescent="0.35">
      <c r="A475" t="s">
        <v>18</v>
      </c>
      <c r="B475" s="3">
        <v>34</v>
      </c>
      <c r="C475" t="s">
        <v>1</v>
      </c>
      <c r="D475" t="str">
        <f>IF($B474&lt;$B475, "W", IF($B475&lt;$B474, "L", "T"))</f>
        <v>W</v>
      </c>
      <c r="E475" s="5">
        <v>41266</v>
      </c>
      <c r="F475" s="4">
        <f t="shared" si="430"/>
        <v>15</v>
      </c>
      <c r="G475" s="4">
        <v>7</v>
      </c>
      <c r="H475" t="s">
        <v>35</v>
      </c>
      <c r="I475">
        <v>1405</v>
      </c>
      <c r="J475" t="s">
        <v>40</v>
      </c>
      <c r="K475">
        <v>51</v>
      </c>
      <c r="L475" t="s">
        <v>62</v>
      </c>
      <c r="M475">
        <f t="shared" si="429"/>
        <v>12</v>
      </c>
      <c r="N475" s="10">
        <f t="shared" si="431"/>
        <v>29.214285714285715</v>
      </c>
      <c r="O475" s="10">
        <f t="shared" si="432"/>
        <v>19.571428571428573</v>
      </c>
      <c r="P475" s="8">
        <v>11</v>
      </c>
      <c r="Q475" t="str">
        <f t="shared" si="433"/>
        <v>N</v>
      </c>
    </row>
    <row r="476" spans="1:17" x14ac:dyDescent="0.35">
      <c r="A476" t="s">
        <v>17</v>
      </c>
      <c r="B476" s="3">
        <v>28</v>
      </c>
      <c r="C476" t="s">
        <v>1</v>
      </c>
      <c r="D476" t="str">
        <f>IF($B476&lt;$B477,"L",IF($B477&lt;$B476, "W", "T"))</f>
        <v>W</v>
      </c>
      <c r="E476" s="5">
        <f t="shared" si="434"/>
        <v>41266</v>
      </c>
      <c r="F476" s="4">
        <f t="shared" si="430"/>
        <v>15</v>
      </c>
      <c r="G476" s="4">
        <v>7</v>
      </c>
      <c r="H476" t="s">
        <v>34</v>
      </c>
      <c r="I476">
        <v>1425</v>
      </c>
      <c r="J476" t="s">
        <v>40</v>
      </c>
      <c r="K476">
        <v>62</v>
      </c>
      <c r="L476" t="s">
        <v>65</v>
      </c>
      <c r="M476">
        <f t="shared" si="428"/>
        <v>13</v>
      </c>
      <c r="N476" s="10">
        <f t="shared" si="431"/>
        <v>22.928571428571427</v>
      </c>
      <c r="O476" s="10">
        <f t="shared" si="432"/>
        <v>17.142857142857142</v>
      </c>
      <c r="P476" s="8">
        <f>(P477*-1)</f>
        <v>7</v>
      </c>
      <c r="Q476" t="str">
        <f t="shared" si="433"/>
        <v>N</v>
      </c>
    </row>
    <row r="477" spans="1:17" x14ac:dyDescent="0.35">
      <c r="A477" t="s">
        <v>22</v>
      </c>
      <c r="B477" s="3">
        <v>13</v>
      </c>
      <c r="C477" t="s">
        <v>1</v>
      </c>
      <c r="D477" t="str">
        <f>IF($B476&lt;$B477, "W", IF($B477&lt;$B476, "L", "T"))</f>
        <v>L</v>
      </c>
      <c r="E477" s="5">
        <v>41266</v>
      </c>
      <c r="F477" s="4">
        <f t="shared" si="430"/>
        <v>15</v>
      </c>
      <c r="G477" s="4">
        <v>7</v>
      </c>
      <c r="H477" t="s">
        <v>35</v>
      </c>
      <c r="I477">
        <v>1425</v>
      </c>
      <c r="J477" t="s">
        <v>40</v>
      </c>
      <c r="K477">
        <v>62</v>
      </c>
      <c r="L477" t="s">
        <v>65</v>
      </c>
      <c r="M477">
        <f t="shared" si="429"/>
        <v>28</v>
      </c>
      <c r="N477" s="10">
        <f t="shared" si="431"/>
        <v>16</v>
      </c>
      <c r="O477" s="10">
        <f t="shared" si="432"/>
        <v>21.571428571428573</v>
      </c>
      <c r="P477" s="8">
        <v>-7</v>
      </c>
      <c r="Q477" t="str">
        <f t="shared" si="433"/>
        <v>N</v>
      </c>
    </row>
    <row r="478" spans="1:17" x14ac:dyDescent="0.35">
      <c r="A478" t="s">
        <v>21</v>
      </c>
      <c r="B478" s="3">
        <v>14</v>
      </c>
      <c r="C478" t="s">
        <v>1</v>
      </c>
      <c r="D478" t="str">
        <f>IF($B478&lt;$B479,"L",IF($B479&lt;$B478, "W", "T"))</f>
        <v>L</v>
      </c>
      <c r="E478" s="5">
        <f t="shared" si="434"/>
        <v>41266</v>
      </c>
      <c r="F478" s="4">
        <f t="shared" si="430"/>
        <v>15</v>
      </c>
      <c r="G478" s="4">
        <v>7</v>
      </c>
      <c r="H478" t="s">
        <v>34</v>
      </c>
      <c r="I478">
        <v>1625</v>
      </c>
      <c r="J478" t="s">
        <v>43</v>
      </c>
      <c r="K478">
        <v>51</v>
      </c>
      <c r="L478" t="s">
        <v>65</v>
      </c>
      <c r="M478">
        <f t="shared" si="428"/>
        <v>33</v>
      </c>
      <c r="N478" s="10">
        <f t="shared" si="431"/>
        <v>26.642857142857142</v>
      </c>
      <c r="O478" s="10">
        <f t="shared" si="432"/>
        <v>21.714285714285715</v>
      </c>
      <c r="P478" s="8">
        <f>(P479*-1)</f>
        <v>2.5</v>
      </c>
      <c r="Q478" t="str">
        <f t="shared" si="433"/>
        <v>Y</v>
      </c>
    </row>
    <row r="479" spans="1:17" x14ac:dyDescent="0.35">
      <c r="A479" t="s">
        <v>30</v>
      </c>
      <c r="B479" s="3">
        <v>33</v>
      </c>
      <c r="C479" t="s">
        <v>1</v>
      </c>
      <c r="D479" t="str">
        <f>IF($B478&lt;$B479, "W", IF($B479&lt;$B478, "L", "T"))</f>
        <v>W</v>
      </c>
      <c r="E479" s="5">
        <v>41266</v>
      </c>
      <c r="F479" s="4">
        <f t="shared" si="430"/>
        <v>15</v>
      </c>
      <c r="G479" s="4">
        <v>7</v>
      </c>
      <c r="H479" t="s">
        <v>35</v>
      </c>
      <c r="I479">
        <v>1625</v>
      </c>
      <c r="J479" t="s">
        <v>43</v>
      </c>
      <c r="K479">
        <v>51</v>
      </c>
      <c r="L479" t="s">
        <v>65</v>
      </c>
      <c r="M479">
        <f t="shared" si="429"/>
        <v>14</v>
      </c>
      <c r="N479" s="10">
        <f t="shared" si="431"/>
        <v>24.857142857142858</v>
      </c>
      <c r="O479" s="10">
        <f t="shared" si="432"/>
        <v>21.928571428571427</v>
      </c>
      <c r="P479" s="8">
        <v>-2.5</v>
      </c>
      <c r="Q479" t="str">
        <f t="shared" si="433"/>
        <v>Y</v>
      </c>
    </row>
    <row r="480" spans="1:17" x14ac:dyDescent="0.35">
      <c r="A480" t="s">
        <v>24</v>
      </c>
      <c r="B480" s="3">
        <v>13</v>
      </c>
      <c r="C480" t="s">
        <v>1</v>
      </c>
      <c r="D480" t="str">
        <f>IF($B480&lt;$B481,"L",IF($B481&lt;$B480, "W", "T"))</f>
        <v>L</v>
      </c>
      <c r="E480" s="5">
        <f t="shared" si="434"/>
        <v>41266</v>
      </c>
      <c r="F480" s="4">
        <f t="shared" si="430"/>
        <v>15</v>
      </c>
      <c r="G480" s="4">
        <v>7</v>
      </c>
      <c r="H480" t="s">
        <v>34</v>
      </c>
      <c r="I480">
        <v>1520</v>
      </c>
      <c r="J480" t="s">
        <v>67</v>
      </c>
      <c r="K480">
        <v>45</v>
      </c>
      <c r="L480" t="s">
        <v>73</v>
      </c>
      <c r="M480">
        <f t="shared" si="428"/>
        <v>42</v>
      </c>
      <c r="N480" s="10">
        <f t="shared" si="431"/>
        <v>25.5</v>
      </c>
      <c r="O480" s="10">
        <f t="shared" si="432"/>
        <v>15.571428571428571</v>
      </c>
      <c r="P480" s="8">
        <f>(P481*-1)</f>
        <v>-2.5</v>
      </c>
      <c r="Q480" t="str">
        <f t="shared" si="433"/>
        <v>N</v>
      </c>
    </row>
    <row r="481" spans="1:17" x14ac:dyDescent="0.35">
      <c r="A481" t="s">
        <v>25</v>
      </c>
      <c r="B481" s="3">
        <v>42</v>
      </c>
      <c r="C481" t="s">
        <v>1</v>
      </c>
      <c r="D481" t="str">
        <f>IF($B480&lt;$B481, "W", IF($B481&lt;$B480, "L", "T"))</f>
        <v>W</v>
      </c>
      <c r="E481" s="5">
        <v>41266</v>
      </c>
      <c r="F481" s="4">
        <f t="shared" si="430"/>
        <v>15</v>
      </c>
      <c r="G481" s="4">
        <v>7</v>
      </c>
      <c r="H481" t="s">
        <v>35</v>
      </c>
      <c r="I481">
        <v>1520</v>
      </c>
      <c r="J481" t="s">
        <v>67</v>
      </c>
      <c r="K481">
        <v>45</v>
      </c>
      <c r="L481" t="s">
        <v>73</v>
      </c>
      <c r="M481">
        <f t="shared" si="429"/>
        <v>13</v>
      </c>
      <c r="N481" s="10">
        <f t="shared" si="431"/>
        <v>25</v>
      </c>
      <c r="O481" s="10">
        <f t="shared" si="432"/>
        <v>15.642857142857142</v>
      </c>
      <c r="P481" s="8">
        <v>2.5</v>
      </c>
      <c r="Q481" t="str">
        <f t="shared" si="433"/>
        <v>N</v>
      </c>
    </row>
    <row r="482" spans="1:17" x14ac:dyDescent="0.35">
      <c r="A482" t="s">
        <v>19</v>
      </c>
      <c r="B482" s="3">
        <v>20</v>
      </c>
      <c r="C482" t="s">
        <v>1</v>
      </c>
      <c r="D482" t="str">
        <f>IF($B482&lt;$B483,"L",IF($B483&lt;$B482, "W", "T"))</f>
        <v>L</v>
      </c>
      <c r="E482" s="5">
        <f t="shared" ref="E482:E512" si="435">$E483</f>
        <v>41273</v>
      </c>
      <c r="F482" s="4">
        <f>1+IF(ISNA(VLOOKUP($A482,$A$450:$F$481,6,FALSE)),VLOOKUP($A482,$A$418:$F$449,6,FALSE),VLOOKUP($A482,$A$450:$F$481,6,FALSE))</f>
        <v>16</v>
      </c>
      <c r="G482" s="4">
        <v>7</v>
      </c>
      <c r="H482" t="s">
        <v>34</v>
      </c>
      <c r="I482">
        <v>1200</v>
      </c>
      <c r="J482" t="s">
        <v>38</v>
      </c>
      <c r="K482" s="1">
        <f>K483</f>
        <v>39</v>
      </c>
      <c r="L482" s="1" t="str">
        <f>L483</f>
        <v>Sunny</v>
      </c>
      <c r="M482">
        <f t="shared" si="428"/>
        <v>38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15.666666666666668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27.066666666666666</v>
      </c>
      <c r="P482" s="8">
        <f>(P483*-1)</f>
        <v>-6</v>
      </c>
      <c r="Q482" t="str">
        <f>IF(AND(($P482 &lt;  0), ($D482="L")), "N", IF(AND(($P482 &gt; 0), ($D482="W")),"N","Y"))</f>
        <v>N</v>
      </c>
    </row>
    <row r="483" spans="1:17" x14ac:dyDescent="0.35">
      <c r="A483" t="s">
        <v>13</v>
      </c>
      <c r="B483" s="3">
        <v>38</v>
      </c>
      <c r="C483" t="s">
        <v>1</v>
      </c>
      <c r="D483" t="str">
        <f>IF($B482&lt;$B483, "W", IF($B483&lt;$B482, "L", "T"))</f>
        <v>W</v>
      </c>
      <c r="E483" s="5">
        <v>41273</v>
      </c>
      <c r="F483" s="4">
        <f t="shared" ref="F483:F513" si="436">1+IF(ISNA(VLOOKUP($A483,$A$450:$F$481,6,FALSE)),VLOOKUP($A483,$A$418:$F$449,6,FALSE),VLOOKUP($A483,$A$450:$F$481,6,FALSE))</f>
        <v>16</v>
      </c>
      <c r="G483" s="4">
        <v>7</v>
      </c>
      <c r="H483" t="s">
        <v>35</v>
      </c>
      <c r="I483">
        <v>1200</v>
      </c>
      <c r="J483" t="s">
        <v>38</v>
      </c>
      <c r="K483" s="1">
        <v>39</v>
      </c>
      <c r="L483" s="1" t="s">
        <v>65</v>
      </c>
      <c r="M483">
        <f t="shared" si="429"/>
        <v>20</v>
      </c>
      <c r="N483" s="10">
        <f t="shared" ref="N483:N513" si="437">IF(ISNA(VLOOKUP($A483,$A$450:$N$481,2,FALSE)),((VLOOKUP($A483,$A$418:$N$449,14,FALSE)*($F483-2))+VLOOKUP($A483,$A$418:$N$449,2,FALSE))/($F483-1),((VLOOKUP($A483,$A$450:$N$481,14,FALSE)*($F483-2))+VLOOKUP($A483,$A$450:$N$481,2,FALSE))/($F483-1))</f>
        <v>19.466666666666665</v>
      </c>
      <c r="O483" s="10">
        <f t="shared" ref="O483:O513" si="438">IF(ISNA(VLOOKUP($A483,$A$450:$O$481,13,FALSE)),((VLOOKUP($A483,$A$418:$O$449,15,FALSE)*($F483-2))+VLOOKUP($A483,$A$418:$O$449,13,FALSE))/($F483-1),((VLOOKUP($A483,$A$450:$O$481,15,FALSE)*($F483-2))+VLOOKUP($A483,$A$450:$O$481,13,FALSE))/($F483-1))</f>
        <v>30.066666666666666</v>
      </c>
      <c r="P483" s="8">
        <v>6</v>
      </c>
      <c r="Q483" t="str">
        <f t="shared" ref="Q483:Q513" si="439">IF(AND(($P483 &lt;  0), ($D483="L")), "N", IF(AND(($P483 &gt; 0), ($D483="W")),"N","Y"))</f>
        <v>N</v>
      </c>
    </row>
    <row r="484" spans="1:17" x14ac:dyDescent="0.35">
      <c r="A484" t="s">
        <v>9</v>
      </c>
      <c r="B484" s="3">
        <v>22</v>
      </c>
      <c r="C484" t="s">
        <v>1</v>
      </c>
      <c r="D484" t="str">
        <f>IF($B484&lt;$B485,"L",IF($B485&lt;$B484, "W", "T"))</f>
        <v>W</v>
      </c>
      <c r="E484" s="5">
        <f t="shared" si="435"/>
        <v>41273</v>
      </c>
      <c r="F484" s="4">
        <f t="shared" si="436"/>
        <v>16</v>
      </c>
      <c r="G484" s="4">
        <v>7</v>
      </c>
      <c r="H484" t="s">
        <v>34</v>
      </c>
      <c r="I484">
        <v>1300</v>
      </c>
      <c r="J484" t="s">
        <v>43</v>
      </c>
      <c r="K484" t="s">
        <v>61</v>
      </c>
      <c r="M484">
        <f t="shared" si="428"/>
        <v>17</v>
      </c>
      <c r="N484" s="10">
        <f t="shared" si="437"/>
        <v>23.966666666666665</v>
      </c>
      <c r="O484" s="10">
        <f t="shared" si="438"/>
        <v>24.316666666666666</v>
      </c>
      <c r="P484" s="8">
        <f>(P485*-1)</f>
        <v>-3</v>
      </c>
      <c r="Q484" t="str">
        <f t="shared" si="439"/>
        <v>Y</v>
      </c>
    </row>
    <row r="485" spans="1:17" x14ac:dyDescent="0.35">
      <c r="A485" t="s">
        <v>3</v>
      </c>
      <c r="B485" s="3">
        <v>17</v>
      </c>
      <c r="C485" t="s">
        <v>1</v>
      </c>
      <c r="D485" t="str">
        <f>IF($B484&lt;$B485, "W", IF($B485&lt;$B484, "L", "T"))</f>
        <v>L</v>
      </c>
      <c r="E485" s="5">
        <v>41273</v>
      </c>
      <c r="F485" s="4">
        <f t="shared" si="436"/>
        <v>16</v>
      </c>
      <c r="G485" s="4">
        <v>8</v>
      </c>
      <c r="H485" t="s">
        <v>35</v>
      </c>
      <c r="I485">
        <v>1300</v>
      </c>
      <c r="J485" t="s">
        <v>43</v>
      </c>
      <c r="K485" t="s">
        <v>61</v>
      </c>
      <c r="M485">
        <f t="shared" si="429"/>
        <v>22</v>
      </c>
      <c r="N485" s="10">
        <f t="shared" si="437"/>
        <v>26.8</v>
      </c>
      <c r="O485" s="10">
        <f t="shared" si="438"/>
        <v>18.466666666666665</v>
      </c>
      <c r="P485" s="8">
        <v>3</v>
      </c>
      <c r="Q485" t="str">
        <f t="shared" si="439"/>
        <v>Y</v>
      </c>
    </row>
    <row r="486" spans="1:17" ht="14.5" customHeight="1" x14ac:dyDescent="0.35">
      <c r="A486" t="s">
        <v>8</v>
      </c>
      <c r="B486" s="3">
        <v>10</v>
      </c>
      <c r="C486" t="s">
        <v>1</v>
      </c>
      <c r="D486" t="str">
        <f>IF($B486&lt;$B487,"L",IF($B487&lt;$B486, "W", "T"))</f>
        <v>L</v>
      </c>
      <c r="E486" s="5">
        <f t="shared" si="435"/>
        <v>41273</v>
      </c>
      <c r="F486" s="4">
        <f t="shared" si="436"/>
        <v>16</v>
      </c>
      <c r="G486" s="4">
        <v>7</v>
      </c>
      <c r="H486" t="s">
        <v>34</v>
      </c>
      <c r="I486">
        <v>1300</v>
      </c>
      <c r="J486" t="s">
        <v>43</v>
      </c>
      <c r="K486" s="1">
        <f>K487</f>
        <v>28</v>
      </c>
      <c r="L486" s="1" t="str">
        <f>L487</f>
        <v>Cloudy</v>
      </c>
      <c r="M486">
        <f t="shared" si="428"/>
        <v>24</v>
      </c>
      <c r="N486" s="10">
        <f t="shared" si="437"/>
        <v>19.466666666666665</v>
      </c>
      <c r="O486" s="10">
        <f t="shared" si="438"/>
        <v>22.933333333333334</v>
      </c>
      <c r="P486" s="8">
        <f>(P487*-1)</f>
        <v>-10</v>
      </c>
      <c r="Q486" t="str">
        <f t="shared" si="439"/>
        <v>N</v>
      </c>
    </row>
    <row r="487" spans="1:17" ht="14.5" customHeight="1" x14ac:dyDescent="0.35">
      <c r="A487" t="s">
        <v>4</v>
      </c>
      <c r="B487" s="3">
        <v>24</v>
      </c>
      <c r="C487" t="s">
        <v>1</v>
      </c>
      <c r="D487" t="str">
        <f>IF($B486&lt;$B487, "W", IF($B487&lt;$B486, "L", "T"))</f>
        <v>W</v>
      </c>
      <c r="E487" s="5">
        <v>41273</v>
      </c>
      <c r="F487" s="4">
        <f t="shared" si="436"/>
        <v>16</v>
      </c>
      <c r="G487" s="4">
        <v>7</v>
      </c>
      <c r="H487" t="s">
        <v>35</v>
      </c>
      <c r="I487">
        <v>1300</v>
      </c>
      <c r="J487" t="s">
        <v>43</v>
      </c>
      <c r="K487" s="1">
        <v>28</v>
      </c>
      <c r="L487" s="1" t="s">
        <v>64</v>
      </c>
      <c r="M487">
        <f t="shared" si="429"/>
        <v>10</v>
      </c>
      <c r="N487" s="10">
        <f t="shared" si="437"/>
        <v>20.8</v>
      </c>
      <c r="O487" s="10">
        <f t="shared" si="438"/>
        <v>20.266666666666666</v>
      </c>
      <c r="P487" s="8">
        <v>10</v>
      </c>
      <c r="Q487" t="str">
        <f t="shared" si="439"/>
        <v>N</v>
      </c>
    </row>
    <row r="488" spans="1:17" x14ac:dyDescent="0.35">
      <c r="A488" t="s">
        <v>15</v>
      </c>
      <c r="B488" s="3">
        <v>16</v>
      </c>
      <c r="C488" t="s">
        <v>1</v>
      </c>
      <c r="D488" t="str">
        <f>IF($B488&lt;$B489,"L",IF($B489&lt;$B488, "W", "T"))</f>
        <v>L</v>
      </c>
      <c r="E488" s="5">
        <f t="shared" si="435"/>
        <v>41273</v>
      </c>
      <c r="F488" s="4">
        <f t="shared" si="436"/>
        <v>16</v>
      </c>
      <c r="G488" s="4">
        <v>7</v>
      </c>
      <c r="H488" t="s">
        <v>34</v>
      </c>
      <c r="I488">
        <v>1300</v>
      </c>
      <c r="J488" t="s">
        <v>43</v>
      </c>
      <c r="K488" t="s">
        <v>61</v>
      </c>
      <c r="M488">
        <f t="shared" si="428"/>
        <v>28</v>
      </c>
      <c r="N488" s="10">
        <f t="shared" si="437"/>
        <v>26.666666666666668</v>
      </c>
      <c r="O488" s="10">
        <f t="shared" si="438"/>
        <v>20.2</v>
      </c>
      <c r="P488" s="8">
        <f>(P489*-1)</f>
        <v>6.5</v>
      </c>
      <c r="Q488" t="str">
        <f t="shared" si="439"/>
        <v>Y</v>
      </c>
    </row>
    <row r="489" spans="1:17" x14ac:dyDescent="0.35">
      <c r="A489" t="s">
        <v>14</v>
      </c>
      <c r="B489" s="3">
        <v>28</v>
      </c>
      <c r="C489" t="s">
        <v>1</v>
      </c>
      <c r="D489" t="str">
        <f>IF($B488&lt;$B489, "W", IF($B489&lt;$B488, "L", "T"))</f>
        <v>W</v>
      </c>
      <c r="E489" s="5">
        <v>41273</v>
      </c>
      <c r="F489" s="4">
        <f t="shared" si="436"/>
        <v>16</v>
      </c>
      <c r="G489" s="4">
        <v>7</v>
      </c>
      <c r="H489" t="s">
        <v>35</v>
      </c>
      <c r="I489">
        <v>1300</v>
      </c>
      <c r="J489" t="s">
        <v>43</v>
      </c>
      <c r="K489" t="s">
        <v>61</v>
      </c>
      <c r="M489">
        <f t="shared" si="429"/>
        <v>16</v>
      </c>
      <c r="N489" s="10">
        <f t="shared" si="437"/>
        <v>21.933333333333334</v>
      </c>
      <c r="O489" s="10">
        <f t="shared" si="438"/>
        <v>24.733333333333334</v>
      </c>
      <c r="P489" s="8">
        <v>-6.5</v>
      </c>
      <c r="Q489" t="str">
        <f t="shared" si="439"/>
        <v>Y</v>
      </c>
    </row>
    <row r="490" spans="1:17" x14ac:dyDescent="0.35">
      <c r="A490" t="s">
        <v>31</v>
      </c>
      <c r="B490" s="3">
        <v>9</v>
      </c>
      <c r="C490" t="s">
        <v>1</v>
      </c>
      <c r="D490" t="str">
        <f>IF($B490&lt;$B491,"L",IF($B491&lt;$B490, "W", "T"))</f>
        <v>L</v>
      </c>
      <c r="E490" s="5">
        <f t="shared" si="435"/>
        <v>41273</v>
      </c>
      <c r="F490" s="4">
        <f t="shared" si="436"/>
        <v>16</v>
      </c>
      <c r="G490" s="4">
        <v>7</v>
      </c>
      <c r="H490" t="s">
        <v>34</v>
      </c>
      <c r="I490">
        <v>1300</v>
      </c>
      <c r="J490" t="s">
        <v>43</v>
      </c>
      <c r="K490">
        <v>28</v>
      </c>
      <c r="L490" t="s">
        <v>107</v>
      </c>
      <c r="M490">
        <f t="shared" si="428"/>
        <v>28</v>
      </c>
      <c r="N490" s="10">
        <f t="shared" si="437"/>
        <v>18.133333333333333</v>
      </c>
      <c r="O490" s="10">
        <f t="shared" si="438"/>
        <v>23.133333333333333</v>
      </c>
      <c r="P490" s="8">
        <f>(P491*-1)</f>
        <v>-3.5</v>
      </c>
      <c r="Q490" t="str">
        <f t="shared" si="439"/>
        <v>N</v>
      </c>
    </row>
    <row r="491" spans="1:17" x14ac:dyDescent="0.35">
      <c r="A491" t="s">
        <v>11</v>
      </c>
      <c r="B491" s="3">
        <v>28</v>
      </c>
      <c r="C491" t="s">
        <v>1</v>
      </c>
      <c r="D491" t="str">
        <f>IF($B490&lt;$B491, "W", IF($B491&lt;$B490, "L", "T"))</f>
        <v>W</v>
      </c>
      <c r="E491" s="5">
        <v>41273</v>
      </c>
      <c r="F491" s="4">
        <f t="shared" si="436"/>
        <v>16</v>
      </c>
      <c r="G491" s="4">
        <v>7</v>
      </c>
      <c r="H491" t="s">
        <v>35</v>
      </c>
      <c r="I491">
        <v>1300</v>
      </c>
      <c r="J491" t="s">
        <v>43</v>
      </c>
      <c r="K491">
        <v>28</v>
      </c>
      <c r="L491" t="s">
        <v>107</v>
      </c>
      <c r="M491">
        <f t="shared" si="429"/>
        <v>9</v>
      </c>
      <c r="N491" s="10">
        <f t="shared" si="437"/>
        <v>21.066666666666666</v>
      </c>
      <c r="O491" s="10">
        <f t="shared" si="438"/>
        <v>28.4</v>
      </c>
      <c r="P491" s="8">
        <v>3.5</v>
      </c>
      <c r="Q491" t="str">
        <f t="shared" si="439"/>
        <v>N</v>
      </c>
    </row>
    <row r="492" spans="1:17" x14ac:dyDescent="0.35">
      <c r="A492" t="s">
        <v>17</v>
      </c>
      <c r="B492" s="3">
        <v>26</v>
      </c>
      <c r="C492" t="s">
        <v>1</v>
      </c>
      <c r="D492" t="str">
        <f>IF($B492&lt;$B493,"L",IF($B493&lt;$B492, "W", "T"))</f>
        <v>W</v>
      </c>
      <c r="E492" s="5">
        <f t="shared" si="435"/>
        <v>41273</v>
      </c>
      <c r="F492" s="4">
        <f t="shared" si="436"/>
        <v>16</v>
      </c>
      <c r="G492" s="4">
        <v>7</v>
      </c>
      <c r="H492" t="s">
        <v>34</v>
      </c>
      <c r="I492">
        <v>1300</v>
      </c>
      <c r="J492" t="s">
        <v>43</v>
      </c>
      <c r="K492" t="s">
        <v>61</v>
      </c>
      <c r="M492">
        <f t="shared" si="428"/>
        <v>24</v>
      </c>
      <c r="N492" s="10">
        <f t="shared" si="437"/>
        <v>23.266666666666666</v>
      </c>
      <c r="O492" s="10">
        <f t="shared" si="438"/>
        <v>16.866666666666667</v>
      </c>
      <c r="P492" s="8">
        <f>(P493*-1)</f>
        <v>3</v>
      </c>
      <c r="Q492" t="str">
        <f t="shared" si="439"/>
        <v>N</v>
      </c>
    </row>
    <row r="493" spans="1:17" x14ac:dyDescent="0.35">
      <c r="A493" t="s">
        <v>16</v>
      </c>
      <c r="B493" s="3">
        <v>24</v>
      </c>
      <c r="C493" t="s">
        <v>1</v>
      </c>
      <c r="D493" t="str">
        <f>IF($B492&lt;$B493, "W", IF($B493&lt;$B492, "L", "T"))</f>
        <v>L</v>
      </c>
      <c r="E493" s="5">
        <v>41273</v>
      </c>
      <c r="F493" s="4">
        <f t="shared" si="436"/>
        <v>16</v>
      </c>
      <c r="G493" s="4">
        <v>8</v>
      </c>
      <c r="H493" t="s">
        <v>35</v>
      </c>
      <c r="I493">
        <v>1300</v>
      </c>
      <c r="J493" t="s">
        <v>43</v>
      </c>
      <c r="K493" t="s">
        <v>61</v>
      </c>
      <c r="M493">
        <f t="shared" si="429"/>
        <v>26</v>
      </c>
      <c r="N493" s="10">
        <f t="shared" si="437"/>
        <v>23.2</v>
      </c>
      <c r="O493" s="10">
        <f t="shared" si="438"/>
        <v>27.4</v>
      </c>
      <c r="P493" s="8">
        <v>-3</v>
      </c>
      <c r="Q493" t="str">
        <f t="shared" si="439"/>
        <v>N</v>
      </c>
    </row>
    <row r="494" spans="1:17" x14ac:dyDescent="0.35">
      <c r="A494" t="s">
        <v>30</v>
      </c>
      <c r="B494" s="3">
        <v>17</v>
      </c>
      <c r="C494" t="s">
        <v>1</v>
      </c>
      <c r="D494" t="str">
        <f>IF($B494&lt;$B495,"L",IF($B495&lt;$B494, "W", "T"))</f>
        <v>L</v>
      </c>
      <c r="E494" s="5">
        <f t="shared" si="435"/>
        <v>41273</v>
      </c>
      <c r="F494" s="4">
        <f t="shared" si="436"/>
        <v>16</v>
      </c>
      <c r="G494" s="4">
        <v>7</v>
      </c>
      <c r="H494" t="s">
        <v>34</v>
      </c>
      <c r="I494">
        <v>1300</v>
      </c>
      <c r="J494" t="s">
        <v>43</v>
      </c>
      <c r="K494">
        <v>26</v>
      </c>
      <c r="L494" t="s">
        <v>62</v>
      </c>
      <c r="M494">
        <f t="shared" si="428"/>
        <v>23</v>
      </c>
      <c r="N494" s="10">
        <f t="shared" si="437"/>
        <v>25.4</v>
      </c>
      <c r="O494" s="10">
        <f t="shared" si="438"/>
        <v>21.4</v>
      </c>
      <c r="P494" s="8">
        <f>(P495*-1)</f>
        <v>-5.5</v>
      </c>
      <c r="Q494" t="str">
        <f t="shared" si="439"/>
        <v>N</v>
      </c>
    </row>
    <row r="495" spans="1:17" x14ac:dyDescent="0.35">
      <c r="A495" t="s">
        <v>6</v>
      </c>
      <c r="B495" s="3">
        <v>23</v>
      </c>
      <c r="C495" t="s">
        <v>1</v>
      </c>
      <c r="D495" t="str">
        <f>IF($B494&lt;$B495, "W", IF($B495&lt;$B494, "L", "T"))</f>
        <v>W</v>
      </c>
      <c r="E495" s="5">
        <v>41273</v>
      </c>
      <c r="F495" s="4">
        <f t="shared" si="436"/>
        <v>16</v>
      </c>
      <c r="G495" s="4">
        <v>7</v>
      </c>
      <c r="H495" t="s">
        <v>35</v>
      </c>
      <c r="I495">
        <v>1300</v>
      </c>
      <c r="J495" t="s">
        <v>43</v>
      </c>
      <c r="K495">
        <v>26</v>
      </c>
      <c r="L495" t="s">
        <v>62</v>
      </c>
      <c r="M495">
        <f t="shared" si="429"/>
        <v>17</v>
      </c>
      <c r="N495" s="10">
        <f t="shared" si="437"/>
        <v>24.533333333333335</v>
      </c>
      <c r="O495" s="10">
        <f t="shared" si="438"/>
        <v>20.2</v>
      </c>
      <c r="P495" s="8">
        <v>5.5</v>
      </c>
      <c r="Q495" t="str">
        <f t="shared" si="439"/>
        <v>N</v>
      </c>
    </row>
    <row r="496" spans="1:17" x14ac:dyDescent="0.35">
      <c r="A496" t="s">
        <v>20</v>
      </c>
      <c r="B496" s="3">
        <v>44</v>
      </c>
      <c r="C496" t="s">
        <v>1</v>
      </c>
      <c r="D496" t="str">
        <f>IF($B496&lt;$B497,"L",IF($B497&lt;$B496, "W", "T"))</f>
        <v>W</v>
      </c>
      <c r="E496" s="5">
        <f t="shared" si="435"/>
        <v>41273</v>
      </c>
      <c r="F496" s="4">
        <f t="shared" si="436"/>
        <v>16</v>
      </c>
      <c r="G496" s="4">
        <v>7</v>
      </c>
      <c r="H496" t="s">
        <v>34</v>
      </c>
      <c r="I496">
        <v>1200</v>
      </c>
      <c r="J496" t="s">
        <v>38</v>
      </c>
      <c r="K496" t="s">
        <v>61</v>
      </c>
      <c r="M496">
        <f t="shared" ref="M496:M513" si="440">$B497</f>
        <v>38</v>
      </c>
      <c r="N496" s="10">
        <f t="shared" si="437"/>
        <v>20.866666666666667</v>
      </c>
      <c r="O496" s="10">
        <f t="shared" si="438"/>
        <v>21.666666666666668</v>
      </c>
      <c r="P496" s="8">
        <f>(P497*-1)</f>
        <v>-4.5</v>
      </c>
      <c r="Q496" t="str">
        <f t="shared" si="439"/>
        <v>Y</v>
      </c>
    </row>
    <row r="497" spans="1:17" x14ac:dyDescent="0.35">
      <c r="A497" t="s">
        <v>2</v>
      </c>
      <c r="B497" s="3">
        <v>38</v>
      </c>
      <c r="C497" t="s">
        <v>1</v>
      </c>
      <c r="D497" t="str">
        <f>IF($B496&lt;$B497, "W", IF($B497&lt;$B496, "L", "T"))</f>
        <v>L</v>
      </c>
      <c r="E497" s="5">
        <v>41273</v>
      </c>
      <c r="F497" s="4">
        <f t="shared" si="436"/>
        <v>16</v>
      </c>
      <c r="G497" s="4">
        <v>7</v>
      </c>
      <c r="H497" t="s">
        <v>35</v>
      </c>
      <c r="I497">
        <v>1200</v>
      </c>
      <c r="J497" t="s">
        <v>38</v>
      </c>
      <c r="K497" t="s">
        <v>61</v>
      </c>
      <c r="M497">
        <f t="shared" ref="M497:M513" si="441">$B496</f>
        <v>44</v>
      </c>
      <c r="N497" s="10">
        <f t="shared" si="437"/>
        <v>28.2</v>
      </c>
      <c r="O497" s="10">
        <f t="shared" si="438"/>
        <v>27.333333333333332</v>
      </c>
      <c r="P497" s="8">
        <v>4.5</v>
      </c>
      <c r="Q497" t="str">
        <f t="shared" si="439"/>
        <v>Y</v>
      </c>
    </row>
    <row r="498" spans="1:17" x14ac:dyDescent="0.35">
      <c r="A498" t="s">
        <v>27</v>
      </c>
      <c r="B498" s="3">
        <v>7</v>
      </c>
      <c r="C498" t="s">
        <v>1</v>
      </c>
      <c r="D498" t="str">
        <f>IF($B498&lt;$B499,"L",IF($B499&lt;$B498, "W", "T"))</f>
        <v>L</v>
      </c>
      <c r="E498" s="5">
        <f t="shared" si="435"/>
        <v>41273</v>
      </c>
      <c r="F498" s="4">
        <f t="shared" si="436"/>
        <v>16</v>
      </c>
      <c r="G498" s="4">
        <v>7</v>
      </c>
      <c r="H498" t="s">
        <v>34</v>
      </c>
      <c r="I498">
        <v>1300</v>
      </c>
      <c r="J498" t="s">
        <v>43</v>
      </c>
      <c r="K498">
        <v>32</v>
      </c>
      <c r="L498" t="s">
        <v>144</v>
      </c>
      <c r="M498">
        <f t="shared" si="440"/>
        <v>42</v>
      </c>
      <c r="N498" s="10">
        <f t="shared" si="437"/>
        <v>18.2</v>
      </c>
      <c r="O498" s="10">
        <f t="shared" si="438"/>
        <v>26.8</v>
      </c>
      <c r="P498" s="8">
        <f>(P499*-1)</f>
        <v>-6.5</v>
      </c>
      <c r="Q498" t="str">
        <f t="shared" si="439"/>
        <v>N</v>
      </c>
    </row>
    <row r="499" spans="1:17" x14ac:dyDescent="0.35">
      <c r="A499" t="s">
        <v>21</v>
      </c>
      <c r="B499" s="3">
        <v>42</v>
      </c>
      <c r="C499" t="s">
        <v>1</v>
      </c>
      <c r="D499" t="str">
        <f>IF($B498&lt;$B499, "W", IF($B499&lt;$B498, "L", "T"))</f>
        <v>W</v>
      </c>
      <c r="E499" s="5">
        <v>41273</v>
      </c>
      <c r="F499" s="4">
        <f t="shared" si="436"/>
        <v>16</v>
      </c>
      <c r="G499" s="4">
        <v>7</v>
      </c>
      <c r="H499" t="s">
        <v>35</v>
      </c>
      <c r="I499">
        <v>1300</v>
      </c>
      <c r="J499" t="s">
        <v>43</v>
      </c>
      <c r="K499">
        <v>32</v>
      </c>
      <c r="L499" t="s">
        <v>144</v>
      </c>
      <c r="M499">
        <f t="shared" si="441"/>
        <v>7</v>
      </c>
      <c r="N499" s="10">
        <f t="shared" si="437"/>
        <v>25.8</v>
      </c>
      <c r="O499" s="10">
        <f t="shared" si="438"/>
        <v>22.466666666666665</v>
      </c>
      <c r="P499" s="8">
        <v>6.5</v>
      </c>
      <c r="Q499" t="str">
        <f t="shared" si="439"/>
        <v>N</v>
      </c>
    </row>
    <row r="500" spans="1:17" x14ac:dyDescent="0.35">
      <c r="A500" t="s">
        <v>12</v>
      </c>
      <c r="B500" s="3">
        <v>21</v>
      </c>
      <c r="C500" t="s">
        <v>1</v>
      </c>
      <c r="D500" t="str">
        <f>IF($B500&lt;$B501,"L",IF($B501&lt;$B500, "W", "T"))</f>
        <v>L</v>
      </c>
      <c r="E500" s="5">
        <f t="shared" si="435"/>
        <v>41273</v>
      </c>
      <c r="F500" s="4">
        <f t="shared" si="436"/>
        <v>16</v>
      </c>
      <c r="G500" s="4">
        <v>7</v>
      </c>
      <c r="H500" t="s">
        <v>34</v>
      </c>
      <c r="I500">
        <v>1325</v>
      </c>
      <c r="J500" t="s">
        <v>67</v>
      </c>
      <c r="K500">
        <v>50</v>
      </c>
      <c r="L500" t="s">
        <v>64</v>
      </c>
      <c r="M500">
        <f t="shared" si="440"/>
        <v>24</v>
      </c>
      <c r="N500" s="10">
        <f t="shared" si="437"/>
        <v>17.933333333333334</v>
      </c>
      <c r="O500" s="10">
        <f t="shared" si="438"/>
        <v>27.933333333333337</v>
      </c>
      <c r="P500" s="8">
        <f>(P501*-1)</f>
        <v>-8.5</v>
      </c>
      <c r="Q500" t="str">
        <f t="shared" si="439"/>
        <v>N</v>
      </c>
    </row>
    <row r="501" spans="1:17" x14ac:dyDescent="0.35">
      <c r="A501" t="s">
        <v>32</v>
      </c>
      <c r="B501" s="3">
        <v>24</v>
      </c>
      <c r="C501" t="s">
        <v>1</v>
      </c>
      <c r="D501" t="str">
        <f>IF($B500&lt;$B501, "W", IF($B501&lt;$B500, "L", "T"))</f>
        <v>W</v>
      </c>
      <c r="E501" s="5">
        <v>41273</v>
      </c>
      <c r="F501" s="4">
        <f t="shared" si="436"/>
        <v>16</v>
      </c>
      <c r="G501" s="4">
        <v>7</v>
      </c>
      <c r="H501" t="s">
        <v>35</v>
      </c>
      <c r="I501">
        <v>1325</v>
      </c>
      <c r="J501" t="s">
        <v>67</v>
      </c>
      <c r="K501">
        <v>50</v>
      </c>
      <c r="L501" t="s">
        <v>64</v>
      </c>
      <c r="M501">
        <f t="shared" si="441"/>
        <v>21</v>
      </c>
      <c r="N501" s="10">
        <f t="shared" si="437"/>
        <v>21.733333333333334</v>
      </c>
      <c r="O501" s="10">
        <f t="shared" si="438"/>
        <v>21.933333333333334</v>
      </c>
      <c r="P501" s="8">
        <v>8.5</v>
      </c>
      <c r="Q501" t="str">
        <f t="shared" si="439"/>
        <v>N</v>
      </c>
    </row>
    <row r="502" spans="1:17" x14ac:dyDescent="0.35">
      <c r="A502" t="s">
        <v>26</v>
      </c>
      <c r="B502" s="3">
        <v>34</v>
      </c>
      <c r="C502" t="s">
        <v>1</v>
      </c>
      <c r="D502" t="str">
        <f>IF($B502&lt;$B503,"L",IF($B503&lt;$B502, "W", "T"))</f>
        <v>L</v>
      </c>
      <c r="E502" s="5">
        <f t="shared" si="435"/>
        <v>41273</v>
      </c>
      <c r="F502" s="4">
        <f t="shared" si="436"/>
        <v>16</v>
      </c>
      <c r="G502" s="4">
        <v>7</v>
      </c>
      <c r="H502" t="s">
        <v>34</v>
      </c>
      <c r="I502">
        <v>1525</v>
      </c>
      <c r="J502" t="s">
        <v>38</v>
      </c>
      <c r="K502" t="s">
        <v>61</v>
      </c>
      <c r="M502">
        <f t="shared" si="440"/>
        <v>37</v>
      </c>
      <c r="N502" s="10">
        <f t="shared" si="437"/>
        <v>26.6</v>
      </c>
      <c r="O502" s="10">
        <f t="shared" si="438"/>
        <v>19.933333333333334</v>
      </c>
      <c r="P502" s="8">
        <f>(P503*-1)</f>
        <v>3</v>
      </c>
      <c r="Q502" t="str">
        <f t="shared" si="439"/>
        <v>Y</v>
      </c>
    </row>
    <row r="503" spans="1:17" x14ac:dyDescent="0.35">
      <c r="A503" t="s">
        <v>0</v>
      </c>
      <c r="B503" s="3">
        <v>37</v>
      </c>
      <c r="C503" t="s">
        <v>1</v>
      </c>
      <c r="D503" t="str">
        <f>IF($B502&lt;$B503, "W", IF($B503&lt;$B502, "L", "T"))</f>
        <v>W</v>
      </c>
      <c r="E503" s="5">
        <v>41273</v>
      </c>
      <c r="F503" s="4">
        <f t="shared" si="436"/>
        <v>16</v>
      </c>
      <c r="G503" s="4">
        <v>7</v>
      </c>
      <c r="H503" t="s">
        <v>35</v>
      </c>
      <c r="I503">
        <v>1525</v>
      </c>
      <c r="J503" t="s">
        <v>38</v>
      </c>
      <c r="K503" t="s">
        <v>61</v>
      </c>
      <c r="M503">
        <f t="shared" si="441"/>
        <v>34</v>
      </c>
      <c r="N503" s="10">
        <f t="shared" si="437"/>
        <v>23</v>
      </c>
      <c r="O503" s="10">
        <f t="shared" si="438"/>
        <v>21.053333333333335</v>
      </c>
      <c r="P503" s="8">
        <v>-3</v>
      </c>
      <c r="Q503" t="str">
        <f t="shared" si="439"/>
        <v>Y</v>
      </c>
    </row>
    <row r="504" spans="1:17" x14ac:dyDescent="0.35">
      <c r="A504" t="s">
        <v>33</v>
      </c>
      <c r="B504" s="3">
        <v>3</v>
      </c>
      <c r="C504" t="s">
        <v>1</v>
      </c>
      <c r="D504" t="str">
        <f>IF($B504&lt;$B505,"L",IF($B505&lt;$B504, "W", "T"))</f>
        <v>L</v>
      </c>
      <c r="E504" s="5">
        <f t="shared" si="435"/>
        <v>41273</v>
      </c>
      <c r="F504" s="4">
        <f t="shared" si="436"/>
        <v>16</v>
      </c>
      <c r="G504" s="4">
        <v>7</v>
      </c>
      <c r="H504" t="s">
        <v>34</v>
      </c>
      <c r="I504">
        <v>1425</v>
      </c>
      <c r="J504" t="s">
        <v>40</v>
      </c>
      <c r="K504">
        <v>35</v>
      </c>
      <c r="L504" t="s">
        <v>62</v>
      </c>
      <c r="M504">
        <f t="shared" si="440"/>
        <v>38</v>
      </c>
      <c r="N504" s="10">
        <f t="shared" si="437"/>
        <v>13.866666666666667</v>
      </c>
      <c r="O504" s="10">
        <f t="shared" si="438"/>
        <v>25.8</v>
      </c>
      <c r="P504" s="8">
        <f>(P505*-1)</f>
        <v>-17</v>
      </c>
      <c r="Q504" t="str">
        <f t="shared" si="439"/>
        <v>N</v>
      </c>
    </row>
    <row r="505" spans="1:17" x14ac:dyDescent="0.35">
      <c r="A505" t="s">
        <v>18</v>
      </c>
      <c r="B505" s="3">
        <v>38</v>
      </c>
      <c r="C505" t="s">
        <v>1</v>
      </c>
      <c r="D505" t="str">
        <f>IF($B504&lt;$B505, "W", IF($B505&lt;$B504, "L", "T"))</f>
        <v>W</v>
      </c>
      <c r="E505" s="5">
        <v>41273</v>
      </c>
      <c r="F505" s="4">
        <f t="shared" si="436"/>
        <v>16</v>
      </c>
      <c r="G505" s="4">
        <v>7</v>
      </c>
      <c r="H505" t="s">
        <v>35</v>
      </c>
      <c r="I505">
        <v>1425</v>
      </c>
      <c r="J505" t="s">
        <v>40</v>
      </c>
      <c r="K505">
        <v>35</v>
      </c>
      <c r="L505" t="s">
        <v>62</v>
      </c>
      <c r="M505">
        <f t="shared" si="441"/>
        <v>3</v>
      </c>
      <c r="N505" s="10">
        <f t="shared" si="437"/>
        <v>29.533333333333335</v>
      </c>
      <c r="O505" s="10">
        <f t="shared" si="438"/>
        <v>19.066666666666666</v>
      </c>
      <c r="P505" s="8">
        <v>17</v>
      </c>
      <c r="Q505" t="str">
        <f t="shared" si="439"/>
        <v>N</v>
      </c>
    </row>
    <row r="506" spans="1:17" x14ac:dyDescent="0.35">
      <c r="A506" t="s">
        <v>22</v>
      </c>
      <c r="B506" s="3">
        <v>13</v>
      </c>
      <c r="C506" t="s">
        <v>1</v>
      </c>
      <c r="D506" t="str">
        <f>IF($B506&lt;$B507,"L",IF($B507&lt;$B506, "W", "T"))</f>
        <v>L</v>
      </c>
      <c r="E506" s="5">
        <f t="shared" si="435"/>
        <v>41273</v>
      </c>
      <c r="F506" s="4">
        <f t="shared" si="436"/>
        <v>16</v>
      </c>
      <c r="G506" s="4">
        <v>7</v>
      </c>
      <c r="H506" t="s">
        <v>34</v>
      </c>
      <c r="I506">
        <v>1325</v>
      </c>
      <c r="J506" t="s">
        <v>67</v>
      </c>
      <c r="K506" s="1">
        <f>K507</f>
        <v>50</v>
      </c>
      <c r="L506" s="1" t="str">
        <f>L507</f>
        <v>Sunny</v>
      </c>
      <c r="M506">
        <f t="shared" si="440"/>
        <v>27</v>
      </c>
      <c r="N506" s="10">
        <f t="shared" si="437"/>
        <v>15.8</v>
      </c>
      <c r="O506" s="10">
        <f t="shared" si="438"/>
        <v>22</v>
      </c>
      <c r="P506" s="8">
        <f>(P507*-1)</f>
        <v>-16.5</v>
      </c>
      <c r="Q506" t="str">
        <f t="shared" si="439"/>
        <v>N</v>
      </c>
    </row>
    <row r="507" spans="1:17" x14ac:dyDescent="0.35">
      <c r="A507" t="s">
        <v>24</v>
      </c>
      <c r="B507" s="3">
        <v>27</v>
      </c>
      <c r="C507" t="s">
        <v>1</v>
      </c>
      <c r="D507" t="str">
        <f>IF($B506&lt;$B507, "W", IF($B507&lt;$B506, "L", "T"))</f>
        <v>W</v>
      </c>
      <c r="E507" s="5">
        <v>41273</v>
      </c>
      <c r="F507" s="4">
        <f t="shared" si="436"/>
        <v>16</v>
      </c>
      <c r="G507" s="4">
        <v>7</v>
      </c>
      <c r="H507" t="s">
        <v>35</v>
      </c>
      <c r="I507">
        <v>1325</v>
      </c>
      <c r="J507" t="s">
        <v>67</v>
      </c>
      <c r="K507" s="1">
        <v>50</v>
      </c>
      <c r="L507" s="1" t="s">
        <v>65</v>
      </c>
      <c r="M507">
        <f t="shared" si="441"/>
        <v>13</v>
      </c>
      <c r="N507" s="10">
        <f t="shared" si="437"/>
        <v>24.666666666666668</v>
      </c>
      <c r="O507" s="10">
        <f t="shared" si="438"/>
        <v>17.333333333333332</v>
      </c>
      <c r="P507" s="8">
        <v>16.5</v>
      </c>
      <c r="Q507" t="str">
        <f t="shared" si="439"/>
        <v>N</v>
      </c>
    </row>
    <row r="508" spans="1:17" x14ac:dyDescent="0.35">
      <c r="A508" t="s">
        <v>10</v>
      </c>
      <c r="B508" s="3">
        <v>0</v>
      </c>
      <c r="C508" t="s">
        <v>1</v>
      </c>
      <c r="D508" t="str">
        <f>IF($B508&lt;$B509,"L",IF($B509&lt;$B508, "W", "T"))</f>
        <v>L</v>
      </c>
      <c r="E508" s="5">
        <f t="shared" si="435"/>
        <v>41273</v>
      </c>
      <c r="F508" s="4">
        <f t="shared" si="436"/>
        <v>16</v>
      </c>
      <c r="G508" s="4">
        <v>7</v>
      </c>
      <c r="H508" t="s">
        <v>34</v>
      </c>
      <c r="I508">
        <v>1625</v>
      </c>
      <c r="J508" t="s">
        <v>43</v>
      </c>
      <c r="K508">
        <v>28</v>
      </c>
      <c r="L508" t="s">
        <v>140</v>
      </c>
      <c r="M508">
        <f t="shared" si="440"/>
        <v>28</v>
      </c>
      <c r="N508" s="10">
        <f t="shared" si="437"/>
        <v>19.2</v>
      </c>
      <c r="O508" s="10">
        <f t="shared" si="438"/>
        <v>19.266666666666666</v>
      </c>
      <c r="P508" s="8">
        <f>(P509*-1)</f>
        <v>-11.5</v>
      </c>
      <c r="Q508" t="str">
        <f t="shared" si="439"/>
        <v>N</v>
      </c>
    </row>
    <row r="509" spans="1:17" x14ac:dyDescent="0.35">
      <c r="A509" t="s">
        <v>7</v>
      </c>
      <c r="B509" s="3">
        <v>28</v>
      </c>
      <c r="C509" t="s">
        <v>1</v>
      </c>
      <c r="D509" t="str">
        <f>IF($B508&lt;$B509, "W", IF($B509&lt;$B508, "L", "T"))</f>
        <v>W</v>
      </c>
      <c r="E509" s="5">
        <v>41273</v>
      </c>
      <c r="F509" s="4">
        <f t="shared" si="436"/>
        <v>16</v>
      </c>
      <c r="G509" s="4">
        <v>7</v>
      </c>
      <c r="H509" t="s">
        <v>35</v>
      </c>
      <c r="I509">
        <v>1625</v>
      </c>
      <c r="J509" t="s">
        <v>43</v>
      </c>
      <c r="K509">
        <v>28</v>
      </c>
      <c r="L509" t="s">
        <v>140</v>
      </c>
      <c r="M509">
        <f t="shared" si="441"/>
        <v>0</v>
      </c>
      <c r="N509" s="10">
        <f t="shared" si="437"/>
        <v>35.266666666666666</v>
      </c>
      <c r="O509" s="10">
        <f t="shared" si="438"/>
        <v>22.066666666666666</v>
      </c>
      <c r="P509" s="8">
        <v>11.5</v>
      </c>
      <c r="Q509" t="str">
        <f t="shared" si="439"/>
        <v>N</v>
      </c>
    </row>
    <row r="510" spans="1:17" x14ac:dyDescent="0.35">
      <c r="A510" t="s">
        <v>23</v>
      </c>
      <c r="B510" s="3">
        <v>13</v>
      </c>
      <c r="C510" t="s">
        <v>1</v>
      </c>
      <c r="D510" t="str">
        <f>IF($B510&lt;$B511,"L",IF($B511&lt;$B510, "W", "T"))</f>
        <v>L</v>
      </c>
      <c r="E510" s="5">
        <f t="shared" si="435"/>
        <v>41273</v>
      </c>
      <c r="F510" s="4">
        <f t="shared" si="436"/>
        <v>16</v>
      </c>
      <c r="G510" s="4">
        <v>7</v>
      </c>
      <c r="H510" t="s">
        <v>34</v>
      </c>
      <c r="I510">
        <v>1325</v>
      </c>
      <c r="J510" t="s">
        <v>67</v>
      </c>
      <c r="K510" s="1">
        <f>K511</f>
        <v>41</v>
      </c>
      <c r="L510" s="1" t="str">
        <f>L511</f>
        <v>Sunny</v>
      </c>
      <c r="M510">
        <f t="shared" si="440"/>
        <v>20</v>
      </c>
      <c r="N510" s="10">
        <f t="shared" si="437"/>
        <v>19.066666666666666</v>
      </c>
      <c r="O510" s="10">
        <f t="shared" si="438"/>
        <v>21.866666666666667</v>
      </c>
      <c r="P510" s="8">
        <f>(P511*-1)</f>
        <v>-11.5</v>
      </c>
      <c r="Q510" t="str">
        <f t="shared" si="439"/>
        <v>N</v>
      </c>
    </row>
    <row r="511" spans="1:17" x14ac:dyDescent="0.35">
      <c r="A511" t="s">
        <v>25</v>
      </c>
      <c r="B511" s="3">
        <v>20</v>
      </c>
      <c r="C511" t="s">
        <v>1</v>
      </c>
      <c r="D511" t="str">
        <f>IF($B510&lt;$B511, "W", IF($B511&lt;$B510, "L", "T"))</f>
        <v>W</v>
      </c>
      <c r="E511" s="5">
        <v>41273</v>
      </c>
      <c r="F511" s="4">
        <f t="shared" si="436"/>
        <v>16</v>
      </c>
      <c r="G511" s="4">
        <v>7</v>
      </c>
      <c r="H511" t="s">
        <v>35</v>
      </c>
      <c r="I511">
        <v>1325</v>
      </c>
      <c r="J511" t="s">
        <v>67</v>
      </c>
      <c r="K511" s="1">
        <v>41</v>
      </c>
      <c r="L511" s="1" t="s">
        <v>65</v>
      </c>
      <c r="M511">
        <f t="shared" si="441"/>
        <v>13</v>
      </c>
      <c r="N511" s="10">
        <f t="shared" si="437"/>
        <v>26.133333333333333</v>
      </c>
      <c r="O511" s="10">
        <f t="shared" si="438"/>
        <v>15.466666666666667</v>
      </c>
      <c r="P511" s="8">
        <v>11.5</v>
      </c>
      <c r="Q511" t="str">
        <f t="shared" si="439"/>
        <v>N</v>
      </c>
    </row>
    <row r="512" spans="1:17" x14ac:dyDescent="0.35">
      <c r="A512" t="s">
        <v>28</v>
      </c>
      <c r="B512" s="3">
        <v>18</v>
      </c>
      <c r="C512" t="s">
        <v>1</v>
      </c>
      <c r="D512" t="str">
        <f>IF($B512&lt;$B513,"L",IF($B513&lt;$B512, "W", "T"))</f>
        <v>L</v>
      </c>
      <c r="E512" s="5">
        <f t="shared" si="435"/>
        <v>41273</v>
      </c>
      <c r="F512" s="4">
        <f t="shared" si="436"/>
        <v>16</v>
      </c>
      <c r="G512" s="4">
        <v>7</v>
      </c>
      <c r="H512" t="s">
        <v>34</v>
      </c>
      <c r="I512">
        <v>2020</v>
      </c>
      <c r="J512" t="s">
        <v>43</v>
      </c>
      <c r="K512">
        <v>37</v>
      </c>
      <c r="L512" t="s">
        <v>64</v>
      </c>
      <c r="M512">
        <f t="shared" si="440"/>
        <v>28</v>
      </c>
      <c r="N512" s="10">
        <f t="shared" si="437"/>
        <v>23.866666666666667</v>
      </c>
      <c r="O512" s="10">
        <f t="shared" si="438"/>
        <v>24.8</v>
      </c>
      <c r="P512" s="8">
        <f>(P513*-1)</f>
        <v>-3</v>
      </c>
      <c r="Q512" t="str">
        <f t="shared" si="439"/>
        <v>N</v>
      </c>
    </row>
    <row r="513" spans="1:17" x14ac:dyDescent="0.35">
      <c r="A513" t="s">
        <v>29</v>
      </c>
      <c r="B513" s="3">
        <v>28</v>
      </c>
      <c r="C513" t="s">
        <v>1</v>
      </c>
      <c r="D513" t="str">
        <f>IF($B512&lt;$B513, "W", IF($B513&lt;$B512, "L", "T"))</f>
        <v>W</v>
      </c>
      <c r="E513" s="5">
        <v>41273</v>
      </c>
      <c r="F513" s="4">
        <f t="shared" si="436"/>
        <v>16</v>
      </c>
      <c r="G513" s="4">
        <v>7</v>
      </c>
      <c r="H513" t="s">
        <v>35</v>
      </c>
      <c r="I513">
        <v>2020</v>
      </c>
      <c r="J513" t="s">
        <v>43</v>
      </c>
      <c r="K513">
        <v>37</v>
      </c>
      <c r="L513" t="s">
        <v>64</v>
      </c>
      <c r="M513">
        <f t="shared" si="441"/>
        <v>18</v>
      </c>
      <c r="N513" s="10">
        <f t="shared" si="437"/>
        <v>27.2</v>
      </c>
      <c r="O513" s="10">
        <f t="shared" si="438"/>
        <v>24.666666666666668</v>
      </c>
      <c r="P513" s="8">
        <v>3</v>
      </c>
      <c r="Q513" t="str">
        <f t="shared" si="439"/>
        <v>N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9"/>
  <sheetViews>
    <sheetView workbookViewId="0">
      <selection activeCell="M1" sqref="M1:M1048576"/>
    </sheetView>
  </sheetViews>
  <sheetFormatPr defaultRowHeight="14.5" x14ac:dyDescent="0.35"/>
  <cols>
    <col min="1" max="1" width="20.1796875" bestFit="1" customWidth="1"/>
    <col min="2" max="2" width="5.453125" bestFit="1" customWidth="1"/>
    <col min="3" max="3" width="6.453125" bestFit="1" customWidth="1"/>
    <col min="4" max="4" width="8.453125" bestFit="1" customWidth="1"/>
    <col min="5" max="5" width="8.1796875" bestFit="1" customWidth="1"/>
    <col min="6" max="6" width="9.7265625" style="4" bestFit="1" customWidth="1"/>
    <col min="7" max="7" width="8.453125" bestFit="1" customWidth="1"/>
    <col min="8" max="8" width="5.1796875" bestFit="1" customWidth="1"/>
    <col min="9" max="9" width="4.81640625" bestFit="1" customWidth="1"/>
    <col min="10" max="10" width="11.1796875" customWidth="1"/>
    <col min="11" max="11" width="10.453125" customWidth="1"/>
    <col min="12" max="12" width="30.81640625" customWidth="1"/>
    <col min="13" max="13" width="8.90625" hidden="1" customWidth="1"/>
    <col min="14" max="15" width="7.1796875" style="10" bestFit="1" customWidth="1"/>
    <col min="16" max="16" width="7.453125" style="8" customWidth="1"/>
    <col min="17" max="17" width="5.54296875" bestFit="1" customWidth="1"/>
    <col min="18" max="28" width="0" hidden="1" customWidth="1"/>
    <col min="30" max="34" width="0" hidden="1" customWidth="1"/>
    <col min="35" max="37" width="9.453125" hidden="1" customWidth="1"/>
    <col min="38" max="41" width="0" hidden="1" customWidth="1"/>
  </cols>
  <sheetData>
    <row r="1" spans="1:42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189</v>
      </c>
      <c r="V1" t="s">
        <v>192</v>
      </c>
      <c r="W1" t="s">
        <v>190</v>
      </c>
      <c r="X1" t="s">
        <v>191</v>
      </c>
      <c r="Y1" t="s">
        <v>193</v>
      </c>
      <c r="Z1" t="s">
        <v>194</v>
      </c>
      <c r="AA1" t="s">
        <v>205</v>
      </c>
      <c r="AB1" t="s">
        <v>206</v>
      </c>
      <c r="AC1" t="s">
        <v>211</v>
      </c>
      <c r="AD1" t="s">
        <v>207</v>
      </c>
      <c r="AE1" t="s">
        <v>208</v>
      </c>
      <c r="AF1" t="s">
        <v>196</v>
      </c>
      <c r="AG1" t="s">
        <v>197</v>
      </c>
      <c r="AH1" t="s">
        <v>199</v>
      </c>
      <c r="AI1" t="s">
        <v>205</v>
      </c>
      <c r="AJ1" t="s">
        <v>206</v>
      </c>
      <c r="AK1" t="s">
        <v>213</v>
      </c>
      <c r="AL1" t="s">
        <v>200</v>
      </c>
      <c r="AM1" t="s">
        <v>201</v>
      </c>
      <c r="AN1" t="s">
        <v>202</v>
      </c>
      <c r="AO1" t="s">
        <v>210</v>
      </c>
      <c r="AP1" t="s">
        <v>212</v>
      </c>
    </row>
    <row r="2" spans="1:42" ht="14.5" customHeight="1" x14ac:dyDescent="0.35">
      <c r="A2" t="s">
        <v>2</v>
      </c>
      <c r="B2">
        <v>34</v>
      </c>
      <c r="C2" t="s">
        <v>1</v>
      </c>
      <c r="D2" t="str">
        <f>IF($B2&lt;$B3,"L",IF($B3&lt;$B2, "W", "T"))</f>
        <v>L</v>
      </c>
      <c r="E2" s="5">
        <f>$E3</f>
        <v>40794</v>
      </c>
      <c r="F2" s="4">
        <v>1</v>
      </c>
      <c r="H2" t="s">
        <v>34</v>
      </c>
      <c r="I2">
        <v>1930</v>
      </c>
      <c r="J2" t="s">
        <v>38</v>
      </c>
      <c r="K2">
        <v>68</v>
      </c>
      <c r="L2" t="s">
        <v>69</v>
      </c>
      <c r="M2">
        <f>$B3</f>
        <v>42</v>
      </c>
      <c r="P2" s="8">
        <f>(P3*-1)</f>
        <v>-5</v>
      </c>
      <c r="Q2" t="str">
        <f t="shared" ref="Q2:Q33" si="0">IF(AND(($P2 &lt;  0), ($D2="L")), "N", IF(AND(($P2 &gt; 0), ($D2="W")),"N","Y"))</f>
        <v>N</v>
      </c>
      <c r="AC2">
        <f>IF(ISBLANK($R2),0,IF($R2="O",2,1))+IF(ISBLANK($S2),0,IF($S2="O",2,1))+IF(ISBLANK($T2),0,IF($T2="O",2,1))+IF(ISBLANK($U2),0,IF($U2="O",2,1))+IF(ISBLANK($V2),0,IF($V2="O",2,1))+IF(ISBLANK($W2),0,IF($W2="O",2,1))+IF(ISBLANK($X2),0,IF($X2="O",2,1))+IF(ISBLANK($Y2),0,IF($Y2="O",2,1))+IF(ISBLANK($Z2),0,IF($Z2="O",2,1))+IF(ISBLANK($AA2),0,IF($AA2="O",2,1))+IF(ISBLANK($AB2),0,IF($AB2="O",2,1))</f>
        <v>0</v>
      </c>
      <c r="AD2" t="s">
        <v>203</v>
      </c>
      <c r="AF2" t="s">
        <v>203</v>
      </c>
      <c r="AP2">
        <f>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+IF(ISBLANK($AL2),0,IF($AL2="O",2,1))+IF(ISBLANK($AM2),0,IF($AM2="O",2,1))+IF(ISBLANK($AN2),0,IF($AN2="O",2,1))+IF(ISBLANK($AO2),0,IF($AO2="O",2,1))</f>
        <v>2</v>
      </c>
    </row>
    <row r="3" spans="1:42" ht="14.5" customHeight="1" x14ac:dyDescent="0.35">
      <c r="A3" t="s">
        <v>26</v>
      </c>
      <c r="B3">
        <v>42</v>
      </c>
      <c r="C3" t="s">
        <v>1</v>
      </c>
      <c r="D3" t="str">
        <f>IF($B2&lt;$B3, "W", IF($B3&lt;$B2, "L", "T"))</f>
        <v>W</v>
      </c>
      <c r="E3" s="5">
        <v>40794</v>
      </c>
      <c r="F3" s="4">
        <v>1</v>
      </c>
      <c r="H3" t="s">
        <v>35</v>
      </c>
      <c r="I3">
        <v>1930</v>
      </c>
      <c r="J3" t="s">
        <v>38</v>
      </c>
      <c r="K3">
        <v>68</v>
      </c>
      <c r="L3" t="s">
        <v>69</v>
      </c>
      <c r="M3">
        <f>$B2</f>
        <v>34</v>
      </c>
      <c r="P3" s="8">
        <v>5</v>
      </c>
      <c r="Q3" t="str">
        <f t="shared" si="0"/>
        <v>N</v>
      </c>
      <c r="T3" t="s">
        <v>203</v>
      </c>
      <c r="U3" t="s">
        <v>203</v>
      </c>
      <c r="AC3">
        <f t="shared" ref="AC3:AC24" si="1">IF(ISBLANK($R3),0,IF($R3="O",2,1))+IF(ISBLANK($S3),0,IF($S3="O",2,1))+IF(ISBLANK($T3),0,IF($T3="O",2,1))+IF(ISBLANK($U3),0,IF($U3="O",2,1))+IF(ISBLANK($V3),0,IF($V3="O",2,1))+IF(ISBLANK($W3),0,IF($W3="O",2,1))+IF(ISBLANK($X3),0,IF($X3="O",2,1))+IF(ISBLANK($Y3),0,IF($Y3="O",2,1))+IF(ISBLANK($Z3),0,IF($Z3="O",2,1))+IF(ISBLANK($AA3),0,IF($AA3="O",2,1))+IF(ISBLANK($AB3),0,IF($AB3="O",2,1))</f>
        <v>2</v>
      </c>
      <c r="AP3">
        <f t="shared" ref="AP3:AP32" si="2">IF(ISBLANK($AD3),0,IF($AD3="O",2,1))+IF(ISBLANK($AE3),0,IF($AE3="O",2,1))+IF(ISBLANK($AF3),0,IF($AF3="O",2,1))+IF(ISBLANK($AG3),0,IF($AG3="O",2,1))+IF(ISBLANK($AH3),0,IF($AH3="O",2,1))+IF(ISBLANK($AI3),0,IF($AI3="O",2,1))+IF(ISBLANK($AJ3),0,IF($AJ3="O",2,1))+IF(ISBLANK($AK3),0,IF($AK3="O",2,1))+IF(ISBLANK($AL3),0,IF($AL3="O",2,1))+IF(ISBLANK($AM3),0,IF($AM3="O",2,1))+IF(ISBLANK($AN3),0,IF($AN3="O",2,1))+IF(ISBLANK($AO3),0,IF($AO3="O",2,1))</f>
        <v>0</v>
      </c>
    </row>
    <row r="4" spans="1:42" ht="14.5" customHeight="1" x14ac:dyDescent="0.35">
      <c r="A4" t="s">
        <v>27</v>
      </c>
      <c r="B4">
        <v>31</v>
      </c>
      <c r="C4" t="s">
        <v>1</v>
      </c>
      <c r="D4" t="str">
        <f>IF($B4&lt;$B5,"L",IF($B5&lt;$B4, "W", "T"))</f>
        <v>W</v>
      </c>
      <c r="E4" s="5">
        <f>$E5</f>
        <v>40797</v>
      </c>
      <c r="F4" s="4">
        <v>1</v>
      </c>
      <c r="H4" t="s">
        <v>34</v>
      </c>
      <c r="I4">
        <v>1200</v>
      </c>
      <c r="J4" t="s">
        <v>38</v>
      </c>
      <c r="K4" t="s">
        <v>61</v>
      </c>
      <c r="M4">
        <f t="shared" ref="M4:M67" si="3">$B5</f>
        <v>13</v>
      </c>
      <c r="P4" s="8">
        <f>(P5*-1)</f>
        <v>4</v>
      </c>
      <c r="Q4" t="str">
        <f t="shared" si="0"/>
        <v>N</v>
      </c>
      <c r="Y4" t="s">
        <v>204</v>
      </c>
      <c r="Z4" t="s">
        <v>203</v>
      </c>
      <c r="AC4">
        <f t="shared" si="1"/>
        <v>3</v>
      </c>
      <c r="AL4" t="s">
        <v>203</v>
      </c>
      <c r="AN4" t="s">
        <v>203</v>
      </c>
      <c r="AP4">
        <f t="shared" si="2"/>
        <v>2</v>
      </c>
    </row>
    <row r="5" spans="1:42" ht="14.5" customHeight="1" x14ac:dyDescent="0.35">
      <c r="A5" t="s">
        <v>23</v>
      </c>
      <c r="B5">
        <v>13</v>
      </c>
      <c r="C5" t="s">
        <v>1</v>
      </c>
      <c r="D5" t="str">
        <f>IF($B4&lt;$B5, "W", IF($B5&lt;$B4, "L", "T"))</f>
        <v>L</v>
      </c>
      <c r="E5" s="5">
        <v>40797</v>
      </c>
      <c r="F5" s="4">
        <v>1</v>
      </c>
      <c r="H5" t="s">
        <v>35</v>
      </c>
      <c r="I5">
        <v>1200</v>
      </c>
      <c r="J5" t="s">
        <v>38</v>
      </c>
      <c r="K5" t="s">
        <v>61</v>
      </c>
      <c r="M5">
        <f t="shared" ref="M5:M68" si="4">$B4</f>
        <v>31</v>
      </c>
      <c r="P5" s="8">
        <v>-4</v>
      </c>
      <c r="Q5" t="str">
        <f t="shared" si="0"/>
        <v>N</v>
      </c>
      <c r="AC5">
        <f t="shared" si="1"/>
        <v>0</v>
      </c>
      <c r="AD5" t="s">
        <v>203</v>
      </c>
      <c r="AP5">
        <f t="shared" si="2"/>
        <v>1</v>
      </c>
    </row>
    <row r="6" spans="1:42" ht="14.5" customHeight="1" x14ac:dyDescent="0.35">
      <c r="A6" t="s">
        <v>4</v>
      </c>
      <c r="B6">
        <v>7</v>
      </c>
      <c r="C6" t="s">
        <v>1</v>
      </c>
      <c r="D6" t="str">
        <f>IF($B6&lt;$B7,"L",IF($B7&lt;$B6, "W", "T"))</f>
        <v>L</v>
      </c>
      <c r="E6" s="5">
        <f t="shared" ref="E6" si="5">$E7</f>
        <v>40797</v>
      </c>
      <c r="F6" s="4">
        <v>1</v>
      </c>
      <c r="H6" t="s">
        <v>34</v>
      </c>
      <c r="I6">
        <v>1300</v>
      </c>
      <c r="J6" t="s">
        <v>43</v>
      </c>
      <c r="K6">
        <v>75</v>
      </c>
      <c r="L6" t="s">
        <v>62</v>
      </c>
      <c r="M6">
        <f t="shared" ref="M6:M69" si="6">$B7</f>
        <v>35</v>
      </c>
      <c r="P6" s="8">
        <f>(P7*-1)</f>
        <v>-1</v>
      </c>
      <c r="Q6" t="str">
        <f t="shared" si="0"/>
        <v>N</v>
      </c>
      <c r="Z6" t="s">
        <v>204</v>
      </c>
      <c r="AC6">
        <f t="shared" si="1"/>
        <v>2</v>
      </c>
      <c r="AP6">
        <f t="shared" si="2"/>
        <v>0</v>
      </c>
    </row>
    <row r="7" spans="1:42" ht="14.5" customHeight="1" x14ac:dyDescent="0.35">
      <c r="A7" t="s">
        <v>30</v>
      </c>
      <c r="B7">
        <v>35</v>
      </c>
      <c r="C7" t="s">
        <v>1</v>
      </c>
      <c r="D7" t="str">
        <f>IF($B6&lt;$B7, "W", IF($B7&lt;$B6, "L", "T"))</f>
        <v>W</v>
      </c>
      <c r="E7" s="5">
        <v>40797</v>
      </c>
      <c r="F7" s="4">
        <v>1</v>
      </c>
      <c r="H7" t="s">
        <v>35</v>
      </c>
      <c r="I7">
        <v>1300</v>
      </c>
      <c r="J7" t="s">
        <v>43</v>
      </c>
      <c r="K7">
        <v>75</v>
      </c>
      <c r="L7" t="s">
        <v>62</v>
      </c>
      <c r="M7">
        <f t="shared" ref="M7:M70" si="7">$B6</f>
        <v>7</v>
      </c>
      <c r="P7" s="8">
        <v>1</v>
      </c>
      <c r="Q7" t="str">
        <f t="shared" si="0"/>
        <v>N</v>
      </c>
      <c r="X7" t="s">
        <v>203</v>
      </c>
      <c r="AC7">
        <f t="shared" si="1"/>
        <v>1</v>
      </c>
      <c r="AP7">
        <f t="shared" si="2"/>
        <v>0</v>
      </c>
    </row>
    <row r="8" spans="1:42" ht="14.5" customHeight="1" x14ac:dyDescent="0.35">
      <c r="A8" t="s">
        <v>14</v>
      </c>
      <c r="B8">
        <v>7</v>
      </c>
      <c r="C8" t="s">
        <v>1</v>
      </c>
      <c r="D8" t="str">
        <f>IF($B8&lt;$B9,"L",IF($B9&lt;$B8, "W", "T"))</f>
        <v>L</v>
      </c>
      <c r="E8" s="5">
        <f t="shared" ref="E8" si="8">$E9</f>
        <v>40797</v>
      </c>
      <c r="F8" s="4">
        <v>1</v>
      </c>
      <c r="H8" t="s">
        <v>34</v>
      </c>
      <c r="I8">
        <v>1200</v>
      </c>
      <c r="J8" t="s">
        <v>38</v>
      </c>
      <c r="K8" t="s">
        <v>61</v>
      </c>
      <c r="M8">
        <f t="shared" ref="M8:M71" si="9">$B9</f>
        <v>34</v>
      </c>
      <c r="P8" s="8">
        <f>(P9*-1)</f>
        <v>-8.5</v>
      </c>
      <c r="Q8" t="str">
        <f t="shared" si="0"/>
        <v>N</v>
      </c>
      <c r="AC8">
        <f t="shared" si="1"/>
        <v>0</v>
      </c>
      <c r="AN8" t="s">
        <v>203</v>
      </c>
      <c r="AP8">
        <f t="shared" si="2"/>
        <v>1</v>
      </c>
    </row>
    <row r="9" spans="1:42" ht="14.5" customHeight="1" x14ac:dyDescent="0.35">
      <c r="A9" t="s">
        <v>15</v>
      </c>
      <c r="B9">
        <v>34</v>
      </c>
      <c r="C9" t="s">
        <v>1</v>
      </c>
      <c r="D9" t="str">
        <f>IF($B8&lt;$B9, "W", IF($B9&lt;$B8, "L", "T"))</f>
        <v>W</v>
      </c>
      <c r="E9" s="5">
        <v>40797</v>
      </c>
      <c r="F9" s="4">
        <v>1</v>
      </c>
      <c r="H9" t="s">
        <v>35</v>
      </c>
      <c r="I9">
        <v>1200</v>
      </c>
      <c r="J9" t="s">
        <v>38</v>
      </c>
      <c r="K9" t="s">
        <v>61</v>
      </c>
      <c r="M9">
        <f t="shared" ref="M9:M72" si="10">$B8</f>
        <v>7</v>
      </c>
      <c r="P9" s="8">
        <v>8.5</v>
      </c>
      <c r="Q9" t="str">
        <f t="shared" si="0"/>
        <v>N</v>
      </c>
      <c r="S9" t="s">
        <v>204</v>
      </c>
      <c r="AC9">
        <f t="shared" si="1"/>
        <v>2</v>
      </c>
      <c r="AJ9" t="s">
        <v>203</v>
      </c>
      <c r="AK9" t="s">
        <v>203</v>
      </c>
      <c r="AO9" t="s">
        <v>203</v>
      </c>
      <c r="AP9">
        <f t="shared" si="2"/>
        <v>3</v>
      </c>
    </row>
    <row r="10" spans="1:42" ht="14.5" customHeight="1" x14ac:dyDescent="0.35">
      <c r="A10" t="s">
        <v>13</v>
      </c>
      <c r="B10">
        <v>14</v>
      </c>
      <c r="C10" t="s">
        <v>1</v>
      </c>
      <c r="D10" t="str">
        <f>IF($B10&lt;$B11,"L",IF($B11&lt;$B10, "W", "T"))</f>
        <v>L</v>
      </c>
      <c r="E10" s="5">
        <f t="shared" ref="E10" si="11">$E11</f>
        <v>40797</v>
      </c>
      <c r="F10" s="4">
        <v>1</v>
      </c>
      <c r="H10" t="s">
        <v>34</v>
      </c>
      <c r="I10">
        <v>1300</v>
      </c>
      <c r="J10" t="s">
        <v>43</v>
      </c>
      <c r="K10">
        <v>90</v>
      </c>
      <c r="L10" t="s">
        <v>112</v>
      </c>
      <c r="M10">
        <f t="shared" ref="M10:M73" si="12">$B11</f>
        <v>16</v>
      </c>
      <c r="P10" s="8">
        <f>(P11*-1)</f>
        <v>1</v>
      </c>
      <c r="Q10" t="str">
        <f t="shared" si="0"/>
        <v>Y</v>
      </c>
      <c r="AC10">
        <f t="shared" si="1"/>
        <v>0</v>
      </c>
      <c r="AJ10" t="s">
        <v>204</v>
      </c>
      <c r="AK10" t="s">
        <v>204</v>
      </c>
      <c r="AP10">
        <f t="shared" si="2"/>
        <v>4</v>
      </c>
    </row>
    <row r="11" spans="1:42" ht="14.5" customHeight="1" x14ac:dyDescent="0.35">
      <c r="A11" t="s">
        <v>19</v>
      </c>
      <c r="B11">
        <v>16</v>
      </c>
      <c r="C11" t="s">
        <v>1</v>
      </c>
      <c r="D11" t="str">
        <f>IF($B10&lt;$B11, "W", IF($B11&lt;$B10, "L", "T"))</f>
        <v>W</v>
      </c>
      <c r="E11" s="5">
        <v>40797</v>
      </c>
      <c r="F11" s="4">
        <v>1</v>
      </c>
      <c r="H11" t="s">
        <v>35</v>
      </c>
      <c r="I11">
        <v>1300</v>
      </c>
      <c r="J11" t="s">
        <v>43</v>
      </c>
      <c r="K11">
        <v>90</v>
      </c>
      <c r="L11" t="s">
        <v>112</v>
      </c>
      <c r="M11">
        <f t="shared" ref="M11:M74" si="13">$B10</f>
        <v>14</v>
      </c>
      <c r="P11" s="8">
        <v>-1</v>
      </c>
      <c r="Q11" t="str">
        <f t="shared" si="0"/>
        <v>Y</v>
      </c>
      <c r="AC11">
        <f t="shared" si="1"/>
        <v>0</v>
      </c>
      <c r="AH11" t="s">
        <v>204</v>
      </c>
      <c r="AP11">
        <f t="shared" si="2"/>
        <v>2</v>
      </c>
    </row>
    <row r="12" spans="1:42" ht="14.5" customHeight="1" x14ac:dyDescent="0.35">
      <c r="A12" t="s">
        <v>16</v>
      </c>
      <c r="B12">
        <v>27</v>
      </c>
      <c r="C12" t="s">
        <v>1</v>
      </c>
      <c r="D12" t="str">
        <f>IF($B12&lt;$B13,"L",IF($B13&lt;$B12, "W", "T"))</f>
        <v>W</v>
      </c>
      <c r="E12" s="5">
        <f t="shared" ref="E12" si="14">$E13</f>
        <v>40797</v>
      </c>
      <c r="F12" s="4">
        <v>1</v>
      </c>
      <c r="H12" t="s">
        <v>34</v>
      </c>
      <c r="I12">
        <v>1300</v>
      </c>
      <c r="J12" t="s">
        <v>43</v>
      </c>
      <c r="K12">
        <v>86</v>
      </c>
      <c r="L12" t="s">
        <v>65</v>
      </c>
      <c r="M12">
        <f t="shared" ref="M12:M75" si="15">$B13</f>
        <v>20</v>
      </c>
      <c r="P12" s="8">
        <f>(P13*-1)</f>
        <v>-1.5</v>
      </c>
      <c r="Q12" t="str">
        <f t="shared" si="0"/>
        <v>Y</v>
      </c>
      <c r="AC12">
        <f t="shared" si="1"/>
        <v>0</v>
      </c>
      <c r="AP12">
        <f t="shared" si="2"/>
        <v>0</v>
      </c>
    </row>
    <row r="13" spans="1:42" ht="14.5" customHeight="1" x14ac:dyDescent="0.35">
      <c r="A13" t="s">
        <v>9</v>
      </c>
      <c r="B13">
        <v>20</v>
      </c>
      <c r="C13" t="s">
        <v>1</v>
      </c>
      <c r="D13" t="str">
        <f>IF($B12&lt;$B13, "W", IF($B13&lt;$B12, "L", "T"))</f>
        <v>L</v>
      </c>
      <c r="E13" s="5">
        <v>40797</v>
      </c>
      <c r="F13" s="4">
        <v>1</v>
      </c>
      <c r="H13" t="s">
        <v>35</v>
      </c>
      <c r="I13">
        <v>1300</v>
      </c>
      <c r="J13" t="s">
        <v>43</v>
      </c>
      <c r="K13">
        <v>86</v>
      </c>
      <c r="L13" t="s">
        <v>65</v>
      </c>
      <c r="M13">
        <f t="shared" ref="M13:M76" si="16">$B12</f>
        <v>27</v>
      </c>
      <c r="P13" s="8">
        <v>1.5</v>
      </c>
      <c r="Q13" t="str">
        <f t="shared" si="0"/>
        <v>Y</v>
      </c>
      <c r="AB13" t="s">
        <v>203</v>
      </c>
      <c r="AC13">
        <f t="shared" si="1"/>
        <v>1</v>
      </c>
      <c r="AP13">
        <f t="shared" si="2"/>
        <v>0</v>
      </c>
    </row>
    <row r="14" spans="1:42" ht="14.5" customHeight="1" x14ac:dyDescent="0.35">
      <c r="A14" t="s">
        <v>11</v>
      </c>
      <c r="B14">
        <v>41</v>
      </c>
      <c r="C14" t="s">
        <v>1</v>
      </c>
      <c r="D14" t="str">
        <f>IF($B14&lt;$B15,"L",IF($B15&lt;$B14, "W", "T"))</f>
        <v>W</v>
      </c>
      <c r="E14" s="5">
        <f t="shared" ref="E14" si="17">$E15</f>
        <v>40797</v>
      </c>
      <c r="F14" s="4">
        <v>1</v>
      </c>
      <c r="H14" t="s">
        <v>34</v>
      </c>
      <c r="I14">
        <v>1200</v>
      </c>
      <c r="J14" t="s">
        <v>38</v>
      </c>
      <c r="K14">
        <v>75</v>
      </c>
      <c r="L14" t="s">
        <v>65</v>
      </c>
      <c r="M14">
        <f t="shared" ref="M14:M77" si="18">$B15</f>
        <v>7</v>
      </c>
      <c r="P14" s="8">
        <f>(P15*-1)</f>
        <v>-4</v>
      </c>
      <c r="Q14" t="str">
        <f t="shared" si="0"/>
        <v>Y</v>
      </c>
      <c r="AC14">
        <f t="shared" si="1"/>
        <v>0</v>
      </c>
      <c r="AP14">
        <f t="shared" si="2"/>
        <v>0</v>
      </c>
    </row>
    <row r="15" spans="1:42" ht="14.5" customHeight="1" x14ac:dyDescent="0.35">
      <c r="A15" t="s">
        <v>33</v>
      </c>
      <c r="B15">
        <v>7</v>
      </c>
      <c r="C15" t="s">
        <v>1</v>
      </c>
      <c r="D15" t="str">
        <f>IF($B14&lt;$B15, "W", IF($B15&lt;$B14, "L", "T"))</f>
        <v>L</v>
      </c>
      <c r="E15" s="5">
        <v>40797</v>
      </c>
      <c r="F15" s="4">
        <v>1</v>
      </c>
      <c r="H15" t="s">
        <v>35</v>
      </c>
      <c r="I15">
        <v>1200</v>
      </c>
      <c r="J15" t="s">
        <v>38</v>
      </c>
      <c r="K15">
        <v>75</v>
      </c>
      <c r="L15" t="s">
        <v>65</v>
      </c>
      <c r="M15">
        <f t="shared" ref="M15:M78" si="19">$B14</f>
        <v>41</v>
      </c>
      <c r="P15" s="8">
        <v>4</v>
      </c>
      <c r="Q15" t="str">
        <f t="shared" si="0"/>
        <v>Y</v>
      </c>
      <c r="R15" t="s">
        <v>203</v>
      </c>
      <c r="T15" t="s">
        <v>203</v>
      </c>
      <c r="AC15">
        <f t="shared" si="1"/>
        <v>2</v>
      </c>
      <c r="AP15">
        <f t="shared" si="2"/>
        <v>0</v>
      </c>
    </row>
    <row r="16" spans="1:42" ht="14.5" customHeight="1" x14ac:dyDescent="0.35">
      <c r="A16" t="s">
        <v>3</v>
      </c>
      <c r="B16">
        <v>12</v>
      </c>
      <c r="C16" t="s">
        <v>1</v>
      </c>
      <c r="D16" t="str">
        <f>IF($B16&lt;$B17,"L",IF($B17&lt;$B16, "W", "T"))</f>
        <v>L</v>
      </c>
      <c r="E16" s="5">
        <f t="shared" ref="E16" si="20">$E17</f>
        <v>40797</v>
      </c>
      <c r="F16" s="4">
        <v>1</v>
      </c>
      <c r="H16" t="s">
        <v>34</v>
      </c>
      <c r="I16">
        <v>1200</v>
      </c>
      <c r="J16" t="s">
        <v>38</v>
      </c>
      <c r="K16" s="1">
        <f>K17</f>
        <v>76</v>
      </c>
      <c r="L16" s="1" t="str">
        <f>L17</f>
        <v>Partly Cloudy</v>
      </c>
      <c r="M16">
        <f t="shared" ref="M16:M79" si="21">$B17</f>
        <v>30</v>
      </c>
      <c r="P16" s="8">
        <f>(P17*-1)</f>
        <v>2</v>
      </c>
      <c r="Q16" t="str">
        <f t="shared" si="0"/>
        <v>Y</v>
      </c>
      <c r="V16" t="s">
        <v>204</v>
      </c>
      <c r="Z16" t="s">
        <v>203</v>
      </c>
      <c r="AA16" t="s">
        <v>203</v>
      </c>
      <c r="AC16">
        <f t="shared" si="1"/>
        <v>4</v>
      </c>
      <c r="AE16" t="s">
        <v>203</v>
      </c>
      <c r="AI16" t="s">
        <v>204</v>
      </c>
      <c r="AM16" t="s">
        <v>203</v>
      </c>
      <c r="AP16">
        <f t="shared" si="2"/>
        <v>4</v>
      </c>
    </row>
    <row r="17" spans="1:42" ht="14.5" customHeight="1" x14ac:dyDescent="0.35">
      <c r="A17" t="s">
        <v>17</v>
      </c>
      <c r="B17">
        <v>30</v>
      </c>
      <c r="C17" t="s">
        <v>1</v>
      </c>
      <c r="D17" t="str">
        <f>IF($B16&lt;$B17, "W", IF($B17&lt;$B16, "L", "T"))</f>
        <v>W</v>
      </c>
      <c r="E17" s="5">
        <v>40797</v>
      </c>
      <c r="F17" s="4">
        <v>1</v>
      </c>
      <c r="H17" t="s">
        <v>35</v>
      </c>
      <c r="I17">
        <v>1200</v>
      </c>
      <c r="J17" t="s">
        <v>38</v>
      </c>
      <c r="K17" s="1">
        <v>76</v>
      </c>
      <c r="L17" s="1" t="s">
        <v>62</v>
      </c>
      <c r="M17">
        <f t="shared" ref="M17:M80" si="22">$B16</f>
        <v>12</v>
      </c>
      <c r="P17" s="8">
        <v>-2</v>
      </c>
      <c r="Q17" t="str">
        <f t="shared" si="0"/>
        <v>Y</v>
      </c>
      <c r="U17" t="s">
        <v>203</v>
      </c>
      <c r="AC17">
        <f t="shared" si="1"/>
        <v>1</v>
      </c>
      <c r="AH17" t="s">
        <v>203</v>
      </c>
      <c r="AN17" t="s">
        <v>203</v>
      </c>
      <c r="AP17">
        <f t="shared" si="2"/>
        <v>2</v>
      </c>
    </row>
    <row r="18" spans="1:42" ht="14.5" customHeight="1" x14ac:dyDescent="0.35">
      <c r="A18" t="s">
        <v>6</v>
      </c>
      <c r="B18">
        <v>27</v>
      </c>
      <c r="C18" t="s">
        <v>1</v>
      </c>
      <c r="D18" t="str">
        <f>IF($B18&lt;$B19,"L",IF($B19&lt;$B18, "W", "T"))</f>
        <v>W</v>
      </c>
      <c r="E18" s="5">
        <f t="shared" ref="E18" si="23">$E19</f>
        <v>40797</v>
      </c>
      <c r="F18" s="4">
        <v>1</v>
      </c>
      <c r="H18" t="s">
        <v>34</v>
      </c>
      <c r="I18">
        <v>1300</v>
      </c>
      <c r="J18" t="s">
        <v>43</v>
      </c>
      <c r="K18" s="1">
        <f>K19</f>
        <v>72</v>
      </c>
      <c r="L18" s="1" t="str">
        <f>L19</f>
        <v>Sunny</v>
      </c>
      <c r="M18">
        <f t="shared" ref="M18:M81" si="24">$B19</f>
        <v>17</v>
      </c>
      <c r="P18" s="8">
        <f>(P19*-1)</f>
        <v>-7</v>
      </c>
      <c r="Q18" t="str">
        <f t="shared" si="0"/>
        <v>Y</v>
      </c>
      <c r="S18" t="s">
        <v>203</v>
      </c>
      <c r="AC18">
        <f t="shared" si="1"/>
        <v>1</v>
      </c>
      <c r="AP18">
        <f t="shared" si="2"/>
        <v>0</v>
      </c>
    </row>
    <row r="19" spans="1:42" ht="14.5" customHeight="1" x14ac:dyDescent="0.35">
      <c r="A19" t="s">
        <v>8</v>
      </c>
      <c r="B19">
        <v>17</v>
      </c>
      <c r="C19" t="s">
        <v>1</v>
      </c>
      <c r="D19" t="str">
        <f>IF($B18&lt;$B19, "W", IF($B19&lt;$B18, "L", "T"))</f>
        <v>L</v>
      </c>
      <c r="E19" s="5">
        <v>40797</v>
      </c>
      <c r="F19" s="4">
        <v>1</v>
      </c>
      <c r="H19" t="s">
        <v>35</v>
      </c>
      <c r="I19">
        <v>1300</v>
      </c>
      <c r="J19" t="s">
        <v>43</v>
      </c>
      <c r="K19" s="1">
        <v>72</v>
      </c>
      <c r="L19" s="1" t="s">
        <v>65</v>
      </c>
      <c r="M19">
        <f t="shared" ref="M19:M82" si="25">$B18</f>
        <v>27</v>
      </c>
      <c r="P19" s="8">
        <v>7</v>
      </c>
      <c r="Q19" t="str">
        <f t="shared" si="0"/>
        <v>Y</v>
      </c>
      <c r="U19" t="s">
        <v>203</v>
      </c>
      <c r="X19" t="s">
        <v>203</v>
      </c>
      <c r="Z19" t="s">
        <v>204</v>
      </c>
      <c r="AC19">
        <f t="shared" si="1"/>
        <v>4</v>
      </c>
      <c r="AI19" t="s">
        <v>203</v>
      </c>
      <c r="AJ19" t="s">
        <v>203</v>
      </c>
      <c r="AO19" t="s">
        <v>203</v>
      </c>
      <c r="AP19">
        <f t="shared" si="2"/>
        <v>3</v>
      </c>
    </row>
    <row r="20" spans="1:42" ht="14.5" customHeight="1" x14ac:dyDescent="0.35">
      <c r="A20" t="s">
        <v>20</v>
      </c>
      <c r="B20">
        <v>21</v>
      </c>
      <c r="C20" t="s">
        <v>1</v>
      </c>
      <c r="D20" t="str">
        <f>IF($B20&lt;$B21,"L",IF($B21&lt;$B20, "W", "T"))</f>
        <v>L</v>
      </c>
      <c r="E20" s="5">
        <f t="shared" ref="E20" si="26">$E21</f>
        <v>40797</v>
      </c>
      <c r="F20" s="4">
        <v>1</v>
      </c>
      <c r="H20" t="s">
        <v>34</v>
      </c>
      <c r="I20">
        <v>1315</v>
      </c>
      <c r="J20" t="s">
        <v>67</v>
      </c>
      <c r="K20" t="s">
        <v>61</v>
      </c>
      <c r="M20">
        <f t="shared" ref="M20:M83" si="27">$B21</f>
        <v>28</v>
      </c>
      <c r="P20" s="8">
        <f>(P21*-1)</f>
        <v>-6.5</v>
      </c>
      <c r="Q20" t="str">
        <f t="shared" si="0"/>
        <v>N</v>
      </c>
      <c r="AC20">
        <f t="shared" si="1"/>
        <v>0</v>
      </c>
      <c r="AD20" t="s">
        <v>203</v>
      </c>
      <c r="AP20">
        <f t="shared" si="2"/>
        <v>1</v>
      </c>
    </row>
    <row r="21" spans="1:42" ht="14.5" customHeight="1" x14ac:dyDescent="0.35">
      <c r="A21" t="s">
        <v>22</v>
      </c>
      <c r="B21">
        <v>28</v>
      </c>
      <c r="C21" t="s">
        <v>1</v>
      </c>
      <c r="D21" t="str">
        <f>IF($B20&lt;$B21, "W", IF($B21&lt;$B20, "L", "T"))</f>
        <v>W</v>
      </c>
      <c r="E21" s="5">
        <v>40797</v>
      </c>
      <c r="F21" s="4">
        <v>1</v>
      </c>
      <c r="H21" t="s">
        <v>35</v>
      </c>
      <c r="I21">
        <v>1315</v>
      </c>
      <c r="J21" t="s">
        <v>67</v>
      </c>
      <c r="K21" t="s">
        <v>61</v>
      </c>
      <c r="M21">
        <f t="shared" ref="M21:M84" si="28">$B20</f>
        <v>21</v>
      </c>
      <c r="P21" s="8">
        <v>6.5</v>
      </c>
      <c r="Q21" t="str">
        <f t="shared" si="0"/>
        <v>N</v>
      </c>
      <c r="AC21">
        <f t="shared" si="1"/>
        <v>0</v>
      </c>
      <c r="AO21" t="s">
        <v>203</v>
      </c>
      <c r="AP21">
        <f t="shared" si="2"/>
        <v>1</v>
      </c>
    </row>
    <row r="22" spans="1:42" ht="14.5" customHeight="1" x14ac:dyDescent="0.35">
      <c r="A22" t="s">
        <v>0</v>
      </c>
      <c r="B22">
        <v>17</v>
      </c>
      <c r="C22" t="s">
        <v>1</v>
      </c>
      <c r="D22" t="str">
        <f>IF($B22&lt;$B23,"L",IF($B23&lt;$B22, "W", "T"))</f>
        <v>L</v>
      </c>
      <c r="E22" s="5">
        <f t="shared" ref="E22" si="29">$E23</f>
        <v>40797</v>
      </c>
      <c r="F22" s="4">
        <v>1</v>
      </c>
      <c r="H22" t="s">
        <v>34</v>
      </c>
      <c r="I22">
        <v>1315</v>
      </c>
      <c r="J22" t="s">
        <v>67</v>
      </c>
      <c r="K22">
        <v>74</v>
      </c>
      <c r="L22" t="s">
        <v>65</v>
      </c>
      <c r="M22">
        <f t="shared" ref="M22:M85" si="30">$B23</f>
        <v>24</v>
      </c>
      <c r="P22" s="8">
        <f>(P23*-1)</f>
        <v>-9</v>
      </c>
      <c r="Q22" t="str">
        <f t="shared" si="0"/>
        <v>N</v>
      </c>
      <c r="AB22" t="s">
        <v>203</v>
      </c>
      <c r="AC22">
        <f t="shared" si="1"/>
        <v>1</v>
      </c>
      <c r="AP22">
        <f t="shared" si="2"/>
        <v>0</v>
      </c>
    </row>
    <row r="23" spans="1:42" ht="14.5" customHeight="1" x14ac:dyDescent="0.35">
      <c r="A23" t="s">
        <v>32</v>
      </c>
      <c r="B23">
        <v>24</v>
      </c>
      <c r="C23" t="s">
        <v>1</v>
      </c>
      <c r="D23" t="str">
        <f>IF($B22&lt;$B23, "W", IF($B23&lt;$B22, "L", "T"))</f>
        <v>W</v>
      </c>
      <c r="E23" s="5">
        <v>40797</v>
      </c>
      <c r="F23" s="4">
        <v>1</v>
      </c>
      <c r="H23" t="s">
        <v>35</v>
      </c>
      <c r="I23">
        <v>1315</v>
      </c>
      <c r="J23" t="s">
        <v>67</v>
      </c>
      <c r="K23">
        <v>74</v>
      </c>
      <c r="L23" t="s">
        <v>65</v>
      </c>
      <c r="M23">
        <f t="shared" ref="M23:M86" si="31">$B22</f>
        <v>17</v>
      </c>
      <c r="P23" s="8">
        <v>9</v>
      </c>
      <c r="Q23" t="str">
        <f t="shared" si="0"/>
        <v>N</v>
      </c>
      <c r="U23" t="s">
        <v>203</v>
      </c>
      <c r="W23" t="s">
        <v>203</v>
      </c>
      <c r="AC23">
        <f t="shared" si="1"/>
        <v>2</v>
      </c>
      <c r="AM23" t="s">
        <v>203</v>
      </c>
      <c r="AP23">
        <f t="shared" si="2"/>
        <v>1</v>
      </c>
    </row>
    <row r="24" spans="1:42" ht="14.5" customHeight="1" x14ac:dyDescent="0.35">
      <c r="A24" t="s">
        <v>25</v>
      </c>
      <c r="B24">
        <v>17</v>
      </c>
      <c r="C24" t="s">
        <v>1</v>
      </c>
      <c r="D24" t="str">
        <f>IF($B24&lt;$B25,"L",IF($B25&lt;$B24, "W", "T"))</f>
        <v>L</v>
      </c>
      <c r="E24" s="5">
        <f t="shared" ref="E24" si="32">$E25</f>
        <v>40797</v>
      </c>
      <c r="F24" s="4">
        <v>1</v>
      </c>
      <c r="H24" t="s">
        <v>34</v>
      </c>
      <c r="I24">
        <v>1315</v>
      </c>
      <c r="J24" t="s">
        <v>67</v>
      </c>
      <c r="K24" s="1">
        <f>K25</f>
        <v>68</v>
      </c>
      <c r="L24" s="1" t="str">
        <f>L25</f>
        <v>Cloudy, Wind 15 mph</v>
      </c>
      <c r="M24">
        <f t="shared" ref="M24:M87" si="33">$B25</f>
        <v>33</v>
      </c>
      <c r="P24" s="8">
        <f>(P25*-1)</f>
        <v>-6</v>
      </c>
      <c r="Q24" t="str">
        <f t="shared" si="0"/>
        <v>N</v>
      </c>
      <c r="S24" t="s">
        <v>203</v>
      </c>
      <c r="T24" t="s">
        <v>204</v>
      </c>
      <c r="W24" t="s">
        <v>203</v>
      </c>
      <c r="X24" t="s">
        <v>204</v>
      </c>
      <c r="AC24">
        <f t="shared" si="1"/>
        <v>6</v>
      </c>
      <c r="AD24" t="s">
        <v>203</v>
      </c>
      <c r="AI24" t="s">
        <v>204</v>
      </c>
      <c r="AP24">
        <f t="shared" si="2"/>
        <v>3</v>
      </c>
    </row>
    <row r="25" spans="1:42" ht="14.5" customHeight="1" x14ac:dyDescent="0.35">
      <c r="A25" t="s">
        <v>24</v>
      </c>
      <c r="B25">
        <v>33</v>
      </c>
      <c r="C25" t="s">
        <v>1</v>
      </c>
      <c r="D25" t="str">
        <f>IF($B24&lt;$B25, "W", IF($B25&lt;$B24, "L", "T"))</f>
        <v>W</v>
      </c>
      <c r="E25" s="5">
        <v>40797</v>
      </c>
      <c r="F25" s="4">
        <v>1</v>
      </c>
      <c r="H25" t="s">
        <v>35</v>
      </c>
      <c r="I25">
        <v>1315</v>
      </c>
      <c r="J25" t="s">
        <v>67</v>
      </c>
      <c r="K25" s="1">
        <v>68</v>
      </c>
      <c r="L25" s="1" t="s">
        <v>135</v>
      </c>
      <c r="M25">
        <f t="shared" ref="M25:M88" si="34">$B24</f>
        <v>17</v>
      </c>
      <c r="P25" s="8">
        <v>6</v>
      </c>
      <c r="Q25" t="str">
        <f t="shared" si="0"/>
        <v>N</v>
      </c>
      <c r="T25" t="s">
        <v>203</v>
      </c>
      <c r="AC25">
        <f>IF(ISBLANK($R25),0,IF($R25="O",2,1))+IF(ISBLANK($S25),0,IF($S25="O",2,1))+IF(ISBLANK($T25),0,IF($T25="O",2,1))+IF(ISBLANK($U25),0,IF($U25="O",2,1))+IF(ISBLANK($V25),0,IF($V25="O",2,1))+IF(ISBLANK($W25),0,IF($W25="O",2,1))+IF(ISBLANK($X25),0,IF($X25="O",2,1))+IF(ISBLANK($Y25),0,IF($Y25="O",2,1))+IF(ISBLANK($Z25),0,IF($Z25="O",2,1))+IF(ISBLANK($AA25),0,IF($AA25="O",2,1))+IF(ISBLANK($AB25),0,IF($AB25="O",2,1))</f>
        <v>1</v>
      </c>
      <c r="AN25" t="s">
        <v>204</v>
      </c>
      <c r="AP25">
        <f t="shared" si="2"/>
        <v>2</v>
      </c>
    </row>
    <row r="26" spans="1:42" ht="14.5" customHeight="1" x14ac:dyDescent="0.35">
      <c r="A26" t="s">
        <v>21</v>
      </c>
      <c r="B26">
        <v>14</v>
      </c>
      <c r="C26" t="s">
        <v>1</v>
      </c>
      <c r="D26" t="str">
        <f>IF($B26&lt;$B27,"L",IF($B27&lt;$B26, "W", "T"))</f>
        <v>L</v>
      </c>
      <c r="E26" s="5">
        <f t="shared" ref="E26" si="35">$E27</f>
        <v>40797</v>
      </c>
      <c r="F26" s="4">
        <v>1</v>
      </c>
      <c r="H26" t="s">
        <v>34</v>
      </c>
      <c r="I26">
        <v>1615</v>
      </c>
      <c r="J26" t="s">
        <v>43</v>
      </c>
      <c r="K26">
        <v>87</v>
      </c>
      <c r="L26" t="s">
        <v>65</v>
      </c>
      <c r="M26">
        <f t="shared" ref="M26:M89" si="36">$B27</f>
        <v>28</v>
      </c>
      <c r="P26" s="8">
        <f>(P27*-1)</f>
        <v>1</v>
      </c>
      <c r="Q26" t="str">
        <f t="shared" si="0"/>
        <v>Y</v>
      </c>
      <c r="AC26">
        <f t="shared" ref="AC26:AC89" si="37">IF(ISBLANK($R26),0,IF($R26="O",2,1))+IF(ISBLANK($S26),0,IF($S26="O",2,1))+IF(ISBLANK($T26),0,IF($T26="O",2,1))+IF(ISBLANK($U26),0,IF($U26="O",2,1))+IF(ISBLANK($V26),0,IF($V26="O",2,1))+IF(ISBLANK($W26),0,IF($W26="O",2,1))+IF(ISBLANK($X26),0,IF($X26="O",2,1))+IF(ISBLANK($Y26),0,IF($Y26="O",2,1))+IF(ISBLANK($Z26),0,IF($Z26="O",2,1))+IF(ISBLANK($AA26),0,IF($AA26="O",2,1))+IF(ISBLANK($AB26),0,IF($AB26="O",2,1))</f>
        <v>0</v>
      </c>
      <c r="AK26" t="s">
        <v>204</v>
      </c>
      <c r="AP26">
        <f t="shared" si="2"/>
        <v>2</v>
      </c>
    </row>
    <row r="27" spans="1:42" ht="14.5" customHeight="1" x14ac:dyDescent="0.35">
      <c r="A27" t="s">
        <v>29</v>
      </c>
      <c r="B27">
        <v>28</v>
      </c>
      <c r="C27" t="s">
        <v>1</v>
      </c>
      <c r="D27" t="str">
        <f>IF($B26&lt;$B27, "W", IF($B27&lt;$B26, "L", "T"))</f>
        <v>W</v>
      </c>
      <c r="E27" s="5">
        <v>40797</v>
      </c>
      <c r="F27" s="4">
        <v>1</v>
      </c>
      <c r="H27" t="s">
        <v>35</v>
      </c>
      <c r="I27">
        <v>1615</v>
      </c>
      <c r="J27" t="s">
        <v>43</v>
      </c>
      <c r="K27">
        <v>87</v>
      </c>
      <c r="L27" t="s">
        <v>65</v>
      </c>
      <c r="M27">
        <f t="shared" ref="M27:M90" si="38">$B26</f>
        <v>14</v>
      </c>
      <c r="P27" s="8">
        <v>-1</v>
      </c>
      <c r="Q27" t="str">
        <f t="shared" si="0"/>
        <v>Y</v>
      </c>
      <c r="AC27">
        <f t="shared" si="37"/>
        <v>0</v>
      </c>
      <c r="AN27" t="s">
        <v>203</v>
      </c>
      <c r="AO27" t="s">
        <v>204</v>
      </c>
      <c r="AP27">
        <f t="shared" si="2"/>
        <v>3</v>
      </c>
    </row>
    <row r="28" spans="1:42" ht="14.5" customHeight="1" x14ac:dyDescent="0.35">
      <c r="A28" t="s">
        <v>28</v>
      </c>
      <c r="B28">
        <v>24</v>
      </c>
      <c r="C28" t="s">
        <v>1</v>
      </c>
      <c r="D28" t="str">
        <f>IF($B28&lt;$B29,"L",IF($B29&lt;$B28, "W", "T"))</f>
        <v>L</v>
      </c>
      <c r="E28" s="5">
        <f t="shared" ref="E28" si="39">$E29</f>
        <v>40797</v>
      </c>
      <c r="F28" s="4">
        <v>1</v>
      </c>
      <c r="H28" t="s">
        <v>34</v>
      </c>
      <c r="I28">
        <v>2020</v>
      </c>
      <c r="J28" t="s">
        <v>43</v>
      </c>
      <c r="K28">
        <v>70</v>
      </c>
      <c r="L28" t="s">
        <v>64</v>
      </c>
      <c r="M28">
        <f t="shared" ref="M28:M91" si="40">$B29</f>
        <v>27</v>
      </c>
      <c r="P28" s="8">
        <f>(P29*-1)</f>
        <v>-6.5</v>
      </c>
      <c r="Q28" t="str">
        <f t="shared" si="0"/>
        <v>N</v>
      </c>
      <c r="T28" t="s">
        <v>203</v>
      </c>
      <c r="V28" t="s">
        <v>203</v>
      </c>
      <c r="AC28">
        <f t="shared" si="37"/>
        <v>2</v>
      </c>
      <c r="AI28" t="s">
        <v>203</v>
      </c>
      <c r="AL28" t="s">
        <v>204</v>
      </c>
      <c r="AM28" t="s">
        <v>203</v>
      </c>
      <c r="AP28">
        <f t="shared" si="2"/>
        <v>4</v>
      </c>
    </row>
    <row r="29" spans="1:42" ht="14.5" customHeight="1" x14ac:dyDescent="0.35">
      <c r="A29" t="s">
        <v>31</v>
      </c>
      <c r="B29">
        <v>27</v>
      </c>
      <c r="C29" t="s">
        <v>1</v>
      </c>
      <c r="D29" t="str">
        <f>IF($B28&lt;$B29, "W", IF($B29&lt;$B28, "L", "T"))</f>
        <v>W</v>
      </c>
      <c r="E29" s="5">
        <v>40797</v>
      </c>
      <c r="F29" s="4">
        <v>1</v>
      </c>
      <c r="H29" t="s">
        <v>35</v>
      </c>
      <c r="I29">
        <v>2020</v>
      </c>
      <c r="J29" t="s">
        <v>43</v>
      </c>
      <c r="K29">
        <v>70</v>
      </c>
      <c r="L29" t="s">
        <v>64</v>
      </c>
      <c r="M29">
        <f t="shared" ref="M29:M92" si="41">$B28</f>
        <v>24</v>
      </c>
      <c r="P29" s="8">
        <v>6.5</v>
      </c>
      <c r="Q29" t="str">
        <f t="shared" si="0"/>
        <v>N</v>
      </c>
      <c r="T29" t="s">
        <v>203</v>
      </c>
      <c r="W29" t="s">
        <v>203</v>
      </c>
      <c r="Y29" t="s">
        <v>203</v>
      </c>
      <c r="AB29" t="s">
        <v>203</v>
      </c>
      <c r="AC29">
        <f t="shared" si="37"/>
        <v>4</v>
      </c>
      <c r="AF29" t="s">
        <v>203</v>
      </c>
      <c r="AL29" t="s">
        <v>203</v>
      </c>
      <c r="AP29">
        <f t="shared" si="2"/>
        <v>2</v>
      </c>
    </row>
    <row r="30" spans="1:42" ht="14.5" customHeight="1" x14ac:dyDescent="0.35">
      <c r="A30" t="s">
        <v>7</v>
      </c>
      <c r="B30">
        <v>38</v>
      </c>
      <c r="C30" t="s">
        <v>1</v>
      </c>
      <c r="D30" t="str">
        <f>IF($B30&lt;$B31,"L",IF($B31&lt;$B30, "W", "T"))</f>
        <v>W</v>
      </c>
      <c r="E30" s="5">
        <f t="shared" ref="E30" si="42">$E31</f>
        <v>40798</v>
      </c>
      <c r="F30" s="4">
        <v>1</v>
      </c>
      <c r="H30" t="s">
        <v>34</v>
      </c>
      <c r="I30">
        <v>1900</v>
      </c>
      <c r="J30" t="s">
        <v>43</v>
      </c>
      <c r="K30">
        <v>82</v>
      </c>
      <c r="L30" t="s">
        <v>62</v>
      </c>
      <c r="M30">
        <f t="shared" ref="M30:M93" si="43">$B31</f>
        <v>24</v>
      </c>
      <c r="P30" s="8">
        <f>(P31*-1)</f>
        <v>7</v>
      </c>
      <c r="Q30" t="str">
        <f t="shared" si="0"/>
        <v>N</v>
      </c>
      <c r="V30" t="s">
        <v>203</v>
      </c>
      <c r="AC30">
        <f t="shared" si="37"/>
        <v>1</v>
      </c>
      <c r="AM30" t="s">
        <v>203</v>
      </c>
      <c r="AP30">
        <f t="shared" si="2"/>
        <v>1</v>
      </c>
    </row>
    <row r="31" spans="1:42" ht="14.5" customHeight="1" x14ac:dyDescent="0.35">
      <c r="A31" t="s">
        <v>10</v>
      </c>
      <c r="B31">
        <v>24</v>
      </c>
      <c r="C31" t="s">
        <v>1</v>
      </c>
      <c r="D31" t="str">
        <f>IF($B30&lt;$B31, "W", IF($B31&lt;$B30, "L", "T"))</f>
        <v>L</v>
      </c>
      <c r="E31" s="5">
        <v>40798</v>
      </c>
      <c r="F31" s="4">
        <v>1</v>
      </c>
      <c r="H31" t="s">
        <v>35</v>
      </c>
      <c r="I31">
        <v>1900</v>
      </c>
      <c r="J31" t="s">
        <v>43</v>
      </c>
      <c r="K31">
        <v>82</v>
      </c>
      <c r="L31" t="s">
        <v>62</v>
      </c>
      <c r="M31">
        <f t="shared" ref="M31:M94" si="44">$B30</f>
        <v>38</v>
      </c>
      <c r="P31" s="8">
        <v>-7</v>
      </c>
      <c r="Q31" t="str">
        <f t="shared" si="0"/>
        <v>N</v>
      </c>
      <c r="AA31" t="s">
        <v>204</v>
      </c>
      <c r="AC31">
        <f t="shared" si="37"/>
        <v>2</v>
      </c>
      <c r="AP31">
        <f t="shared" si="2"/>
        <v>0</v>
      </c>
    </row>
    <row r="32" spans="1:42" ht="14.5" customHeight="1" x14ac:dyDescent="0.35">
      <c r="A32" t="s">
        <v>12</v>
      </c>
      <c r="B32">
        <v>23</v>
      </c>
      <c r="C32" t="s">
        <v>1</v>
      </c>
      <c r="D32" t="str">
        <f>IF($B32&lt;$B33,"L",IF($B33&lt;$B32, "W", "T"))</f>
        <v>W</v>
      </c>
      <c r="E32" s="5">
        <f t="shared" ref="E32" si="45">$E33</f>
        <v>40798</v>
      </c>
      <c r="F32" s="4">
        <v>1</v>
      </c>
      <c r="H32" t="s">
        <v>34</v>
      </c>
      <c r="I32">
        <v>2015</v>
      </c>
      <c r="J32" t="s">
        <v>40</v>
      </c>
      <c r="K32" s="1">
        <f>K33</f>
        <v>75</v>
      </c>
      <c r="L32" s="1" t="str">
        <f>L33</f>
        <v>Mostly Cloudy</v>
      </c>
      <c r="M32">
        <f t="shared" ref="M32:M95" si="46">$B33</f>
        <v>20</v>
      </c>
      <c r="P32" s="8">
        <f>(P33*-1)</f>
        <v>-3</v>
      </c>
      <c r="Q32" t="str">
        <f t="shared" si="0"/>
        <v>Y</v>
      </c>
      <c r="U32" t="s">
        <v>204</v>
      </c>
      <c r="AC32">
        <f t="shared" si="37"/>
        <v>2</v>
      </c>
      <c r="AP32">
        <f t="shared" si="2"/>
        <v>0</v>
      </c>
    </row>
    <row r="33" spans="1:42" ht="14.5" customHeight="1" x14ac:dyDescent="0.35">
      <c r="A33" t="s">
        <v>18</v>
      </c>
      <c r="B33">
        <v>20</v>
      </c>
      <c r="C33" t="s">
        <v>1</v>
      </c>
      <c r="D33" t="str">
        <f>IF($B32&lt;$B33, "W", IF($B33&lt;$B32, "L", "T"))</f>
        <v>L</v>
      </c>
      <c r="E33" s="5">
        <v>40798</v>
      </c>
      <c r="F33" s="4">
        <v>1</v>
      </c>
      <c r="H33" t="s">
        <v>35</v>
      </c>
      <c r="I33">
        <v>2015</v>
      </c>
      <c r="J33" t="s">
        <v>40</v>
      </c>
      <c r="K33" s="1">
        <v>75</v>
      </c>
      <c r="L33" s="1" t="s">
        <v>74</v>
      </c>
      <c r="M33">
        <f t="shared" ref="M33:M96" si="47">$B32</f>
        <v>23</v>
      </c>
      <c r="P33" s="8">
        <v>3</v>
      </c>
      <c r="Q33" t="str">
        <f t="shared" si="0"/>
        <v>Y</v>
      </c>
      <c r="Y33" t="s">
        <v>203</v>
      </c>
      <c r="AC33">
        <f t="shared" si="37"/>
        <v>1</v>
      </c>
      <c r="AE33" t="s">
        <v>204</v>
      </c>
      <c r="AF33" t="s">
        <v>203</v>
      </c>
      <c r="AI33" t="s">
        <v>204</v>
      </c>
      <c r="AN33" t="s">
        <v>203</v>
      </c>
      <c r="AP33">
        <f t="shared" ref="AP33:AP64" si="48">IF(ISBLANK($AD33),0,IF($AD33="O",2,1))+IF(ISBLANK($AE33),0,IF($AE33="O",2,1))+IF(ISBLANK($AF33),0,IF($AF33="O",2,1))+IF(ISBLANK($AG33),0,IF($AG33="O",2,1))+IF(ISBLANK($AH33),0,IF($AH33="O",2,1))+IF(ISBLANK($AI33),0,IF($AI33="O",2,1))+IF(ISBLANK($AJ33),0,IF($AJ33="O",2,1))+IF(ISBLANK($AK33),0,IF($AK33="O",2,1))+IF(ISBLANK($AL33),0,IF($AL33="O",2,1))+IF(ISBLANK($AM33),0,IF($AM33="O",2,1))+IF(ISBLANK($AN33),0,IF($AN33="O",2,1))+IF(ISBLANK($AO33),0,IF($AO33="O",2,1))</f>
        <v>6</v>
      </c>
    </row>
    <row r="34" spans="1:42" ht="14.5" customHeight="1" x14ac:dyDescent="0.35">
      <c r="A34" t="s">
        <v>8</v>
      </c>
      <c r="B34">
        <v>27</v>
      </c>
      <c r="C34" t="s">
        <v>1</v>
      </c>
      <c r="D34" t="str">
        <f t="shared" ref="D34" si="49">IF($B34&lt;$B35,"L",IF($B35&lt;$B34, "W", "T"))</f>
        <v>W</v>
      </c>
      <c r="E34" s="5">
        <f>$E35</f>
        <v>40804</v>
      </c>
      <c r="F34" s="4">
        <f>1+VLOOKUP($A34,$A$2:$F$33,6,FALSE)</f>
        <v>2</v>
      </c>
      <c r="G34" s="4">
        <f t="shared" ref="G34:G65" si="50">VLOOKUP($A34,$A34:$E34,5,FALSE)-VLOOKUP($A34,$A$2:$E$33,5,FALSE)</f>
        <v>7</v>
      </c>
      <c r="H34" t="s">
        <v>34</v>
      </c>
      <c r="I34">
        <v>1300</v>
      </c>
      <c r="J34" t="s">
        <v>43</v>
      </c>
      <c r="K34" t="s">
        <v>61</v>
      </c>
      <c r="M34">
        <f t="shared" ref="M34:M97" si="51">$B35</f>
        <v>19</v>
      </c>
      <c r="N34" s="10">
        <f>VLOOKUP($A34,$A$2:$M$33,2,FALSE)</f>
        <v>17</v>
      </c>
      <c r="O34" s="10">
        <f>VLOOKUP($A34,$A$2:$M$33,13,FALSE)</f>
        <v>27</v>
      </c>
      <c r="P34" s="8">
        <f>(P35*-1)</f>
        <v>1.5</v>
      </c>
      <c r="Q34" t="str">
        <f>IF(AND(($P34 &lt;  0), ($D34="L")), "N", IF(AND(($P34 &gt; 0), ($D34="W")),"N","Y"))</f>
        <v>N</v>
      </c>
      <c r="X34" t="s">
        <v>203</v>
      </c>
      <c r="Z34" t="s">
        <v>204</v>
      </c>
      <c r="AC34">
        <f t="shared" si="37"/>
        <v>3</v>
      </c>
      <c r="AJ34" t="s">
        <v>203</v>
      </c>
      <c r="AO34" t="s">
        <v>203</v>
      </c>
      <c r="AP34">
        <f t="shared" si="48"/>
        <v>2</v>
      </c>
    </row>
    <row r="35" spans="1:42" ht="14.5" customHeight="1" x14ac:dyDescent="0.35">
      <c r="A35" t="s">
        <v>14</v>
      </c>
      <c r="B35">
        <v>19</v>
      </c>
      <c r="C35" t="s">
        <v>1</v>
      </c>
      <c r="D35" t="str">
        <f t="shared" ref="D35" si="52">IF($B34&lt;$B35, "W", IF($B35&lt;$B34, "L", "T"))</f>
        <v>L</v>
      </c>
      <c r="E35" s="5">
        <v>40804</v>
      </c>
      <c r="F35" s="4">
        <f t="shared" ref="F35:F65" si="53">1+VLOOKUP($A35,$A$2:$F$33,6,FALSE)</f>
        <v>2</v>
      </c>
      <c r="G35" s="4">
        <f t="shared" si="50"/>
        <v>7</v>
      </c>
      <c r="H35" t="s">
        <v>35</v>
      </c>
      <c r="I35">
        <v>1300</v>
      </c>
      <c r="J35" t="s">
        <v>43</v>
      </c>
      <c r="K35" t="s">
        <v>61</v>
      </c>
      <c r="M35">
        <f t="shared" ref="M35:M98" si="54">$B34</f>
        <v>27</v>
      </c>
      <c r="N35" s="10">
        <f t="shared" ref="N35:N65" si="55">VLOOKUP($A35,$A$2:$M$33,2,FALSE)</f>
        <v>7</v>
      </c>
      <c r="O35" s="10">
        <f t="shared" ref="O35:O65" si="56">VLOOKUP($A35,$A$2:$M$33,13,FALSE)</f>
        <v>34</v>
      </c>
      <c r="P35" s="8">
        <v>-1.5</v>
      </c>
      <c r="Q35" t="str">
        <f t="shared" ref="Q35:Q65" si="57">IF(AND(($P35 &lt;  0), ($D35="L")), "N", IF(AND(($P35 &gt; 0), ($D35="W")),"N","Y"))</f>
        <v>N</v>
      </c>
      <c r="AA35" t="s">
        <v>203</v>
      </c>
      <c r="AC35">
        <f t="shared" si="37"/>
        <v>1</v>
      </c>
      <c r="AH35" t="s">
        <v>203</v>
      </c>
      <c r="AK35" t="s">
        <v>203</v>
      </c>
      <c r="AP35">
        <f t="shared" si="48"/>
        <v>2</v>
      </c>
    </row>
    <row r="36" spans="1:42" ht="14.5" customHeight="1" x14ac:dyDescent="0.35">
      <c r="A36" t="s">
        <v>26</v>
      </c>
      <c r="B36">
        <v>30</v>
      </c>
      <c r="C36" t="s">
        <v>1</v>
      </c>
      <c r="D36" t="str">
        <f t="shared" ref="D36" si="58">IF($B36&lt;$B37,"L",IF($B37&lt;$B36, "W", "T"))</f>
        <v>W</v>
      </c>
      <c r="E36" s="5">
        <f>$E37</f>
        <v>40804</v>
      </c>
      <c r="F36" s="4">
        <f t="shared" si="53"/>
        <v>2</v>
      </c>
      <c r="G36" s="4">
        <f t="shared" si="50"/>
        <v>10</v>
      </c>
      <c r="H36" t="s">
        <v>34</v>
      </c>
      <c r="I36">
        <v>1300</v>
      </c>
      <c r="J36" t="s">
        <v>43</v>
      </c>
      <c r="K36">
        <v>64</v>
      </c>
      <c r="L36" t="s">
        <v>64</v>
      </c>
      <c r="M36">
        <f t="shared" ref="M36:M99" si="59">$B37</f>
        <v>23</v>
      </c>
      <c r="N36" s="10">
        <f t="shared" si="55"/>
        <v>42</v>
      </c>
      <c r="O36" s="10">
        <f t="shared" si="56"/>
        <v>34</v>
      </c>
      <c r="P36" s="8">
        <f>(P37*-1)</f>
        <v>10.5</v>
      </c>
      <c r="Q36" t="str">
        <f t="shared" si="57"/>
        <v>N</v>
      </c>
      <c r="U36" t="s">
        <v>203</v>
      </c>
      <c r="AC36">
        <f t="shared" si="37"/>
        <v>1</v>
      </c>
      <c r="AM36" t="s">
        <v>204</v>
      </c>
      <c r="AP36">
        <f t="shared" si="48"/>
        <v>2</v>
      </c>
    </row>
    <row r="37" spans="1:42" ht="14.5" customHeight="1" x14ac:dyDescent="0.35">
      <c r="A37" t="s">
        <v>20</v>
      </c>
      <c r="B37">
        <v>23</v>
      </c>
      <c r="C37" t="s">
        <v>1</v>
      </c>
      <c r="D37" t="str">
        <f t="shared" ref="D37" si="60">IF($B36&lt;$B37, "W", IF($B37&lt;$B36, "L", "T"))</f>
        <v>L</v>
      </c>
      <c r="E37" s="5">
        <v>40804</v>
      </c>
      <c r="F37" s="4">
        <f t="shared" si="53"/>
        <v>2</v>
      </c>
      <c r="G37" s="4">
        <f t="shared" si="50"/>
        <v>7</v>
      </c>
      <c r="H37" t="s">
        <v>35</v>
      </c>
      <c r="I37">
        <v>1300</v>
      </c>
      <c r="J37" t="s">
        <v>43</v>
      </c>
      <c r="K37">
        <v>64</v>
      </c>
      <c r="L37" t="s">
        <v>64</v>
      </c>
      <c r="M37">
        <f t="shared" ref="M37:M100" si="61">$B36</f>
        <v>30</v>
      </c>
      <c r="N37" s="10">
        <f t="shared" si="55"/>
        <v>21</v>
      </c>
      <c r="O37" s="10">
        <f t="shared" si="56"/>
        <v>28</v>
      </c>
      <c r="P37" s="8">
        <v>-10.5</v>
      </c>
      <c r="Q37" t="str">
        <f t="shared" si="57"/>
        <v>N</v>
      </c>
      <c r="AC37">
        <f t="shared" si="37"/>
        <v>0</v>
      </c>
      <c r="AP37">
        <f t="shared" si="48"/>
        <v>0</v>
      </c>
    </row>
    <row r="38" spans="1:42" ht="14.5" customHeight="1" x14ac:dyDescent="0.35">
      <c r="A38" t="s">
        <v>30</v>
      </c>
      <c r="B38">
        <v>13</v>
      </c>
      <c r="C38" t="s">
        <v>1</v>
      </c>
      <c r="D38" t="str">
        <f t="shared" ref="D38" si="62">IF($B38&lt;$B39,"L",IF($B39&lt;$B38, "W", "T"))</f>
        <v>L</v>
      </c>
      <c r="E38" s="5">
        <f t="shared" ref="E38" si="63">$E39</f>
        <v>40804</v>
      </c>
      <c r="F38" s="4">
        <f t="shared" si="53"/>
        <v>2</v>
      </c>
      <c r="G38" s="4">
        <f t="shared" si="50"/>
        <v>7</v>
      </c>
      <c r="H38" t="s">
        <v>34</v>
      </c>
      <c r="I38">
        <v>1200</v>
      </c>
      <c r="J38" t="s">
        <v>38</v>
      </c>
      <c r="K38" s="1">
        <f>K39</f>
        <v>76</v>
      </c>
      <c r="L38" s="1" t="str">
        <f>L39</f>
        <v>Sunny</v>
      </c>
      <c r="M38">
        <f t="shared" ref="M38:M101" si="64">$B39</f>
        <v>26</v>
      </c>
      <c r="N38" s="10">
        <f t="shared" si="55"/>
        <v>35</v>
      </c>
      <c r="O38" s="10">
        <f t="shared" si="56"/>
        <v>7</v>
      </c>
      <c r="P38" s="8">
        <f>(P39*-1)</f>
        <v>5.5</v>
      </c>
      <c r="Q38" t="str">
        <f t="shared" si="57"/>
        <v>Y</v>
      </c>
      <c r="X38" t="s">
        <v>204</v>
      </c>
      <c r="AA38" t="s">
        <v>203</v>
      </c>
      <c r="AB38" t="s">
        <v>204</v>
      </c>
      <c r="AC38">
        <f t="shared" si="37"/>
        <v>5</v>
      </c>
      <c r="AP38">
        <f t="shared" si="48"/>
        <v>0</v>
      </c>
    </row>
    <row r="39" spans="1:42" ht="14.5" customHeight="1" x14ac:dyDescent="0.35">
      <c r="A39" t="s">
        <v>13</v>
      </c>
      <c r="B39">
        <v>26</v>
      </c>
      <c r="C39" t="s">
        <v>1</v>
      </c>
      <c r="D39" t="str">
        <f t="shared" ref="D39" si="65">IF($B38&lt;$B39, "W", IF($B39&lt;$B38, "L", "T"))</f>
        <v>W</v>
      </c>
      <c r="E39" s="5">
        <v>40804</v>
      </c>
      <c r="F39" s="4">
        <f t="shared" si="53"/>
        <v>2</v>
      </c>
      <c r="G39" s="4">
        <f t="shared" si="50"/>
        <v>7</v>
      </c>
      <c r="H39" t="s">
        <v>35</v>
      </c>
      <c r="I39">
        <v>1200</v>
      </c>
      <c r="J39" t="s">
        <v>38</v>
      </c>
      <c r="K39" s="1">
        <v>76</v>
      </c>
      <c r="L39" s="1" t="s">
        <v>65</v>
      </c>
      <c r="M39">
        <f t="shared" ref="M39:M102" si="66">$B38</f>
        <v>13</v>
      </c>
      <c r="N39" s="10">
        <f t="shared" si="55"/>
        <v>14</v>
      </c>
      <c r="O39" s="10">
        <f t="shared" si="56"/>
        <v>16</v>
      </c>
      <c r="P39" s="8">
        <v>-5.5</v>
      </c>
      <c r="Q39" t="str">
        <f t="shared" si="57"/>
        <v>Y</v>
      </c>
      <c r="AB39" t="s">
        <v>204</v>
      </c>
      <c r="AC39">
        <f t="shared" si="37"/>
        <v>2</v>
      </c>
      <c r="AJ39" t="s">
        <v>203</v>
      </c>
      <c r="AK39" t="s">
        <v>203</v>
      </c>
      <c r="AP39">
        <f t="shared" si="48"/>
        <v>2</v>
      </c>
    </row>
    <row r="40" spans="1:42" ht="14.5" customHeight="1" x14ac:dyDescent="0.35">
      <c r="A40" t="s">
        <v>33</v>
      </c>
      <c r="B40">
        <v>3</v>
      </c>
      <c r="C40" t="s">
        <v>1</v>
      </c>
      <c r="D40" t="str">
        <f t="shared" ref="D40" si="67">IF($B40&lt;$B41,"L",IF($B41&lt;$B40, "W", "T"))</f>
        <v>L</v>
      </c>
      <c r="E40" s="5">
        <f t="shared" ref="E40" si="68">$E41</f>
        <v>40804</v>
      </c>
      <c r="F40" s="4">
        <f t="shared" si="53"/>
        <v>2</v>
      </c>
      <c r="G40" s="4">
        <f t="shared" si="50"/>
        <v>7</v>
      </c>
      <c r="H40" t="s">
        <v>34</v>
      </c>
      <c r="I40">
        <v>1300</v>
      </c>
      <c r="J40" t="s">
        <v>43</v>
      </c>
      <c r="K40" t="s">
        <v>61</v>
      </c>
      <c r="M40">
        <f t="shared" ref="M40:M103" si="69">$B41</f>
        <v>48</v>
      </c>
      <c r="N40" s="10">
        <f t="shared" si="55"/>
        <v>7</v>
      </c>
      <c r="O40" s="10">
        <f t="shared" si="56"/>
        <v>41</v>
      </c>
      <c r="P40" s="8">
        <f>(P41*-1)</f>
        <v>-8</v>
      </c>
      <c r="Q40" t="str">
        <f t="shared" si="57"/>
        <v>N</v>
      </c>
      <c r="AC40">
        <f t="shared" si="37"/>
        <v>0</v>
      </c>
      <c r="AP40">
        <f t="shared" si="48"/>
        <v>0</v>
      </c>
    </row>
    <row r="41" spans="1:42" ht="14.5" customHeight="1" x14ac:dyDescent="0.35">
      <c r="A41" t="s">
        <v>16</v>
      </c>
      <c r="B41">
        <v>48</v>
      </c>
      <c r="C41" t="s">
        <v>1</v>
      </c>
      <c r="D41" t="str">
        <f t="shared" ref="D41" si="70">IF($B40&lt;$B41, "W", IF($B41&lt;$B40, "L", "T"))</f>
        <v>W</v>
      </c>
      <c r="E41" s="5">
        <v>40804</v>
      </c>
      <c r="F41" s="4">
        <f t="shared" si="53"/>
        <v>2</v>
      </c>
      <c r="G41" s="4">
        <f t="shared" si="50"/>
        <v>7</v>
      </c>
      <c r="H41" t="s">
        <v>35</v>
      </c>
      <c r="I41">
        <v>1300</v>
      </c>
      <c r="J41" t="s">
        <v>43</v>
      </c>
      <c r="K41" t="s">
        <v>61</v>
      </c>
      <c r="M41">
        <f t="shared" ref="M41:M104" si="71">$B40</f>
        <v>3</v>
      </c>
      <c r="N41" s="10">
        <f t="shared" si="55"/>
        <v>27</v>
      </c>
      <c r="O41" s="10">
        <f t="shared" si="56"/>
        <v>20</v>
      </c>
      <c r="P41" s="8">
        <v>8</v>
      </c>
      <c r="Q41" t="str">
        <f t="shared" si="57"/>
        <v>N</v>
      </c>
      <c r="T41" t="s">
        <v>203</v>
      </c>
      <c r="AC41">
        <f t="shared" si="37"/>
        <v>1</v>
      </c>
      <c r="AN41" t="s">
        <v>203</v>
      </c>
      <c r="AP41">
        <f t="shared" si="48"/>
        <v>1</v>
      </c>
    </row>
    <row r="42" spans="1:42" ht="14.5" customHeight="1" x14ac:dyDescent="0.35">
      <c r="A42" t="s">
        <v>17</v>
      </c>
      <c r="B42">
        <v>13</v>
      </c>
      <c r="C42" t="s">
        <v>1</v>
      </c>
      <c r="D42" t="str">
        <f t="shared" ref="D42" si="72">IF($B42&lt;$B43,"L",IF($B43&lt;$B42, "W", "T"))</f>
        <v>L</v>
      </c>
      <c r="E42" s="5">
        <f t="shared" ref="E42" si="73">$E43</f>
        <v>40804</v>
      </c>
      <c r="F42" s="4">
        <f t="shared" si="53"/>
        <v>2</v>
      </c>
      <c r="G42" s="4">
        <f t="shared" si="50"/>
        <v>7</v>
      </c>
      <c r="H42" t="s">
        <v>34</v>
      </c>
      <c r="I42">
        <v>1200</v>
      </c>
      <c r="J42" t="s">
        <v>38</v>
      </c>
      <c r="K42" t="s">
        <v>61</v>
      </c>
      <c r="M42">
        <f t="shared" ref="M42:M73" si="74">$B43</f>
        <v>30</v>
      </c>
      <c r="N42" s="10">
        <f t="shared" si="55"/>
        <v>30</v>
      </c>
      <c r="O42" s="10">
        <f t="shared" si="56"/>
        <v>12</v>
      </c>
      <c r="P42" s="8">
        <f>(P43*-1)</f>
        <v>-5</v>
      </c>
      <c r="Q42" t="str">
        <f t="shared" si="57"/>
        <v>N</v>
      </c>
      <c r="W42" t="s">
        <v>204</v>
      </c>
      <c r="Z42" t="s">
        <v>204</v>
      </c>
      <c r="AC42">
        <f t="shared" si="37"/>
        <v>4</v>
      </c>
      <c r="AH42" t="s">
        <v>203</v>
      </c>
      <c r="AJ42" t="s">
        <v>203</v>
      </c>
      <c r="AP42">
        <f t="shared" si="48"/>
        <v>2</v>
      </c>
    </row>
    <row r="43" spans="1:42" ht="14.5" customHeight="1" x14ac:dyDescent="0.35">
      <c r="A43" t="s">
        <v>2</v>
      </c>
      <c r="B43">
        <v>30</v>
      </c>
      <c r="C43" t="s">
        <v>1</v>
      </c>
      <c r="D43" t="str">
        <f t="shared" ref="D43" si="75">IF($B42&lt;$B43, "W", IF($B43&lt;$B42, "L", "T"))</f>
        <v>W</v>
      </c>
      <c r="E43" s="5">
        <v>40804</v>
      </c>
      <c r="F43" s="4">
        <f t="shared" si="53"/>
        <v>2</v>
      </c>
      <c r="G43" s="4">
        <f t="shared" si="50"/>
        <v>10</v>
      </c>
      <c r="H43" t="s">
        <v>35</v>
      </c>
      <c r="I43">
        <v>1200</v>
      </c>
      <c r="J43" t="s">
        <v>38</v>
      </c>
      <c r="K43" t="s">
        <v>61</v>
      </c>
      <c r="M43">
        <f t="shared" ref="M43:M74" si="76">$B42</f>
        <v>13</v>
      </c>
      <c r="N43" s="10">
        <f t="shared" si="55"/>
        <v>34</v>
      </c>
      <c r="O43" s="10">
        <f t="shared" si="56"/>
        <v>42</v>
      </c>
      <c r="P43" s="8">
        <v>5</v>
      </c>
      <c r="Q43" t="str">
        <f t="shared" si="57"/>
        <v>N</v>
      </c>
      <c r="X43" t="s">
        <v>203</v>
      </c>
      <c r="AC43">
        <f t="shared" si="37"/>
        <v>1</v>
      </c>
      <c r="AM43" t="s">
        <v>204</v>
      </c>
      <c r="AO43" t="s">
        <v>203</v>
      </c>
      <c r="AP43">
        <f t="shared" si="48"/>
        <v>3</v>
      </c>
    </row>
    <row r="44" spans="1:42" ht="14.5" customHeight="1" x14ac:dyDescent="0.35">
      <c r="A44" t="s">
        <v>19</v>
      </c>
      <c r="B44">
        <v>3</v>
      </c>
      <c r="C44" t="s">
        <v>1</v>
      </c>
      <c r="D44" t="str">
        <f t="shared" ref="D44" si="77">IF($B44&lt;$B45,"L",IF($B45&lt;$B44, "W", "T"))</f>
        <v>L</v>
      </c>
      <c r="E44" s="5">
        <f t="shared" ref="E44" si="78">$E45</f>
        <v>40804</v>
      </c>
      <c r="F44" s="4">
        <f t="shared" si="53"/>
        <v>2</v>
      </c>
      <c r="G44" s="4">
        <f t="shared" si="50"/>
        <v>7</v>
      </c>
      <c r="H44" t="s">
        <v>34</v>
      </c>
      <c r="I44">
        <v>1300</v>
      </c>
      <c r="J44" t="s">
        <v>43</v>
      </c>
      <c r="K44">
        <v>66</v>
      </c>
      <c r="L44" t="s">
        <v>69</v>
      </c>
      <c r="M44">
        <f t="shared" ref="M44:M75" si="79">$B45</f>
        <v>32</v>
      </c>
      <c r="N44" s="10">
        <f t="shared" si="55"/>
        <v>16</v>
      </c>
      <c r="O44" s="10">
        <f t="shared" si="56"/>
        <v>14</v>
      </c>
      <c r="P44" s="8">
        <f>(P45*-1)</f>
        <v>-9</v>
      </c>
      <c r="Q44" t="str">
        <f t="shared" si="57"/>
        <v>N</v>
      </c>
      <c r="T44" t="s">
        <v>204</v>
      </c>
      <c r="U44" t="s">
        <v>204</v>
      </c>
      <c r="AC44">
        <f t="shared" si="37"/>
        <v>4</v>
      </c>
      <c r="AE44" t="s">
        <v>203</v>
      </c>
      <c r="AH44" t="s">
        <v>204</v>
      </c>
      <c r="AP44">
        <f t="shared" si="48"/>
        <v>3</v>
      </c>
    </row>
    <row r="45" spans="1:42" ht="14.5" customHeight="1" x14ac:dyDescent="0.35">
      <c r="A45" t="s">
        <v>31</v>
      </c>
      <c r="B45">
        <v>32</v>
      </c>
      <c r="C45" t="s">
        <v>1</v>
      </c>
      <c r="D45" t="str">
        <f t="shared" ref="D45" si="80">IF($B44&lt;$B45, "W", IF($B45&lt;$B44, "L", "T"))</f>
        <v>W</v>
      </c>
      <c r="E45" s="5">
        <v>40804</v>
      </c>
      <c r="F45" s="4">
        <f t="shared" si="53"/>
        <v>2</v>
      </c>
      <c r="G45" s="4">
        <f t="shared" si="50"/>
        <v>7</v>
      </c>
      <c r="H45" t="s">
        <v>35</v>
      </c>
      <c r="I45">
        <v>1300</v>
      </c>
      <c r="J45" t="s">
        <v>43</v>
      </c>
      <c r="K45">
        <v>66</v>
      </c>
      <c r="L45" t="s">
        <v>69</v>
      </c>
      <c r="M45">
        <f t="shared" ref="M45:M76" si="81">$B44</f>
        <v>3</v>
      </c>
      <c r="N45" s="10">
        <f t="shared" si="55"/>
        <v>27</v>
      </c>
      <c r="O45" s="10">
        <f t="shared" si="56"/>
        <v>24</v>
      </c>
      <c r="P45" s="8">
        <v>9</v>
      </c>
      <c r="Q45" t="str">
        <f t="shared" si="57"/>
        <v>N</v>
      </c>
      <c r="T45" t="s">
        <v>203</v>
      </c>
      <c r="W45" t="s">
        <v>203</v>
      </c>
      <c r="Z45" t="s">
        <v>203</v>
      </c>
      <c r="AB45" t="s">
        <v>203</v>
      </c>
      <c r="AC45">
        <f t="shared" si="37"/>
        <v>4</v>
      </c>
      <c r="AF45" t="s">
        <v>203</v>
      </c>
      <c r="AI45" t="s">
        <v>203</v>
      </c>
      <c r="AN45" t="s">
        <v>203</v>
      </c>
      <c r="AP45">
        <f t="shared" si="48"/>
        <v>3</v>
      </c>
    </row>
    <row r="46" spans="1:42" ht="14.5" customHeight="1" x14ac:dyDescent="0.35">
      <c r="A46" t="s">
        <v>25</v>
      </c>
      <c r="B46">
        <v>0</v>
      </c>
      <c r="C46" t="s">
        <v>1</v>
      </c>
      <c r="D46" t="str">
        <f t="shared" ref="D46" si="82">IF($B46&lt;$B47,"L",IF($B47&lt;$B46, "W", "T"))</f>
        <v>L</v>
      </c>
      <c r="E46" s="5">
        <f t="shared" ref="E46" si="83">$E47</f>
        <v>40804</v>
      </c>
      <c r="F46" s="4">
        <f t="shared" si="53"/>
        <v>2</v>
      </c>
      <c r="G46" s="4">
        <f t="shared" si="50"/>
        <v>7</v>
      </c>
      <c r="H46" t="s">
        <v>34</v>
      </c>
      <c r="I46">
        <v>1300</v>
      </c>
      <c r="J46" t="s">
        <v>43</v>
      </c>
      <c r="K46">
        <v>63</v>
      </c>
      <c r="L46" t="s">
        <v>62</v>
      </c>
      <c r="M46">
        <f t="shared" ref="M46:M77" si="84">$B47</f>
        <v>24</v>
      </c>
      <c r="N46" s="10">
        <f t="shared" si="55"/>
        <v>17</v>
      </c>
      <c r="O46" s="10">
        <f t="shared" si="56"/>
        <v>33</v>
      </c>
      <c r="P46" s="8">
        <f>(P47*-1)</f>
        <v>-14</v>
      </c>
      <c r="Q46" t="str">
        <f t="shared" si="57"/>
        <v>N</v>
      </c>
      <c r="T46" t="s">
        <v>204</v>
      </c>
      <c r="X46" t="s">
        <v>203</v>
      </c>
      <c r="AC46">
        <f t="shared" si="37"/>
        <v>3</v>
      </c>
      <c r="AI46" t="s">
        <v>203</v>
      </c>
      <c r="AP46">
        <f t="shared" si="48"/>
        <v>1</v>
      </c>
    </row>
    <row r="47" spans="1:42" ht="14.5" customHeight="1" x14ac:dyDescent="0.35">
      <c r="A47" t="s">
        <v>4</v>
      </c>
      <c r="B47">
        <v>24</v>
      </c>
      <c r="C47" t="s">
        <v>1</v>
      </c>
      <c r="D47" t="str">
        <f t="shared" ref="D47" si="85">IF($B46&lt;$B47, "W", IF($B47&lt;$B46, "L", "T"))</f>
        <v>W</v>
      </c>
      <c r="E47" s="5">
        <v>40804</v>
      </c>
      <c r="F47" s="4">
        <f t="shared" si="53"/>
        <v>2</v>
      </c>
      <c r="G47" s="4">
        <f t="shared" si="50"/>
        <v>7</v>
      </c>
      <c r="H47" t="s">
        <v>35</v>
      </c>
      <c r="I47">
        <v>1300</v>
      </c>
      <c r="J47" t="s">
        <v>43</v>
      </c>
      <c r="K47">
        <v>63</v>
      </c>
      <c r="L47" t="s">
        <v>62</v>
      </c>
      <c r="M47">
        <f t="shared" ref="M47:M78" si="86">$B46</f>
        <v>0</v>
      </c>
      <c r="N47" s="10">
        <f t="shared" si="55"/>
        <v>7</v>
      </c>
      <c r="O47" s="10">
        <f t="shared" si="56"/>
        <v>35</v>
      </c>
      <c r="P47" s="8">
        <v>14</v>
      </c>
      <c r="Q47" t="str">
        <f t="shared" si="57"/>
        <v>N</v>
      </c>
      <c r="X47" t="s">
        <v>204</v>
      </c>
      <c r="AC47">
        <f t="shared" si="37"/>
        <v>2</v>
      </c>
      <c r="AJ47" t="s">
        <v>203</v>
      </c>
      <c r="AP47">
        <f t="shared" si="48"/>
        <v>1</v>
      </c>
    </row>
    <row r="48" spans="1:42" ht="14.5" customHeight="1" x14ac:dyDescent="0.35">
      <c r="A48" t="s">
        <v>12</v>
      </c>
      <c r="B48">
        <v>35</v>
      </c>
      <c r="C48" t="s">
        <v>1</v>
      </c>
      <c r="D48" t="str">
        <f t="shared" ref="D48" si="87">IF($B48&lt;$B49,"L",IF($B49&lt;$B48, "W", "T"))</f>
        <v>L</v>
      </c>
      <c r="E48" s="5">
        <f>$E49</f>
        <v>40804</v>
      </c>
      <c r="F48" s="4">
        <f t="shared" si="53"/>
        <v>2</v>
      </c>
      <c r="G48" s="4">
        <f t="shared" si="50"/>
        <v>6</v>
      </c>
      <c r="H48" t="s">
        <v>34</v>
      </c>
      <c r="I48">
        <v>1300</v>
      </c>
      <c r="J48" t="s">
        <v>43</v>
      </c>
      <c r="K48">
        <v>65</v>
      </c>
      <c r="L48" t="s">
        <v>65</v>
      </c>
      <c r="M48">
        <f t="shared" ref="M48:M79" si="88">$B49</f>
        <v>38</v>
      </c>
      <c r="N48" s="10">
        <f t="shared" si="55"/>
        <v>23</v>
      </c>
      <c r="O48" s="10">
        <f t="shared" si="56"/>
        <v>20</v>
      </c>
      <c r="P48" s="8">
        <f>(P49*-1)</f>
        <v>-3.5</v>
      </c>
      <c r="Q48" t="str">
        <f t="shared" si="57"/>
        <v>N</v>
      </c>
      <c r="T48" t="s">
        <v>204</v>
      </c>
      <c r="U48" t="s">
        <v>204</v>
      </c>
      <c r="AC48">
        <f t="shared" si="37"/>
        <v>4</v>
      </c>
      <c r="AJ48" t="s">
        <v>203</v>
      </c>
      <c r="AN48" t="s">
        <v>203</v>
      </c>
      <c r="AP48">
        <f t="shared" si="48"/>
        <v>2</v>
      </c>
    </row>
    <row r="49" spans="1:42" ht="14.5" customHeight="1" x14ac:dyDescent="0.35">
      <c r="A49" t="s">
        <v>11</v>
      </c>
      <c r="B49">
        <v>38</v>
      </c>
      <c r="C49" t="s">
        <v>1</v>
      </c>
      <c r="D49" t="str">
        <f t="shared" ref="D49" si="89">IF($B48&lt;$B49, "W", IF($B49&lt;$B48, "L", "T"))</f>
        <v>W</v>
      </c>
      <c r="E49" s="5">
        <v>40804</v>
      </c>
      <c r="F49" s="4">
        <f t="shared" si="53"/>
        <v>2</v>
      </c>
      <c r="G49" s="4">
        <f t="shared" si="50"/>
        <v>7</v>
      </c>
      <c r="H49" t="s">
        <v>35</v>
      </c>
      <c r="I49">
        <v>1300</v>
      </c>
      <c r="J49" t="s">
        <v>43</v>
      </c>
      <c r="K49">
        <v>65</v>
      </c>
      <c r="L49" t="s">
        <v>65</v>
      </c>
      <c r="M49">
        <f t="shared" ref="M49:M80" si="90">$B48</f>
        <v>35</v>
      </c>
      <c r="N49" s="10">
        <f t="shared" si="55"/>
        <v>41</v>
      </c>
      <c r="O49" s="10">
        <f t="shared" si="56"/>
        <v>7</v>
      </c>
      <c r="P49" s="8">
        <v>3.5</v>
      </c>
      <c r="Q49" t="str">
        <f t="shared" si="57"/>
        <v>N</v>
      </c>
      <c r="T49" t="s">
        <v>203</v>
      </c>
      <c r="AC49">
        <f t="shared" si="37"/>
        <v>1</v>
      </c>
      <c r="AP49">
        <f t="shared" si="48"/>
        <v>0</v>
      </c>
    </row>
    <row r="50" spans="1:42" ht="14.5" customHeight="1" x14ac:dyDescent="0.35">
      <c r="A50" t="s">
        <v>22</v>
      </c>
      <c r="B50">
        <v>21</v>
      </c>
      <c r="C50" t="s">
        <v>1</v>
      </c>
      <c r="D50" t="str">
        <f t="shared" ref="D50" si="91">IF($B50&lt;$B51,"L",IF($B51&lt;$B50, "W", "T"))</f>
        <v>L</v>
      </c>
      <c r="E50" s="5">
        <f t="shared" ref="E50" si="92">$E51</f>
        <v>40804</v>
      </c>
      <c r="F50" s="4">
        <f t="shared" si="53"/>
        <v>2</v>
      </c>
      <c r="G50" s="4">
        <f t="shared" si="50"/>
        <v>7</v>
      </c>
      <c r="H50" t="s">
        <v>34</v>
      </c>
      <c r="I50" s="1">
        <v>1300</v>
      </c>
      <c r="J50" t="s">
        <v>43</v>
      </c>
      <c r="K50">
        <v>66</v>
      </c>
      <c r="L50" t="s">
        <v>64</v>
      </c>
      <c r="M50">
        <f t="shared" ref="M50:M81" si="93">$B51</f>
        <v>22</v>
      </c>
      <c r="N50" s="10">
        <f t="shared" si="55"/>
        <v>28</v>
      </c>
      <c r="O50" s="10">
        <f t="shared" si="56"/>
        <v>21</v>
      </c>
      <c r="P50" s="8">
        <f>(P51*-1)</f>
        <v>-4.5</v>
      </c>
      <c r="Q50" t="str">
        <f t="shared" si="57"/>
        <v>N</v>
      </c>
      <c r="AC50">
        <f t="shared" si="37"/>
        <v>0</v>
      </c>
      <c r="AJ50" t="s">
        <v>204</v>
      </c>
      <c r="AP50">
        <f t="shared" si="48"/>
        <v>2</v>
      </c>
    </row>
    <row r="51" spans="1:42" ht="14.5" customHeight="1" x14ac:dyDescent="0.35">
      <c r="A51" t="s">
        <v>29</v>
      </c>
      <c r="B51">
        <v>22</v>
      </c>
      <c r="C51" t="s">
        <v>1</v>
      </c>
      <c r="D51" t="str">
        <f t="shared" ref="D51" si="94">IF($B50&lt;$B51, "W", IF($B51&lt;$B50, "L", "T"))</f>
        <v>W</v>
      </c>
      <c r="E51" s="5">
        <v>40804</v>
      </c>
      <c r="F51" s="4">
        <f t="shared" si="53"/>
        <v>2</v>
      </c>
      <c r="G51" s="4">
        <f t="shared" si="50"/>
        <v>7</v>
      </c>
      <c r="H51" t="s">
        <v>35</v>
      </c>
      <c r="I51" s="1">
        <v>1300</v>
      </c>
      <c r="J51" t="s">
        <v>43</v>
      </c>
      <c r="K51">
        <v>66</v>
      </c>
      <c r="L51" t="s">
        <v>64</v>
      </c>
      <c r="M51">
        <f t="shared" ref="M51:M82" si="95">$B50</f>
        <v>21</v>
      </c>
      <c r="N51" s="10">
        <f t="shared" si="55"/>
        <v>28</v>
      </c>
      <c r="O51" s="10">
        <f t="shared" si="56"/>
        <v>14</v>
      </c>
      <c r="P51" s="8">
        <v>4.5</v>
      </c>
      <c r="Q51" t="str">
        <f t="shared" si="57"/>
        <v>N</v>
      </c>
      <c r="AC51">
        <f t="shared" si="37"/>
        <v>0</v>
      </c>
      <c r="AJ51" t="s">
        <v>203</v>
      </c>
      <c r="AL51" t="s">
        <v>203</v>
      </c>
      <c r="AO51" t="s">
        <v>204</v>
      </c>
      <c r="AP51">
        <f t="shared" si="48"/>
        <v>4</v>
      </c>
    </row>
    <row r="52" spans="1:42" ht="14.5" customHeight="1" x14ac:dyDescent="0.35">
      <c r="A52" t="s">
        <v>9</v>
      </c>
      <c r="B52">
        <v>24</v>
      </c>
      <c r="C52" t="s">
        <v>1</v>
      </c>
      <c r="D52" t="str">
        <f t="shared" ref="D52" si="96">IF($B52&lt;$B53,"L",IF($B53&lt;$B52, "W", "T"))</f>
        <v>W</v>
      </c>
      <c r="E52" s="5">
        <f t="shared" ref="E52" si="97">$E53</f>
        <v>40804</v>
      </c>
      <c r="F52" s="4">
        <f t="shared" si="53"/>
        <v>2</v>
      </c>
      <c r="G52" s="4">
        <f t="shared" si="50"/>
        <v>7</v>
      </c>
      <c r="H52" t="s">
        <v>34</v>
      </c>
      <c r="I52">
        <v>1200</v>
      </c>
      <c r="J52" t="s">
        <v>38</v>
      </c>
      <c r="K52" t="s">
        <v>61</v>
      </c>
      <c r="M52">
        <f t="shared" ref="M52:M83" si="98">$B53</f>
        <v>20</v>
      </c>
      <c r="N52" s="10">
        <f t="shared" si="55"/>
        <v>20</v>
      </c>
      <c r="O52" s="10">
        <f t="shared" si="56"/>
        <v>27</v>
      </c>
      <c r="P52" s="8">
        <f>(P53*-1)</f>
        <v>-1</v>
      </c>
      <c r="Q52" t="str">
        <f t="shared" si="57"/>
        <v>Y</v>
      </c>
      <c r="AC52">
        <f t="shared" si="37"/>
        <v>0</v>
      </c>
      <c r="AE52" t="s">
        <v>203</v>
      </c>
      <c r="AP52">
        <f t="shared" si="48"/>
        <v>1</v>
      </c>
    </row>
    <row r="53" spans="1:42" ht="14.5" customHeight="1" x14ac:dyDescent="0.35">
      <c r="A53" t="s">
        <v>0</v>
      </c>
      <c r="B53">
        <v>20</v>
      </c>
      <c r="C53" t="s">
        <v>1</v>
      </c>
      <c r="D53" t="str">
        <f t="shared" ref="D53" si="99">IF($B52&lt;$B53, "W", IF($B53&lt;$B52, "L", "T"))</f>
        <v>L</v>
      </c>
      <c r="E53" s="5">
        <v>40804</v>
      </c>
      <c r="F53" s="4">
        <f t="shared" si="53"/>
        <v>2</v>
      </c>
      <c r="G53" s="4">
        <f t="shared" si="50"/>
        <v>7</v>
      </c>
      <c r="H53" t="s">
        <v>35</v>
      </c>
      <c r="I53">
        <v>1200</v>
      </c>
      <c r="J53" t="s">
        <v>38</v>
      </c>
      <c r="K53" t="s">
        <v>61</v>
      </c>
      <c r="M53">
        <f t="shared" ref="M53:M84" si="100">$B52</f>
        <v>24</v>
      </c>
      <c r="N53" s="10">
        <f t="shared" si="55"/>
        <v>17</v>
      </c>
      <c r="O53" s="10">
        <f t="shared" si="56"/>
        <v>24</v>
      </c>
      <c r="P53" s="8">
        <v>1</v>
      </c>
      <c r="Q53" t="str">
        <f t="shared" si="57"/>
        <v>Y</v>
      </c>
      <c r="AC53">
        <f t="shared" si="37"/>
        <v>0</v>
      </c>
      <c r="AI53" t="s">
        <v>203</v>
      </c>
      <c r="AP53">
        <f t="shared" si="48"/>
        <v>1</v>
      </c>
    </row>
    <row r="54" spans="1:42" ht="14.5" customHeight="1" x14ac:dyDescent="0.35">
      <c r="A54" t="s">
        <v>28</v>
      </c>
      <c r="B54">
        <v>27</v>
      </c>
      <c r="C54" t="s">
        <v>5</v>
      </c>
      <c r="D54" t="str">
        <f t="shared" ref="D54" si="101">IF($B54&lt;$B55,"L",IF($B55&lt;$B54, "W", "T"))</f>
        <v>W</v>
      </c>
      <c r="E54" s="5">
        <f t="shared" ref="E54" si="102">$E55</f>
        <v>40804</v>
      </c>
      <c r="F54" s="4">
        <f t="shared" si="53"/>
        <v>2</v>
      </c>
      <c r="G54" s="4">
        <f t="shared" si="50"/>
        <v>7</v>
      </c>
      <c r="H54" t="s">
        <v>34</v>
      </c>
      <c r="I54">
        <v>1305</v>
      </c>
      <c r="J54" t="s">
        <v>67</v>
      </c>
      <c r="K54" s="1">
        <f>K55</f>
        <v>70</v>
      </c>
      <c r="L54" s="1" t="str">
        <f>L55</f>
        <v>Sunny</v>
      </c>
      <c r="M54">
        <f t="shared" ref="M54:M85" si="103">$B55</f>
        <v>24</v>
      </c>
      <c r="N54" s="10">
        <f t="shared" si="55"/>
        <v>24</v>
      </c>
      <c r="O54" s="10">
        <f t="shared" si="56"/>
        <v>27</v>
      </c>
      <c r="P54" s="8">
        <f>(P55*-1)</f>
        <v>3</v>
      </c>
      <c r="Q54" t="str">
        <f t="shared" si="57"/>
        <v>N</v>
      </c>
      <c r="T54" t="s">
        <v>203</v>
      </c>
      <c r="V54" t="s">
        <v>203</v>
      </c>
      <c r="Z54" t="s">
        <v>203</v>
      </c>
      <c r="AA54" t="s">
        <v>204</v>
      </c>
      <c r="AC54">
        <f t="shared" si="37"/>
        <v>5</v>
      </c>
      <c r="AJ54" t="s">
        <v>203</v>
      </c>
      <c r="AL54" t="s">
        <v>204</v>
      </c>
      <c r="AM54" t="s">
        <v>203</v>
      </c>
      <c r="AP54">
        <f t="shared" si="48"/>
        <v>4</v>
      </c>
    </row>
    <row r="55" spans="1:42" ht="14.5" customHeight="1" x14ac:dyDescent="0.35">
      <c r="A55" t="s">
        <v>24</v>
      </c>
      <c r="B55">
        <v>24</v>
      </c>
      <c r="C55" t="s">
        <v>5</v>
      </c>
      <c r="D55" t="str">
        <f t="shared" ref="D55" si="104">IF($B54&lt;$B55, "W", IF($B55&lt;$B54, "L", "T"))</f>
        <v>L</v>
      </c>
      <c r="E55" s="5">
        <v>40804</v>
      </c>
      <c r="F55" s="4">
        <f t="shared" si="53"/>
        <v>2</v>
      </c>
      <c r="G55" s="4">
        <f t="shared" si="50"/>
        <v>7</v>
      </c>
      <c r="H55" t="s">
        <v>35</v>
      </c>
      <c r="I55">
        <v>1305</v>
      </c>
      <c r="J55" t="s">
        <v>67</v>
      </c>
      <c r="K55" s="1">
        <v>70</v>
      </c>
      <c r="L55" s="1" t="s">
        <v>65</v>
      </c>
      <c r="M55">
        <f t="shared" ref="M55:M86" si="105">$B54</f>
        <v>27</v>
      </c>
      <c r="N55" s="10">
        <f t="shared" si="55"/>
        <v>33</v>
      </c>
      <c r="O55" s="10">
        <f t="shared" si="56"/>
        <v>17</v>
      </c>
      <c r="P55" s="8">
        <v>-3</v>
      </c>
      <c r="Q55" t="str">
        <f t="shared" si="57"/>
        <v>N</v>
      </c>
      <c r="T55" t="s">
        <v>204</v>
      </c>
      <c r="AC55">
        <f t="shared" si="37"/>
        <v>2</v>
      </c>
      <c r="AN55" t="s">
        <v>204</v>
      </c>
      <c r="AP55">
        <f t="shared" si="48"/>
        <v>2</v>
      </c>
    </row>
    <row r="56" spans="1:42" ht="14.5" customHeight="1" x14ac:dyDescent="0.35">
      <c r="A56" t="s">
        <v>15</v>
      </c>
      <c r="B56">
        <v>23</v>
      </c>
      <c r="C56" t="s">
        <v>1</v>
      </c>
      <c r="D56" t="str">
        <f t="shared" ref="D56" si="106">IF($B56&lt;$B57,"L",IF($B57&lt;$B56, "W", "T"))</f>
        <v>W</v>
      </c>
      <c r="E56" s="5">
        <f t="shared" ref="E56" si="107">$E57</f>
        <v>40804</v>
      </c>
      <c r="F56" s="4">
        <f t="shared" si="53"/>
        <v>2</v>
      </c>
      <c r="G56" s="4">
        <f t="shared" si="50"/>
        <v>7</v>
      </c>
      <c r="H56" t="s">
        <v>34</v>
      </c>
      <c r="I56">
        <v>1615</v>
      </c>
      <c r="J56" t="s">
        <v>43</v>
      </c>
      <c r="K56">
        <v>87</v>
      </c>
      <c r="L56" t="s">
        <v>65</v>
      </c>
      <c r="M56">
        <f t="shared" ref="M56:M87" si="108">$B57</f>
        <v>13</v>
      </c>
      <c r="N56" s="10">
        <f t="shared" si="55"/>
        <v>34</v>
      </c>
      <c r="O56" s="10">
        <f t="shared" si="56"/>
        <v>7</v>
      </c>
      <c r="P56" s="8">
        <f>(P57*-1)</f>
        <v>3</v>
      </c>
      <c r="Q56" t="str">
        <f t="shared" si="57"/>
        <v>N</v>
      </c>
      <c r="S56" t="s">
        <v>203</v>
      </c>
      <c r="AA56" t="s">
        <v>204</v>
      </c>
      <c r="AC56">
        <f t="shared" si="37"/>
        <v>3</v>
      </c>
      <c r="AD56" t="s">
        <v>203</v>
      </c>
      <c r="AF56" t="s">
        <v>203</v>
      </c>
      <c r="AJ56" t="s">
        <v>203</v>
      </c>
      <c r="AK56" t="s">
        <v>203</v>
      </c>
      <c r="AP56">
        <f t="shared" si="48"/>
        <v>4</v>
      </c>
    </row>
    <row r="57" spans="1:42" ht="14.5" customHeight="1" x14ac:dyDescent="0.35">
      <c r="A57" t="s">
        <v>10</v>
      </c>
      <c r="B57">
        <v>13</v>
      </c>
      <c r="C57" t="s">
        <v>1</v>
      </c>
      <c r="D57" t="str">
        <f t="shared" ref="D57" si="109">IF($B56&lt;$B57, "W", IF($B57&lt;$B56, "L", "T"))</f>
        <v>L</v>
      </c>
      <c r="E57" s="5">
        <v>40804</v>
      </c>
      <c r="F57" s="4">
        <f t="shared" si="53"/>
        <v>2</v>
      </c>
      <c r="G57" s="4">
        <f t="shared" si="50"/>
        <v>6</v>
      </c>
      <c r="H57" t="s">
        <v>35</v>
      </c>
      <c r="I57">
        <v>1615</v>
      </c>
      <c r="J57" t="s">
        <v>43</v>
      </c>
      <c r="K57">
        <v>87</v>
      </c>
      <c r="L57" t="s">
        <v>65</v>
      </c>
      <c r="M57">
        <f t="shared" ref="M57:M88" si="110">$B56</f>
        <v>23</v>
      </c>
      <c r="N57" s="10">
        <f t="shared" si="55"/>
        <v>24</v>
      </c>
      <c r="O57" s="10">
        <f t="shared" si="56"/>
        <v>38</v>
      </c>
      <c r="P57" s="8">
        <v>-3</v>
      </c>
      <c r="Q57" t="str">
        <f t="shared" si="57"/>
        <v>N</v>
      </c>
      <c r="T57" t="s">
        <v>203</v>
      </c>
      <c r="AA57" t="s">
        <v>204</v>
      </c>
      <c r="AC57">
        <f t="shared" si="37"/>
        <v>3</v>
      </c>
      <c r="AP57">
        <f t="shared" si="48"/>
        <v>0</v>
      </c>
    </row>
    <row r="58" spans="1:42" ht="14.5" customHeight="1" x14ac:dyDescent="0.35">
      <c r="A58" t="s">
        <v>32</v>
      </c>
      <c r="B58">
        <v>21</v>
      </c>
      <c r="C58" t="s">
        <v>1</v>
      </c>
      <c r="D58" t="str">
        <f t="shared" ref="D58" si="111">IF($B58&lt;$B59,"L",IF($B59&lt;$B58, "W", "T"))</f>
        <v>L</v>
      </c>
      <c r="E58" s="5">
        <f t="shared" ref="E58" si="112">$E59</f>
        <v>40804</v>
      </c>
      <c r="F58" s="4">
        <f t="shared" si="53"/>
        <v>2</v>
      </c>
      <c r="G58" s="4">
        <f t="shared" si="50"/>
        <v>7</v>
      </c>
      <c r="H58" t="s">
        <v>34</v>
      </c>
      <c r="I58">
        <v>1615</v>
      </c>
      <c r="J58" t="s">
        <v>43</v>
      </c>
      <c r="K58">
        <v>63</v>
      </c>
      <c r="L58" t="s">
        <v>85</v>
      </c>
      <c r="M58">
        <f t="shared" ref="M58:M89" si="113">$B59</f>
        <v>35</v>
      </c>
      <c r="N58" s="10">
        <f t="shared" si="55"/>
        <v>24</v>
      </c>
      <c r="O58" s="10">
        <f t="shared" si="56"/>
        <v>17</v>
      </c>
      <c r="P58" s="8">
        <f>(P59*-1)</f>
        <v>-6.5</v>
      </c>
      <c r="Q58" t="str">
        <f t="shared" si="57"/>
        <v>N</v>
      </c>
      <c r="AC58">
        <f t="shared" si="37"/>
        <v>0</v>
      </c>
      <c r="AP58">
        <f t="shared" si="48"/>
        <v>0</v>
      </c>
    </row>
    <row r="59" spans="1:42" ht="14.5" customHeight="1" x14ac:dyDescent="0.35">
      <c r="A59" t="s">
        <v>7</v>
      </c>
      <c r="B59">
        <v>35</v>
      </c>
      <c r="C59" t="s">
        <v>1</v>
      </c>
      <c r="D59" t="str">
        <f t="shared" ref="D59" si="114">IF($B58&lt;$B59, "W", IF($B59&lt;$B58, "L", "T"))</f>
        <v>W</v>
      </c>
      <c r="E59" s="5">
        <v>40804</v>
      </c>
      <c r="F59" s="4">
        <f t="shared" si="53"/>
        <v>2</v>
      </c>
      <c r="G59" s="4">
        <f t="shared" si="50"/>
        <v>6</v>
      </c>
      <c r="H59" t="s">
        <v>35</v>
      </c>
      <c r="I59">
        <v>1615</v>
      </c>
      <c r="J59" t="s">
        <v>43</v>
      </c>
      <c r="K59">
        <v>63</v>
      </c>
      <c r="L59" t="s">
        <v>85</v>
      </c>
      <c r="M59">
        <f t="shared" ref="M59:M90" si="115">$B58</f>
        <v>21</v>
      </c>
      <c r="N59" s="10">
        <f t="shared" si="55"/>
        <v>38</v>
      </c>
      <c r="O59" s="10">
        <f t="shared" si="56"/>
        <v>24</v>
      </c>
      <c r="P59" s="8">
        <v>6.5</v>
      </c>
      <c r="Q59" t="str">
        <f t="shared" si="57"/>
        <v>N</v>
      </c>
      <c r="U59" t="s">
        <v>203</v>
      </c>
      <c r="AC59">
        <f t="shared" si="37"/>
        <v>1</v>
      </c>
      <c r="AH59" t="s">
        <v>203</v>
      </c>
      <c r="AP59">
        <f t="shared" si="48"/>
        <v>1</v>
      </c>
    </row>
    <row r="60" spans="1:42" ht="14.5" customHeight="1" x14ac:dyDescent="0.35">
      <c r="A60" t="s">
        <v>6</v>
      </c>
      <c r="B60">
        <v>22</v>
      </c>
      <c r="C60" t="s">
        <v>1</v>
      </c>
      <c r="D60" t="str">
        <f t="shared" ref="D60" si="116">IF($B60&lt;$B61,"L",IF($B61&lt;$B60, "W", "T"))</f>
        <v>L</v>
      </c>
      <c r="E60" s="5">
        <f t="shared" ref="E60" si="117">$E61</f>
        <v>40804</v>
      </c>
      <c r="F60" s="4">
        <f t="shared" si="53"/>
        <v>2</v>
      </c>
      <c r="G60" s="4">
        <f t="shared" si="50"/>
        <v>7</v>
      </c>
      <c r="H60" t="s">
        <v>34</v>
      </c>
      <c r="I60">
        <v>1415</v>
      </c>
      <c r="J60" t="s">
        <v>40</v>
      </c>
      <c r="K60" s="1">
        <f>K61</f>
        <v>69</v>
      </c>
      <c r="L60" s="1" t="str">
        <f>L61</f>
        <v>Sunny</v>
      </c>
      <c r="M60">
        <f t="shared" ref="M60:M91" si="118">$B61</f>
        <v>24</v>
      </c>
      <c r="N60" s="10">
        <f t="shared" si="55"/>
        <v>27</v>
      </c>
      <c r="O60" s="10">
        <f t="shared" si="56"/>
        <v>17</v>
      </c>
      <c r="P60" s="8">
        <f>(P61*-1)</f>
        <v>-3</v>
      </c>
      <c r="Q60" t="str">
        <f t="shared" si="57"/>
        <v>N</v>
      </c>
      <c r="R60" t="s">
        <v>203</v>
      </c>
      <c r="W60" t="s">
        <v>203</v>
      </c>
      <c r="AC60">
        <f t="shared" si="37"/>
        <v>2</v>
      </c>
      <c r="AD60" t="s">
        <v>204</v>
      </c>
      <c r="AK60" t="s">
        <v>203</v>
      </c>
      <c r="AP60">
        <f t="shared" si="48"/>
        <v>3</v>
      </c>
    </row>
    <row r="61" spans="1:42" ht="14.5" customHeight="1" x14ac:dyDescent="0.35">
      <c r="A61" t="s">
        <v>18</v>
      </c>
      <c r="B61">
        <v>24</v>
      </c>
      <c r="C61" t="s">
        <v>1</v>
      </c>
      <c r="D61" t="str">
        <f t="shared" ref="D61" si="119">IF($B60&lt;$B61, "W", IF($B61&lt;$B60, "L", "T"))</f>
        <v>W</v>
      </c>
      <c r="E61" s="5">
        <v>40804</v>
      </c>
      <c r="F61" s="4">
        <f t="shared" si="53"/>
        <v>2</v>
      </c>
      <c r="G61" s="4">
        <f t="shared" si="50"/>
        <v>6</v>
      </c>
      <c r="H61" t="s">
        <v>35</v>
      </c>
      <c r="I61">
        <v>1415</v>
      </c>
      <c r="J61" t="s">
        <v>40</v>
      </c>
      <c r="K61" s="1">
        <v>69</v>
      </c>
      <c r="L61" s="1" t="s">
        <v>65</v>
      </c>
      <c r="M61">
        <f t="shared" ref="M61:M92" si="120">$B60</f>
        <v>22</v>
      </c>
      <c r="N61" s="10">
        <f t="shared" si="55"/>
        <v>20</v>
      </c>
      <c r="O61" s="10">
        <f t="shared" si="56"/>
        <v>23</v>
      </c>
      <c r="P61" s="8">
        <v>3</v>
      </c>
      <c r="Q61" t="str">
        <f t="shared" si="57"/>
        <v>N</v>
      </c>
      <c r="AC61">
        <f t="shared" si="37"/>
        <v>0</v>
      </c>
      <c r="AD61" t="s">
        <v>204</v>
      </c>
      <c r="AE61" t="s">
        <v>204</v>
      </c>
      <c r="AI61" t="s">
        <v>204</v>
      </c>
      <c r="AL61" t="s">
        <v>204</v>
      </c>
      <c r="AP61">
        <f t="shared" si="48"/>
        <v>8</v>
      </c>
    </row>
    <row r="62" spans="1:42" ht="14.5" customHeight="1" x14ac:dyDescent="0.35">
      <c r="A62" t="s">
        <v>27</v>
      </c>
      <c r="B62">
        <v>31</v>
      </c>
      <c r="C62" t="s">
        <v>1</v>
      </c>
      <c r="D62" t="str">
        <f t="shared" ref="D62" si="121">IF($B62&lt;$B63,"L",IF($B63&lt;$B62, "W", "T"))</f>
        <v>L</v>
      </c>
      <c r="E62" s="5">
        <f t="shared" ref="E62" si="122">$E63</f>
        <v>40804</v>
      </c>
      <c r="F62" s="4">
        <f t="shared" si="53"/>
        <v>2</v>
      </c>
      <c r="G62" s="4">
        <f t="shared" si="50"/>
        <v>7</v>
      </c>
      <c r="H62" t="s">
        <v>34</v>
      </c>
      <c r="I62">
        <v>2020</v>
      </c>
      <c r="J62" t="s">
        <v>43</v>
      </c>
      <c r="K62" t="s">
        <v>61</v>
      </c>
      <c r="M62">
        <f t="shared" ref="M62:M93" si="123">$B63</f>
        <v>35</v>
      </c>
      <c r="N62" s="10">
        <f t="shared" si="55"/>
        <v>31</v>
      </c>
      <c r="O62" s="10">
        <f t="shared" si="56"/>
        <v>13</v>
      </c>
      <c r="P62" s="8">
        <f>(P63*-1)</f>
        <v>2.5</v>
      </c>
      <c r="Q62" t="str">
        <f t="shared" si="57"/>
        <v>Y</v>
      </c>
      <c r="W62" t="s">
        <v>203</v>
      </c>
      <c r="Y62" t="s">
        <v>203</v>
      </c>
      <c r="AC62">
        <f t="shared" si="37"/>
        <v>2</v>
      </c>
      <c r="AN62" t="s">
        <v>203</v>
      </c>
      <c r="AP62">
        <f t="shared" si="48"/>
        <v>1</v>
      </c>
    </row>
    <row r="63" spans="1:42" ht="14.5" customHeight="1" x14ac:dyDescent="0.35">
      <c r="A63" t="s">
        <v>3</v>
      </c>
      <c r="B63">
        <v>35</v>
      </c>
      <c r="C63" t="s">
        <v>1</v>
      </c>
      <c r="D63" t="str">
        <f t="shared" ref="D63" si="124">IF($B62&lt;$B63, "W", IF($B63&lt;$B62, "L", "T"))</f>
        <v>W</v>
      </c>
      <c r="E63" s="5">
        <v>40804</v>
      </c>
      <c r="F63" s="4">
        <f t="shared" si="53"/>
        <v>2</v>
      </c>
      <c r="G63" s="4">
        <f t="shared" si="50"/>
        <v>7</v>
      </c>
      <c r="H63" t="s">
        <v>35</v>
      </c>
      <c r="I63">
        <v>2020</v>
      </c>
      <c r="J63" t="s">
        <v>43</v>
      </c>
      <c r="K63" t="s">
        <v>61</v>
      </c>
      <c r="M63">
        <f t="shared" ref="M63:M94" si="125">$B62</f>
        <v>31</v>
      </c>
      <c r="N63" s="10">
        <f t="shared" si="55"/>
        <v>12</v>
      </c>
      <c r="O63" s="10">
        <f t="shared" si="56"/>
        <v>30</v>
      </c>
      <c r="P63" s="8">
        <v>-2.5</v>
      </c>
      <c r="Q63" t="str">
        <f t="shared" si="57"/>
        <v>Y</v>
      </c>
      <c r="V63" t="s">
        <v>204</v>
      </c>
      <c r="AA63" t="s">
        <v>203</v>
      </c>
      <c r="AC63">
        <f t="shared" si="37"/>
        <v>3</v>
      </c>
      <c r="AE63" t="s">
        <v>204</v>
      </c>
      <c r="AI63" t="s">
        <v>203</v>
      </c>
      <c r="AP63">
        <f t="shared" si="48"/>
        <v>3</v>
      </c>
    </row>
    <row r="64" spans="1:42" ht="14.5" customHeight="1" x14ac:dyDescent="0.35">
      <c r="A64" t="s">
        <v>23</v>
      </c>
      <c r="B64">
        <v>16</v>
      </c>
      <c r="C64" t="s">
        <v>1</v>
      </c>
      <c r="D64" t="str">
        <f t="shared" ref="D64:D96" si="126">IF($B64&lt;$B65,"L",IF($B65&lt;$B64, "W", "T"))</f>
        <v>L</v>
      </c>
      <c r="E64" s="5">
        <f t="shared" ref="E64" si="127">$E65</f>
        <v>40805</v>
      </c>
      <c r="F64" s="4">
        <f t="shared" si="53"/>
        <v>2</v>
      </c>
      <c r="G64" s="4">
        <f t="shared" si="50"/>
        <v>8</v>
      </c>
      <c r="H64" t="s">
        <v>34</v>
      </c>
      <c r="I64">
        <v>2030</v>
      </c>
      <c r="J64" t="s">
        <v>43</v>
      </c>
      <c r="K64">
        <v>60</v>
      </c>
      <c r="L64" t="s">
        <v>69</v>
      </c>
      <c r="M64">
        <f t="shared" ref="M64:M95" si="128">$B65</f>
        <v>28</v>
      </c>
      <c r="N64" s="10">
        <f t="shared" si="55"/>
        <v>13</v>
      </c>
      <c r="O64" s="10">
        <f t="shared" si="56"/>
        <v>31</v>
      </c>
      <c r="P64" s="8">
        <f>(P65*-1)</f>
        <v>-7</v>
      </c>
      <c r="Q64" t="str">
        <f t="shared" si="57"/>
        <v>N</v>
      </c>
      <c r="R64" t="s">
        <v>203</v>
      </c>
      <c r="S64" t="s">
        <v>204</v>
      </c>
      <c r="AC64">
        <f t="shared" si="37"/>
        <v>3</v>
      </c>
      <c r="AP64">
        <f t="shared" si="48"/>
        <v>0</v>
      </c>
    </row>
    <row r="65" spans="1:42" ht="14.5" customHeight="1" x14ac:dyDescent="0.35">
      <c r="A65" t="s">
        <v>21</v>
      </c>
      <c r="B65">
        <v>28</v>
      </c>
      <c r="C65" t="s">
        <v>1</v>
      </c>
      <c r="D65" t="str">
        <f t="shared" ref="D65" si="129">IF($B64&lt;$B65, "W", IF($B65&lt;$B64, "L", "T"))</f>
        <v>W</v>
      </c>
      <c r="E65" s="5">
        <v>40805</v>
      </c>
      <c r="F65" s="4">
        <f t="shared" si="53"/>
        <v>2</v>
      </c>
      <c r="G65" s="4">
        <f t="shared" si="50"/>
        <v>8</v>
      </c>
      <c r="H65" t="s">
        <v>35</v>
      </c>
      <c r="I65">
        <v>2030</v>
      </c>
      <c r="J65" t="s">
        <v>43</v>
      </c>
      <c r="K65">
        <v>60</v>
      </c>
      <c r="L65" t="s">
        <v>69</v>
      </c>
      <c r="M65">
        <f t="shared" ref="M65:M96" si="130">$B64</f>
        <v>16</v>
      </c>
      <c r="N65" s="10">
        <f t="shared" si="55"/>
        <v>14</v>
      </c>
      <c r="O65" s="10">
        <f t="shared" si="56"/>
        <v>28</v>
      </c>
      <c r="P65" s="8">
        <v>7</v>
      </c>
      <c r="Q65" t="str">
        <f t="shared" si="57"/>
        <v>N</v>
      </c>
      <c r="AA65" t="s">
        <v>203</v>
      </c>
      <c r="AC65">
        <f t="shared" si="37"/>
        <v>1</v>
      </c>
      <c r="AK65" t="s">
        <v>203</v>
      </c>
      <c r="AP65">
        <f t="shared" ref="AP65:AP96" si="131">IF(ISBLANK($AD65),0,IF($AD65="O",2,1))+IF(ISBLANK($AE65),0,IF($AE65="O",2,1))+IF(ISBLANK($AF65),0,IF($AF65="O",2,1))+IF(ISBLANK($AG65),0,IF($AG65="O",2,1))+IF(ISBLANK($AH65),0,IF($AH65="O",2,1))+IF(ISBLANK($AI65),0,IF($AI65="O",2,1))+IF(ISBLANK($AJ65),0,IF($AJ65="O",2,1))+IF(ISBLANK($AK65),0,IF($AK65="O",2,1))+IF(ISBLANK($AL65),0,IF($AL65="O",2,1))+IF(ISBLANK($AM65),0,IF($AM65="O",2,1))+IF(ISBLANK($AN65),0,IF($AN65="O",2,1))+IF(ISBLANK($AO65),0,IF($AO65="O",2,1))</f>
        <v>1</v>
      </c>
    </row>
    <row r="66" spans="1:42" ht="14.5" customHeight="1" x14ac:dyDescent="0.35">
      <c r="A66" t="s">
        <v>19</v>
      </c>
      <c r="B66">
        <v>10</v>
      </c>
      <c r="C66" t="s">
        <v>1</v>
      </c>
      <c r="D66" t="str">
        <f t="shared" si="126"/>
        <v>L</v>
      </c>
      <c r="E66" s="5">
        <f>$E67</f>
        <v>40811</v>
      </c>
      <c r="F66" s="4">
        <f>1+IF(ISNA(VLOOKUP($A66,$A$34:$F$65,6,FALSE)),VLOOKUP($A66,$A$2:$F$33,6,FALSE),VLOOKUP($A66,$A$34:$F$65,6,FALSE))</f>
        <v>3</v>
      </c>
      <c r="G66" s="4">
        <f>VLOOKUP($A66,$A66:$E66,5,FALSE)-IF(ISNA(VLOOKUP($A66,$A$34:$E$65,5,FALSE)),VLOOKUP($A66,$A$2:$E$33,5,FALSE),VLOOKUP($A66,$A$34:$E$65,5,FALSE))</f>
        <v>7</v>
      </c>
      <c r="H66" t="s">
        <v>34</v>
      </c>
      <c r="I66">
        <v>1300</v>
      </c>
      <c r="J66" t="s">
        <v>43</v>
      </c>
      <c r="K66" s="1">
        <f>K67</f>
        <v>75</v>
      </c>
      <c r="L66" s="1" t="str">
        <f>L67</f>
        <v>Cloudy</v>
      </c>
      <c r="M66">
        <f t="shared" ref="M66:M97" si="132">$B67</f>
        <v>16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9.5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23</v>
      </c>
      <c r="P66" s="8">
        <f>(P67*-1)</f>
        <v>-3.5</v>
      </c>
      <c r="Q66" t="str">
        <f>IF(AND(($P66 &lt;  0), ($D66="L")), "N", IF(AND(($P66 &gt; 0), ($D66="W")),"N","Y"))</f>
        <v>N</v>
      </c>
      <c r="T66" t="s">
        <v>203</v>
      </c>
      <c r="U66" t="s">
        <v>203</v>
      </c>
      <c r="AC66">
        <f t="shared" si="37"/>
        <v>2</v>
      </c>
      <c r="AE66" t="s">
        <v>203</v>
      </c>
      <c r="AH66" t="s">
        <v>204</v>
      </c>
      <c r="AK66" t="s">
        <v>204</v>
      </c>
      <c r="AP66">
        <f t="shared" si="131"/>
        <v>5</v>
      </c>
    </row>
    <row r="67" spans="1:42" ht="14.5" customHeight="1" x14ac:dyDescent="0.35">
      <c r="A67" t="s">
        <v>20</v>
      </c>
      <c r="B67">
        <v>16</v>
      </c>
      <c r="C67" t="s">
        <v>1</v>
      </c>
      <c r="D67" t="str">
        <f t="shared" ref="D67" si="133">IF($B66&lt;$B67, "W", IF($B67&lt;$B66, "L", "T"))</f>
        <v>W</v>
      </c>
      <c r="E67" s="5">
        <v>40811</v>
      </c>
      <c r="F67" s="4">
        <f t="shared" ref="F67:F97" si="134">1+IF(ISNA(VLOOKUP($A67,$A$34:$F$65,6,FALSE)),VLOOKUP($A67,$A$2:$F$33,6,FALSE),VLOOKUP($A67,$A$34:$F$65,6,FALSE))</f>
        <v>3</v>
      </c>
      <c r="G67" s="4">
        <f t="shared" ref="G67:G97" si="135">VLOOKUP($A67,$A67:$E67,5,FALSE)-IF(ISNA(VLOOKUP($A67,$A$34:$E$65,5,FALSE)),VLOOKUP($A67,$A$2:$E$33,5,FALSE),VLOOKUP($A67,$A$34:$E$65,5,FALSE))</f>
        <v>7</v>
      </c>
      <c r="H67" t="s">
        <v>35</v>
      </c>
      <c r="I67">
        <v>1300</v>
      </c>
      <c r="J67" t="s">
        <v>43</v>
      </c>
      <c r="K67" s="1">
        <v>75</v>
      </c>
      <c r="L67" s="1" t="s">
        <v>64</v>
      </c>
      <c r="M67">
        <f t="shared" ref="M67:M98" si="136">$B66</f>
        <v>10</v>
      </c>
      <c r="N67" s="10">
        <f t="shared" ref="N67:N97" si="137">(IF(ISNA(VLOOKUP($A67,$A$34:$N$65,2,FALSE)),((VLOOKUP($A67,$A$2:$N$33,14,FALSE)*($F67-2))+VLOOKUP($A67,$A$2:$N$33,2,FALSE))/($F67-1),((VLOOKUP($A67,$A$34:$N$65,14,FALSE)*($F67-2))+VLOOKUP($A67,$A$34:$N$65,2,FALSE))/($F67-1)))</f>
        <v>22</v>
      </c>
      <c r="O67" s="10">
        <f t="shared" ref="O67:O97" si="138">(IF(ISNA(VLOOKUP($A67,$A$34:$O$65,13,FALSE)),((VLOOKUP($A67,$A$2:$O$33,15,FALSE)*($F67-2))+VLOOKUP($A67,$A$2:$O$33,13,FALSE))/($F67-1),((VLOOKUP($A67,$A$34:$O$65,15,FALSE)*($F67-2))+VLOOKUP($A67,$A$34:$O$65,13,FALSE))/($F67-1)))</f>
        <v>29</v>
      </c>
      <c r="P67" s="8">
        <v>3.5</v>
      </c>
      <c r="Q67" t="str">
        <f t="shared" ref="Q67:Q97" si="139">IF(AND(($P67 &lt;  0), ($D67="L")), "N", IF(AND(($P67 &gt; 0), ($D67="W")),"N","Y"))</f>
        <v>N</v>
      </c>
      <c r="R67" t="s">
        <v>203</v>
      </c>
      <c r="AC67">
        <f t="shared" si="37"/>
        <v>1</v>
      </c>
      <c r="AL67" t="s">
        <v>203</v>
      </c>
      <c r="AO67" t="s">
        <v>204</v>
      </c>
      <c r="AP67">
        <f t="shared" si="131"/>
        <v>3</v>
      </c>
    </row>
    <row r="68" spans="1:42" ht="14.5" customHeight="1" x14ac:dyDescent="0.35">
      <c r="A68" t="s">
        <v>18</v>
      </c>
      <c r="B68">
        <v>14</v>
      </c>
      <c r="C68" t="s">
        <v>1</v>
      </c>
      <c r="D68" t="str">
        <f t="shared" si="126"/>
        <v>L</v>
      </c>
      <c r="E68" s="5">
        <f t="shared" ref="E68" si="140">$E69</f>
        <v>40811</v>
      </c>
      <c r="F68" s="4">
        <f t="shared" si="134"/>
        <v>3</v>
      </c>
      <c r="G68" s="4">
        <f t="shared" si="135"/>
        <v>7</v>
      </c>
      <c r="H68" t="s">
        <v>34</v>
      </c>
      <c r="I68">
        <v>1200</v>
      </c>
      <c r="J68" t="s">
        <v>38</v>
      </c>
      <c r="K68" s="1">
        <f>K69</f>
        <v>73</v>
      </c>
      <c r="L68" s="1" t="str">
        <f>L69</f>
        <v>Sunny</v>
      </c>
      <c r="M68">
        <f t="shared" ref="M68:M99" si="141">$B69</f>
        <v>17</v>
      </c>
      <c r="N68" s="10">
        <f t="shared" si="137"/>
        <v>22</v>
      </c>
      <c r="O68" s="10">
        <f t="shared" si="138"/>
        <v>22.5</v>
      </c>
      <c r="P68" s="8">
        <f>(P69*-1)</f>
        <v>-7</v>
      </c>
      <c r="Q68" t="str">
        <f t="shared" si="139"/>
        <v>N</v>
      </c>
      <c r="T68" t="s">
        <v>204</v>
      </c>
      <c r="AC68">
        <f t="shared" si="37"/>
        <v>2</v>
      </c>
      <c r="AD68" t="s">
        <v>204</v>
      </c>
      <c r="AE68" t="s">
        <v>204</v>
      </c>
      <c r="AI68" t="s">
        <v>204</v>
      </c>
      <c r="AL68" t="s">
        <v>204</v>
      </c>
      <c r="AP68">
        <f t="shared" si="131"/>
        <v>8</v>
      </c>
    </row>
    <row r="69" spans="1:42" ht="14.5" customHeight="1" x14ac:dyDescent="0.35">
      <c r="A69" t="s">
        <v>13</v>
      </c>
      <c r="B69">
        <v>17</v>
      </c>
      <c r="C69" t="s">
        <v>1</v>
      </c>
      <c r="D69" t="str">
        <f t="shared" ref="D69" si="142">IF($B68&lt;$B69, "W", IF($B69&lt;$B68, "L", "T"))</f>
        <v>W</v>
      </c>
      <c r="E69" s="5">
        <v>40811</v>
      </c>
      <c r="F69" s="4">
        <f t="shared" si="134"/>
        <v>3</v>
      </c>
      <c r="G69" s="4">
        <f t="shared" si="135"/>
        <v>7</v>
      </c>
      <c r="H69" t="s">
        <v>35</v>
      </c>
      <c r="I69">
        <v>1200</v>
      </c>
      <c r="J69" t="s">
        <v>38</v>
      </c>
      <c r="K69" s="1">
        <v>73</v>
      </c>
      <c r="L69" s="1" t="s">
        <v>65</v>
      </c>
      <c r="M69">
        <f t="shared" ref="M69:M100" si="143">$B68</f>
        <v>14</v>
      </c>
      <c r="N69" s="10">
        <f t="shared" si="137"/>
        <v>20</v>
      </c>
      <c r="O69" s="10">
        <f t="shared" si="138"/>
        <v>14.5</v>
      </c>
      <c r="P69" s="8">
        <v>7</v>
      </c>
      <c r="Q69" t="str">
        <f t="shared" si="139"/>
        <v>N</v>
      </c>
      <c r="S69" t="s">
        <v>203</v>
      </c>
      <c r="AB69" t="s">
        <v>203</v>
      </c>
      <c r="AC69">
        <f t="shared" si="37"/>
        <v>2</v>
      </c>
      <c r="AP69">
        <f t="shared" si="131"/>
        <v>0</v>
      </c>
    </row>
    <row r="70" spans="1:42" ht="14.5" customHeight="1" x14ac:dyDescent="0.35">
      <c r="A70" t="s">
        <v>15</v>
      </c>
      <c r="B70">
        <v>33</v>
      </c>
      <c r="C70" t="s">
        <v>1</v>
      </c>
      <c r="D70" t="str">
        <f t="shared" si="126"/>
        <v>L</v>
      </c>
      <c r="E70" s="5">
        <f t="shared" ref="E70" si="144">$E71</f>
        <v>40811</v>
      </c>
      <c r="F70" s="4">
        <f t="shared" si="134"/>
        <v>3</v>
      </c>
      <c r="G70" s="4">
        <f t="shared" si="135"/>
        <v>7</v>
      </c>
      <c r="H70" t="s">
        <v>34</v>
      </c>
      <c r="I70">
        <v>1200</v>
      </c>
      <c r="J70" t="s">
        <v>38</v>
      </c>
      <c r="K70" t="s">
        <v>61</v>
      </c>
      <c r="M70">
        <f t="shared" ref="M70:M101" si="145">$B71</f>
        <v>40</v>
      </c>
      <c r="N70" s="10">
        <f t="shared" si="137"/>
        <v>28.5</v>
      </c>
      <c r="O70" s="10">
        <f t="shared" si="138"/>
        <v>10</v>
      </c>
      <c r="P70" s="8">
        <f>(P71*-1)</f>
        <v>-3.5</v>
      </c>
      <c r="Q70" t="str">
        <f t="shared" si="139"/>
        <v>N</v>
      </c>
      <c r="R70" t="s">
        <v>203</v>
      </c>
      <c r="S70" t="s">
        <v>204</v>
      </c>
      <c r="T70" t="s">
        <v>203</v>
      </c>
      <c r="Y70" t="s">
        <v>203</v>
      </c>
      <c r="AA70" t="s">
        <v>203</v>
      </c>
      <c r="AC70">
        <f t="shared" si="37"/>
        <v>6</v>
      </c>
      <c r="AI70" t="s">
        <v>203</v>
      </c>
      <c r="AK70" t="s">
        <v>203</v>
      </c>
      <c r="AM70" t="s">
        <v>203</v>
      </c>
      <c r="AP70">
        <f t="shared" si="131"/>
        <v>3</v>
      </c>
    </row>
    <row r="71" spans="1:42" ht="14.5" customHeight="1" x14ac:dyDescent="0.35">
      <c r="A71" t="s">
        <v>2</v>
      </c>
      <c r="B71">
        <v>40</v>
      </c>
      <c r="C71" t="s">
        <v>1</v>
      </c>
      <c r="D71" t="str">
        <f t="shared" ref="D71" si="146">IF($B70&lt;$B71, "W", IF($B71&lt;$B70, "L", "T"))</f>
        <v>W</v>
      </c>
      <c r="E71" s="5">
        <v>40811</v>
      </c>
      <c r="F71" s="4">
        <f t="shared" si="134"/>
        <v>3</v>
      </c>
      <c r="G71" s="4">
        <f t="shared" si="135"/>
        <v>7</v>
      </c>
      <c r="H71" t="s">
        <v>35</v>
      </c>
      <c r="I71">
        <v>1200</v>
      </c>
      <c r="J71" t="s">
        <v>38</v>
      </c>
      <c r="K71" t="s">
        <v>61</v>
      </c>
      <c r="M71">
        <f t="shared" ref="M71:M102" si="147">$B70</f>
        <v>33</v>
      </c>
      <c r="N71" s="10">
        <f t="shared" si="137"/>
        <v>32</v>
      </c>
      <c r="O71" s="10">
        <f t="shared" si="138"/>
        <v>27.5</v>
      </c>
      <c r="P71" s="8">
        <v>3.5</v>
      </c>
      <c r="Q71" t="str">
        <f t="shared" si="139"/>
        <v>N</v>
      </c>
      <c r="AC71">
        <f t="shared" si="37"/>
        <v>0</v>
      </c>
      <c r="AI71" t="s">
        <v>204</v>
      </c>
      <c r="AK71" t="s">
        <v>203</v>
      </c>
      <c r="AM71" t="s">
        <v>204</v>
      </c>
      <c r="AO71" t="s">
        <v>203</v>
      </c>
      <c r="AP71">
        <f t="shared" si="131"/>
        <v>6</v>
      </c>
    </row>
    <row r="72" spans="1:42" ht="14.5" customHeight="1" x14ac:dyDescent="0.35">
      <c r="A72" t="s">
        <v>10</v>
      </c>
      <c r="B72">
        <v>16</v>
      </c>
      <c r="C72" t="s">
        <v>1</v>
      </c>
      <c r="D72" t="str">
        <f t="shared" si="126"/>
        <v>L</v>
      </c>
      <c r="E72" s="5">
        <f t="shared" ref="E72" si="148">$E73</f>
        <v>40811</v>
      </c>
      <c r="F72" s="4">
        <f t="shared" si="134"/>
        <v>3</v>
      </c>
      <c r="G72" s="4">
        <f t="shared" si="135"/>
        <v>7</v>
      </c>
      <c r="H72" t="s">
        <v>34</v>
      </c>
      <c r="I72">
        <v>1300</v>
      </c>
      <c r="J72" t="s">
        <v>43</v>
      </c>
      <c r="K72" s="1">
        <f>K73</f>
        <v>70</v>
      </c>
      <c r="L72" s="1" t="str">
        <f>L73</f>
        <v>Sunny</v>
      </c>
      <c r="M72">
        <f t="shared" ref="M72:M103" si="149">$B73</f>
        <v>17</v>
      </c>
      <c r="N72" s="10">
        <f t="shared" si="137"/>
        <v>18.5</v>
      </c>
      <c r="O72" s="10">
        <f t="shared" si="138"/>
        <v>30.5</v>
      </c>
      <c r="P72" s="8">
        <f>(P73*-1)</f>
        <v>1.5</v>
      </c>
      <c r="Q72" t="str">
        <f t="shared" si="139"/>
        <v>Y</v>
      </c>
      <c r="S72" t="s">
        <v>203</v>
      </c>
      <c r="T72" t="s">
        <v>203</v>
      </c>
      <c r="AA72" t="s">
        <v>203</v>
      </c>
      <c r="AC72">
        <f t="shared" si="37"/>
        <v>3</v>
      </c>
      <c r="AH72" t="s">
        <v>203</v>
      </c>
      <c r="AM72" t="s">
        <v>204</v>
      </c>
      <c r="AP72">
        <f t="shared" si="131"/>
        <v>3</v>
      </c>
    </row>
    <row r="73" spans="1:42" ht="14.5" customHeight="1" x14ac:dyDescent="0.35">
      <c r="A73" t="s">
        <v>8</v>
      </c>
      <c r="B73">
        <v>17</v>
      </c>
      <c r="C73" t="s">
        <v>1</v>
      </c>
      <c r="D73" t="str">
        <f t="shared" ref="D73" si="150">IF($B72&lt;$B73, "W", IF($B73&lt;$B72, "L", "T"))</f>
        <v>W</v>
      </c>
      <c r="E73" s="5">
        <v>40811</v>
      </c>
      <c r="F73" s="4">
        <f t="shared" si="134"/>
        <v>3</v>
      </c>
      <c r="G73" s="4">
        <f t="shared" si="135"/>
        <v>7</v>
      </c>
      <c r="H73" t="s">
        <v>35</v>
      </c>
      <c r="I73">
        <v>1300</v>
      </c>
      <c r="J73" t="s">
        <v>43</v>
      </c>
      <c r="K73" s="1">
        <v>70</v>
      </c>
      <c r="L73" s="1" t="s">
        <v>65</v>
      </c>
      <c r="M73">
        <f t="shared" ref="M73:M104" si="151">$B72</f>
        <v>16</v>
      </c>
      <c r="N73" s="10">
        <f t="shared" si="137"/>
        <v>22</v>
      </c>
      <c r="O73" s="10">
        <f t="shared" si="138"/>
        <v>23</v>
      </c>
      <c r="P73" s="8">
        <v>-1.5</v>
      </c>
      <c r="Q73" t="str">
        <f t="shared" si="139"/>
        <v>Y</v>
      </c>
      <c r="S73" t="s">
        <v>204</v>
      </c>
      <c r="Z73" t="s">
        <v>204</v>
      </c>
      <c r="AC73">
        <f t="shared" si="37"/>
        <v>4</v>
      </c>
      <c r="AP73">
        <f t="shared" si="131"/>
        <v>0</v>
      </c>
    </row>
    <row r="74" spans="1:42" ht="14.5" customHeight="1" x14ac:dyDescent="0.35">
      <c r="A74" t="s">
        <v>24</v>
      </c>
      <c r="B74">
        <v>13</v>
      </c>
      <c r="C74" t="s">
        <v>1</v>
      </c>
      <c r="D74" t="str">
        <f t="shared" si="126"/>
        <v>W</v>
      </c>
      <c r="E74" s="5">
        <f t="shared" ref="E74" si="152">$E75</f>
        <v>40811</v>
      </c>
      <c r="F74" s="4">
        <f t="shared" si="134"/>
        <v>3</v>
      </c>
      <c r="G74" s="4">
        <f t="shared" si="135"/>
        <v>7</v>
      </c>
      <c r="H74" t="s">
        <v>34</v>
      </c>
      <c r="I74">
        <v>1300</v>
      </c>
      <c r="J74" t="s">
        <v>43</v>
      </c>
      <c r="K74" s="1">
        <f>K75</f>
        <v>71</v>
      </c>
      <c r="L74" s="1" t="str">
        <f>L75</f>
        <v>Partly Cloudy</v>
      </c>
      <c r="M74">
        <f t="shared" ref="M74:M105" si="153">$B75</f>
        <v>8</v>
      </c>
      <c r="N74" s="10">
        <f t="shared" si="137"/>
        <v>28.5</v>
      </c>
      <c r="O74" s="10">
        <f t="shared" si="138"/>
        <v>22</v>
      </c>
      <c r="P74" s="8">
        <f>(P75*-1)</f>
        <v>-1</v>
      </c>
      <c r="Q74" t="str">
        <f t="shared" si="139"/>
        <v>Y</v>
      </c>
      <c r="R74" t="s">
        <v>203</v>
      </c>
      <c r="T74" t="s">
        <v>203</v>
      </c>
      <c r="AC74">
        <f t="shared" si="37"/>
        <v>2</v>
      </c>
      <c r="AN74" t="s">
        <v>203</v>
      </c>
      <c r="AP74">
        <f t="shared" si="131"/>
        <v>1</v>
      </c>
    </row>
    <row r="75" spans="1:42" ht="14.5" customHeight="1" x14ac:dyDescent="0.35">
      <c r="A75" t="s">
        <v>6</v>
      </c>
      <c r="B75">
        <v>8</v>
      </c>
      <c r="C75" t="s">
        <v>1</v>
      </c>
      <c r="D75" t="str">
        <f t="shared" ref="D75" si="154">IF($B74&lt;$B75, "W", IF($B75&lt;$B74, "L", "T"))</f>
        <v>L</v>
      </c>
      <c r="E75" s="5">
        <v>40811</v>
      </c>
      <c r="F75" s="4">
        <f t="shared" si="134"/>
        <v>3</v>
      </c>
      <c r="G75" s="4">
        <f t="shared" si="135"/>
        <v>7</v>
      </c>
      <c r="H75" t="s">
        <v>35</v>
      </c>
      <c r="I75">
        <v>1300</v>
      </c>
      <c r="J75" t="s">
        <v>43</v>
      </c>
      <c r="K75" s="1">
        <v>71</v>
      </c>
      <c r="L75" s="1" t="s">
        <v>62</v>
      </c>
      <c r="M75">
        <f t="shared" ref="M75:M106" si="155">$B74</f>
        <v>13</v>
      </c>
      <c r="N75" s="10">
        <f t="shared" si="137"/>
        <v>24.5</v>
      </c>
      <c r="O75" s="10">
        <f t="shared" si="138"/>
        <v>20.5</v>
      </c>
      <c r="P75" s="8">
        <v>1</v>
      </c>
      <c r="Q75" t="str">
        <f t="shared" si="139"/>
        <v>Y</v>
      </c>
      <c r="T75" t="s">
        <v>203</v>
      </c>
      <c r="Z75" t="s">
        <v>203</v>
      </c>
      <c r="AC75">
        <f t="shared" si="37"/>
        <v>2</v>
      </c>
      <c r="AD75" t="s">
        <v>204</v>
      </c>
      <c r="AP75">
        <f t="shared" si="131"/>
        <v>2</v>
      </c>
    </row>
    <row r="76" spans="1:42" ht="14.5" customHeight="1" x14ac:dyDescent="0.35">
      <c r="A76" t="s">
        <v>21</v>
      </c>
      <c r="B76">
        <v>29</v>
      </c>
      <c r="C76" t="s">
        <v>1</v>
      </c>
      <c r="D76" t="str">
        <f t="shared" si="126"/>
        <v>W</v>
      </c>
      <c r="E76" s="5">
        <f t="shared" ref="E76" si="156">$E77</f>
        <v>40811</v>
      </c>
      <c r="F76" s="4">
        <f t="shared" si="134"/>
        <v>3</v>
      </c>
      <c r="G76" s="4">
        <f t="shared" si="135"/>
        <v>6</v>
      </c>
      <c r="H76" t="s">
        <v>34</v>
      </c>
      <c r="I76">
        <v>1300</v>
      </c>
      <c r="J76" t="s">
        <v>43</v>
      </c>
      <c r="K76" s="1">
        <f>K77</f>
        <v>76</v>
      </c>
      <c r="L76" s="1" t="str">
        <f>L77</f>
        <v>Cloudy</v>
      </c>
      <c r="M76">
        <f t="shared" ref="M76:M107" si="157">$B77</f>
        <v>16</v>
      </c>
      <c r="N76" s="10">
        <f t="shared" si="137"/>
        <v>21</v>
      </c>
      <c r="O76" s="10">
        <f t="shared" si="138"/>
        <v>22</v>
      </c>
      <c r="P76" s="8">
        <f>(P77*-1)</f>
        <v>-8</v>
      </c>
      <c r="Q76" t="str">
        <f t="shared" si="139"/>
        <v>Y</v>
      </c>
      <c r="T76" t="s">
        <v>204</v>
      </c>
      <c r="V76" t="s">
        <v>203</v>
      </c>
      <c r="AC76">
        <f t="shared" si="37"/>
        <v>3</v>
      </c>
      <c r="AP76">
        <f t="shared" si="131"/>
        <v>0</v>
      </c>
    </row>
    <row r="77" spans="1:42" ht="14.5" customHeight="1" x14ac:dyDescent="0.35">
      <c r="A77" t="s">
        <v>27</v>
      </c>
      <c r="B77">
        <v>16</v>
      </c>
      <c r="C77" t="s">
        <v>1</v>
      </c>
      <c r="D77" t="str">
        <f t="shared" ref="D77" si="158">IF($B76&lt;$B77, "W", IF($B77&lt;$B76, "L", "T"))</f>
        <v>L</v>
      </c>
      <c r="E77" s="5">
        <v>40811</v>
      </c>
      <c r="F77" s="4">
        <f t="shared" si="134"/>
        <v>3</v>
      </c>
      <c r="G77" s="4">
        <f t="shared" si="135"/>
        <v>7</v>
      </c>
      <c r="H77" t="s">
        <v>35</v>
      </c>
      <c r="I77">
        <v>1300</v>
      </c>
      <c r="J77" t="s">
        <v>43</v>
      </c>
      <c r="K77" s="1">
        <v>76</v>
      </c>
      <c r="L77" s="1" t="s">
        <v>64</v>
      </c>
      <c r="M77">
        <f t="shared" ref="M77:M108" si="159">$B76</f>
        <v>29</v>
      </c>
      <c r="N77" s="10">
        <f t="shared" si="137"/>
        <v>31</v>
      </c>
      <c r="O77" s="10">
        <f t="shared" si="138"/>
        <v>24</v>
      </c>
      <c r="P77" s="8">
        <v>8</v>
      </c>
      <c r="Q77" t="str">
        <f t="shared" si="139"/>
        <v>Y</v>
      </c>
      <c r="R77" t="s">
        <v>203</v>
      </c>
      <c r="U77" t="s">
        <v>203</v>
      </c>
      <c r="AC77">
        <f t="shared" si="37"/>
        <v>2</v>
      </c>
      <c r="AD77" t="s">
        <v>203</v>
      </c>
      <c r="AH77" t="s">
        <v>203</v>
      </c>
      <c r="AL77" t="s">
        <v>203</v>
      </c>
      <c r="AN77" t="s">
        <v>203</v>
      </c>
      <c r="AP77">
        <f t="shared" si="131"/>
        <v>4</v>
      </c>
    </row>
    <row r="78" spans="1:42" ht="14.5" customHeight="1" x14ac:dyDescent="0.35">
      <c r="A78" t="s">
        <v>7</v>
      </c>
      <c r="B78">
        <v>31</v>
      </c>
      <c r="C78" t="s">
        <v>1</v>
      </c>
      <c r="D78" t="str">
        <f t="shared" si="126"/>
        <v>L</v>
      </c>
      <c r="E78" s="5">
        <f t="shared" ref="E78" si="160">$E79</f>
        <v>40811</v>
      </c>
      <c r="F78" s="4">
        <f t="shared" si="134"/>
        <v>3</v>
      </c>
      <c r="G78" s="4">
        <f t="shared" si="135"/>
        <v>7</v>
      </c>
      <c r="H78" t="s">
        <v>34</v>
      </c>
      <c r="I78">
        <v>1300</v>
      </c>
      <c r="J78" t="s">
        <v>43</v>
      </c>
      <c r="K78" s="1">
        <f>K79</f>
        <v>78</v>
      </c>
      <c r="L78" s="1" t="str">
        <f>L79</f>
        <v>Sunny</v>
      </c>
      <c r="M78">
        <f t="shared" ref="M78:M109" si="161">$B79</f>
        <v>34</v>
      </c>
      <c r="N78" s="10">
        <f t="shared" si="137"/>
        <v>36.5</v>
      </c>
      <c r="O78" s="10">
        <f t="shared" si="138"/>
        <v>22.5</v>
      </c>
      <c r="P78" s="8">
        <f>(P79*-1)</f>
        <v>7</v>
      </c>
      <c r="Q78" t="str">
        <f t="shared" si="139"/>
        <v>Y</v>
      </c>
      <c r="AB78" t="s">
        <v>204</v>
      </c>
      <c r="AC78">
        <f t="shared" si="37"/>
        <v>2</v>
      </c>
      <c r="AH78" t="s">
        <v>203</v>
      </c>
      <c r="AM78" t="s">
        <v>203</v>
      </c>
      <c r="AO78" t="s">
        <v>204</v>
      </c>
      <c r="AP78">
        <f t="shared" si="131"/>
        <v>4</v>
      </c>
    </row>
    <row r="79" spans="1:42" ht="14.5" customHeight="1" x14ac:dyDescent="0.35">
      <c r="A79" t="s">
        <v>11</v>
      </c>
      <c r="B79">
        <v>34</v>
      </c>
      <c r="C79" t="s">
        <v>1</v>
      </c>
      <c r="D79" t="str">
        <f t="shared" ref="D79" si="162">IF($B78&lt;$B79, "W", IF($B79&lt;$B78, "L", "T"))</f>
        <v>W</v>
      </c>
      <c r="E79" s="5">
        <v>40811</v>
      </c>
      <c r="F79" s="4">
        <f t="shared" si="134"/>
        <v>3</v>
      </c>
      <c r="G79" s="4">
        <f t="shared" si="135"/>
        <v>7</v>
      </c>
      <c r="H79" t="s">
        <v>35</v>
      </c>
      <c r="I79">
        <v>1300</v>
      </c>
      <c r="J79" t="s">
        <v>43</v>
      </c>
      <c r="K79" s="1">
        <v>78</v>
      </c>
      <c r="L79" s="1" t="s">
        <v>65</v>
      </c>
      <c r="M79">
        <f t="shared" ref="M79:M110" si="163">$B78</f>
        <v>31</v>
      </c>
      <c r="N79" s="10">
        <f t="shared" si="137"/>
        <v>39.5</v>
      </c>
      <c r="O79" s="10">
        <f t="shared" si="138"/>
        <v>21</v>
      </c>
      <c r="P79" s="8">
        <v>-7</v>
      </c>
      <c r="Q79" t="str">
        <f t="shared" si="139"/>
        <v>Y</v>
      </c>
      <c r="T79" t="s">
        <v>203</v>
      </c>
      <c r="W79" t="s">
        <v>204</v>
      </c>
      <c r="AC79">
        <f t="shared" si="37"/>
        <v>3</v>
      </c>
      <c r="AP79">
        <f t="shared" si="131"/>
        <v>0</v>
      </c>
    </row>
    <row r="80" spans="1:42" ht="14.5" customHeight="1" x14ac:dyDescent="0.35">
      <c r="A80" t="s">
        <v>16</v>
      </c>
      <c r="B80">
        <v>26</v>
      </c>
      <c r="C80" t="s">
        <v>5</v>
      </c>
      <c r="D80" t="str">
        <f t="shared" si="126"/>
        <v>W</v>
      </c>
      <c r="E80" s="5">
        <f t="shared" ref="E80" si="164">$E81</f>
        <v>40811</v>
      </c>
      <c r="F80" s="4">
        <f t="shared" si="134"/>
        <v>3</v>
      </c>
      <c r="G80" s="4">
        <f t="shared" si="135"/>
        <v>7</v>
      </c>
      <c r="H80" t="s">
        <v>34</v>
      </c>
      <c r="I80">
        <v>1200</v>
      </c>
      <c r="J80" t="s">
        <v>38</v>
      </c>
      <c r="K80" t="s">
        <v>61</v>
      </c>
      <c r="M80">
        <f t="shared" ref="M80:M111" si="165">$B81</f>
        <v>23</v>
      </c>
      <c r="N80" s="10">
        <f t="shared" si="137"/>
        <v>37.5</v>
      </c>
      <c r="O80" s="10">
        <f t="shared" si="138"/>
        <v>11.5</v>
      </c>
      <c r="P80" s="8">
        <f>(P81*-1)</f>
        <v>3</v>
      </c>
      <c r="Q80" t="str">
        <f t="shared" si="139"/>
        <v>N</v>
      </c>
      <c r="T80" t="s">
        <v>203</v>
      </c>
      <c r="U80" t="s">
        <v>203</v>
      </c>
      <c r="AC80">
        <f t="shared" si="37"/>
        <v>2</v>
      </c>
      <c r="AD80" t="s">
        <v>203</v>
      </c>
      <c r="AI80" t="s">
        <v>203</v>
      </c>
      <c r="AN80" t="s">
        <v>203</v>
      </c>
      <c r="AP80">
        <f t="shared" si="131"/>
        <v>3</v>
      </c>
    </row>
    <row r="81" spans="1:42" ht="14.5" customHeight="1" x14ac:dyDescent="0.35">
      <c r="A81" t="s">
        <v>0</v>
      </c>
      <c r="B81">
        <v>23</v>
      </c>
      <c r="C81" t="s">
        <v>5</v>
      </c>
      <c r="D81" t="str">
        <f t="shared" ref="D81" si="166">IF($B80&lt;$B81, "W", IF($B81&lt;$B80, "L", "T"))</f>
        <v>L</v>
      </c>
      <c r="E81" s="5">
        <v>40811</v>
      </c>
      <c r="F81" s="4">
        <f t="shared" si="134"/>
        <v>3</v>
      </c>
      <c r="G81" s="4">
        <f t="shared" si="135"/>
        <v>7</v>
      </c>
      <c r="H81" t="s">
        <v>35</v>
      </c>
      <c r="I81">
        <v>1200</v>
      </c>
      <c r="J81" t="s">
        <v>38</v>
      </c>
      <c r="K81" t="s">
        <v>61</v>
      </c>
      <c r="M81">
        <f t="shared" ref="M81:M112" si="167">$B80</f>
        <v>26</v>
      </c>
      <c r="N81" s="10">
        <f t="shared" si="137"/>
        <v>18.5</v>
      </c>
      <c r="O81" s="10">
        <f t="shared" si="138"/>
        <v>24</v>
      </c>
      <c r="P81" s="8">
        <v>-3</v>
      </c>
      <c r="Q81" t="str">
        <f t="shared" si="139"/>
        <v>N</v>
      </c>
      <c r="T81" t="s">
        <v>203</v>
      </c>
      <c r="AC81">
        <f t="shared" si="37"/>
        <v>1</v>
      </c>
      <c r="AD81" t="s">
        <v>203</v>
      </c>
      <c r="AE81" t="s">
        <v>203</v>
      </c>
      <c r="AI81" t="s">
        <v>203</v>
      </c>
      <c r="AP81">
        <f t="shared" si="131"/>
        <v>3</v>
      </c>
    </row>
    <row r="82" spans="1:42" ht="14.5" customHeight="1" x14ac:dyDescent="0.35">
      <c r="A82" t="s">
        <v>31</v>
      </c>
      <c r="B82">
        <v>24</v>
      </c>
      <c r="C82" t="s">
        <v>1</v>
      </c>
      <c r="D82" t="str">
        <f t="shared" si="126"/>
        <v>L</v>
      </c>
      <c r="E82" s="5">
        <f t="shared" ref="E82" si="168">$E83</f>
        <v>40811</v>
      </c>
      <c r="F82" s="4">
        <f t="shared" si="134"/>
        <v>3</v>
      </c>
      <c r="G82" s="4">
        <f t="shared" si="135"/>
        <v>7</v>
      </c>
      <c r="H82" t="s">
        <v>34</v>
      </c>
      <c r="I82">
        <v>1305</v>
      </c>
      <c r="J82" t="s">
        <v>67</v>
      </c>
      <c r="K82" s="1">
        <f>K83</f>
        <v>70</v>
      </c>
      <c r="L82" s="1" t="str">
        <f>L83</f>
        <v>Cloudy</v>
      </c>
      <c r="M82">
        <f t="shared" ref="M82:M113" si="169">$B83</f>
        <v>34</v>
      </c>
      <c r="N82" s="10">
        <f t="shared" si="137"/>
        <v>29.5</v>
      </c>
      <c r="O82" s="10">
        <f t="shared" si="138"/>
        <v>13.5</v>
      </c>
      <c r="P82" s="8">
        <f>(P83*-1)</f>
        <v>2.5</v>
      </c>
      <c r="Q82" t="str">
        <f t="shared" si="139"/>
        <v>Y</v>
      </c>
      <c r="R82" t="s">
        <v>203</v>
      </c>
      <c r="V82" t="s">
        <v>204</v>
      </c>
      <c r="W82" t="s">
        <v>203</v>
      </c>
      <c r="AA82" t="s">
        <v>203</v>
      </c>
      <c r="AC82">
        <f t="shared" si="37"/>
        <v>5</v>
      </c>
      <c r="AD82" t="s">
        <v>203</v>
      </c>
      <c r="AI82" t="s">
        <v>203</v>
      </c>
      <c r="AN82" t="s">
        <v>203</v>
      </c>
      <c r="AO82" t="s">
        <v>203</v>
      </c>
      <c r="AP82">
        <f t="shared" si="131"/>
        <v>4</v>
      </c>
    </row>
    <row r="83" spans="1:42" ht="14.5" customHeight="1" x14ac:dyDescent="0.35">
      <c r="A83" t="s">
        <v>12</v>
      </c>
      <c r="B83">
        <v>34</v>
      </c>
      <c r="C83" t="s">
        <v>1</v>
      </c>
      <c r="D83" t="str">
        <f t="shared" ref="D83" si="170">IF($B82&lt;$B83, "W", IF($B83&lt;$B82, "L", "T"))</f>
        <v>W</v>
      </c>
      <c r="E83" s="5">
        <v>40811</v>
      </c>
      <c r="F83" s="4">
        <f t="shared" si="134"/>
        <v>3</v>
      </c>
      <c r="G83" s="4">
        <f t="shared" si="135"/>
        <v>7</v>
      </c>
      <c r="H83" t="s">
        <v>35</v>
      </c>
      <c r="I83">
        <v>1305</v>
      </c>
      <c r="J83" t="s">
        <v>67</v>
      </c>
      <c r="K83" s="1">
        <v>70</v>
      </c>
      <c r="L83" s="1" t="s">
        <v>64</v>
      </c>
      <c r="M83">
        <f t="shared" ref="M83:M114" si="171">$B82</f>
        <v>24</v>
      </c>
      <c r="N83" s="10">
        <f t="shared" si="137"/>
        <v>29</v>
      </c>
      <c r="O83" s="10">
        <f t="shared" si="138"/>
        <v>29</v>
      </c>
      <c r="P83" s="8">
        <v>-2.5</v>
      </c>
      <c r="Q83" t="str">
        <f t="shared" si="139"/>
        <v>Y</v>
      </c>
      <c r="T83" t="s">
        <v>203</v>
      </c>
      <c r="U83" t="s">
        <v>203</v>
      </c>
      <c r="AC83">
        <f t="shared" si="37"/>
        <v>2</v>
      </c>
      <c r="AP83">
        <f t="shared" si="131"/>
        <v>0</v>
      </c>
    </row>
    <row r="84" spans="1:42" ht="14.5" customHeight="1" x14ac:dyDescent="0.35">
      <c r="A84" t="s">
        <v>30</v>
      </c>
      <c r="B84">
        <v>37</v>
      </c>
      <c r="C84" t="s">
        <v>1</v>
      </c>
      <c r="D84" t="str">
        <f t="shared" si="126"/>
        <v>W</v>
      </c>
      <c r="E84" s="5">
        <f t="shared" ref="E84" si="172">$E85</f>
        <v>40811</v>
      </c>
      <c r="F84" s="4">
        <f t="shared" si="134"/>
        <v>3</v>
      </c>
      <c r="G84" s="4">
        <f t="shared" si="135"/>
        <v>7</v>
      </c>
      <c r="H84" t="s">
        <v>34</v>
      </c>
      <c r="I84">
        <v>1505</v>
      </c>
      <c r="J84" t="s">
        <v>38</v>
      </c>
      <c r="K84" t="s">
        <v>61</v>
      </c>
      <c r="M84">
        <f t="shared" ref="M84:M115" si="173">$B85</f>
        <v>7</v>
      </c>
      <c r="N84" s="10">
        <f t="shared" si="137"/>
        <v>24</v>
      </c>
      <c r="O84" s="10">
        <f t="shared" si="138"/>
        <v>16.5</v>
      </c>
      <c r="P84" s="8">
        <f>(P85*-1)</f>
        <v>5.5</v>
      </c>
      <c r="Q84" t="str">
        <f t="shared" si="139"/>
        <v>N</v>
      </c>
      <c r="V84" t="s">
        <v>203</v>
      </c>
      <c r="X84" t="s">
        <v>204</v>
      </c>
      <c r="AB84" t="s">
        <v>204</v>
      </c>
      <c r="AC84">
        <f t="shared" si="37"/>
        <v>5</v>
      </c>
      <c r="AD84" t="s">
        <v>203</v>
      </c>
      <c r="AF84" t="s">
        <v>203</v>
      </c>
      <c r="AP84">
        <f t="shared" si="131"/>
        <v>2</v>
      </c>
    </row>
    <row r="85" spans="1:42" ht="14.5" customHeight="1" x14ac:dyDescent="0.35">
      <c r="A85" t="s">
        <v>23</v>
      </c>
      <c r="B85">
        <v>7</v>
      </c>
      <c r="C85" t="s">
        <v>1</v>
      </c>
      <c r="D85" t="str">
        <f t="shared" ref="D85" si="174">IF($B84&lt;$B85, "W", IF($B85&lt;$B84, "L", "T"))</f>
        <v>L</v>
      </c>
      <c r="E85" s="5">
        <v>40811</v>
      </c>
      <c r="F85" s="4">
        <f t="shared" si="134"/>
        <v>3</v>
      </c>
      <c r="G85" s="4">
        <f t="shared" si="135"/>
        <v>6</v>
      </c>
      <c r="H85" t="s">
        <v>35</v>
      </c>
      <c r="I85">
        <v>1505</v>
      </c>
      <c r="J85" t="s">
        <v>38</v>
      </c>
      <c r="K85" t="s">
        <v>61</v>
      </c>
      <c r="M85">
        <f t="shared" ref="M85:M116" si="175">$B84</f>
        <v>37</v>
      </c>
      <c r="N85" s="10">
        <f t="shared" si="137"/>
        <v>14.5</v>
      </c>
      <c r="O85" s="10">
        <f t="shared" si="138"/>
        <v>29.5</v>
      </c>
      <c r="P85" s="8">
        <v>-5.5</v>
      </c>
      <c r="Q85" t="str">
        <f t="shared" si="139"/>
        <v>N</v>
      </c>
      <c r="S85" t="s">
        <v>203</v>
      </c>
      <c r="AC85">
        <f t="shared" si="37"/>
        <v>1</v>
      </c>
      <c r="AP85">
        <f t="shared" si="131"/>
        <v>0</v>
      </c>
    </row>
    <row r="86" spans="1:42" ht="14.5" customHeight="1" x14ac:dyDescent="0.35">
      <c r="A86" t="s">
        <v>33</v>
      </c>
      <c r="B86">
        <v>17</v>
      </c>
      <c r="C86" t="s">
        <v>1</v>
      </c>
      <c r="D86" t="str">
        <f t="shared" si="126"/>
        <v>L</v>
      </c>
      <c r="E86" s="5">
        <f t="shared" ref="E86" si="176">$E87</f>
        <v>40811</v>
      </c>
      <c r="F86" s="4">
        <f t="shared" si="134"/>
        <v>3</v>
      </c>
      <c r="G86" s="4">
        <f t="shared" si="135"/>
        <v>7</v>
      </c>
      <c r="H86" t="s">
        <v>34</v>
      </c>
      <c r="I86">
        <v>1305</v>
      </c>
      <c r="J86" t="s">
        <v>67</v>
      </c>
      <c r="K86">
        <v>67</v>
      </c>
      <c r="L86" t="s">
        <v>62</v>
      </c>
      <c r="M86">
        <f t="shared" ref="M86:M117" si="177">$B87</f>
        <v>20</v>
      </c>
      <c r="N86" s="10">
        <f t="shared" si="137"/>
        <v>5</v>
      </c>
      <c r="O86" s="10">
        <f t="shared" si="138"/>
        <v>44.5</v>
      </c>
      <c r="P86" s="8">
        <f>(P87*-1)</f>
        <v>-14</v>
      </c>
      <c r="Q86" t="str">
        <f t="shared" si="139"/>
        <v>N</v>
      </c>
      <c r="AC86">
        <f t="shared" si="37"/>
        <v>0</v>
      </c>
      <c r="AJ86" t="s">
        <v>203</v>
      </c>
      <c r="AP86">
        <f t="shared" si="131"/>
        <v>1</v>
      </c>
    </row>
    <row r="87" spans="1:42" ht="14.5" customHeight="1" x14ac:dyDescent="0.35">
      <c r="A87" t="s">
        <v>32</v>
      </c>
      <c r="B87">
        <v>20</v>
      </c>
      <c r="C87" t="s">
        <v>1</v>
      </c>
      <c r="D87" t="str">
        <f t="shared" ref="D87" si="178">IF($B86&lt;$B87, "W", IF($B87&lt;$B86, "L", "T"))</f>
        <v>W</v>
      </c>
      <c r="E87" s="5">
        <v>40811</v>
      </c>
      <c r="F87" s="4">
        <f t="shared" si="134"/>
        <v>3</v>
      </c>
      <c r="G87" s="4">
        <f t="shared" si="135"/>
        <v>7</v>
      </c>
      <c r="H87" t="s">
        <v>35</v>
      </c>
      <c r="I87">
        <v>1305</v>
      </c>
      <c r="J87" t="s">
        <v>67</v>
      </c>
      <c r="K87">
        <v>67</v>
      </c>
      <c r="L87" t="s">
        <v>62</v>
      </c>
      <c r="M87">
        <f t="shared" ref="M87:M118" si="179">$B86</f>
        <v>17</v>
      </c>
      <c r="N87" s="10">
        <f t="shared" si="137"/>
        <v>22.5</v>
      </c>
      <c r="O87" s="10">
        <f t="shared" si="138"/>
        <v>26</v>
      </c>
      <c r="P87" s="8">
        <v>14</v>
      </c>
      <c r="Q87" t="str">
        <f t="shared" si="139"/>
        <v>N</v>
      </c>
      <c r="T87" t="s">
        <v>203</v>
      </c>
      <c r="U87" t="s">
        <v>204</v>
      </c>
      <c r="AA87" t="s">
        <v>203</v>
      </c>
      <c r="AC87">
        <f t="shared" si="37"/>
        <v>4</v>
      </c>
      <c r="AD87" t="s">
        <v>204</v>
      </c>
      <c r="AL87" t="s">
        <v>203</v>
      </c>
      <c r="AP87">
        <f t="shared" si="131"/>
        <v>3</v>
      </c>
    </row>
    <row r="88" spans="1:42" ht="14.5" customHeight="1" x14ac:dyDescent="0.35">
      <c r="A88" t="s">
        <v>22</v>
      </c>
      <c r="B88">
        <v>10</v>
      </c>
      <c r="C88" t="s">
        <v>1</v>
      </c>
      <c r="D88" t="str">
        <f t="shared" si="126"/>
        <v>L</v>
      </c>
      <c r="E88" s="5">
        <f t="shared" ref="E88" si="180">$E89</f>
        <v>40811</v>
      </c>
      <c r="F88" s="4">
        <f t="shared" si="134"/>
        <v>3</v>
      </c>
      <c r="G88" s="4">
        <f t="shared" si="135"/>
        <v>7</v>
      </c>
      <c r="H88" t="s">
        <v>34</v>
      </c>
      <c r="I88">
        <v>1315</v>
      </c>
      <c r="J88" t="s">
        <v>67</v>
      </c>
      <c r="K88">
        <v>68</v>
      </c>
      <c r="L88" t="s">
        <v>73</v>
      </c>
      <c r="M88">
        <f t="shared" ref="M88:M119" si="181">$B89</f>
        <v>13</v>
      </c>
      <c r="N88" s="10">
        <f t="shared" si="137"/>
        <v>24.5</v>
      </c>
      <c r="O88" s="10">
        <f t="shared" si="138"/>
        <v>21.5</v>
      </c>
      <c r="P88" s="8">
        <f>(P89*-1)</f>
        <v>3</v>
      </c>
      <c r="Q88" t="str">
        <f t="shared" si="139"/>
        <v>Y</v>
      </c>
      <c r="S88" t="s">
        <v>204</v>
      </c>
      <c r="AC88">
        <f t="shared" si="37"/>
        <v>2</v>
      </c>
      <c r="AH88" t="s">
        <v>203</v>
      </c>
      <c r="AJ88" t="s">
        <v>203</v>
      </c>
      <c r="AP88">
        <f t="shared" si="131"/>
        <v>2</v>
      </c>
    </row>
    <row r="89" spans="1:42" ht="14.5" customHeight="1" x14ac:dyDescent="0.35">
      <c r="A89" t="s">
        <v>25</v>
      </c>
      <c r="B89">
        <v>13</v>
      </c>
      <c r="C89" t="s">
        <v>1</v>
      </c>
      <c r="D89" t="str">
        <f t="shared" ref="D89" si="182">IF($B88&lt;$B89, "W", IF($B89&lt;$B88, "L", "T"))</f>
        <v>W</v>
      </c>
      <c r="E89" s="5">
        <v>40811</v>
      </c>
      <c r="F89" s="4">
        <f t="shared" si="134"/>
        <v>3</v>
      </c>
      <c r="G89" s="4">
        <f t="shared" si="135"/>
        <v>7</v>
      </c>
      <c r="H89" t="s">
        <v>35</v>
      </c>
      <c r="I89">
        <v>1315</v>
      </c>
      <c r="J89" t="s">
        <v>67</v>
      </c>
      <c r="K89">
        <v>68</v>
      </c>
      <c r="L89" t="s">
        <v>73</v>
      </c>
      <c r="M89">
        <f t="shared" ref="M89:M120" si="183">$B88</f>
        <v>10</v>
      </c>
      <c r="N89" s="10">
        <f t="shared" si="137"/>
        <v>8.5</v>
      </c>
      <c r="O89" s="10">
        <f t="shared" si="138"/>
        <v>28.5</v>
      </c>
      <c r="P89" s="8">
        <v>-3</v>
      </c>
      <c r="Q89" t="str">
        <f t="shared" si="139"/>
        <v>Y</v>
      </c>
      <c r="T89" t="s">
        <v>203</v>
      </c>
      <c r="X89" t="s">
        <v>204</v>
      </c>
      <c r="AC89">
        <f t="shared" si="37"/>
        <v>3</v>
      </c>
      <c r="AP89">
        <f t="shared" si="131"/>
        <v>0</v>
      </c>
    </row>
    <row r="90" spans="1:42" ht="14.5" customHeight="1" x14ac:dyDescent="0.35">
      <c r="A90" t="s">
        <v>26</v>
      </c>
      <c r="B90">
        <v>27</v>
      </c>
      <c r="C90" t="s">
        <v>1</v>
      </c>
      <c r="D90" t="str">
        <f t="shared" si="126"/>
        <v>W</v>
      </c>
      <c r="E90" s="5">
        <f t="shared" ref="E90" si="184">$E91</f>
        <v>40811</v>
      </c>
      <c r="F90" s="4">
        <f t="shared" si="134"/>
        <v>3</v>
      </c>
      <c r="G90" s="4">
        <f t="shared" si="135"/>
        <v>7</v>
      </c>
      <c r="H90" t="s">
        <v>34</v>
      </c>
      <c r="I90">
        <v>1515</v>
      </c>
      <c r="J90" t="s">
        <v>38</v>
      </c>
      <c r="K90" s="1">
        <f>K91</f>
        <v>61</v>
      </c>
      <c r="L90" s="1" t="str">
        <f>L91</f>
        <v>Mostly Cloudy; Chance of Light Rain</v>
      </c>
      <c r="M90">
        <f t="shared" ref="M90:M121" si="185">$B91</f>
        <v>17</v>
      </c>
      <c r="N90" s="10">
        <f t="shared" si="137"/>
        <v>36</v>
      </c>
      <c r="O90" s="10">
        <f t="shared" si="138"/>
        <v>28.5</v>
      </c>
      <c r="P90" s="8">
        <f>(P91*-1)</f>
        <v>4.5</v>
      </c>
      <c r="Q90" t="str">
        <f t="shared" si="139"/>
        <v>N</v>
      </c>
      <c r="U90" t="s">
        <v>203</v>
      </c>
      <c r="AC90">
        <f t="shared" ref="AC90:AC153" si="186">IF(ISBLANK($R90),0,IF($R90="O",2,1))+IF(ISBLANK($S90),0,IF($S90="O",2,1))+IF(ISBLANK($T90),0,IF($T90="O",2,1))+IF(ISBLANK($U90),0,IF($U90="O",2,1))+IF(ISBLANK($V90),0,IF($V90="O",2,1))+IF(ISBLANK($W90),0,IF($W90="O",2,1))+IF(ISBLANK($X90),0,IF($X90="O",2,1))+IF(ISBLANK($Y90),0,IF($Y90="O",2,1))+IF(ISBLANK($Z90),0,IF($Z90="O",2,1))+IF(ISBLANK($AA90),0,IF($AA90="O",2,1))+IF(ISBLANK($AB90),0,IF($AB90="O",2,1))</f>
        <v>1</v>
      </c>
      <c r="AD90" t="s">
        <v>203</v>
      </c>
      <c r="AJ90" t="s">
        <v>203</v>
      </c>
      <c r="AL90" t="s">
        <v>203</v>
      </c>
      <c r="AM90" t="s">
        <v>203</v>
      </c>
      <c r="AP90">
        <f t="shared" si="131"/>
        <v>4</v>
      </c>
    </row>
    <row r="91" spans="1:42" ht="14.5" customHeight="1" x14ac:dyDescent="0.35">
      <c r="A91" t="s">
        <v>17</v>
      </c>
      <c r="B91">
        <v>17</v>
      </c>
      <c r="C91" t="s">
        <v>1</v>
      </c>
      <c r="D91" t="str">
        <f t="shared" ref="D91" si="187">IF($B90&lt;$B91, "W", IF($B91&lt;$B90, "L", "T"))</f>
        <v>L</v>
      </c>
      <c r="E91" s="5">
        <v>40811</v>
      </c>
      <c r="F91" s="4">
        <f t="shared" si="134"/>
        <v>3</v>
      </c>
      <c r="G91" s="4">
        <f t="shared" si="135"/>
        <v>7</v>
      </c>
      <c r="H91" t="s">
        <v>35</v>
      </c>
      <c r="I91">
        <v>1515</v>
      </c>
      <c r="J91" t="s">
        <v>38</v>
      </c>
      <c r="K91" s="1">
        <v>61</v>
      </c>
      <c r="L91" s="1" t="s">
        <v>178</v>
      </c>
      <c r="M91">
        <f t="shared" ref="M91:M122" si="188">$B90</f>
        <v>27</v>
      </c>
      <c r="N91" s="10">
        <f t="shared" si="137"/>
        <v>21.5</v>
      </c>
      <c r="O91" s="10">
        <f t="shared" si="138"/>
        <v>21</v>
      </c>
      <c r="P91" s="8">
        <v>-4.5</v>
      </c>
      <c r="Q91" t="str">
        <f t="shared" si="139"/>
        <v>N</v>
      </c>
      <c r="W91" t="s">
        <v>203</v>
      </c>
      <c r="Z91" t="s">
        <v>204</v>
      </c>
      <c r="AC91">
        <f t="shared" si="186"/>
        <v>3</v>
      </c>
      <c r="AO91" t="s">
        <v>204</v>
      </c>
      <c r="AP91">
        <f t="shared" si="131"/>
        <v>2</v>
      </c>
    </row>
    <row r="92" spans="1:42" ht="14.5" customHeight="1" x14ac:dyDescent="0.35">
      <c r="A92" t="s">
        <v>3</v>
      </c>
      <c r="B92">
        <v>13</v>
      </c>
      <c r="C92" t="s">
        <v>1</v>
      </c>
      <c r="D92" t="str">
        <f t="shared" si="126"/>
        <v>L</v>
      </c>
      <c r="E92" s="5">
        <f t="shared" ref="E92" si="189">$E93</f>
        <v>40811</v>
      </c>
      <c r="F92" s="4">
        <f t="shared" si="134"/>
        <v>3</v>
      </c>
      <c r="G92" s="4">
        <f t="shared" si="135"/>
        <v>7</v>
      </c>
      <c r="H92" t="s">
        <v>34</v>
      </c>
      <c r="I92">
        <v>1615</v>
      </c>
      <c r="J92" t="s">
        <v>43</v>
      </c>
      <c r="K92">
        <v>89</v>
      </c>
      <c r="L92" t="s">
        <v>73</v>
      </c>
      <c r="M92">
        <f t="shared" ref="M92:M123" si="190">$B93</f>
        <v>16</v>
      </c>
      <c r="N92" s="10">
        <f t="shared" si="137"/>
        <v>23.5</v>
      </c>
      <c r="O92" s="10">
        <f t="shared" si="138"/>
        <v>30.5</v>
      </c>
      <c r="P92" s="8">
        <f>(P93*-1)</f>
        <v>-1</v>
      </c>
      <c r="Q92" t="str">
        <f t="shared" si="139"/>
        <v>N</v>
      </c>
      <c r="R92" t="s">
        <v>203</v>
      </c>
      <c r="V92" t="s">
        <v>203</v>
      </c>
      <c r="AA92" t="s">
        <v>203</v>
      </c>
      <c r="AC92">
        <f t="shared" si="186"/>
        <v>3</v>
      </c>
      <c r="AD92" t="s">
        <v>203</v>
      </c>
      <c r="AE92" t="s">
        <v>204</v>
      </c>
      <c r="AH92" t="s">
        <v>204</v>
      </c>
      <c r="AI92" t="s">
        <v>203</v>
      </c>
      <c r="AK92" t="s">
        <v>203</v>
      </c>
      <c r="AP92">
        <f t="shared" si="131"/>
        <v>7</v>
      </c>
    </row>
    <row r="93" spans="1:42" ht="14.5" customHeight="1" x14ac:dyDescent="0.35">
      <c r="A93" t="s">
        <v>9</v>
      </c>
      <c r="B93">
        <v>16</v>
      </c>
      <c r="C93" t="s">
        <v>1</v>
      </c>
      <c r="D93" t="str">
        <f t="shared" ref="D93" si="191">IF($B92&lt;$B93, "W", IF($B93&lt;$B92, "L", "T"))</f>
        <v>W</v>
      </c>
      <c r="E93" s="5">
        <v>40811</v>
      </c>
      <c r="F93" s="4">
        <f t="shared" si="134"/>
        <v>3</v>
      </c>
      <c r="G93" s="4">
        <f t="shared" si="135"/>
        <v>7</v>
      </c>
      <c r="H93" t="s">
        <v>35</v>
      </c>
      <c r="I93">
        <v>1615</v>
      </c>
      <c r="J93" t="s">
        <v>43</v>
      </c>
      <c r="K93">
        <v>89</v>
      </c>
      <c r="L93" t="s">
        <v>73</v>
      </c>
      <c r="M93">
        <f t="shared" ref="M93:M124" si="192">$B92</f>
        <v>13</v>
      </c>
      <c r="N93" s="10">
        <f t="shared" si="137"/>
        <v>22</v>
      </c>
      <c r="O93" s="10">
        <f t="shared" si="138"/>
        <v>23.5</v>
      </c>
      <c r="P93" s="8">
        <v>1</v>
      </c>
      <c r="Q93" t="str">
        <f t="shared" si="139"/>
        <v>N</v>
      </c>
      <c r="AB93" t="s">
        <v>203</v>
      </c>
      <c r="AC93">
        <f t="shared" si="186"/>
        <v>1</v>
      </c>
      <c r="AH93" t="s">
        <v>204</v>
      </c>
      <c r="AN93" t="s">
        <v>204</v>
      </c>
      <c r="AP93">
        <f t="shared" si="131"/>
        <v>4</v>
      </c>
    </row>
    <row r="94" spans="1:42" ht="14.5" customHeight="1" x14ac:dyDescent="0.35">
      <c r="A94" t="s">
        <v>4</v>
      </c>
      <c r="B94">
        <v>23</v>
      </c>
      <c r="C94" t="s">
        <v>1</v>
      </c>
      <c r="D94" t="str">
        <f t="shared" si="126"/>
        <v>W</v>
      </c>
      <c r="E94" s="5">
        <f t="shared" ref="E94" si="193">$E95</f>
        <v>40811</v>
      </c>
      <c r="F94" s="4">
        <f t="shared" si="134"/>
        <v>3</v>
      </c>
      <c r="G94" s="4">
        <f t="shared" si="135"/>
        <v>7</v>
      </c>
      <c r="H94" t="s">
        <v>34</v>
      </c>
      <c r="I94">
        <v>2020</v>
      </c>
      <c r="J94" t="s">
        <v>43</v>
      </c>
      <c r="K94" t="s">
        <v>61</v>
      </c>
      <c r="M94">
        <f t="shared" ref="M94:M125" si="194">$B95</f>
        <v>20</v>
      </c>
      <c r="N94" s="10">
        <f t="shared" si="137"/>
        <v>15.5</v>
      </c>
      <c r="O94" s="10">
        <f t="shared" si="138"/>
        <v>17.5</v>
      </c>
      <c r="P94" s="8">
        <f>(P95*-1)</f>
        <v>11</v>
      </c>
      <c r="Q94" t="str">
        <f t="shared" si="139"/>
        <v>N</v>
      </c>
      <c r="R94" t="s">
        <v>203</v>
      </c>
      <c r="V94" t="s">
        <v>203</v>
      </c>
      <c r="X94" t="s">
        <v>203</v>
      </c>
      <c r="AC94">
        <f t="shared" si="186"/>
        <v>3</v>
      </c>
      <c r="AD94" t="s">
        <v>204</v>
      </c>
      <c r="AP94">
        <f t="shared" si="131"/>
        <v>2</v>
      </c>
    </row>
    <row r="95" spans="1:42" ht="14.5" customHeight="1" x14ac:dyDescent="0.35">
      <c r="A95" t="s">
        <v>14</v>
      </c>
      <c r="B95">
        <v>20</v>
      </c>
      <c r="C95" t="s">
        <v>1</v>
      </c>
      <c r="D95" t="str">
        <f t="shared" ref="D95" si="195">IF($B94&lt;$B95, "W", IF($B95&lt;$B94, "L", "T"))</f>
        <v>L</v>
      </c>
      <c r="E95" s="5">
        <v>40811</v>
      </c>
      <c r="F95" s="4">
        <f t="shared" si="134"/>
        <v>3</v>
      </c>
      <c r="G95" s="4">
        <f t="shared" si="135"/>
        <v>7</v>
      </c>
      <c r="H95" t="s">
        <v>35</v>
      </c>
      <c r="I95">
        <v>2020</v>
      </c>
      <c r="J95" t="s">
        <v>43</v>
      </c>
      <c r="K95" t="s">
        <v>61</v>
      </c>
      <c r="M95">
        <f t="shared" ref="M95:M126" si="196">$B94</f>
        <v>23</v>
      </c>
      <c r="N95" s="10">
        <f t="shared" si="137"/>
        <v>13</v>
      </c>
      <c r="O95" s="10">
        <f t="shared" si="138"/>
        <v>30.5</v>
      </c>
      <c r="P95" s="8">
        <v>-11</v>
      </c>
      <c r="Q95" t="str">
        <f t="shared" si="139"/>
        <v>N</v>
      </c>
      <c r="U95" t="s">
        <v>203</v>
      </c>
      <c r="Y95" t="s">
        <v>204</v>
      </c>
      <c r="AA95" t="s">
        <v>203</v>
      </c>
      <c r="AC95">
        <f t="shared" si="186"/>
        <v>4</v>
      </c>
      <c r="AD95" t="s">
        <v>203</v>
      </c>
      <c r="AG95" t="s">
        <v>204</v>
      </c>
      <c r="AK95" t="s">
        <v>203</v>
      </c>
      <c r="AP95">
        <f t="shared" si="131"/>
        <v>4</v>
      </c>
    </row>
    <row r="96" spans="1:42" ht="14.5" customHeight="1" x14ac:dyDescent="0.35">
      <c r="A96" t="s">
        <v>29</v>
      </c>
      <c r="B96">
        <v>16</v>
      </c>
      <c r="C96" t="s">
        <v>1</v>
      </c>
      <c r="D96" t="str">
        <f t="shared" si="126"/>
        <v>L</v>
      </c>
      <c r="E96" s="5">
        <f t="shared" ref="E96" si="197">$E97</f>
        <v>40812</v>
      </c>
      <c r="F96" s="4">
        <f t="shared" si="134"/>
        <v>3</v>
      </c>
      <c r="G96" s="4">
        <f t="shared" si="135"/>
        <v>8</v>
      </c>
      <c r="H96" t="s">
        <v>34</v>
      </c>
      <c r="I96">
        <v>1930</v>
      </c>
      <c r="J96" t="s">
        <v>38</v>
      </c>
      <c r="K96">
        <v>90</v>
      </c>
      <c r="L96" t="s">
        <v>80</v>
      </c>
      <c r="M96">
        <f t="shared" ref="M96:M127" si="198">$B97</f>
        <v>18</v>
      </c>
      <c r="N96" s="10">
        <f t="shared" si="137"/>
        <v>25</v>
      </c>
      <c r="O96" s="10">
        <f t="shared" si="138"/>
        <v>17.5</v>
      </c>
      <c r="P96" s="8">
        <f>(P97*-1)</f>
        <v>-3.5</v>
      </c>
      <c r="Q96" t="str">
        <f t="shared" si="139"/>
        <v>N</v>
      </c>
      <c r="AB96" t="s">
        <v>204</v>
      </c>
      <c r="AC96">
        <f t="shared" si="186"/>
        <v>2</v>
      </c>
      <c r="AL96" t="s">
        <v>203</v>
      </c>
      <c r="AM96" t="s">
        <v>203</v>
      </c>
      <c r="AO96" t="s">
        <v>203</v>
      </c>
      <c r="AP96">
        <f t="shared" si="131"/>
        <v>3</v>
      </c>
    </row>
    <row r="97" spans="1:42" ht="14.5" customHeight="1" x14ac:dyDescent="0.35">
      <c r="A97" t="s">
        <v>28</v>
      </c>
      <c r="B97">
        <v>18</v>
      </c>
      <c r="C97" t="s">
        <v>1</v>
      </c>
      <c r="D97" t="str">
        <f t="shared" ref="D97" si="199">IF($B96&lt;$B97, "W", IF($B97&lt;$B96, "L", "T"))</f>
        <v>W</v>
      </c>
      <c r="E97" s="5">
        <v>40812</v>
      </c>
      <c r="F97" s="4">
        <f t="shared" si="134"/>
        <v>3</v>
      </c>
      <c r="G97" s="4">
        <f t="shared" si="135"/>
        <v>8</v>
      </c>
      <c r="H97" t="s">
        <v>35</v>
      </c>
      <c r="I97">
        <v>1930</v>
      </c>
      <c r="J97" t="s">
        <v>38</v>
      </c>
      <c r="K97">
        <v>90</v>
      </c>
      <c r="L97" t="s">
        <v>80</v>
      </c>
      <c r="M97">
        <f t="shared" ref="M97:M128" si="200">$B96</f>
        <v>16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25.5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25.5</v>
      </c>
      <c r="P97" s="8">
        <v>3.5</v>
      </c>
      <c r="Q97" t="str">
        <f t="shared" si="139"/>
        <v>N</v>
      </c>
      <c r="R97" t="s">
        <v>203</v>
      </c>
      <c r="S97" t="s">
        <v>203</v>
      </c>
      <c r="T97" t="s">
        <v>204</v>
      </c>
      <c r="V97" t="s">
        <v>203</v>
      </c>
      <c r="AA97" t="s">
        <v>203</v>
      </c>
      <c r="AC97">
        <f t="shared" si="186"/>
        <v>6</v>
      </c>
      <c r="AJ97" t="s">
        <v>203</v>
      </c>
      <c r="AL97" t="s">
        <v>203</v>
      </c>
      <c r="AM97" t="s">
        <v>203</v>
      </c>
      <c r="AP97">
        <f t="shared" ref="AP97:AP128" si="201">IF(ISBLANK($AD97),0,IF($AD97="O",2,1))+IF(ISBLANK($AE97),0,IF($AE97="O",2,1))+IF(ISBLANK($AF97),0,IF($AF97="O",2,1))+IF(ISBLANK($AG97),0,IF($AG97="O",2,1))+IF(ISBLANK($AH97),0,IF($AH97="O",2,1))+IF(ISBLANK($AI97),0,IF($AI97="O",2,1))+IF(ISBLANK($AJ97),0,IF($AJ97="O",2,1))+IF(ISBLANK($AK97),0,IF($AK97="O",2,1))+IF(ISBLANK($AL97),0,IF($AL97="O",2,1))+IF(ISBLANK($AM97),0,IF($AM97="O",2,1))+IF(ISBLANK($AN97),0,IF($AN97="O",2,1))+IF(ISBLANK($AO97),0,IF($AO97="O",2,1))</f>
        <v>3</v>
      </c>
    </row>
    <row r="98" spans="1:42" ht="14.5" customHeight="1" x14ac:dyDescent="0.35">
      <c r="A98" t="s">
        <v>29</v>
      </c>
      <c r="B98">
        <v>17</v>
      </c>
      <c r="C98" t="s">
        <v>1</v>
      </c>
      <c r="D98" t="str">
        <f t="shared" ref="D98" si="202">IF($B98&lt;$B99,"L",IF($B99&lt;$B98, "W", "T"))</f>
        <v>W</v>
      </c>
      <c r="E98" s="5">
        <f>$E99</f>
        <v>40818</v>
      </c>
      <c r="F98" s="4">
        <f>1+IF(ISNA(VLOOKUP($A98,$A$66:$F$97,6,FALSE)),VLOOKUP($A98,$A$34:$F$65,6,FALSE),VLOOKUP($A98,$A$66:$F$97,6,FALSE))</f>
        <v>4</v>
      </c>
      <c r="G98">
        <v>6</v>
      </c>
      <c r="H98" t="s">
        <v>34</v>
      </c>
      <c r="I98">
        <v>1200</v>
      </c>
      <c r="J98" t="s">
        <v>38</v>
      </c>
      <c r="K98" t="s">
        <v>61</v>
      </c>
      <c r="M98">
        <f t="shared" ref="M98:M129" si="203">$B99</f>
        <v>10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17.666666666666668</v>
      </c>
      <c r="P98" s="8">
        <f>(P99*-1)</f>
        <v>3</v>
      </c>
      <c r="Q98" t="str">
        <f>IF(AND(($P98 &lt;  0), ($D98="L")), "N", IF(AND(($P98 &gt; 0), ($D98="W")),"N","Y"))</f>
        <v>N</v>
      </c>
      <c r="V98" t="s">
        <v>203</v>
      </c>
      <c r="AB98" t="s">
        <v>204</v>
      </c>
      <c r="AC98">
        <f t="shared" si="186"/>
        <v>3</v>
      </c>
      <c r="AD98" t="s">
        <v>203</v>
      </c>
      <c r="AM98" t="s">
        <v>203</v>
      </c>
      <c r="AO98" t="s">
        <v>203</v>
      </c>
      <c r="AP98">
        <f t="shared" si="201"/>
        <v>3</v>
      </c>
    </row>
    <row r="99" spans="1:42" ht="14.5" customHeight="1" x14ac:dyDescent="0.35">
      <c r="A99" t="s">
        <v>23</v>
      </c>
      <c r="B99">
        <v>10</v>
      </c>
      <c r="C99" t="s">
        <v>1</v>
      </c>
      <c r="D99" t="str">
        <f t="shared" ref="D99" si="204">IF($B98&lt;$B99, "W", IF($B99&lt;$B98, "L", "T"))</f>
        <v>L</v>
      </c>
      <c r="E99" s="5">
        <v>40818</v>
      </c>
      <c r="F99" s="4">
        <f t="shared" ref="F99:F129" si="205">1+IF(ISNA(VLOOKUP($A99,$A$66:$F$97,6,FALSE)),VLOOKUP($A99,$A$34:$F$65,6,FALSE),VLOOKUP($A99,$A$66:$F$97,6,FALSE))</f>
        <v>4</v>
      </c>
      <c r="G99">
        <v>7</v>
      </c>
      <c r="H99" t="s">
        <v>35</v>
      </c>
      <c r="I99">
        <v>1200</v>
      </c>
      <c r="J99" t="s">
        <v>38</v>
      </c>
      <c r="K99" t="s">
        <v>61</v>
      </c>
      <c r="M99">
        <f t="shared" ref="M99:M130" si="206">$B98</f>
        <v>17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32</v>
      </c>
      <c r="P99" s="8">
        <v>-3</v>
      </c>
      <c r="Q99" t="str">
        <f t="shared" ref="Q99:Q129" si="207">IF(AND(($P99 &lt;  0), ($D99="L")), "N", IF(AND(($P99 &gt; 0), ($D99="W")),"N","Y"))</f>
        <v>N</v>
      </c>
      <c r="R99" t="s">
        <v>203</v>
      </c>
      <c r="S99" t="s">
        <v>203</v>
      </c>
      <c r="AC99">
        <f t="shared" si="186"/>
        <v>2</v>
      </c>
      <c r="AP99">
        <f t="shared" si="201"/>
        <v>0</v>
      </c>
    </row>
    <row r="100" spans="1:42" ht="14.5" customHeight="1" x14ac:dyDescent="0.35">
      <c r="A100" t="s">
        <v>16</v>
      </c>
      <c r="B100">
        <v>34</v>
      </c>
      <c r="C100" t="s">
        <v>1</v>
      </c>
      <c r="D100" t="str">
        <f t="shared" ref="D100" si="208">IF($B100&lt;$B101,"L",IF($B101&lt;$B100, "W", "T"))</f>
        <v>W</v>
      </c>
      <c r="E100" s="5">
        <f>$E101</f>
        <v>40818</v>
      </c>
      <c r="F100" s="4">
        <f t="shared" si="205"/>
        <v>4</v>
      </c>
      <c r="G100">
        <v>7</v>
      </c>
      <c r="H100" t="s">
        <v>34</v>
      </c>
      <c r="I100">
        <v>1200</v>
      </c>
      <c r="J100" t="s">
        <v>38</v>
      </c>
      <c r="K100" t="s">
        <v>61</v>
      </c>
      <c r="M100">
        <f t="shared" ref="M100:M131" si="209">$B101</f>
        <v>30</v>
      </c>
      <c r="N100" s="10">
        <f t="shared" ref="N100:N130" si="210">IF(ISNA(VLOOKUP($A100,$A$66:$N$97,2,FALSE)),((VLOOKUP($A100,$A$34:$N$65,14,FALSE)*($F100-2))+VLOOKUP($A100,$A$34:$N$65,2,FALSE))/($F100-1),((VLOOKUP($A100,$A$66:$N$97,14,FALSE)*($F100-2))+VLOOKUP($A100,$A$66:$N$97,2,FALSE))/($F100-1))</f>
        <v>33.666666666666664</v>
      </c>
      <c r="O100" s="10">
        <f t="shared" ref="O100:O130" si="211">IF(ISNA(VLOOKUP($A100,$A$66:$O$97,13,FALSE)),((VLOOKUP($A100,$A$34:$O$65,15,FALSE)*($F100-2))+VLOOKUP($A100,$A$34:$O$65,13,FALSE))/($F100-1),((VLOOKUP($A100,$A$66:$O$97,15,FALSE)*($F100-2))+VLOOKUP($A100,$A$66:$O$97,13,FALSE))/($F100-1))</f>
        <v>15.333333333333334</v>
      </c>
      <c r="P100" s="8">
        <f>(P101*-1)</f>
        <v>-2.5</v>
      </c>
      <c r="Q100" t="str">
        <f t="shared" si="207"/>
        <v>Y</v>
      </c>
      <c r="R100" t="s">
        <v>203</v>
      </c>
      <c r="T100" t="s">
        <v>203</v>
      </c>
      <c r="U100" t="s">
        <v>203</v>
      </c>
      <c r="AC100">
        <f t="shared" si="186"/>
        <v>3</v>
      </c>
      <c r="AH100" t="s">
        <v>204</v>
      </c>
      <c r="AI100" t="s">
        <v>203</v>
      </c>
      <c r="AN100" t="s">
        <v>203</v>
      </c>
      <c r="AO100" t="s">
        <v>203</v>
      </c>
      <c r="AP100">
        <f t="shared" si="201"/>
        <v>5</v>
      </c>
    </row>
    <row r="101" spans="1:42" ht="14.5" customHeight="1" x14ac:dyDescent="0.35">
      <c r="A101" t="s">
        <v>28</v>
      </c>
      <c r="B101">
        <v>30</v>
      </c>
      <c r="C101" t="s">
        <v>1</v>
      </c>
      <c r="D101" t="str">
        <f t="shared" ref="D101" si="212">IF($B100&lt;$B101, "W", IF($B101&lt;$B100, "L", "T"))</f>
        <v>L</v>
      </c>
      <c r="E101" s="5">
        <v>40818</v>
      </c>
      <c r="F101" s="4">
        <f t="shared" si="205"/>
        <v>4</v>
      </c>
      <c r="G101">
        <v>7</v>
      </c>
      <c r="H101" t="s">
        <v>35</v>
      </c>
      <c r="I101">
        <v>1200</v>
      </c>
      <c r="J101" t="s">
        <v>38</v>
      </c>
      <c r="K101" t="s">
        <v>61</v>
      </c>
      <c r="M101">
        <f t="shared" ref="M101:M132" si="213">$B100</f>
        <v>34</v>
      </c>
      <c r="N101" s="10">
        <f t="shared" si="210"/>
        <v>23</v>
      </c>
      <c r="O101" s="10">
        <f t="shared" si="211"/>
        <v>22.333333333333332</v>
      </c>
      <c r="P101" s="8">
        <v>2.5</v>
      </c>
      <c r="Q101" t="str">
        <f t="shared" si="207"/>
        <v>Y</v>
      </c>
      <c r="R101" t="s">
        <v>203</v>
      </c>
      <c r="S101" t="s">
        <v>203</v>
      </c>
      <c r="T101" t="s">
        <v>204</v>
      </c>
      <c r="V101" t="s">
        <v>203</v>
      </c>
      <c r="AA101" t="s">
        <v>203</v>
      </c>
      <c r="AC101">
        <f t="shared" si="186"/>
        <v>6</v>
      </c>
      <c r="AD101" t="s">
        <v>204</v>
      </c>
      <c r="AJ101" t="s">
        <v>203</v>
      </c>
      <c r="AM101" t="s">
        <v>203</v>
      </c>
      <c r="AP101">
        <f t="shared" si="201"/>
        <v>4</v>
      </c>
    </row>
    <row r="102" spans="1:42" ht="14.5" customHeight="1" x14ac:dyDescent="0.35">
      <c r="A102" t="s">
        <v>0</v>
      </c>
      <c r="B102">
        <v>17</v>
      </c>
      <c r="C102" t="s">
        <v>1</v>
      </c>
      <c r="D102" t="str">
        <f t="shared" ref="D102" si="214">IF($B102&lt;$B103,"L",IF($B103&lt;$B102, "W", "T"))</f>
        <v>L</v>
      </c>
      <c r="E102" s="5">
        <f t="shared" ref="E102" si="215">$E103</f>
        <v>40818</v>
      </c>
      <c r="F102" s="4">
        <f t="shared" si="205"/>
        <v>4</v>
      </c>
      <c r="G102">
        <v>7</v>
      </c>
      <c r="H102" t="s">
        <v>34</v>
      </c>
      <c r="I102">
        <v>1200</v>
      </c>
      <c r="J102" t="s">
        <v>38</v>
      </c>
      <c r="K102">
        <v>65</v>
      </c>
      <c r="L102" t="s">
        <v>65</v>
      </c>
      <c r="M102">
        <f t="shared" ref="M102:M133" si="216">$B103</f>
        <v>22</v>
      </c>
      <c r="N102" s="10">
        <f t="shared" si="210"/>
        <v>20</v>
      </c>
      <c r="O102" s="10">
        <f t="shared" si="211"/>
        <v>24.666666666666668</v>
      </c>
      <c r="P102" s="8">
        <f>(P103*-1)</f>
        <v>3</v>
      </c>
      <c r="Q102" t="str">
        <f t="shared" si="207"/>
        <v>Y</v>
      </c>
      <c r="S102" t="s">
        <v>203</v>
      </c>
      <c r="U102" t="s">
        <v>203</v>
      </c>
      <c r="AC102">
        <f t="shared" si="186"/>
        <v>2</v>
      </c>
      <c r="AE102" t="s">
        <v>203</v>
      </c>
      <c r="AI102" t="s">
        <v>203</v>
      </c>
      <c r="AO102" t="s">
        <v>203</v>
      </c>
      <c r="AP102">
        <f t="shared" si="201"/>
        <v>3</v>
      </c>
    </row>
    <row r="103" spans="1:42" ht="14.5" customHeight="1" x14ac:dyDescent="0.35">
      <c r="A103" t="s">
        <v>33</v>
      </c>
      <c r="B103">
        <v>22</v>
      </c>
      <c r="C103" t="s">
        <v>1</v>
      </c>
      <c r="D103" t="str">
        <f t="shared" ref="D103" si="217">IF($B102&lt;$B103, "W", IF($B103&lt;$B102, "L", "T"))</f>
        <v>W</v>
      </c>
      <c r="E103" s="5">
        <v>40818</v>
      </c>
      <c r="F103" s="4">
        <f t="shared" si="205"/>
        <v>4</v>
      </c>
      <c r="G103">
        <v>7</v>
      </c>
      <c r="H103" t="s">
        <v>35</v>
      </c>
      <c r="I103">
        <v>1200</v>
      </c>
      <c r="J103" t="s">
        <v>38</v>
      </c>
      <c r="K103">
        <v>65</v>
      </c>
      <c r="L103" t="s">
        <v>65</v>
      </c>
      <c r="M103">
        <f t="shared" ref="M103:M134" si="218">$B102</f>
        <v>17</v>
      </c>
      <c r="N103" s="10">
        <f t="shared" si="210"/>
        <v>9</v>
      </c>
      <c r="O103" s="10">
        <f t="shared" si="211"/>
        <v>36.333333333333336</v>
      </c>
      <c r="P103" s="8">
        <v>-3</v>
      </c>
      <c r="Q103" t="str">
        <f t="shared" si="207"/>
        <v>Y</v>
      </c>
      <c r="AC103">
        <f t="shared" si="186"/>
        <v>0</v>
      </c>
      <c r="AL103" t="s">
        <v>203</v>
      </c>
      <c r="AO103" t="s">
        <v>204</v>
      </c>
      <c r="AP103">
        <f t="shared" si="201"/>
        <v>3</v>
      </c>
    </row>
    <row r="104" spans="1:42" ht="14.5" customHeight="1" x14ac:dyDescent="0.35">
      <c r="A104" t="s">
        <v>4</v>
      </c>
      <c r="B104">
        <v>10</v>
      </c>
      <c r="C104" t="s">
        <v>1</v>
      </c>
      <c r="D104" t="str">
        <f t="shared" ref="D104" si="219">IF($B104&lt;$B105,"L",IF($B105&lt;$B104, "W", "T"))</f>
        <v>L</v>
      </c>
      <c r="E104" s="5">
        <f t="shared" ref="E104" si="220">$E105</f>
        <v>40818</v>
      </c>
      <c r="F104" s="4">
        <f t="shared" si="205"/>
        <v>4</v>
      </c>
      <c r="G104">
        <v>7</v>
      </c>
      <c r="H104" t="s">
        <v>34</v>
      </c>
      <c r="I104">
        <v>1200</v>
      </c>
      <c r="J104" t="s">
        <v>38</v>
      </c>
      <c r="K104" s="1" t="str">
        <f>K105</f>
        <v>Dome</v>
      </c>
      <c r="L104" s="1">
        <f>L105</f>
        <v>0</v>
      </c>
      <c r="M104">
        <f t="shared" ref="M104:M135" si="221">$B105</f>
        <v>17</v>
      </c>
      <c r="N104" s="10">
        <f t="shared" si="210"/>
        <v>18</v>
      </c>
      <c r="O104" s="10">
        <f t="shared" si="211"/>
        <v>18.333333333333332</v>
      </c>
      <c r="P104" s="8">
        <f>(P105*-1)</f>
        <v>-4</v>
      </c>
      <c r="Q104" t="str">
        <f t="shared" si="207"/>
        <v>N</v>
      </c>
      <c r="T104" t="s">
        <v>203</v>
      </c>
      <c r="AC104">
        <f t="shared" si="186"/>
        <v>1</v>
      </c>
      <c r="AD104" t="s">
        <v>204</v>
      </c>
      <c r="AP104">
        <f t="shared" si="201"/>
        <v>2</v>
      </c>
    </row>
    <row r="105" spans="1:42" ht="14.5" customHeight="1" x14ac:dyDescent="0.35">
      <c r="A105" t="s">
        <v>15</v>
      </c>
      <c r="B105">
        <v>17</v>
      </c>
      <c r="C105" t="s">
        <v>1</v>
      </c>
      <c r="D105" t="str">
        <f t="shared" ref="D105" si="222">IF($B104&lt;$B105, "W", IF($B105&lt;$B104, "L", "T"))</f>
        <v>W</v>
      </c>
      <c r="E105" s="5">
        <v>40818</v>
      </c>
      <c r="F105" s="4">
        <f t="shared" si="205"/>
        <v>4</v>
      </c>
      <c r="G105">
        <v>7</v>
      </c>
      <c r="H105" t="s">
        <v>35</v>
      </c>
      <c r="I105">
        <v>1200</v>
      </c>
      <c r="J105" t="s">
        <v>38</v>
      </c>
      <c r="K105" s="1" t="s">
        <v>61</v>
      </c>
      <c r="L105" s="1"/>
      <c r="M105">
        <f t="shared" ref="M105:M136" si="223">$B104</f>
        <v>10</v>
      </c>
      <c r="N105" s="10">
        <f t="shared" si="210"/>
        <v>30</v>
      </c>
      <c r="O105" s="10">
        <f t="shared" si="211"/>
        <v>20</v>
      </c>
      <c r="P105" s="8">
        <v>4</v>
      </c>
      <c r="Q105" t="str">
        <f t="shared" si="207"/>
        <v>N</v>
      </c>
      <c r="S105" t="s">
        <v>203</v>
      </c>
      <c r="T105" t="s">
        <v>203</v>
      </c>
      <c r="Y105" t="s">
        <v>203</v>
      </c>
      <c r="AA105" t="s">
        <v>203</v>
      </c>
      <c r="AC105">
        <f t="shared" si="186"/>
        <v>4</v>
      </c>
      <c r="AK105" t="s">
        <v>203</v>
      </c>
      <c r="AL105" t="s">
        <v>204</v>
      </c>
      <c r="AM105" t="s">
        <v>203</v>
      </c>
      <c r="AP105">
        <f t="shared" si="201"/>
        <v>4</v>
      </c>
    </row>
    <row r="106" spans="1:42" ht="14.5" customHeight="1" x14ac:dyDescent="0.35">
      <c r="A106" t="s">
        <v>13</v>
      </c>
      <c r="B106">
        <v>31</v>
      </c>
      <c r="C106" t="s">
        <v>1</v>
      </c>
      <c r="D106" t="str">
        <f t="shared" ref="D106" si="224">IF($B106&lt;$B107,"L",IF($B107&lt;$B106, "W", "T"))</f>
        <v>W</v>
      </c>
      <c r="E106" s="5">
        <f t="shared" ref="E106" si="225">$E107</f>
        <v>40818</v>
      </c>
      <c r="F106" s="4">
        <f t="shared" si="205"/>
        <v>4</v>
      </c>
      <c r="G106">
        <v>7</v>
      </c>
      <c r="H106" t="s">
        <v>34</v>
      </c>
      <c r="I106">
        <v>1300</v>
      </c>
      <c r="J106" t="s">
        <v>43</v>
      </c>
      <c r="K106" s="1">
        <f>K107</f>
        <v>48</v>
      </c>
      <c r="L106" s="1" t="str">
        <f>L107</f>
        <v>Cloudy</v>
      </c>
      <c r="M106">
        <f t="shared" ref="M106:M137" si="226">$B107</f>
        <v>13</v>
      </c>
      <c r="N106" s="10">
        <f t="shared" si="210"/>
        <v>19</v>
      </c>
      <c r="O106" s="10">
        <f t="shared" si="211"/>
        <v>14.333333333333334</v>
      </c>
      <c r="P106" s="8">
        <f>(P107*-1)</f>
        <v>-1.5</v>
      </c>
      <c r="Q106" t="str">
        <f t="shared" si="207"/>
        <v>Y</v>
      </c>
      <c r="AC106">
        <f t="shared" si="186"/>
        <v>0</v>
      </c>
      <c r="AP106">
        <f t="shared" si="201"/>
        <v>0</v>
      </c>
    </row>
    <row r="107" spans="1:42" ht="14.5" customHeight="1" x14ac:dyDescent="0.35">
      <c r="A107" t="s">
        <v>8</v>
      </c>
      <c r="B107">
        <v>13</v>
      </c>
      <c r="C107" t="s">
        <v>1</v>
      </c>
      <c r="D107" t="str">
        <f t="shared" ref="D107" si="227">IF($B106&lt;$B107, "W", IF($B107&lt;$B106, "L", "T"))</f>
        <v>L</v>
      </c>
      <c r="E107" s="5">
        <v>40818</v>
      </c>
      <c r="F107" s="4">
        <f t="shared" si="205"/>
        <v>4</v>
      </c>
      <c r="G107">
        <v>7</v>
      </c>
      <c r="H107" t="s">
        <v>35</v>
      </c>
      <c r="I107">
        <v>1300</v>
      </c>
      <c r="J107" t="s">
        <v>43</v>
      </c>
      <c r="K107" s="1">
        <v>48</v>
      </c>
      <c r="L107" s="1" t="s">
        <v>64</v>
      </c>
      <c r="M107">
        <f t="shared" ref="M107:M138" si="228">$B106</f>
        <v>31</v>
      </c>
      <c r="N107" s="10">
        <f t="shared" si="210"/>
        <v>20.333333333333332</v>
      </c>
      <c r="O107" s="10">
        <f t="shared" si="211"/>
        <v>20.666666666666668</v>
      </c>
      <c r="P107" s="8">
        <v>1.5</v>
      </c>
      <c r="Q107" t="str">
        <f t="shared" si="207"/>
        <v>Y</v>
      </c>
      <c r="S107" t="s">
        <v>203</v>
      </c>
      <c r="W107" t="s">
        <v>203</v>
      </c>
      <c r="Z107" t="s">
        <v>203</v>
      </c>
      <c r="AC107">
        <f t="shared" si="186"/>
        <v>3</v>
      </c>
      <c r="AI107" t="s">
        <v>203</v>
      </c>
      <c r="AM107" t="s">
        <v>203</v>
      </c>
      <c r="AP107">
        <f t="shared" si="201"/>
        <v>2</v>
      </c>
    </row>
    <row r="108" spans="1:42" ht="14.5" customHeight="1" x14ac:dyDescent="0.35">
      <c r="A108" t="s">
        <v>11</v>
      </c>
      <c r="B108">
        <v>20</v>
      </c>
      <c r="C108" t="s">
        <v>1</v>
      </c>
      <c r="D108" t="str">
        <f t="shared" ref="D108" si="229">IF($B108&lt;$B109,"L",IF($B109&lt;$B108, "W", "T"))</f>
        <v>L</v>
      </c>
      <c r="E108" s="5">
        <f t="shared" ref="E108" si="230">$E109</f>
        <v>40818</v>
      </c>
      <c r="F108" s="4">
        <f t="shared" si="205"/>
        <v>4</v>
      </c>
      <c r="G108">
        <v>7</v>
      </c>
      <c r="H108" t="s">
        <v>34</v>
      </c>
      <c r="I108">
        <v>1300</v>
      </c>
      <c r="J108" t="s">
        <v>43</v>
      </c>
      <c r="K108" s="1">
        <f>K109</f>
        <v>57</v>
      </c>
      <c r="L108" s="1" t="str">
        <f>L109</f>
        <v>Sunny</v>
      </c>
      <c r="M108">
        <f t="shared" ref="M108:M139" si="231">$B109</f>
        <v>23</v>
      </c>
      <c r="N108" s="10">
        <f t="shared" si="210"/>
        <v>37.666666666666664</v>
      </c>
      <c r="O108" s="10">
        <f t="shared" si="211"/>
        <v>24.333333333333332</v>
      </c>
      <c r="P108" s="8">
        <f>(P109*-1)</f>
        <v>3</v>
      </c>
      <c r="Q108" t="str">
        <f t="shared" si="207"/>
        <v>Y</v>
      </c>
      <c r="T108" t="s">
        <v>203</v>
      </c>
      <c r="W108" t="s">
        <v>204</v>
      </c>
      <c r="AC108">
        <f t="shared" si="186"/>
        <v>3</v>
      </c>
      <c r="AP108">
        <f t="shared" si="201"/>
        <v>0</v>
      </c>
    </row>
    <row r="109" spans="1:42" ht="14.5" customHeight="1" x14ac:dyDescent="0.35">
      <c r="A109" t="s">
        <v>6</v>
      </c>
      <c r="B109">
        <v>23</v>
      </c>
      <c r="C109" t="s">
        <v>1</v>
      </c>
      <c r="D109" t="str">
        <f t="shared" ref="D109" si="232">IF($B108&lt;$B109, "W", IF($B109&lt;$B108, "L", "T"))</f>
        <v>W</v>
      </c>
      <c r="E109" s="5">
        <v>40818</v>
      </c>
      <c r="F109" s="4">
        <f t="shared" si="205"/>
        <v>4</v>
      </c>
      <c r="G109">
        <v>7</v>
      </c>
      <c r="H109" t="s">
        <v>35</v>
      </c>
      <c r="I109">
        <v>1300</v>
      </c>
      <c r="J109" t="s">
        <v>43</v>
      </c>
      <c r="K109" s="1">
        <v>57</v>
      </c>
      <c r="L109" s="1" t="s">
        <v>65</v>
      </c>
      <c r="M109">
        <f t="shared" ref="M109:M140" si="233">$B108</f>
        <v>20</v>
      </c>
      <c r="N109" s="10">
        <f t="shared" si="210"/>
        <v>19</v>
      </c>
      <c r="O109" s="10">
        <f t="shared" si="211"/>
        <v>18</v>
      </c>
      <c r="P109" s="8">
        <v>-3</v>
      </c>
      <c r="Q109" t="str">
        <f t="shared" si="207"/>
        <v>Y</v>
      </c>
      <c r="AC109">
        <f t="shared" si="186"/>
        <v>0</v>
      </c>
      <c r="AD109" t="s">
        <v>203</v>
      </c>
      <c r="AP109">
        <f t="shared" si="201"/>
        <v>1</v>
      </c>
    </row>
    <row r="110" spans="1:42" ht="14.5" customHeight="1" x14ac:dyDescent="0.35">
      <c r="A110" t="s">
        <v>2</v>
      </c>
      <c r="B110">
        <v>23</v>
      </c>
      <c r="C110" t="s">
        <v>1</v>
      </c>
      <c r="D110" t="str">
        <f t="shared" ref="D110" si="234">IF($B110&lt;$B111,"L",IF($B111&lt;$B110, "W", "T"))</f>
        <v>W</v>
      </c>
      <c r="E110" s="5">
        <f t="shared" ref="E110:E128" si="235">$E111</f>
        <v>40818</v>
      </c>
      <c r="F110" s="4">
        <f t="shared" si="205"/>
        <v>4</v>
      </c>
      <c r="G110">
        <v>7</v>
      </c>
      <c r="H110" t="s">
        <v>34</v>
      </c>
      <c r="I110">
        <v>1300</v>
      </c>
      <c r="J110" t="s">
        <v>43</v>
      </c>
      <c r="K110">
        <v>71</v>
      </c>
      <c r="L110" t="s">
        <v>65</v>
      </c>
      <c r="M110">
        <f t="shared" ref="M110:M141" si="236">$B111</f>
        <v>10</v>
      </c>
      <c r="N110" s="10">
        <f t="shared" si="210"/>
        <v>34.666666666666664</v>
      </c>
      <c r="O110" s="10">
        <f t="shared" si="211"/>
        <v>29.333333333333332</v>
      </c>
      <c r="P110" s="8">
        <f>(P111*-1)</f>
        <v>8.5</v>
      </c>
      <c r="Q110" t="str">
        <f t="shared" si="207"/>
        <v>N</v>
      </c>
      <c r="Z110" t="s">
        <v>204</v>
      </c>
      <c r="AC110">
        <f t="shared" si="186"/>
        <v>2</v>
      </c>
      <c r="AF110" t="s">
        <v>203</v>
      </c>
      <c r="AI110" t="s">
        <v>203</v>
      </c>
      <c r="AM110" t="s">
        <v>203</v>
      </c>
      <c r="AO110" t="s">
        <v>203</v>
      </c>
      <c r="AP110">
        <f t="shared" si="201"/>
        <v>4</v>
      </c>
    </row>
    <row r="111" spans="1:42" ht="14.5" customHeight="1" x14ac:dyDescent="0.35">
      <c r="A111" t="s">
        <v>19</v>
      </c>
      <c r="B111">
        <v>10</v>
      </c>
      <c r="C111" t="s">
        <v>1</v>
      </c>
      <c r="D111" t="str">
        <f t="shared" ref="D111" si="237">IF($B110&lt;$B111, "W", IF($B111&lt;$B110, "L", "T"))</f>
        <v>L</v>
      </c>
      <c r="E111" s="5">
        <v>40818</v>
      </c>
      <c r="F111" s="4">
        <f t="shared" si="205"/>
        <v>4</v>
      </c>
      <c r="G111">
        <v>7</v>
      </c>
      <c r="H111" t="s">
        <v>35</v>
      </c>
      <c r="I111">
        <v>1300</v>
      </c>
      <c r="J111" t="s">
        <v>43</v>
      </c>
      <c r="K111">
        <v>71</v>
      </c>
      <c r="L111" t="s">
        <v>65</v>
      </c>
      <c r="M111">
        <f t="shared" ref="M111:M142" si="238">$B110</f>
        <v>23</v>
      </c>
      <c r="N111" s="10">
        <f t="shared" si="210"/>
        <v>9.6666666666666661</v>
      </c>
      <c r="O111" s="10">
        <f t="shared" si="211"/>
        <v>20.666666666666668</v>
      </c>
      <c r="P111" s="8">
        <v>-8.5</v>
      </c>
      <c r="Q111" t="str">
        <f t="shared" si="207"/>
        <v>N</v>
      </c>
      <c r="U111" t="s">
        <v>203</v>
      </c>
      <c r="W111" t="s">
        <v>203</v>
      </c>
      <c r="AC111">
        <f t="shared" si="186"/>
        <v>2</v>
      </c>
      <c r="AE111" t="s">
        <v>203</v>
      </c>
      <c r="AH111" t="s">
        <v>204</v>
      </c>
      <c r="AK111" t="s">
        <v>203</v>
      </c>
      <c r="AP111">
        <f t="shared" si="201"/>
        <v>4</v>
      </c>
    </row>
    <row r="112" spans="1:42" ht="14.5" customHeight="1" x14ac:dyDescent="0.35">
      <c r="A112" t="s">
        <v>24</v>
      </c>
      <c r="B112">
        <v>24</v>
      </c>
      <c r="C112" t="s">
        <v>1</v>
      </c>
      <c r="D112" t="str">
        <f t="shared" ref="D112" si="239">IF($B112&lt;$B113,"L",IF($B113&lt;$B112, "W", "T"))</f>
        <v>W</v>
      </c>
      <c r="E112" s="5">
        <f t="shared" si="235"/>
        <v>40818</v>
      </c>
      <c r="F112" s="4">
        <f t="shared" si="205"/>
        <v>4</v>
      </c>
      <c r="G112">
        <v>7</v>
      </c>
      <c r="H112" t="s">
        <v>34</v>
      </c>
      <c r="I112">
        <v>1300</v>
      </c>
      <c r="J112" t="s">
        <v>43</v>
      </c>
      <c r="K112" s="1">
        <f>K113</f>
        <v>54</v>
      </c>
      <c r="L112" s="1" t="str">
        <f>L113</f>
        <v>Cloudy</v>
      </c>
      <c r="M112">
        <f t="shared" ref="M112:M143" si="240">$B113</f>
        <v>23</v>
      </c>
      <c r="N112" s="10">
        <f t="shared" si="210"/>
        <v>23.333333333333332</v>
      </c>
      <c r="O112" s="10">
        <f t="shared" si="211"/>
        <v>17.333333333333332</v>
      </c>
      <c r="P112" s="8">
        <f>(P113*-1)</f>
        <v>-10</v>
      </c>
      <c r="Q112" t="str">
        <f t="shared" si="207"/>
        <v>Y</v>
      </c>
      <c r="S112" t="s">
        <v>203</v>
      </c>
      <c r="T112" t="s">
        <v>203</v>
      </c>
      <c r="X112" t="s">
        <v>203</v>
      </c>
      <c r="AC112">
        <f t="shared" si="186"/>
        <v>3</v>
      </c>
      <c r="AO112" t="s">
        <v>204</v>
      </c>
      <c r="AP112">
        <f t="shared" si="201"/>
        <v>2</v>
      </c>
    </row>
    <row r="113" spans="1:42" ht="14.5" customHeight="1" x14ac:dyDescent="0.35">
      <c r="A113" t="s">
        <v>27</v>
      </c>
      <c r="B113">
        <v>23</v>
      </c>
      <c r="C113" t="s">
        <v>1</v>
      </c>
      <c r="D113" t="str">
        <f t="shared" ref="D113" si="241">IF($B112&lt;$B113, "W", IF($B113&lt;$B112, "L", "T"))</f>
        <v>L</v>
      </c>
      <c r="E113" s="5">
        <v>40818</v>
      </c>
      <c r="F113" s="4">
        <f t="shared" si="205"/>
        <v>4</v>
      </c>
      <c r="G113">
        <v>7</v>
      </c>
      <c r="H113" t="s">
        <v>35</v>
      </c>
      <c r="I113">
        <v>1300</v>
      </c>
      <c r="J113" t="s">
        <v>43</v>
      </c>
      <c r="K113" s="1">
        <v>54</v>
      </c>
      <c r="L113" s="1" t="s">
        <v>64</v>
      </c>
      <c r="M113">
        <f t="shared" ref="M113:M144" si="242">$B112</f>
        <v>24</v>
      </c>
      <c r="N113" s="10">
        <f t="shared" si="210"/>
        <v>26</v>
      </c>
      <c r="O113" s="10">
        <f t="shared" si="211"/>
        <v>25.666666666666668</v>
      </c>
      <c r="P113" s="8">
        <v>10</v>
      </c>
      <c r="Q113" t="str">
        <f t="shared" si="207"/>
        <v>Y</v>
      </c>
      <c r="R113" t="s">
        <v>203</v>
      </c>
      <c r="AA113" t="s">
        <v>203</v>
      </c>
      <c r="AC113">
        <f t="shared" si="186"/>
        <v>2</v>
      </c>
      <c r="AN113" t="s">
        <v>203</v>
      </c>
      <c r="AP113">
        <f t="shared" si="201"/>
        <v>1</v>
      </c>
    </row>
    <row r="114" spans="1:42" ht="14.5" customHeight="1" x14ac:dyDescent="0.35">
      <c r="A114" t="s">
        <v>20</v>
      </c>
      <c r="B114">
        <v>29</v>
      </c>
      <c r="C114" t="s">
        <v>1</v>
      </c>
      <c r="D114" t="str">
        <f t="shared" ref="D114" si="243">IF($B114&lt;$B115,"L",IF($B115&lt;$B114, "W", "T"))</f>
        <v>L</v>
      </c>
      <c r="E114" s="5">
        <f t="shared" si="235"/>
        <v>40818</v>
      </c>
      <c r="F114" s="4">
        <f t="shared" si="205"/>
        <v>4</v>
      </c>
      <c r="G114">
        <v>7</v>
      </c>
      <c r="H114" t="s">
        <v>34</v>
      </c>
      <c r="I114">
        <v>1200</v>
      </c>
      <c r="J114" t="s">
        <v>38</v>
      </c>
      <c r="K114">
        <v>60</v>
      </c>
      <c r="L114" t="s">
        <v>65</v>
      </c>
      <c r="M114">
        <f t="shared" ref="M114:M145" si="244">$B115</f>
        <v>34</v>
      </c>
      <c r="N114" s="10">
        <f t="shared" si="210"/>
        <v>20</v>
      </c>
      <c r="O114" s="10">
        <f t="shared" si="211"/>
        <v>22.666666666666668</v>
      </c>
      <c r="P114" s="8">
        <f>(P115*-1)</f>
        <v>-7</v>
      </c>
      <c r="Q114" t="str">
        <f t="shared" si="207"/>
        <v>N</v>
      </c>
      <c r="AC114">
        <f t="shared" si="186"/>
        <v>0</v>
      </c>
      <c r="AL114" t="s">
        <v>204</v>
      </c>
      <c r="AO114" t="s">
        <v>203</v>
      </c>
      <c r="AP114">
        <f t="shared" si="201"/>
        <v>3</v>
      </c>
    </row>
    <row r="115" spans="1:42" ht="14.5" customHeight="1" x14ac:dyDescent="0.35">
      <c r="A115" t="s">
        <v>17</v>
      </c>
      <c r="B115">
        <v>34</v>
      </c>
      <c r="C115" t="s">
        <v>1</v>
      </c>
      <c r="D115" t="str">
        <f t="shared" ref="D115" si="245">IF($B114&lt;$B115, "W", IF($B115&lt;$B114, "L", "T"))</f>
        <v>W</v>
      </c>
      <c r="E115" s="5">
        <v>40818</v>
      </c>
      <c r="F115" s="4">
        <f t="shared" si="205"/>
        <v>4</v>
      </c>
      <c r="G115">
        <v>7</v>
      </c>
      <c r="H115" t="s">
        <v>35</v>
      </c>
      <c r="I115">
        <v>1200</v>
      </c>
      <c r="J115" t="s">
        <v>38</v>
      </c>
      <c r="K115">
        <v>60</v>
      </c>
      <c r="L115" t="s">
        <v>65</v>
      </c>
      <c r="M115">
        <f t="shared" ref="M115:M146" si="246">$B114</f>
        <v>29</v>
      </c>
      <c r="N115" s="10">
        <f t="shared" si="210"/>
        <v>20</v>
      </c>
      <c r="O115" s="10">
        <f t="shared" si="211"/>
        <v>23</v>
      </c>
      <c r="P115" s="8">
        <v>7</v>
      </c>
      <c r="Q115" t="str">
        <f t="shared" si="207"/>
        <v>N</v>
      </c>
      <c r="AB115" t="s">
        <v>204</v>
      </c>
      <c r="AC115">
        <f t="shared" si="186"/>
        <v>2</v>
      </c>
      <c r="AO115" t="s">
        <v>203</v>
      </c>
      <c r="AP115">
        <f t="shared" si="201"/>
        <v>1</v>
      </c>
    </row>
    <row r="116" spans="1:42" ht="14.5" customHeight="1" x14ac:dyDescent="0.35">
      <c r="A116" t="s">
        <v>21</v>
      </c>
      <c r="B116">
        <v>31</v>
      </c>
      <c r="C116" t="s">
        <v>1</v>
      </c>
      <c r="D116" t="str">
        <f t="shared" ref="D116" si="247">IF($B116&lt;$B117,"L",IF($B117&lt;$B116, "W", "T"))</f>
        <v>W</v>
      </c>
      <c r="E116" s="5">
        <f t="shared" si="235"/>
        <v>40818</v>
      </c>
      <c r="F116" s="4">
        <f t="shared" si="205"/>
        <v>4</v>
      </c>
      <c r="G116">
        <v>7</v>
      </c>
      <c r="H116" t="s">
        <v>34</v>
      </c>
      <c r="I116">
        <v>1305</v>
      </c>
      <c r="J116" t="s">
        <v>67</v>
      </c>
      <c r="K116" t="s">
        <v>61</v>
      </c>
      <c r="M116">
        <f t="shared" ref="M116:M147" si="248">$B117</f>
        <v>27</v>
      </c>
      <c r="N116" s="10">
        <f t="shared" si="210"/>
        <v>23.666666666666668</v>
      </c>
      <c r="O116" s="10">
        <f t="shared" si="211"/>
        <v>20</v>
      </c>
      <c r="P116" s="8">
        <f>(P117*-1)</f>
        <v>1.5</v>
      </c>
      <c r="Q116" t="str">
        <f t="shared" si="207"/>
        <v>N</v>
      </c>
      <c r="T116" t="s">
        <v>203</v>
      </c>
      <c r="AA116" t="s">
        <v>203</v>
      </c>
      <c r="AC116">
        <f t="shared" si="186"/>
        <v>2</v>
      </c>
      <c r="AK116" t="s">
        <v>204</v>
      </c>
      <c r="AP116">
        <f t="shared" si="201"/>
        <v>2</v>
      </c>
    </row>
    <row r="117" spans="1:42" ht="14.5" customHeight="1" x14ac:dyDescent="0.35">
      <c r="A117" t="s">
        <v>22</v>
      </c>
      <c r="B117">
        <v>27</v>
      </c>
      <c r="C117" t="s">
        <v>1</v>
      </c>
      <c r="D117" t="str">
        <f t="shared" ref="D117" si="249">IF($B116&lt;$B117, "W", IF($B117&lt;$B116, "L", "T"))</f>
        <v>L</v>
      </c>
      <c r="E117" s="5">
        <v>40818</v>
      </c>
      <c r="F117" s="4">
        <f t="shared" si="205"/>
        <v>4</v>
      </c>
      <c r="G117">
        <v>7</v>
      </c>
      <c r="H117" t="s">
        <v>35</v>
      </c>
      <c r="I117">
        <v>1305</v>
      </c>
      <c r="J117" t="s">
        <v>67</v>
      </c>
      <c r="K117" t="s">
        <v>61</v>
      </c>
      <c r="M117">
        <f t="shared" ref="M117:M148" si="250">$B116</f>
        <v>31</v>
      </c>
      <c r="N117" s="10">
        <f t="shared" si="210"/>
        <v>19.666666666666668</v>
      </c>
      <c r="O117" s="10">
        <f t="shared" si="211"/>
        <v>18.666666666666668</v>
      </c>
      <c r="P117" s="8">
        <v>-1.5</v>
      </c>
      <c r="Q117" t="str">
        <f t="shared" si="207"/>
        <v>N</v>
      </c>
      <c r="S117" t="s">
        <v>203</v>
      </c>
      <c r="AC117">
        <f t="shared" si="186"/>
        <v>1</v>
      </c>
      <c r="AH117" t="s">
        <v>203</v>
      </c>
      <c r="AP117">
        <f t="shared" si="201"/>
        <v>1</v>
      </c>
    </row>
    <row r="118" spans="1:42" ht="14.5" customHeight="1" x14ac:dyDescent="0.35">
      <c r="A118" t="s">
        <v>3</v>
      </c>
      <c r="B118">
        <v>30</v>
      </c>
      <c r="C118" t="s">
        <v>1</v>
      </c>
      <c r="D118" t="str">
        <f t="shared" ref="D118" si="251">IF($B118&lt;$B119,"L",IF($B119&lt;$B118, "W", "T"))</f>
        <v>W</v>
      </c>
      <c r="E118" s="5">
        <f t="shared" si="235"/>
        <v>40818</v>
      </c>
      <c r="F118" s="4">
        <f t="shared" si="205"/>
        <v>4</v>
      </c>
      <c r="G118">
        <v>7</v>
      </c>
      <c r="H118" t="s">
        <v>34</v>
      </c>
      <c r="I118">
        <v>1305</v>
      </c>
      <c r="J118" t="s">
        <v>67</v>
      </c>
      <c r="K118" s="1">
        <f>K119</f>
        <v>58</v>
      </c>
      <c r="L118" s="1" t="str">
        <f>L119</f>
        <v>Partly Sunny</v>
      </c>
      <c r="M118">
        <f t="shared" ref="M118:M149" si="252">$B119</f>
        <v>28</v>
      </c>
      <c r="N118" s="10">
        <f t="shared" si="210"/>
        <v>20</v>
      </c>
      <c r="O118" s="10">
        <f t="shared" si="211"/>
        <v>25.666666666666668</v>
      </c>
      <c r="P118" s="8">
        <f>(P119*-1)</f>
        <v>6</v>
      </c>
      <c r="Q118" t="str">
        <f t="shared" si="207"/>
        <v>N</v>
      </c>
      <c r="AA118" t="s">
        <v>203</v>
      </c>
      <c r="AC118">
        <f t="shared" si="186"/>
        <v>1</v>
      </c>
      <c r="AE118" t="s">
        <v>204</v>
      </c>
      <c r="AH118" t="s">
        <v>204</v>
      </c>
      <c r="AJ118" t="s">
        <v>203</v>
      </c>
      <c r="AP118">
        <f t="shared" si="201"/>
        <v>5</v>
      </c>
    </row>
    <row r="119" spans="1:42" ht="14.5" customHeight="1" x14ac:dyDescent="0.35">
      <c r="A119" t="s">
        <v>25</v>
      </c>
      <c r="B119">
        <v>28</v>
      </c>
      <c r="C119" t="s">
        <v>1</v>
      </c>
      <c r="D119" t="str">
        <f t="shared" ref="D119" si="253">IF($B118&lt;$B119, "W", IF($B119&lt;$B118, "L", "T"))</f>
        <v>L</v>
      </c>
      <c r="E119" s="5">
        <v>40818</v>
      </c>
      <c r="F119" s="4">
        <f t="shared" si="205"/>
        <v>4</v>
      </c>
      <c r="G119">
        <v>7</v>
      </c>
      <c r="H119" t="s">
        <v>35</v>
      </c>
      <c r="I119">
        <v>1305</v>
      </c>
      <c r="J119" t="s">
        <v>67</v>
      </c>
      <c r="K119" s="1">
        <v>58</v>
      </c>
      <c r="L119" s="1" t="s">
        <v>87</v>
      </c>
      <c r="M119">
        <f t="shared" ref="M119:M150" si="254">$B118</f>
        <v>30</v>
      </c>
      <c r="N119" s="10">
        <f t="shared" si="210"/>
        <v>10</v>
      </c>
      <c r="O119" s="10">
        <f t="shared" si="211"/>
        <v>22.333333333333332</v>
      </c>
      <c r="P119" s="8">
        <v>-6</v>
      </c>
      <c r="Q119" t="str">
        <f t="shared" si="207"/>
        <v>N</v>
      </c>
      <c r="U119" t="s">
        <v>203</v>
      </c>
      <c r="X119" t="s">
        <v>204</v>
      </c>
      <c r="AC119">
        <f t="shared" si="186"/>
        <v>3</v>
      </c>
      <c r="AO119" t="s">
        <v>204</v>
      </c>
      <c r="AP119">
        <f t="shared" si="201"/>
        <v>2</v>
      </c>
    </row>
    <row r="120" spans="1:42" ht="14.5" customHeight="1" x14ac:dyDescent="0.35">
      <c r="A120" t="s">
        <v>10</v>
      </c>
      <c r="B120">
        <v>16</v>
      </c>
      <c r="C120" t="s">
        <v>1</v>
      </c>
      <c r="D120" t="str">
        <f t="shared" ref="D120" si="255">IF($B120&lt;$B121,"L",IF($B121&lt;$B120, "W", "T"))</f>
        <v>L</v>
      </c>
      <c r="E120" s="5">
        <f t="shared" si="235"/>
        <v>40818</v>
      </c>
      <c r="F120" s="4">
        <f t="shared" si="205"/>
        <v>4</v>
      </c>
      <c r="G120">
        <v>7</v>
      </c>
      <c r="H120" t="s">
        <v>34</v>
      </c>
      <c r="I120">
        <v>1315</v>
      </c>
      <c r="J120" t="s">
        <v>67</v>
      </c>
      <c r="K120">
        <v>84</v>
      </c>
      <c r="L120" t="s">
        <v>65</v>
      </c>
      <c r="M120">
        <f t="shared" ref="M120:M151" si="256">$B121</f>
        <v>26</v>
      </c>
      <c r="N120" s="10">
        <f t="shared" si="210"/>
        <v>17.666666666666668</v>
      </c>
      <c r="O120" s="10">
        <f t="shared" si="211"/>
        <v>26</v>
      </c>
      <c r="P120" s="8">
        <f>(P121*-1)</f>
        <v>-6.5</v>
      </c>
      <c r="Q120" t="str">
        <f t="shared" si="207"/>
        <v>N</v>
      </c>
      <c r="Y120" t="s">
        <v>203</v>
      </c>
      <c r="AC120">
        <f t="shared" si="186"/>
        <v>1</v>
      </c>
      <c r="AI120" t="s">
        <v>204</v>
      </c>
      <c r="AM120" t="s">
        <v>204</v>
      </c>
      <c r="AP120">
        <f t="shared" si="201"/>
        <v>4</v>
      </c>
    </row>
    <row r="121" spans="1:42" ht="14.5" customHeight="1" x14ac:dyDescent="0.35">
      <c r="A121" t="s">
        <v>32</v>
      </c>
      <c r="B121">
        <v>26</v>
      </c>
      <c r="C121" t="s">
        <v>1</v>
      </c>
      <c r="D121" t="str">
        <f t="shared" ref="D121" si="257">IF($B120&lt;$B121, "W", IF($B121&lt;$B120, "L", "T"))</f>
        <v>W</v>
      </c>
      <c r="E121" s="5">
        <v>40818</v>
      </c>
      <c r="F121" s="4">
        <f t="shared" si="205"/>
        <v>4</v>
      </c>
      <c r="G121">
        <v>7</v>
      </c>
      <c r="H121" t="s">
        <v>35</v>
      </c>
      <c r="I121">
        <v>1315</v>
      </c>
      <c r="J121" t="s">
        <v>67</v>
      </c>
      <c r="K121">
        <v>84</v>
      </c>
      <c r="L121" t="s">
        <v>65</v>
      </c>
      <c r="M121">
        <f t="shared" ref="M121:M152" si="258">$B120</f>
        <v>16</v>
      </c>
      <c r="N121" s="10">
        <f t="shared" si="210"/>
        <v>21.666666666666668</v>
      </c>
      <c r="O121" s="10">
        <f t="shared" si="211"/>
        <v>23</v>
      </c>
      <c r="P121" s="8">
        <v>6.5</v>
      </c>
      <c r="Q121" t="str">
        <f t="shared" si="207"/>
        <v>N</v>
      </c>
      <c r="S121" t="s">
        <v>203</v>
      </c>
      <c r="T121" t="s">
        <v>203</v>
      </c>
      <c r="U121" t="s">
        <v>204</v>
      </c>
      <c r="AA121" t="s">
        <v>203</v>
      </c>
      <c r="AC121">
        <f t="shared" si="186"/>
        <v>5</v>
      </c>
      <c r="AD121" t="s">
        <v>203</v>
      </c>
      <c r="AL121" t="s">
        <v>204</v>
      </c>
      <c r="AP121">
        <f t="shared" si="201"/>
        <v>3</v>
      </c>
    </row>
    <row r="122" spans="1:42" ht="14.5" customHeight="1" x14ac:dyDescent="0.35">
      <c r="A122" t="s">
        <v>7</v>
      </c>
      <c r="B122">
        <v>31</v>
      </c>
      <c r="C122" t="s">
        <v>1</v>
      </c>
      <c r="D122" t="str">
        <f t="shared" ref="D122" si="259">IF($B122&lt;$B123,"L",IF($B123&lt;$B122, "W", "T"))</f>
        <v>W</v>
      </c>
      <c r="E122" s="5">
        <f t="shared" si="235"/>
        <v>40818</v>
      </c>
      <c r="F122" s="4">
        <f t="shared" si="205"/>
        <v>4</v>
      </c>
      <c r="G122">
        <v>7</v>
      </c>
      <c r="H122" t="s">
        <v>34</v>
      </c>
      <c r="I122">
        <v>1315</v>
      </c>
      <c r="J122" t="s">
        <v>67</v>
      </c>
      <c r="K122" s="1">
        <f>K123</f>
        <v>71</v>
      </c>
      <c r="L122" s="1" t="str">
        <f>L123</f>
        <v>Partly Cloudy</v>
      </c>
      <c r="M122">
        <f t="shared" ref="M122:M153" si="260">$B123</f>
        <v>19</v>
      </c>
      <c r="N122" s="10">
        <f t="shared" si="210"/>
        <v>34.666666666666664</v>
      </c>
      <c r="O122" s="10">
        <f t="shared" si="211"/>
        <v>26.333333333333332</v>
      </c>
      <c r="P122" s="8">
        <f>(P123*-1)</f>
        <v>6.5</v>
      </c>
      <c r="Q122" t="str">
        <f t="shared" si="207"/>
        <v>N</v>
      </c>
      <c r="X122" t="s">
        <v>203</v>
      </c>
      <c r="AB122" t="s">
        <v>204</v>
      </c>
      <c r="AC122">
        <f t="shared" si="186"/>
        <v>3</v>
      </c>
      <c r="AH122" t="s">
        <v>203</v>
      </c>
      <c r="AK122" t="s">
        <v>203</v>
      </c>
      <c r="AM122" t="s">
        <v>203</v>
      </c>
      <c r="AO122" t="s">
        <v>203</v>
      </c>
      <c r="AP122">
        <f t="shared" si="201"/>
        <v>4</v>
      </c>
    </row>
    <row r="123" spans="1:42" ht="14.5" customHeight="1" x14ac:dyDescent="0.35">
      <c r="A123" t="s">
        <v>12</v>
      </c>
      <c r="B123">
        <v>19</v>
      </c>
      <c r="C123" t="s">
        <v>1</v>
      </c>
      <c r="D123" t="str">
        <f t="shared" ref="D123" si="261">IF($B122&lt;$B123, "W", IF($B123&lt;$B122, "L", "T"))</f>
        <v>L</v>
      </c>
      <c r="E123" s="5">
        <v>40818</v>
      </c>
      <c r="F123" s="4">
        <f t="shared" si="205"/>
        <v>4</v>
      </c>
      <c r="G123">
        <v>7</v>
      </c>
      <c r="H123" t="s">
        <v>35</v>
      </c>
      <c r="I123">
        <v>1315</v>
      </c>
      <c r="J123" t="s">
        <v>67</v>
      </c>
      <c r="K123" s="1">
        <v>71</v>
      </c>
      <c r="L123" s="1" t="s">
        <v>62</v>
      </c>
      <c r="M123">
        <f t="shared" ref="M123:M154" si="262">$B122</f>
        <v>31</v>
      </c>
      <c r="N123" s="10">
        <f t="shared" si="210"/>
        <v>30.666666666666668</v>
      </c>
      <c r="O123" s="10">
        <f t="shared" si="211"/>
        <v>27.333333333333332</v>
      </c>
      <c r="P123" s="8">
        <v>-6.5</v>
      </c>
      <c r="Q123" t="str">
        <f t="shared" si="207"/>
        <v>N</v>
      </c>
      <c r="AC123">
        <f t="shared" si="186"/>
        <v>0</v>
      </c>
      <c r="AN123" t="s">
        <v>204</v>
      </c>
      <c r="AP123">
        <f t="shared" si="201"/>
        <v>2</v>
      </c>
    </row>
    <row r="124" spans="1:42" ht="14.5" customHeight="1" x14ac:dyDescent="0.35">
      <c r="A124" t="s">
        <v>18</v>
      </c>
      <c r="B124">
        <v>23</v>
      </c>
      <c r="C124" t="s">
        <v>1</v>
      </c>
      <c r="D124" t="str">
        <f t="shared" ref="D124" si="263">IF($B124&lt;$B125,"L",IF($B125&lt;$B124, "W", "T"))</f>
        <v>L</v>
      </c>
      <c r="E124" s="5">
        <f t="shared" si="235"/>
        <v>40818</v>
      </c>
      <c r="F124" s="4">
        <f t="shared" si="205"/>
        <v>4</v>
      </c>
      <c r="G124">
        <v>7</v>
      </c>
      <c r="H124" t="s">
        <v>34</v>
      </c>
      <c r="I124">
        <v>1515</v>
      </c>
      <c r="J124" t="s">
        <v>38</v>
      </c>
      <c r="K124">
        <v>67</v>
      </c>
      <c r="L124" t="s">
        <v>65</v>
      </c>
      <c r="M124">
        <f t="shared" ref="M124:M155" si="264">$B125</f>
        <v>49</v>
      </c>
      <c r="N124" s="10">
        <f t="shared" si="210"/>
        <v>19.333333333333332</v>
      </c>
      <c r="O124" s="10">
        <f t="shared" si="211"/>
        <v>20.666666666666668</v>
      </c>
      <c r="P124" s="8">
        <f>(P125*-1)</f>
        <v>-12</v>
      </c>
      <c r="Q124" t="str">
        <f t="shared" si="207"/>
        <v>N</v>
      </c>
      <c r="T124" t="s">
        <v>204</v>
      </c>
      <c r="AC124">
        <f t="shared" si="186"/>
        <v>2</v>
      </c>
      <c r="AD124" t="s">
        <v>203</v>
      </c>
      <c r="AE124" t="s">
        <v>204</v>
      </c>
      <c r="AI124" t="s">
        <v>203</v>
      </c>
      <c r="AL124" t="s">
        <v>204</v>
      </c>
      <c r="AP124">
        <f t="shared" si="201"/>
        <v>6</v>
      </c>
    </row>
    <row r="125" spans="1:42" ht="14.5" customHeight="1" x14ac:dyDescent="0.35">
      <c r="A125" t="s">
        <v>26</v>
      </c>
      <c r="B125">
        <v>49</v>
      </c>
      <c r="C125" t="s">
        <v>1</v>
      </c>
      <c r="D125" t="str">
        <f t="shared" ref="D125" si="265">IF($B124&lt;$B125, "W", IF($B125&lt;$B124, "L", "T"))</f>
        <v>W</v>
      </c>
      <c r="E125" s="5">
        <v>40818</v>
      </c>
      <c r="F125" s="4">
        <f t="shared" si="205"/>
        <v>4</v>
      </c>
      <c r="G125">
        <v>7</v>
      </c>
      <c r="H125" t="s">
        <v>35</v>
      </c>
      <c r="I125">
        <v>1515</v>
      </c>
      <c r="J125" t="s">
        <v>38</v>
      </c>
      <c r="K125">
        <v>67</v>
      </c>
      <c r="L125" t="s">
        <v>65</v>
      </c>
      <c r="M125">
        <f t="shared" ref="M125:M156" si="266">$B124</f>
        <v>23</v>
      </c>
      <c r="N125" s="10">
        <f t="shared" si="210"/>
        <v>33</v>
      </c>
      <c r="O125" s="10">
        <f t="shared" si="211"/>
        <v>24.666666666666668</v>
      </c>
      <c r="P125" s="8">
        <v>12</v>
      </c>
      <c r="Q125" t="str">
        <f t="shared" si="207"/>
        <v>N</v>
      </c>
      <c r="S125" t="s">
        <v>204</v>
      </c>
      <c r="U125" t="s">
        <v>203</v>
      </c>
      <c r="Z125" t="s">
        <v>204</v>
      </c>
      <c r="AC125">
        <f t="shared" si="186"/>
        <v>5</v>
      </c>
      <c r="AD125" t="s">
        <v>203</v>
      </c>
      <c r="AJ125" t="s">
        <v>203</v>
      </c>
      <c r="AL125" t="s">
        <v>203</v>
      </c>
      <c r="AM125" t="s">
        <v>203</v>
      </c>
      <c r="AP125">
        <f t="shared" si="201"/>
        <v>4</v>
      </c>
    </row>
    <row r="126" spans="1:42" ht="14.5" customHeight="1" x14ac:dyDescent="0.35">
      <c r="A126" t="s">
        <v>31</v>
      </c>
      <c r="B126">
        <v>17</v>
      </c>
      <c r="C126" t="s">
        <v>1</v>
      </c>
      <c r="D126" t="str">
        <f t="shared" ref="D126" si="267">IF($B126&lt;$B127,"L",IF($B127&lt;$B126, "W", "T"))</f>
        <v>L</v>
      </c>
      <c r="E126" s="5">
        <f t="shared" si="235"/>
        <v>40818</v>
      </c>
      <c r="F126" s="4">
        <f t="shared" si="205"/>
        <v>4</v>
      </c>
      <c r="G126">
        <v>7</v>
      </c>
      <c r="H126" t="s">
        <v>34</v>
      </c>
      <c r="I126">
        <v>2020</v>
      </c>
      <c r="J126" t="s">
        <v>43</v>
      </c>
      <c r="K126">
        <v>51</v>
      </c>
      <c r="L126" t="s">
        <v>64</v>
      </c>
      <c r="M126">
        <f t="shared" ref="M126:M157" si="268">$B127</f>
        <v>34</v>
      </c>
      <c r="N126" s="10">
        <f t="shared" si="210"/>
        <v>27.666666666666668</v>
      </c>
      <c r="O126" s="10">
        <f t="shared" si="211"/>
        <v>20.333333333333332</v>
      </c>
      <c r="P126" s="8">
        <f>(P127*-1)</f>
        <v>-5</v>
      </c>
      <c r="Q126" t="str">
        <f t="shared" si="207"/>
        <v>N</v>
      </c>
      <c r="T126" t="s">
        <v>203</v>
      </c>
      <c r="V126" t="s">
        <v>204</v>
      </c>
      <c r="W126" t="s">
        <v>203</v>
      </c>
      <c r="AA126" t="s">
        <v>203</v>
      </c>
      <c r="AC126">
        <f t="shared" si="186"/>
        <v>5</v>
      </c>
      <c r="AD126" t="s">
        <v>203</v>
      </c>
      <c r="AI126" t="s">
        <v>203</v>
      </c>
      <c r="AM126" t="s">
        <v>203</v>
      </c>
      <c r="AP126">
        <f t="shared" si="201"/>
        <v>3</v>
      </c>
    </row>
    <row r="127" spans="1:42" ht="14.5" customHeight="1" x14ac:dyDescent="0.35">
      <c r="A127" t="s">
        <v>30</v>
      </c>
      <c r="B127">
        <v>34</v>
      </c>
      <c r="C127" t="s">
        <v>1</v>
      </c>
      <c r="D127" t="str">
        <f t="shared" ref="D127" si="269">IF($B126&lt;$B127, "W", IF($B127&lt;$B126, "L", "T"))</f>
        <v>W</v>
      </c>
      <c r="E127" s="5">
        <v>40818</v>
      </c>
      <c r="F127" s="4">
        <f t="shared" si="205"/>
        <v>4</v>
      </c>
      <c r="G127">
        <v>7</v>
      </c>
      <c r="H127" t="s">
        <v>35</v>
      </c>
      <c r="I127">
        <v>2020</v>
      </c>
      <c r="J127" t="s">
        <v>43</v>
      </c>
      <c r="K127">
        <v>51</v>
      </c>
      <c r="L127" t="s">
        <v>64</v>
      </c>
      <c r="M127">
        <f t="shared" ref="M127:M158" si="270">$B126</f>
        <v>17</v>
      </c>
      <c r="N127" s="10">
        <f t="shared" si="210"/>
        <v>28.333333333333332</v>
      </c>
      <c r="O127" s="10">
        <f t="shared" si="211"/>
        <v>13.333333333333334</v>
      </c>
      <c r="P127" s="8">
        <v>5</v>
      </c>
      <c r="Q127" t="str">
        <f t="shared" si="207"/>
        <v>N</v>
      </c>
      <c r="V127" t="s">
        <v>203</v>
      </c>
      <c r="X127" t="s">
        <v>204</v>
      </c>
      <c r="AB127" t="s">
        <v>204</v>
      </c>
      <c r="AC127">
        <f t="shared" si="186"/>
        <v>5</v>
      </c>
      <c r="AD127" t="s">
        <v>203</v>
      </c>
      <c r="AP127">
        <f t="shared" si="201"/>
        <v>1</v>
      </c>
    </row>
    <row r="128" spans="1:42" ht="14.5" customHeight="1" x14ac:dyDescent="0.35">
      <c r="A128" t="s">
        <v>14</v>
      </c>
      <c r="B128">
        <v>17</v>
      </c>
      <c r="C128" t="s">
        <v>1</v>
      </c>
      <c r="D128" t="str">
        <f t="shared" ref="D128:D152" si="271">IF($B128&lt;$B129,"L",IF($B129&lt;$B128, "W", "T"))</f>
        <v>L</v>
      </c>
      <c r="E128" s="5">
        <f t="shared" si="235"/>
        <v>40819</v>
      </c>
      <c r="F128" s="4">
        <f t="shared" si="205"/>
        <v>4</v>
      </c>
      <c r="G128">
        <v>8</v>
      </c>
      <c r="H128" t="s">
        <v>34</v>
      </c>
      <c r="I128">
        <v>2030</v>
      </c>
      <c r="J128" t="s">
        <v>43</v>
      </c>
      <c r="K128">
        <v>80</v>
      </c>
      <c r="L128" t="s">
        <v>69</v>
      </c>
      <c r="M128">
        <f t="shared" ref="M128:M159" si="272">$B129</f>
        <v>24</v>
      </c>
      <c r="N128" s="10">
        <f t="shared" si="210"/>
        <v>15.333333333333334</v>
      </c>
      <c r="O128" s="10">
        <f t="shared" si="211"/>
        <v>28</v>
      </c>
      <c r="P128" s="8">
        <f>(P129*-1)</f>
        <v>-10</v>
      </c>
      <c r="Q128" t="str">
        <f t="shared" si="207"/>
        <v>N</v>
      </c>
      <c r="X128" t="s">
        <v>203</v>
      </c>
      <c r="Y128" t="s">
        <v>203</v>
      </c>
      <c r="AA128" t="s">
        <v>203</v>
      </c>
      <c r="AC128">
        <f t="shared" si="186"/>
        <v>3</v>
      </c>
      <c r="AD128" t="s">
        <v>203</v>
      </c>
      <c r="AG128" t="s">
        <v>204</v>
      </c>
      <c r="AN128" t="s">
        <v>203</v>
      </c>
      <c r="AP128">
        <f t="shared" si="201"/>
        <v>4</v>
      </c>
    </row>
    <row r="129" spans="1:42" ht="14.5" customHeight="1" x14ac:dyDescent="0.35">
      <c r="A129" t="s">
        <v>9</v>
      </c>
      <c r="B129">
        <v>24</v>
      </c>
      <c r="C129" t="s">
        <v>1</v>
      </c>
      <c r="D129" t="str">
        <f t="shared" ref="D129" si="273">IF($B128&lt;$B129, "W", IF($B129&lt;$B128, "L", "T"))</f>
        <v>W</v>
      </c>
      <c r="E129" s="5">
        <v>40819</v>
      </c>
      <c r="F129" s="4">
        <f t="shared" si="205"/>
        <v>4</v>
      </c>
      <c r="G129">
        <v>8</v>
      </c>
      <c r="H129" t="s">
        <v>35</v>
      </c>
      <c r="I129">
        <v>2030</v>
      </c>
      <c r="J129" t="s">
        <v>43</v>
      </c>
      <c r="K129">
        <v>80</v>
      </c>
      <c r="L129" t="s">
        <v>69</v>
      </c>
      <c r="M129">
        <f t="shared" ref="M129:M160" si="274">$B128</f>
        <v>17</v>
      </c>
      <c r="N129" s="10">
        <f t="shared" si="210"/>
        <v>20</v>
      </c>
      <c r="O129" s="10">
        <f t="shared" si="211"/>
        <v>20</v>
      </c>
      <c r="P129" s="8">
        <v>10</v>
      </c>
      <c r="Q129" t="str">
        <f t="shared" si="207"/>
        <v>N</v>
      </c>
      <c r="AB129" t="s">
        <v>203</v>
      </c>
      <c r="AC129">
        <f t="shared" si="186"/>
        <v>1</v>
      </c>
      <c r="AH129" t="s">
        <v>203</v>
      </c>
      <c r="AJ129" t="s">
        <v>203</v>
      </c>
      <c r="AP129">
        <f t="shared" ref="AP129:AP143" si="275">IF(ISBLANK($AD129),0,IF($AD129="O",2,1))+IF(ISBLANK($AE129),0,IF($AE129="O",2,1))+IF(ISBLANK($AF129),0,IF($AF129="O",2,1))+IF(ISBLANK($AG129),0,IF($AG129="O",2,1))+IF(ISBLANK($AH129),0,IF($AH129="O",2,1))+IF(ISBLANK($AI129),0,IF($AI129="O",2,1))+IF(ISBLANK($AJ129),0,IF($AJ129="O",2,1))+IF(ISBLANK($AK129),0,IF($AK129="O",2,1))+IF(ISBLANK($AL129),0,IF($AL129="O",2,1))+IF(ISBLANK($AM129),0,IF($AM129="O",2,1))+IF(ISBLANK($AN129),0,IF($AN129="O",2,1))+IF(ISBLANK($AO129),0,IF($AO129="O",2,1))</f>
        <v>2</v>
      </c>
    </row>
    <row r="130" spans="1:42" ht="14.5" customHeight="1" x14ac:dyDescent="0.35">
      <c r="A130" t="s">
        <v>12</v>
      </c>
      <c r="B130">
        <v>25</v>
      </c>
      <c r="C130" t="s">
        <v>1</v>
      </c>
      <c r="D130" t="str">
        <f t="shared" si="271"/>
        <v>W</v>
      </c>
      <c r="E130" s="5">
        <f>$E131</f>
        <v>40825</v>
      </c>
      <c r="F130" s="4">
        <f>1+IF(ISNA(VLOOKUP($A130,$A$98:$F$129,6,FALSE)),VLOOKUP($A130,$A$66:$F$97,6,FALSE),VLOOKUP($A130,$A$98:$F$129,6,FALSE))</f>
        <v>5</v>
      </c>
      <c r="G130">
        <v>7</v>
      </c>
      <c r="H130" t="s">
        <v>34</v>
      </c>
      <c r="I130">
        <v>1200</v>
      </c>
      <c r="J130" t="s">
        <v>38</v>
      </c>
      <c r="K130" t="s">
        <v>61</v>
      </c>
      <c r="M130">
        <f t="shared" ref="M130:M161" si="276">$B131</f>
        <v>20</v>
      </c>
      <c r="N130" s="10">
        <f>IF(ISNA(VLOOKUP($A130,$A$98:$N$129,2,FALSE)),((VLOOKUP($A130,$A$66:$N$97,14,FALSE)*($F130-2))+VLOOKUP($A130,$A$66:$N$97,2,FALSE))/($F130-1),((VLOOKUP($A130,$A$98:$N$129,14,FALSE)*($F130-2))+VLOOKUP($A130,$A$98:$N$129,2,FALSE))/($F130-1))</f>
        <v>27.75</v>
      </c>
      <c r="O130" s="10">
        <f>IF(ISNA(VLOOKUP($A130,$A$98:$O$129,13,FALSE)),((VLOOKUP($A130,$A$66:$O$97,15,FALSE)*($F130-2))+VLOOKUP($A130,$A$66:$O$97,13,FALSE))/($F130-1),((VLOOKUP($A130,$A$98:$O$129,15,FALSE)*($F130-2))+VLOOKUP($A130,$A$98:$O$129,13,FALSE))/($F130-1))</f>
        <v>28.25</v>
      </c>
      <c r="P130" s="8">
        <f>(P131*-1)</f>
        <v>-5</v>
      </c>
      <c r="Q130" t="str">
        <f>IF(AND(($P130 &lt;  0), ($D130="L")), "N", IF(AND(($P130 &gt; 0), ($D130="W")),"N","Y"))</f>
        <v>Y</v>
      </c>
      <c r="S130" t="s">
        <v>203</v>
      </c>
      <c r="AC130">
        <f t="shared" si="186"/>
        <v>1</v>
      </c>
      <c r="AN130" t="s">
        <v>203</v>
      </c>
      <c r="AO130" t="s">
        <v>203</v>
      </c>
      <c r="AP130">
        <f t="shared" si="275"/>
        <v>2</v>
      </c>
    </row>
    <row r="131" spans="1:42" ht="14.5" customHeight="1" x14ac:dyDescent="0.35">
      <c r="A131" t="s">
        <v>15</v>
      </c>
      <c r="B131">
        <v>20</v>
      </c>
      <c r="C131" t="s">
        <v>1</v>
      </c>
      <c r="D131" t="str">
        <f t="shared" ref="D131" si="277">IF($B130&lt;$B131, "W", IF($B131&lt;$B130, "L", "T"))</f>
        <v>L</v>
      </c>
      <c r="E131" s="5">
        <v>40825</v>
      </c>
      <c r="F131" s="4">
        <f t="shared" ref="F131:F152" si="278">1+IF(ISNA(VLOOKUP($A131,$A$98:$F$129,6,FALSE)),VLOOKUP($A131,$A$66:$F$97,6,FALSE),VLOOKUP($A131,$A$98:$F$129,6,FALSE))</f>
        <v>5</v>
      </c>
      <c r="G131">
        <v>7</v>
      </c>
      <c r="H131" t="s">
        <v>35</v>
      </c>
      <c r="I131">
        <v>1200</v>
      </c>
      <c r="J131" t="s">
        <v>38</v>
      </c>
      <c r="K131" t="s">
        <v>61</v>
      </c>
      <c r="M131">
        <f t="shared" ref="M131:M162" si="279">$B130</f>
        <v>25</v>
      </c>
      <c r="N131" s="10">
        <f t="shared" ref="N131:N156" si="280">IF(ISNA(VLOOKUP($A131,$A$98:$N$129,2,FALSE)),((VLOOKUP($A131,$A$66:$N$97,14,FALSE)*($F131-2))+VLOOKUP($A131,$A$66:$N$97,2,FALSE))/($F131-1),((VLOOKUP($A131,$A$98:$N$129,14,FALSE)*($F131-2))+VLOOKUP($A131,$A$98:$N$129,2,FALSE))/($F131-1))</f>
        <v>26.75</v>
      </c>
      <c r="O131" s="10">
        <f t="shared" ref="O131:O156" si="281">IF(ISNA(VLOOKUP($A131,$A$98:$O$129,13,FALSE)),((VLOOKUP($A131,$A$66:$O$97,15,FALSE)*($F131-2))+VLOOKUP($A131,$A$66:$O$97,13,FALSE))/($F131-1),((VLOOKUP($A131,$A$98:$O$129,15,FALSE)*($F131-2))+VLOOKUP($A131,$A$98:$O$129,13,FALSE))/($F131-1))</f>
        <v>17.5</v>
      </c>
      <c r="P131" s="8">
        <v>5</v>
      </c>
      <c r="Q131" t="str">
        <f t="shared" ref="Q131:Q155" si="282">IF(AND(($P131 &lt;  0), ($D131="L")), "N", IF(AND(($P131 &gt; 0), ($D131="W")),"N","Y"))</f>
        <v>Y</v>
      </c>
      <c r="S131" t="s">
        <v>203</v>
      </c>
      <c r="T131" t="s">
        <v>203</v>
      </c>
      <c r="V131" t="s">
        <v>203</v>
      </c>
      <c r="AC131">
        <f t="shared" si="186"/>
        <v>3</v>
      </c>
      <c r="AD131" t="s">
        <v>203</v>
      </c>
      <c r="AK131" t="s">
        <v>203</v>
      </c>
      <c r="AL131" t="s">
        <v>203</v>
      </c>
      <c r="AM131" t="s">
        <v>203</v>
      </c>
      <c r="AP131">
        <f t="shared" si="275"/>
        <v>4</v>
      </c>
    </row>
    <row r="132" spans="1:42" ht="14.5" customHeight="1" x14ac:dyDescent="0.35">
      <c r="A132" t="s">
        <v>6</v>
      </c>
      <c r="B132">
        <v>30</v>
      </c>
      <c r="C132" t="s">
        <v>1</v>
      </c>
      <c r="D132" t="str">
        <f t="shared" si="271"/>
        <v>W</v>
      </c>
      <c r="E132" s="5">
        <f>$E133</f>
        <v>40825</v>
      </c>
      <c r="F132" s="4">
        <f t="shared" si="278"/>
        <v>5</v>
      </c>
      <c r="G132">
        <v>7</v>
      </c>
      <c r="H132" t="s">
        <v>34</v>
      </c>
      <c r="I132">
        <v>1300</v>
      </c>
      <c r="J132" t="s">
        <v>43</v>
      </c>
      <c r="K132" s="1">
        <f>K133</f>
        <v>79</v>
      </c>
      <c r="L132" s="1" t="str">
        <f>L133</f>
        <v>Chance of Rain</v>
      </c>
      <c r="M132">
        <f t="shared" ref="M132:M163" si="283">$B133</f>
        <v>20</v>
      </c>
      <c r="N132" s="10">
        <f t="shared" si="280"/>
        <v>20</v>
      </c>
      <c r="O132" s="10">
        <f t="shared" si="281"/>
        <v>18.5</v>
      </c>
      <c r="P132" s="8">
        <f>(P133*-1)</f>
        <v>2.5</v>
      </c>
      <c r="Q132" t="str">
        <f t="shared" si="282"/>
        <v>N</v>
      </c>
      <c r="Y132" t="s">
        <v>203</v>
      </c>
      <c r="Z132" t="s">
        <v>203</v>
      </c>
      <c r="AC132">
        <f t="shared" si="186"/>
        <v>2</v>
      </c>
      <c r="AO132" t="s">
        <v>203</v>
      </c>
      <c r="AP132">
        <f t="shared" si="275"/>
        <v>1</v>
      </c>
    </row>
    <row r="133" spans="1:42" ht="14.5" customHeight="1" x14ac:dyDescent="0.35">
      <c r="A133" t="s">
        <v>19</v>
      </c>
      <c r="B133">
        <v>20</v>
      </c>
      <c r="C133" t="s">
        <v>1</v>
      </c>
      <c r="D133" t="str">
        <f t="shared" ref="D133" si="284">IF($B132&lt;$B133, "W", IF($B133&lt;$B132, "L", "T"))</f>
        <v>L</v>
      </c>
      <c r="E133" s="5">
        <v>40825</v>
      </c>
      <c r="F133" s="4">
        <f t="shared" si="278"/>
        <v>5</v>
      </c>
      <c r="G133">
        <v>7</v>
      </c>
      <c r="H133" t="s">
        <v>35</v>
      </c>
      <c r="I133">
        <v>1300</v>
      </c>
      <c r="J133" t="s">
        <v>43</v>
      </c>
      <c r="K133" s="1">
        <v>79</v>
      </c>
      <c r="L133" s="1" t="s">
        <v>113</v>
      </c>
      <c r="M133">
        <f t="shared" ref="M133:M164" si="285">$B132</f>
        <v>30</v>
      </c>
      <c r="N133" s="10">
        <f t="shared" si="280"/>
        <v>9.75</v>
      </c>
      <c r="O133" s="10">
        <f t="shared" si="281"/>
        <v>21.25</v>
      </c>
      <c r="P133" s="8">
        <v>-2.5</v>
      </c>
      <c r="Q133" t="str">
        <f t="shared" si="282"/>
        <v>N</v>
      </c>
      <c r="W133" t="s">
        <v>203</v>
      </c>
      <c r="AC133">
        <f t="shared" si="186"/>
        <v>1</v>
      </c>
      <c r="AE133" t="s">
        <v>203</v>
      </c>
      <c r="AH133" t="s">
        <v>204</v>
      </c>
      <c r="AP133">
        <f t="shared" si="275"/>
        <v>3</v>
      </c>
    </row>
    <row r="134" spans="1:42" ht="14.5" customHeight="1" x14ac:dyDescent="0.35">
      <c r="A134" t="s">
        <v>33</v>
      </c>
      <c r="B134">
        <v>28</v>
      </c>
      <c r="C134" t="s">
        <v>1</v>
      </c>
      <c r="D134" t="str">
        <f t="shared" si="271"/>
        <v>W</v>
      </c>
      <c r="E134" s="5">
        <f>$E135</f>
        <v>40825</v>
      </c>
      <c r="F134" s="4">
        <f t="shared" si="278"/>
        <v>5</v>
      </c>
      <c r="G134">
        <v>7</v>
      </c>
      <c r="H134" t="s">
        <v>34</v>
      </c>
      <c r="I134">
        <v>1300</v>
      </c>
      <c r="J134" t="s">
        <v>43</v>
      </c>
      <c r="K134">
        <v>72</v>
      </c>
      <c r="L134" t="s">
        <v>65</v>
      </c>
      <c r="M134">
        <f t="shared" ref="M134:M165" si="286">$B135</f>
        <v>24</v>
      </c>
      <c r="N134" s="10">
        <f t="shared" si="280"/>
        <v>12.25</v>
      </c>
      <c r="O134" s="10">
        <f t="shared" si="281"/>
        <v>31.5</v>
      </c>
      <c r="P134" s="8">
        <f>(P135*-1)</f>
        <v>-1.5</v>
      </c>
      <c r="Q134" t="str">
        <f t="shared" si="282"/>
        <v>Y</v>
      </c>
      <c r="AC134">
        <f t="shared" si="186"/>
        <v>0</v>
      </c>
      <c r="AO134" t="s">
        <v>203</v>
      </c>
      <c r="AP134">
        <f t="shared" si="275"/>
        <v>1</v>
      </c>
    </row>
    <row r="135" spans="1:42" ht="14.5" customHeight="1" x14ac:dyDescent="0.35">
      <c r="A135" t="s">
        <v>14</v>
      </c>
      <c r="B135">
        <v>24</v>
      </c>
      <c r="C135" t="s">
        <v>1</v>
      </c>
      <c r="D135" t="str">
        <f t="shared" ref="D135" si="287">IF($B134&lt;$B135, "W", IF($B135&lt;$B134, "L", "T"))</f>
        <v>L</v>
      </c>
      <c r="E135" s="5">
        <v>40825</v>
      </c>
      <c r="F135" s="4">
        <f t="shared" si="278"/>
        <v>5</v>
      </c>
      <c r="G135">
        <v>6</v>
      </c>
      <c r="H135" t="s">
        <v>35</v>
      </c>
      <c r="I135">
        <v>1300</v>
      </c>
      <c r="J135" t="s">
        <v>43</v>
      </c>
      <c r="K135">
        <v>72</v>
      </c>
      <c r="L135" t="s">
        <v>65</v>
      </c>
      <c r="M135">
        <f t="shared" ref="M135:M166" si="288">$B134</f>
        <v>28</v>
      </c>
      <c r="N135" s="10">
        <f t="shared" si="280"/>
        <v>15.75</v>
      </c>
      <c r="O135" s="10">
        <f t="shared" si="281"/>
        <v>27</v>
      </c>
      <c r="P135" s="8">
        <v>1.5</v>
      </c>
      <c r="Q135" t="str">
        <f t="shared" si="282"/>
        <v>Y</v>
      </c>
      <c r="W135" t="s">
        <v>204</v>
      </c>
      <c r="X135" t="s">
        <v>203</v>
      </c>
      <c r="Y135" t="s">
        <v>204</v>
      </c>
      <c r="AA135" t="s">
        <v>203</v>
      </c>
      <c r="AC135">
        <f t="shared" si="186"/>
        <v>6</v>
      </c>
      <c r="AD135" t="s">
        <v>203</v>
      </c>
      <c r="AG135" t="s">
        <v>203</v>
      </c>
      <c r="AP135">
        <f t="shared" si="275"/>
        <v>2</v>
      </c>
    </row>
    <row r="136" spans="1:42" ht="14.5" customHeight="1" x14ac:dyDescent="0.35">
      <c r="A136" t="s">
        <v>13</v>
      </c>
      <c r="B136">
        <v>17</v>
      </c>
      <c r="C136" t="s">
        <v>1</v>
      </c>
      <c r="D136" t="str">
        <f t="shared" si="271"/>
        <v>L</v>
      </c>
      <c r="E136" s="5">
        <f>$E137</f>
        <v>40825</v>
      </c>
      <c r="F136" s="4">
        <f t="shared" si="278"/>
        <v>5</v>
      </c>
      <c r="G136">
        <v>7</v>
      </c>
      <c r="H136" t="s">
        <v>34</v>
      </c>
      <c r="I136">
        <v>1300</v>
      </c>
      <c r="J136" t="s">
        <v>43</v>
      </c>
      <c r="K136" s="1">
        <f>K137</f>
        <v>70</v>
      </c>
      <c r="L136" s="1" t="str">
        <f>L137</f>
        <v>Sunny</v>
      </c>
      <c r="M136">
        <f t="shared" ref="M136:M167" si="289">$B137</f>
        <v>38</v>
      </c>
      <c r="N136" s="10">
        <f t="shared" si="280"/>
        <v>22</v>
      </c>
      <c r="O136" s="10">
        <f t="shared" si="281"/>
        <v>14</v>
      </c>
      <c r="P136" s="8">
        <f>(P137*-1)</f>
        <v>-3</v>
      </c>
      <c r="Q136" t="str">
        <f t="shared" si="282"/>
        <v>N</v>
      </c>
      <c r="U136" t="s">
        <v>203</v>
      </c>
      <c r="X136" t="s">
        <v>203</v>
      </c>
      <c r="AC136">
        <f t="shared" si="186"/>
        <v>2</v>
      </c>
      <c r="AN136" t="s">
        <v>203</v>
      </c>
      <c r="AP136">
        <f t="shared" si="275"/>
        <v>1</v>
      </c>
    </row>
    <row r="137" spans="1:42" ht="14.5" customHeight="1" x14ac:dyDescent="0.35">
      <c r="A137" t="s">
        <v>4</v>
      </c>
      <c r="B137">
        <v>38</v>
      </c>
      <c r="C137" t="s">
        <v>1</v>
      </c>
      <c r="D137" t="str">
        <f t="shared" ref="D137" si="290">IF($B136&lt;$B137, "W", IF($B137&lt;$B136, "L", "T"))</f>
        <v>W</v>
      </c>
      <c r="E137" s="5">
        <v>40825</v>
      </c>
      <c r="F137" s="4">
        <f t="shared" si="278"/>
        <v>5</v>
      </c>
      <c r="G137">
        <v>7</v>
      </c>
      <c r="H137" t="s">
        <v>35</v>
      </c>
      <c r="I137">
        <v>1300</v>
      </c>
      <c r="J137" t="s">
        <v>43</v>
      </c>
      <c r="K137" s="1">
        <v>70</v>
      </c>
      <c r="L137" s="1" t="s">
        <v>65</v>
      </c>
      <c r="M137">
        <f t="shared" ref="M137:M168" si="291">$B136</f>
        <v>17</v>
      </c>
      <c r="N137" s="10">
        <f t="shared" si="280"/>
        <v>16</v>
      </c>
      <c r="O137" s="10">
        <f t="shared" si="281"/>
        <v>18</v>
      </c>
      <c r="P137" s="8">
        <v>3</v>
      </c>
      <c r="Q137" t="str">
        <f t="shared" si="282"/>
        <v>N</v>
      </c>
      <c r="R137" t="s">
        <v>203</v>
      </c>
      <c r="S137" t="s">
        <v>204</v>
      </c>
      <c r="X137" t="s">
        <v>204</v>
      </c>
      <c r="AC137">
        <f t="shared" si="186"/>
        <v>5</v>
      </c>
      <c r="AD137" t="s">
        <v>203</v>
      </c>
      <c r="AF137" t="s">
        <v>204</v>
      </c>
      <c r="AJ137" t="s">
        <v>204</v>
      </c>
      <c r="AP137">
        <f t="shared" si="275"/>
        <v>5</v>
      </c>
    </row>
    <row r="138" spans="1:42" ht="14.5" customHeight="1" x14ac:dyDescent="0.35">
      <c r="A138" t="s">
        <v>2</v>
      </c>
      <c r="B138">
        <v>30</v>
      </c>
      <c r="C138" t="s">
        <v>1</v>
      </c>
      <c r="D138" t="str">
        <f t="shared" si="271"/>
        <v>W</v>
      </c>
      <c r="E138" s="5">
        <f>$E139</f>
        <v>40825</v>
      </c>
      <c r="F138" s="4">
        <f t="shared" si="278"/>
        <v>5</v>
      </c>
      <c r="G138">
        <v>7</v>
      </c>
      <c r="H138" t="s">
        <v>34</v>
      </c>
      <c r="I138">
        <v>1300</v>
      </c>
      <c r="J138" t="s">
        <v>43</v>
      </c>
      <c r="K138">
        <v>68</v>
      </c>
      <c r="L138" t="s">
        <v>64</v>
      </c>
      <c r="M138">
        <f t="shared" ref="M138:M169" si="292">$B139</f>
        <v>27</v>
      </c>
      <c r="N138" s="10">
        <f t="shared" si="280"/>
        <v>31.75</v>
      </c>
      <c r="O138" s="10">
        <f t="shared" si="281"/>
        <v>24.5</v>
      </c>
      <c r="P138" s="8">
        <f>(P139*-1)</f>
        <v>6.5</v>
      </c>
      <c r="Q138" t="str">
        <f t="shared" si="282"/>
        <v>N</v>
      </c>
      <c r="T138" t="s">
        <v>203</v>
      </c>
      <c r="Z138" t="s">
        <v>204</v>
      </c>
      <c r="AC138">
        <f t="shared" si="186"/>
        <v>3</v>
      </c>
      <c r="AI138" t="s">
        <v>203</v>
      </c>
      <c r="AP138">
        <f t="shared" si="275"/>
        <v>1</v>
      </c>
    </row>
    <row r="139" spans="1:42" ht="14.5" customHeight="1" x14ac:dyDescent="0.35">
      <c r="A139" t="s">
        <v>20</v>
      </c>
      <c r="B139">
        <v>27</v>
      </c>
      <c r="C139" t="s">
        <v>1</v>
      </c>
      <c r="D139" t="str">
        <f t="shared" ref="D139" si="293">IF($B138&lt;$B139, "W", IF($B139&lt;$B138, "L", "T"))</f>
        <v>L</v>
      </c>
      <c r="E139" s="5">
        <v>40825</v>
      </c>
      <c r="F139" s="4">
        <f t="shared" si="278"/>
        <v>5</v>
      </c>
      <c r="G139">
        <v>7</v>
      </c>
      <c r="H139" t="s">
        <v>35</v>
      </c>
      <c r="I139">
        <v>1300</v>
      </c>
      <c r="J139" t="s">
        <v>43</v>
      </c>
      <c r="K139">
        <v>68</v>
      </c>
      <c r="L139" t="s">
        <v>64</v>
      </c>
      <c r="M139">
        <f t="shared" ref="M139:M170" si="294">$B138</f>
        <v>30</v>
      </c>
      <c r="N139" s="10">
        <f t="shared" si="280"/>
        <v>22.25</v>
      </c>
      <c r="O139" s="10">
        <f t="shared" si="281"/>
        <v>25.5</v>
      </c>
      <c r="P139" s="8">
        <v>-6.5</v>
      </c>
      <c r="Q139" t="str">
        <f t="shared" si="282"/>
        <v>N</v>
      </c>
      <c r="Y139" t="s">
        <v>204</v>
      </c>
      <c r="AA139" t="s">
        <v>203</v>
      </c>
      <c r="AC139">
        <f t="shared" si="186"/>
        <v>3</v>
      </c>
      <c r="AL139" t="s">
        <v>203</v>
      </c>
      <c r="AP139">
        <f t="shared" si="275"/>
        <v>1</v>
      </c>
    </row>
    <row r="140" spans="1:42" ht="14.5" customHeight="1" x14ac:dyDescent="0.35">
      <c r="A140" t="s">
        <v>27</v>
      </c>
      <c r="B140">
        <v>24</v>
      </c>
      <c r="C140" t="s">
        <v>1</v>
      </c>
      <c r="D140" t="str">
        <f t="shared" si="271"/>
        <v>L</v>
      </c>
      <c r="E140" s="5">
        <f>$E141</f>
        <v>40825</v>
      </c>
      <c r="F140" s="4">
        <f t="shared" si="278"/>
        <v>5</v>
      </c>
      <c r="G140">
        <v>7</v>
      </c>
      <c r="H140" t="s">
        <v>34</v>
      </c>
      <c r="I140">
        <v>1300</v>
      </c>
      <c r="J140" t="s">
        <v>43</v>
      </c>
      <c r="K140">
        <v>74</v>
      </c>
      <c r="L140" t="s">
        <v>65</v>
      </c>
      <c r="M140">
        <f t="shared" ref="M140:M171" si="295">$B141</f>
        <v>31</v>
      </c>
      <c r="N140" s="10">
        <f t="shared" si="280"/>
        <v>25.25</v>
      </c>
      <c r="O140" s="10">
        <f t="shared" si="281"/>
        <v>25.25</v>
      </c>
      <c r="P140" s="8">
        <f>(P141*-1)</f>
        <v>3</v>
      </c>
      <c r="Q140" t="str">
        <f t="shared" si="282"/>
        <v>Y</v>
      </c>
      <c r="R140" t="s">
        <v>203</v>
      </c>
      <c r="U140" t="s">
        <v>203</v>
      </c>
      <c r="W140" t="s">
        <v>204</v>
      </c>
      <c r="AC140">
        <f t="shared" si="186"/>
        <v>4</v>
      </c>
      <c r="AD140" t="s">
        <v>204</v>
      </c>
      <c r="AG140" t="s">
        <v>203</v>
      </c>
      <c r="AK140" t="s">
        <v>203</v>
      </c>
      <c r="AN140" t="s">
        <v>203</v>
      </c>
      <c r="AP140">
        <f t="shared" si="275"/>
        <v>5</v>
      </c>
    </row>
    <row r="141" spans="1:42" ht="14.5" customHeight="1" x14ac:dyDescent="0.35">
      <c r="A141" t="s">
        <v>11</v>
      </c>
      <c r="B141">
        <v>31</v>
      </c>
      <c r="C141" t="s">
        <v>1</v>
      </c>
      <c r="D141" t="str">
        <f t="shared" ref="D141" si="296">IF($B140&lt;$B141, "W", IF($B141&lt;$B140, "L", "T"))</f>
        <v>W</v>
      </c>
      <c r="E141" s="5">
        <v>40825</v>
      </c>
      <c r="F141" s="4">
        <f t="shared" si="278"/>
        <v>5</v>
      </c>
      <c r="G141">
        <v>7</v>
      </c>
      <c r="H141" t="s">
        <v>35</v>
      </c>
      <c r="I141">
        <v>1300</v>
      </c>
      <c r="J141" t="s">
        <v>43</v>
      </c>
      <c r="K141">
        <v>74</v>
      </c>
      <c r="L141" t="s">
        <v>65</v>
      </c>
      <c r="M141">
        <f t="shared" ref="M141:M172" si="297">$B140</f>
        <v>24</v>
      </c>
      <c r="N141" s="10">
        <f t="shared" si="280"/>
        <v>33.25</v>
      </c>
      <c r="O141" s="10">
        <f t="shared" si="281"/>
        <v>24</v>
      </c>
      <c r="P141" s="8">
        <v>-3</v>
      </c>
      <c r="Q141" t="str">
        <f t="shared" si="282"/>
        <v>Y</v>
      </c>
      <c r="V141" t="s">
        <v>203</v>
      </c>
      <c r="W141" t="s">
        <v>203</v>
      </c>
      <c r="AB141" t="s">
        <v>203</v>
      </c>
      <c r="AC141">
        <f t="shared" si="186"/>
        <v>3</v>
      </c>
      <c r="AH141" t="s">
        <v>203</v>
      </c>
      <c r="AI141" t="s">
        <v>204</v>
      </c>
      <c r="AP141">
        <f t="shared" si="275"/>
        <v>3</v>
      </c>
    </row>
    <row r="142" spans="1:42" ht="14.5" customHeight="1" x14ac:dyDescent="0.35">
      <c r="A142" t="s">
        <v>25</v>
      </c>
      <c r="B142">
        <v>36</v>
      </c>
      <c r="C142" t="s">
        <v>1</v>
      </c>
      <c r="D142" t="str">
        <f t="shared" si="271"/>
        <v>W</v>
      </c>
      <c r="E142" s="5">
        <f>$E143</f>
        <v>40825</v>
      </c>
      <c r="F142" s="4">
        <f t="shared" si="278"/>
        <v>5</v>
      </c>
      <c r="G142">
        <v>7</v>
      </c>
      <c r="H142" t="s">
        <v>34</v>
      </c>
      <c r="I142" s="1">
        <v>1300</v>
      </c>
      <c r="J142" t="s">
        <v>43</v>
      </c>
      <c r="K142">
        <v>81</v>
      </c>
      <c r="L142" t="s">
        <v>69</v>
      </c>
      <c r="M142">
        <f t="shared" ref="M142:M173" si="298">$B143</f>
        <v>25</v>
      </c>
      <c r="N142" s="10">
        <f t="shared" si="280"/>
        <v>14.5</v>
      </c>
      <c r="O142" s="10">
        <f t="shared" si="281"/>
        <v>24.25</v>
      </c>
      <c r="P142" s="8">
        <f>(P143*-1)</f>
        <v>-10</v>
      </c>
      <c r="Q142" t="str">
        <f t="shared" si="282"/>
        <v>Y</v>
      </c>
      <c r="U142" t="s">
        <v>204</v>
      </c>
      <c r="X142" t="s">
        <v>204</v>
      </c>
      <c r="AA142" t="s">
        <v>203</v>
      </c>
      <c r="AB142" t="s">
        <v>204</v>
      </c>
      <c r="AC142">
        <f t="shared" si="186"/>
        <v>7</v>
      </c>
      <c r="AO142" t="s">
        <v>203</v>
      </c>
      <c r="AP142">
        <f t="shared" si="275"/>
        <v>1</v>
      </c>
    </row>
    <row r="143" spans="1:42" ht="14.5" customHeight="1" x14ac:dyDescent="0.35">
      <c r="A143" t="s">
        <v>21</v>
      </c>
      <c r="B143">
        <v>25</v>
      </c>
      <c r="C143" t="s">
        <v>1</v>
      </c>
      <c r="D143" t="str">
        <f t="shared" ref="D143" si="299">IF($B142&lt;$B143, "W", IF($B143&lt;$B142, "L", "T"))</f>
        <v>L</v>
      </c>
      <c r="E143" s="5">
        <v>40825</v>
      </c>
      <c r="F143" s="4">
        <f t="shared" si="278"/>
        <v>5</v>
      </c>
      <c r="G143">
        <v>7</v>
      </c>
      <c r="H143" t="s">
        <v>35</v>
      </c>
      <c r="I143" s="1">
        <v>1300</v>
      </c>
      <c r="J143" t="s">
        <v>43</v>
      </c>
      <c r="K143">
        <v>81</v>
      </c>
      <c r="L143" t="s">
        <v>69</v>
      </c>
      <c r="M143">
        <f t="shared" ref="M143:M174" si="300">$B142</f>
        <v>36</v>
      </c>
      <c r="N143" s="10">
        <f t="shared" si="280"/>
        <v>25.5</v>
      </c>
      <c r="O143" s="10">
        <f t="shared" si="281"/>
        <v>21.75</v>
      </c>
      <c r="P143" s="8">
        <v>10</v>
      </c>
      <c r="Q143" t="str">
        <f t="shared" si="282"/>
        <v>Y</v>
      </c>
      <c r="V143" t="s">
        <v>204</v>
      </c>
      <c r="AC143">
        <f t="shared" si="186"/>
        <v>2</v>
      </c>
      <c r="AH143" t="s">
        <v>203</v>
      </c>
      <c r="AK143" t="s">
        <v>204</v>
      </c>
      <c r="AP143">
        <f t="shared" si="275"/>
        <v>3</v>
      </c>
    </row>
    <row r="144" spans="1:42" ht="14.5" customHeight="1" x14ac:dyDescent="0.35">
      <c r="A144" t="s">
        <v>22</v>
      </c>
      <c r="B144">
        <v>10</v>
      </c>
      <c r="C144" t="s">
        <v>1</v>
      </c>
      <c r="D144" t="str">
        <f t="shared" si="271"/>
        <v>L</v>
      </c>
      <c r="E144" s="5">
        <f>$E145</f>
        <v>40825</v>
      </c>
      <c r="F144" s="4">
        <f t="shared" si="278"/>
        <v>5</v>
      </c>
      <c r="G144">
        <v>7</v>
      </c>
      <c r="H144" t="s">
        <v>34</v>
      </c>
      <c r="I144">
        <v>1200</v>
      </c>
      <c r="J144" t="s">
        <v>38</v>
      </c>
      <c r="K144" t="s">
        <v>61</v>
      </c>
      <c r="M144">
        <f t="shared" ref="M144:M175" si="301">$B145</f>
        <v>34</v>
      </c>
      <c r="N144" s="10">
        <f t="shared" si="280"/>
        <v>21.5</v>
      </c>
      <c r="O144" s="10">
        <f t="shared" si="281"/>
        <v>21.75</v>
      </c>
      <c r="P144" s="8">
        <f>(P145*-1)</f>
        <v>-3.5</v>
      </c>
      <c r="Q144" t="str">
        <f t="shared" si="282"/>
        <v>N</v>
      </c>
      <c r="S144" t="s">
        <v>203</v>
      </c>
      <c r="V144" t="s">
        <v>203</v>
      </c>
      <c r="Z144" t="s">
        <v>204</v>
      </c>
      <c r="AC144">
        <f t="shared" si="186"/>
        <v>4</v>
      </c>
      <c r="AP144">
        <f t="shared" ref="AP144:AP194" si="302">IF(ISBLANK($AD144),0,IF($AD144="O",2,1))+IF(ISBLANK($AE144),0,IF($AE144="O",2,1))+IF(ISBLANK($AF144),0,IF($AF144="O",2,1))+IF(ISBLANK($AG144),0,IF($AG144="O",2,1))+IF(ISBLANK($AH144),0,IF($AH144="O",2,1))+IF(ISBLANK($AI144),0,IF($AI144="O",2,1))+IF(ISBLANK($AJ144),0,IF($AJ144="O",2,1))+IF(ISBLANK($AK144),0,IF($AK144="O",2,1))+IF(ISBLANK($AL144),0,IF($AL144="O",2,1))+IF(ISBLANK($AM144),0,IF($AM144="O",2,1))+IF(ISBLANK($AN144),0,IF($AN144="O",2,1))+IF(ISBLANK($AO144),0,IF($AO144="O",2,1))</f>
        <v>0</v>
      </c>
    </row>
    <row r="145" spans="1:42" ht="14.5" customHeight="1" x14ac:dyDescent="0.35">
      <c r="A145" t="s">
        <v>0</v>
      </c>
      <c r="B145">
        <v>34</v>
      </c>
      <c r="C145" t="s">
        <v>1</v>
      </c>
      <c r="D145" t="str">
        <f t="shared" ref="D145" si="303">IF($B144&lt;$B145, "W", IF($B145&lt;$B144, "L", "T"))</f>
        <v>W</v>
      </c>
      <c r="E145" s="5">
        <v>40825</v>
      </c>
      <c r="F145" s="4">
        <f t="shared" si="278"/>
        <v>5</v>
      </c>
      <c r="G145">
        <v>7</v>
      </c>
      <c r="H145" t="s">
        <v>35</v>
      </c>
      <c r="I145">
        <v>1200</v>
      </c>
      <c r="J145" t="s">
        <v>38</v>
      </c>
      <c r="K145" t="s">
        <v>61</v>
      </c>
      <c r="M145">
        <f t="shared" ref="M145:M176" si="304">$B144</f>
        <v>10</v>
      </c>
      <c r="N145" s="10">
        <f t="shared" si="280"/>
        <v>19.25</v>
      </c>
      <c r="O145" s="10">
        <f t="shared" si="281"/>
        <v>24</v>
      </c>
      <c r="P145" s="8">
        <v>3.5</v>
      </c>
      <c r="Q145" t="str">
        <f t="shared" si="282"/>
        <v>N</v>
      </c>
      <c r="V145" t="s">
        <v>203</v>
      </c>
      <c r="W145" t="s">
        <v>203</v>
      </c>
      <c r="AC145">
        <f t="shared" si="186"/>
        <v>2</v>
      </c>
      <c r="AI145" t="s">
        <v>203</v>
      </c>
      <c r="AN145" t="s">
        <v>203</v>
      </c>
      <c r="AO145" t="s">
        <v>203</v>
      </c>
      <c r="AP145">
        <f t="shared" si="302"/>
        <v>3</v>
      </c>
    </row>
    <row r="146" spans="1:42" ht="14.5" customHeight="1" x14ac:dyDescent="0.35">
      <c r="A146" t="s">
        <v>9</v>
      </c>
      <c r="B146">
        <v>3</v>
      </c>
      <c r="C146" t="s">
        <v>1</v>
      </c>
      <c r="D146" t="str">
        <f t="shared" si="271"/>
        <v>L</v>
      </c>
      <c r="E146" s="5">
        <f>$E147</f>
        <v>40825</v>
      </c>
      <c r="F146" s="4">
        <f t="shared" si="278"/>
        <v>5</v>
      </c>
      <c r="G146">
        <v>6</v>
      </c>
      <c r="H146" t="s">
        <v>34</v>
      </c>
      <c r="I146">
        <v>1305</v>
      </c>
      <c r="J146" t="s">
        <v>67</v>
      </c>
      <c r="K146" s="1">
        <f>K147</f>
        <v>62</v>
      </c>
      <c r="L146" s="1" t="str">
        <f>L147</f>
        <v>Sunny</v>
      </c>
      <c r="M146">
        <f t="shared" ref="M146:M177" si="305">$B147</f>
        <v>48</v>
      </c>
      <c r="N146" s="10">
        <f t="shared" si="280"/>
        <v>21</v>
      </c>
      <c r="O146" s="10">
        <f t="shared" si="281"/>
        <v>19.25</v>
      </c>
      <c r="P146" s="8">
        <f>(P147*-1)</f>
        <v>-3</v>
      </c>
      <c r="Q146" t="str">
        <f t="shared" si="282"/>
        <v>N</v>
      </c>
      <c r="U146" t="s">
        <v>204</v>
      </c>
      <c r="AC146">
        <f t="shared" si="186"/>
        <v>2</v>
      </c>
      <c r="AD146" t="s">
        <v>203</v>
      </c>
      <c r="AH146" t="s">
        <v>204</v>
      </c>
      <c r="AL146" t="s">
        <v>203</v>
      </c>
      <c r="AP146">
        <f t="shared" si="302"/>
        <v>4</v>
      </c>
    </row>
    <row r="147" spans="1:42" ht="14.5" customHeight="1" x14ac:dyDescent="0.35">
      <c r="A147" t="s">
        <v>24</v>
      </c>
      <c r="B147">
        <v>48</v>
      </c>
      <c r="C147" t="s">
        <v>1</v>
      </c>
      <c r="D147" t="str">
        <f t="shared" ref="D147" si="306">IF($B146&lt;$B147, "W", IF($B147&lt;$B146, "L", "T"))</f>
        <v>W</v>
      </c>
      <c r="E147" s="5">
        <v>40825</v>
      </c>
      <c r="F147" s="4">
        <f t="shared" si="278"/>
        <v>5</v>
      </c>
      <c r="G147">
        <v>7</v>
      </c>
      <c r="H147" t="s">
        <v>35</v>
      </c>
      <c r="I147">
        <v>1305</v>
      </c>
      <c r="J147" t="s">
        <v>67</v>
      </c>
      <c r="K147" s="1">
        <v>62</v>
      </c>
      <c r="L147" s="1" t="s">
        <v>65</v>
      </c>
      <c r="M147">
        <f t="shared" ref="M147:M178" si="307">$B146</f>
        <v>3</v>
      </c>
      <c r="N147" s="10">
        <f t="shared" si="280"/>
        <v>23.5</v>
      </c>
      <c r="O147" s="10">
        <f t="shared" si="281"/>
        <v>18.75</v>
      </c>
      <c r="P147" s="8">
        <v>3</v>
      </c>
      <c r="Q147" t="str">
        <f t="shared" si="282"/>
        <v>N</v>
      </c>
      <c r="S147" t="s">
        <v>203</v>
      </c>
      <c r="T147" t="s">
        <v>203</v>
      </c>
      <c r="X147" t="s">
        <v>203</v>
      </c>
      <c r="Y147" t="s">
        <v>203</v>
      </c>
      <c r="AC147">
        <f t="shared" si="186"/>
        <v>4</v>
      </c>
      <c r="AF147" t="s">
        <v>204</v>
      </c>
      <c r="AO147" t="s">
        <v>203</v>
      </c>
      <c r="AP147">
        <f t="shared" si="302"/>
        <v>3</v>
      </c>
    </row>
    <row r="148" spans="1:42" ht="14.5" customHeight="1" x14ac:dyDescent="0.35">
      <c r="A148" t="s">
        <v>31</v>
      </c>
      <c r="B148">
        <v>21</v>
      </c>
      <c r="C148" t="s">
        <v>1</v>
      </c>
      <c r="D148" t="str">
        <f t="shared" si="271"/>
        <v>L</v>
      </c>
      <c r="E148" s="5">
        <f>$E149</f>
        <v>40825</v>
      </c>
      <c r="F148" s="4">
        <f t="shared" si="278"/>
        <v>5</v>
      </c>
      <c r="G148">
        <v>7</v>
      </c>
      <c r="H148" t="s">
        <v>34</v>
      </c>
      <c r="I148">
        <v>1615</v>
      </c>
      <c r="J148" t="s">
        <v>43</v>
      </c>
      <c r="K148">
        <v>82</v>
      </c>
      <c r="L148" t="s">
        <v>99</v>
      </c>
      <c r="M148">
        <f t="shared" ref="M148:M179" si="308">$B149</f>
        <v>30</v>
      </c>
      <c r="N148" s="10">
        <f t="shared" si="280"/>
        <v>25</v>
      </c>
      <c r="O148" s="10">
        <f t="shared" si="281"/>
        <v>23.75</v>
      </c>
      <c r="P148" s="8">
        <f>(P149*-1)</f>
        <v>-7.5</v>
      </c>
      <c r="Q148" t="str">
        <f t="shared" si="282"/>
        <v>N</v>
      </c>
      <c r="T148" t="s">
        <v>203</v>
      </c>
      <c r="V148" t="s">
        <v>203</v>
      </c>
      <c r="AA148" t="s">
        <v>203</v>
      </c>
      <c r="AC148">
        <f t="shared" si="186"/>
        <v>3</v>
      </c>
      <c r="AD148" t="s">
        <v>203</v>
      </c>
      <c r="AH148" t="s">
        <v>203</v>
      </c>
      <c r="AI148" t="s">
        <v>203</v>
      </c>
      <c r="AM148" t="s">
        <v>203</v>
      </c>
      <c r="AN148" t="s">
        <v>203</v>
      </c>
      <c r="AP148">
        <f t="shared" si="302"/>
        <v>5</v>
      </c>
    </row>
    <row r="149" spans="1:42" ht="14.5" customHeight="1" x14ac:dyDescent="0.35">
      <c r="A149" t="s">
        <v>7</v>
      </c>
      <c r="B149">
        <v>30</v>
      </c>
      <c r="C149" t="s">
        <v>1</v>
      </c>
      <c r="D149" t="str">
        <f t="shared" ref="D149" si="309">IF($B148&lt;$B149, "W", IF($B149&lt;$B148, "L", "T"))</f>
        <v>W</v>
      </c>
      <c r="E149" s="5">
        <v>40825</v>
      </c>
      <c r="F149" s="4">
        <f t="shared" si="278"/>
        <v>5</v>
      </c>
      <c r="G149">
        <v>7</v>
      </c>
      <c r="H149" t="s">
        <v>35</v>
      </c>
      <c r="I149">
        <v>1615</v>
      </c>
      <c r="J149" t="s">
        <v>43</v>
      </c>
      <c r="K149">
        <v>82</v>
      </c>
      <c r="L149" t="s">
        <v>99</v>
      </c>
      <c r="M149">
        <f t="shared" ref="M149:M180" si="310">$B148</f>
        <v>21</v>
      </c>
      <c r="N149" s="10">
        <f t="shared" si="280"/>
        <v>33.75</v>
      </c>
      <c r="O149" s="10">
        <f t="shared" si="281"/>
        <v>24.5</v>
      </c>
      <c r="P149" s="8">
        <v>7.5</v>
      </c>
      <c r="Q149" t="str">
        <f t="shared" si="282"/>
        <v>N</v>
      </c>
      <c r="AB149" t="s">
        <v>203</v>
      </c>
      <c r="AC149">
        <f t="shared" si="186"/>
        <v>1</v>
      </c>
      <c r="AE149" t="s">
        <v>203</v>
      </c>
      <c r="AH149" t="s">
        <v>204</v>
      </c>
      <c r="AK149" t="s">
        <v>203</v>
      </c>
      <c r="AM149" t="s">
        <v>203</v>
      </c>
      <c r="AO149" t="s">
        <v>203</v>
      </c>
      <c r="AP149">
        <f t="shared" si="302"/>
        <v>6</v>
      </c>
    </row>
    <row r="150" spans="1:42" ht="14.5" customHeight="1" x14ac:dyDescent="0.35">
      <c r="A150" t="s">
        <v>32</v>
      </c>
      <c r="B150">
        <v>29</v>
      </c>
      <c r="C150" t="s">
        <v>1</v>
      </c>
      <c r="D150" t="str">
        <f t="shared" si="271"/>
        <v>W</v>
      </c>
      <c r="E150" s="5">
        <f>$E151</f>
        <v>40825</v>
      </c>
      <c r="F150" s="4">
        <f>1+IF(ISNA(VLOOKUP($A150,$A$98:$F$129,6,FALSE)),VLOOKUP($A150,$A$66:$F$97,6,FALSE),VLOOKUP($A150,$A$98:$F$129,6,FALSE))</f>
        <v>5</v>
      </c>
      <c r="G150">
        <v>7</v>
      </c>
      <c r="H150" t="s">
        <v>34</v>
      </c>
      <c r="I150">
        <v>1415</v>
      </c>
      <c r="J150" t="s">
        <v>40</v>
      </c>
      <c r="K150">
        <v>52</v>
      </c>
      <c r="L150" t="s">
        <v>107</v>
      </c>
      <c r="M150">
        <f t="shared" ref="M150:M181" si="311">$B151</f>
        <v>24</v>
      </c>
      <c r="N150" s="10">
        <f t="shared" si="280"/>
        <v>22.75</v>
      </c>
      <c r="O150" s="10">
        <f t="shared" si="281"/>
        <v>21.25</v>
      </c>
      <c r="P150" s="8">
        <f>(P151*-1)</f>
        <v>3.5</v>
      </c>
      <c r="Q150" t="str">
        <f t="shared" si="282"/>
        <v>N</v>
      </c>
      <c r="T150" t="s">
        <v>203</v>
      </c>
      <c r="U150" t="s">
        <v>204</v>
      </c>
      <c r="V150" t="s">
        <v>203</v>
      </c>
      <c r="AA150" t="s">
        <v>203</v>
      </c>
      <c r="AC150">
        <f t="shared" si="186"/>
        <v>5</v>
      </c>
      <c r="AL150" t="s">
        <v>203</v>
      </c>
      <c r="AP150">
        <f t="shared" si="302"/>
        <v>1</v>
      </c>
    </row>
    <row r="151" spans="1:42" ht="14.5" customHeight="1" x14ac:dyDescent="0.35">
      <c r="A151" t="s">
        <v>18</v>
      </c>
      <c r="B151">
        <v>24</v>
      </c>
      <c r="C151" t="s">
        <v>1</v>
      </c>
      <c r="D151" t="str">
        <f t="shared" ref="D151" si="312">IF($B150&lt;$B151, "W", IF($B151&lt;$B150, "L", "T"))</f>
        <v>L</v>
      </c>
      <c r="E151" s="5">
        <v>40825</v>
      </c>
      <c r="F151" s="4">
        <f>1+IF(ISNA(VLOOKUP($A151,$A$98:$F$129,6,FALSE)),VLOOKUP($A151,$A$66:$F$97,6,FALSE),VLOOKUP($A151,$A$98:$F$129,6,FALSE))</f>
        <v>5</v>
      </c>
      <c r="G151">
        <v>7</v>
      </c>
      <c r="H151" t="s">
        <v>35</v>
      </c>
      <c r="I151">
        <v>1415</v>
      </c>
      <c r="J151" t="s">
        <v>40</v>
      </c>
      <c r="K151">
        <v>52</v>
      </c>
      <c r="L151" t="s">
        <v>107</v>
      </c>
      <c r="M151">
        <f t="shared" ref="M151:M182" si="313">$B150</f>
        <v>29</v>
      </c>
      <c r="N151" s="10">
        <f t="shared" si="280"/>
        <v>20.25</v>
      </c>
      <c r="O151" s="10">
        <f t="shared" si="281"/>
        <v>27.75</v>
      </c>
      <c r="P151" s="8">
        <v>-3.5</v>
      </c>
      <c r="Q151" t="str">
        <f t="shared" si="282"/>
        <v>N</v>
      </c>
      <c r="T151" t="s">
        <v>204</v>
      </c>
      <c r="U151" t="s">
        <v>203</v>
      </c>
      <c r="AC151">
        <f t="shared" si="186"/>
        <v>3</v>
      </c>
      <c r="AE151" t="s">
        <v>203</v>
      </c>
      <c r="AL151" t="s">
        <v>203</v>
      </c>
      <c r="AO151" t="s">
        <v>203</v>
      </c>
      <c r="AP151">
        <f t="shared" si="302"/>
        <v>3</v>
      </c>
    </row>
    <row r="152" spans="1:42" ht="14.5" customHeight="1" x14ac:dyDescent="0.35">
      <c r="A152" t="s">
        <v>26</v>
      </c>
      <c r="B152">
        <v>25</v>
      </c>
      <c r="C152" t="s">
        <v>1</v>
      </c>
      <c r="D152" t="str">
        <f t="shared" si="271"/>
        <v>W</v>
      </c>
      <c r="E152" s="5">
        <f>$E153</f>
        <v>40825</v>
      </c>
      <c r="F152" s="4">
        <f>1+IF(ISNA(VLOOKUP($A152,$A$98:$F$129,6,FALSE)),VLOOKUP($A152,$A$66:$F$97,6,FALSE),VLOOKUP($A152,$A$98:$F$129,6,FALSE))</f>
        <v>5</v>
      </c>
      <c r="G152">
        <v>7</v>
      </c>
      <c r="H152" t="s">
        <v>34</v>
      </c>
      <c r="I152">
        <v>2020</v>
      </c>
      <c r="J152" t="s">
        <v>43</v>
      </c>
      <c r="K152" t="s">
        <v>61</v>
      </c>
      <c r="M152">
        <f t="shared" ref="M152:M183" si="314">$B153</f>
        <v>14</v>
      </c>
      <c r="N152" s="10">
        <f t="shared" si="280"/>
        <v>37</v>
      </c>
      <c r="O152" s="10">
        <f t="shared" si="281"/>
        <v>24.25</v>
      </c>
      <c r="P152" s="8">
        <f>(P153*-1)</f>
        <v>6</v>
      </c>
      <c r="Q152" t="str">
        <f t="shared" si="282"/>
        <v>N</v>
      </c>
      <c r="S152" t="s">
        <v>203</v>
      </c>
      <c r="T152" t="s">
        <v>203</v>
      </c>
      <c r="Z152" t="s">
        <v>204</v>
      </c>
      <c r="AC152">
        <f t="shared" si="186"/>
        <v>4</v>
      </c>
      <c r="AJ152" t="s">
        <v>203</v>
      </c>
      <c r="AL152" t="s">
        <v>203</v>
      </c>
      <c r="AM152" t="s">
        <v>203</v>
      </c>
      <c r="AP152">
        <f t="shared" si="302"/>
        <v>3</v>
      </c>
    </row>
    <row r="153" spans="1:42" ht="14.5" customHeight="1" x14ac:dyDescent="0.35">
      <c r="A153" t="s">
        <v>3</v>
      </c>
      <c r="B153">
        <v>14</v>
      </c>
      <c r="C153" t="s">
        <v>1</v>
      </c>
      <c r="D153" t="str">
        <f t="shared" ref="D153" si="315">IF($B152&lt;$B153, "W", IF($B153&lt;$B152, "L", "T"))</f>
        <v>L</v>
      </c>
      <c r="E153" s="5">
        <v>40825</v>
      </c>
      <c r="F153" s="4">
        <f>1+IF(ISNA(VLOOKUP($A153,$A$98:$F$129,6,FALSE)),VLOOKUP($A153,$A$66:$F$97,6,FALSE),VLOOKUP($A153,$A$98:$F$129,6,FALSE))</f>
        <v>5</v>
      </c>
      <c r="G153">
        <v>7</v>
      </c>
      <c r="H153" t="s">
        <v>35</v>
      </c>
      <c r="I153">
        <v>2020</v>
      </c>
      <c r="J153" t="s">
        <v>43</v>
      </c>
      <c r="K153" t="s">
        <v>61</v>
      </c>
      <c r="M153">
        <f t="shared" ref="M153:M184" si="316">$B152</f>
        <v>25</v>
      </c>
      <c r="N153" s="10">
        <f t="shared" si="280"/>
        <v>22.5</v>
      </c>
      <c r="O153" s="10">
        <f t="shared" si="281"/>
        <v>26.25</v>
      </c>
      <c r="P153" s="8">
        <v>-6</v>
      </c>
      <c r="Q153" t="str">
        <f t="shared" si="282"/>
        <v>N</v>
      </c>
      <c r="V153" t="s">
        <v>204</v>
      </c>
      <c r="AA153" t="s">
        <v>203</v>
      </c>
      <c r="AC153">
        <f t="shared" si="186"/>
        <v>3</v>
      </c>
      <c r="AD153" t="s">
        <v>204</v>
      </c>
      <c r="AE153" t="s">
        <v>203</v>
      </c>
      <c r="AH153" t="s">
        <v>203</v>
      </c>
      <c r="AO153" t="s">
        <v>203</v>
      </c>
      <c r="AP153">
        <f t="shared" si="302"/>
        <v>5</v>
      </c>
    </row>
    <row r="154" spans="1:42" ht="14.5" customHeight="1" x14ac:dyDescent="0.35">
      <c r="A154" t="s">
        <v>16</v>
      </c>
      <c r="B154">
        <v>24</v>
      </c>
      <c r="C154" t="s">
        <v>1</v>
      </c>
      <c r="D154" t="s">
        <v>129</v>
      </c>
      <c r="E154" s="5">
        <f>$E155</f>
        <v>40826</v>
      </c>
      <c r="F154" s="4">
        <f>1+IF(ISNA(VLOOKUP($A154,$A$98:$F$129,6,FALSE)),VLOOKUP($A154,$A$66:$F$97,6,FALSE),VLOOKUP($A154,$A$98:$F$129,6,FALSE))</f>
        <v>5</v>
      </c>
      <c r="G154">
        <v>8</v>
      </c>
      <c r="H154" t="s">
        <v>35</v>
      </c>
      <c r="I154">
        <v>2030</v>
      </c>
      <c r="J154" t="s">
        <v>43</v>
      </c>
      <c r="K154" t="s">
        <v>61</v>
      </c>
      <c r="M154">
        <f t="shared" ref="M154:M185" si="317">$B155</f>
        <v>13</v>
      </c>
      <c r="N154" s="10">
        <f t="shared" si="280"/>
        <v>33.75</v>
      </c>
      <c r="O154" s="10">
        <f t="shared" si="281"/>
        <v>19</v>
      </c>
      <c r="P154" s="8">
        <f>(P155*-1)</f>
        <v>6.5</v>
      </c>
      <c r="Q154" t="str">
        <f t="shared" si="282"/>
        <v>N</v>
      </c>
      <c r="T154" t="s">
        <v>203</v>
      </c>
      <c r="AC154">
        <f t="shared" ref="AC154:AC217" si="318">IF(ISBLANK($R154),0,IF($R154="O",2,1))+IF(ISBLANK($S154),0,IF($S154="O",2,1))+IF(ISBLANK($T154),0,IF($T154="O",2,1))+IF(ISBLANK($U154),0,IF($U154="O",2,1))+IF(ISBLANK($V154),0,IF($V154="O",2,1))+IF(ISBLANK($W154),0,IF($W154="O",2,1))+IF(ISBLANK($X154),0,IF($X154="O",2,1))+IF(ISBLANK($Y154),0,IF($Y154="O",2,1))+IF(ISBLANK($Z154),0,IF($Z154="O",2,1))+IF(ISBLANK($AA154),0,IF($AA154="O",2,1))+IF(ISBLANK($AB154),0,IF($AB154="O",2,1))</f>
        <v>1</v>
      </c>
      <c r="AH154" t="s">
        <v>204</v>
      </c>
      <c r="AI154" t="s">
        <v>203</v>
      </c>
      <c r="AN154" t="s">
        <v>203</v>
      </c>
      <c r="AO154" t="s">
        <v>204</v>
      </c>
      <c r="AP154">
        <f t="shared" si="302"/>
        <v>6</v>
      </c>
    </row>
    <row r="155" spans="1:42" ht="14.5" customHeight="1" x14ac:dyDescent="0.35">
      <c r="A155" t="s">
        <v>17</v>
      </c>
      <c r="B155">
        <v>13</v>
      </c>
      <c r="C155" t="s">
        <v>1</v>
      </c>
      <c r="D155" t="s">
        <v>128</v>
      </c>
      <c r="E155" s="5">
        <v>40826</v>
      </c>
      <c r="F155" s="4">
        <f>1+IF(ISNA(VLOOKUP($A155,$A$98:$F$129,6,FALSE)),VLOOKUP($A155,$A$66:$F$97,6,FALSE),VLOOKUP($A155,$A$98:$F$129,6,FALSE))</f>
        <v>5</v>
      </c>
      <c r="G155">
        <v>8</v>
      </c>
      <c r="H155" t="s">
        <v>34</v>
      </c>
      <c r="I155">
        <v>2030</v>
      </c>
      <c r="J155" t="s">
        <v>43</v>
      </c>
      <c r="K155" t="s">
        <v>61</v>
      </c>
      <c r="M155">
        <f t="shared" ref="M155:M186" si="319">$B154</f>
        <v>24</v>
      </c>
      <c r="N155" s="10">
        <f t="shared" si="280"/>
        <v>23.5</v>
      </c>
      <c r="O155" s="10">
        <f t="shared" si="281"/>
        <v>24.5</v>
      </c>
      <c r="P155" s="8">
        <v>-6.5</v>
      </c>
      <c r="Q155" t="str">
        <f t="shared" si="282"/>
        <v>N</v>
      </c>
      <c r="Y155" t="s">
        <v>204</v>
      </c>
      <c r="AB155" t="s">
        <v>203</v>
      </c>
      <c r="AC155">
        <f t="shared" si="318"/>
        <v>3</v>
      </c>
      <c r="AM155" t="s">
        <v>203</v>
      </c>
      <c r="AP155">
        <f t="shared" si="302"/>
        <v>1</v>
      </c>
    </row>
    <row r="156" spans="1:42" ht="14.5" customHeight="1" x14ac:dyDescent="0.35">
      <c r="A156" t="s">
        <v>19</v>
      </c>
      <c r="B156">
        <v>13</v>
      </c>
      <c r="C156" t="s">
        <v>1</v>
      </c>
      <c r="D156" t="str">
        <f t="shared" ref="D156" si="320">IF($B156&lt;$B157,"L",IF($B157&lt;$B156, "W", "T"))</f>
        <v>L</v>
      </c>
      <c r="E156" s="5">
        <f>$E157</f>
        <v>40832</v>
      </c>
      <c r="F156" s="4">
        <f>1+IF(ISNA(VLOOKUP($A156,$A$130:$F$155,6,FALSE)),VLOOKUP($A156,$A$98:$F$129,6,FALSE),VLOOKUP($A156,$A$130:$F$155,6,FALSE))</f>
        <v>6</v>
      </c>
      <c r="G156">
        <v>7</v>
      </c>
      <c r="H156" t="s">
        <v>34</v>
      </c>
      <c r="I156">
        <v>1300</v>
      </c>
      <c r="J156" t="s">
        <v>43</v>
      </c>
      <c r="K156" s="1">
        <f>K157</f>
        <v>58</v>
      </c>
      <c r="L156" s="1" t="str">
        <f>L157</f>
        <v>Cloudy</v>
      </c>
      <c r="M156">
        <f t="shared" ref="M156:M187" si="321">$B157</f>
        <v>17</v>
      </c>
      <c r="N156" s="10">
        <f>IF(ISNA(VLOOKUP($A156,$A$130:$N$155,2,FALSE)),((VLOOKUP($A156,$A$98:$N$129,14,FALSE)*($F156-2))+VLOOKUP($A156,$A$98:$N$129,2,FALSE))/($F156-1),((VLOOKUP($A156,$A$130:$N$155,14,FALSE)*($F156-2))+VLOOKUP($A156,$A$130:$N$155,2,FALSE))/($F156-1))</f>
        <v>11.8</v>
      </c>
      <c r="O156" s="10">
        <f>IF(ISNA(VLOOKUP($A156,$A$130:$O$155,13,FALSE)),((VLOOKUP($A156,$A$98:$O$129,15,FALSE)*($F156-2))+VLOOKUP($A156,$A$98:$O$129,13,FALSE))/($F156-1),((VLOOKUP($A156,$A$130:$O$155,15,FALSE)*($F156-2))+VLOOKUP($A156,$A$130:$O$155,13,FALSE))/($F156-1))</f>
        <v>23</v>
      </c>
      <c r="P156" s="8">
        <f>(P157*-1)</f>
        <v>-12.5</v>
      </c>
      <c r="Q156" t="str">
        <f>IF(AND(($P156 &lt;  0), ($D156="L")), "N", IF(AND(($P156 &gt; 0), ($D156="W")),"N","Y"))</f>
        <v>N</v>
      </c>
      <c r="T156" t="s">
        <v>203</v>
      </c>
      <c r="W156" t="s">
        <v>204</v>
      </c>
      <c r="Z156" t="s">
        <v>203</v>
      </c>
      <c r="AC156">
        <f t="shared" si="318"/>
        <v>4</v>
      </c>
      <c r="AE156" t="s">
        <v>203</v>
      </c>
      <c r="AH156" t="s">
        <v>204</v>
      </c>
      <c r="AI156" t="s">
        <v>203</v>
      </c>
      <c r="AP156">
        <f t="shared" si="302"/>
        <v>4</v>
      </c>
    </row>
    <row r="157" spans="1:42" ht="14.5" customHeight="1" x14ac:dyDescent="0.35">
      <c r="A157" t="s">
        <v>4</v>
      </c>
      <c r="B157">
        <v>17</v>
      </c>
      <c r="C157" t="s">
        <v>1</v>
      </c>
      <c r="D157" t="str">
        <f t="shared" ref="D157" si="322">IF($B156&lt;$B157, "W", IF($B157&lt;$B156, "L", "T"))</f>
        <v>W</v>
      </c>
      <c r="E157" s="5">
        <v>40832</v>
      </c>
      <c r="F157" s="4">
        <f t="shared" ref="F157:F181" si="323">1+IF(ISNA(VLOOKUP($A157,$A$130:$F$155,6,FALSE)),VLOOKUP($A157,$A$98:$F$129,6,FALSE),VLOOKUP($A157,$A$130:$F$155,6,FALSE))</f>
        <v>6</v>
      </c>
      <c r="G157">
        <v>7</v>
      </c>
      <c r="H157" t="s">
        <v>35</v>
      </c>
      <c r="I157">
        <v>1300</v>
      </c>
      <c r="J157" t="s">
        <v>43</v>
      </c>
      <c r="K157" s="1">
        <v>58</v>
      </c>
      <c r="L157" s="1" t="s">
        <v>64</v>
      </c>
      <c r="M157">
        <f t="shared" ref="M157:M188" si="324">$B156</f>
        <v>13</v>
      </c>
      <c r="N157" s="10">
        <f t="shared" ref="N157:N182" si="325">IF(ISNA(VLOOKUP($A157,$A$130:$N$155,2,FALSE)),((VLOOKUP($A157,$A$98:$N$129,14,FALSE)*($F157-2))+VLOOKUP($A157,$A$98:$N$129,2,FALSE))/($F157-1),((VLOOKUP($A157,$A$130:$N$155,14,FALSE)*($F157-2))+VLOOKUP($A157,$A$130:$N$155,2,FALSE))/($F157-1))</f>
        <v>20.399999999999999</v>
      </c>
      <c r="O157" s="10">
        <f t="shared" ref="O157:O182" si="326">IF(ISNA(VLOOKUP($A157,$A$130:$O$155,13,FALSE)),((VLOOKUP($A157,$A$98:$O$129,15,FALSE)*($F157-2))+VLOOKUP($A157,$A$98:$O$129,13,FALSE))/($F157-1),((VLOOKUP($A157,$A$130:$O$155,15,FALSE)*($F157-2))+VLOOKUP($A157,$A$130:$O$155,13,FALSE))/($F157-1))</f>
        <v>17.8</v>
      </c>
      <c r="P157" s="8">
        <v>12.5</v>
      </c>
      <c r="Q157" t="str">
        <f t="shared" ref="Q157:Q181" si="327">IF(AND(($P157 &lt;  0), ($D157="L")), "N", IF(AND(($P157 &gt; 0), ($D157="W")),"N","Y"))</f>
        <v>N</v>
      </c>
      <c r="S157" t="s">
        <v>203</v>
      </c>
      <c r="X157" t="s">
        <v>204</v>
      </c>
      <c r="Z157" t="s">
        <v>204</v>
      </c>
      <c r="AC157">
        <f t="shared" si="318"/>
        <v>5</v>
      </c>
      <c r="AF157" t="s">
        <v>204</v>
      </c>
      <c r="AJ157" t="s">
        <v>204</v>
      </c>
      <c r="AN157" t="s">
        <v>203</v>
      </c>
      <c r="AP157">
        <f t="shared" si="302"/>
        <v>5</v>
      </c>
    </row>
    <row r="158" spans="1:42" ht="14.5" customHeight="1" x14ac:dyDescent="0.35">
      <c r="A158" t="s">
        <v>20</v>
      </c>
      <c r="B158">
        <v>17</v>
      </c>
      <c r="C158" t="s">
        <v>1</v>
      </c>
      <c r="D158" t="str">
        <f t="shared" ref="D158" si="328">IF($B158&lt;$B159,"L",IF($B159&lt;$B158, "W", "T"))</f>
        <v>L</v>
      </c>
      <c r="E158" s="5">
        <f t="shared" ref="E158" si="329">$E159</f>
        <v>40832</v>
      </c>
      <c r="F158" s="4">
        <f t="shared" si="323"/>
        <v>6</v>
      </c>
      <c r="G158">
        <v>7</v>
      </c>
      <c r="H158" t="s">
        <v>34</v>
      </c>
      <c r="I158">
        <v>1300</v>
      </c>
      <c r="J158" t="s">
        <v>43</v>
      </c>
      <c r="K158" t="s">
        <v>61</v>
      </c>
      <c r="M158">
        <f t="shared" ref="M158:M189" si="330">$B159</f>
        <v>31</v>
      </c>
      <c r="N158" s="10">
        <f t="shared" si="325"/>
        <v>23.2</v>
      </c>
      <c r="O158" s="10">
        <f t="shared" si="326"/>
        <v>26.4</v>
      </c>
      <c r="P158" s="8">
        <f>(P159*-1)</f>
        <v>-3.5</v>
      </c>
      <c r="Q158" t="str">
        <f t="shared" si="327"/>
        <v>N</v>
      </c>
      <c r="AC158">
        <f t="shared" si="318"/>
        <v>0</v>
      </c>
      <c r="AJ158" t="s">
        <v>203</v>
      </c>
      <c r="AP158">
        <f t="shared" si="302"/>
        <v>1</v>
      </c>
    </row>
    <row r="159" spans="1:42" ht="14.5" customHeight="1" x14ac:dyDescent="0.35">
      <c r="A159" t="s">
        <v>3</v>
      </c>
      <c r="B159">
        <v>31</v>
      </c>
      <c r="C159" t="s">
        <v>1</v>
      </c>
      <c r="D159" t="str">
        <f t="shared" ref="D159" si="331">IF($B158&lt;$B159, "W", IF($B159&lt;$B158, "L", "T"))</f>
        <v>W</v>
      </c>
      <c r="E159" s="5">
        <v>40832</v>
      </c>
      <c r="F159" s="4">
        <f t="shared" si="323"/>
        <v>6</v>
      </c>
      <c r="G159">
        <v>7</v>
      </c>
      <c r="H159" t="s">
        <v>35</v>
      </c>
      <c r="I159">
        <v>1300</v>
      </c>
      <c r="J159" t="s">
        <v>43</v>
      </c>
      <c r="K159" t="s">
        <v>61</v>
      </c>
      <c r="M159">
        <f t="shared" ref="M159:M190" si="332">$B158</f>
        <v>17</v>
      </c>
      <c r="N159" s="10">
        <f t="shared" si="325"/>
        <v>20.8</v>
      </c>
      <c r="O159" s="10">
        <f t="shared" si="326"/>
        <v>26</v>
      </c>
      <c r="P159" s="8">
        <v>3.5</v>
      </c>
      <c r="Q159" t="str">
        <f t="shared" si="327"/>
        <v>N</v>
      </c>
      <c r="T159" t="s">
        <v>204</v>
      </c>
      <c r="U159" t="s">
        <v>203</v>
      </c>
      <c r="V159" t="s">
        <v>203</v>
      </c>
      <c r="AA159" t="s">
        <v>203</v>
      </c>
      <c r="AC159">
        <f t="shared" si="318"/>
        <v>5</v>
      </c>
      <c r="AD159" t="s">
        <v>203</v>
      </c>
      <c r="AE159" t="s">
        <v>203</v>
      </c>
      <c r="AO159" t="s">
        <v>203</v>
      </c>
      <c r="AP159">
        <f t="shared" si="302"/>
        <v>3</v>
      </c>
    </row>
    <row r="160" spans="1:42" ht="14.5" customHeight="1" x14ac:dyDescent="0.35">
      <c r="A160" t="s">
        <v>23</v>
      </c>
      <c r="B160">
        <v>3</v>
      </c>
      <c r="C160" t="s">
        <v>1</v>
      </c>
      <c r="D160" t="str">
        <f t="shared" ref="D160" si="333">IF($B160&lt;$B161,"L",IF($B161&lt;$B160, "W", "T"))</f>
        <v>L</v>
      </c>
      <c r="E160" s="5">
        <f t="shared" ref="E160" si="334">$E161</f>
        <v>40832</v>
      </c>
      <c r="F160" s="4">
        <f t="shared" si="323"/>
        <v>5</v>
      </c>
      <c r="G160">
        <v>14</v>
      </c>
      <c r="H160" t="s">
        <v>34</v>
      </c>
      <c r="I160">
        <v>1200</v>
      </c>
      <c r="J160" t="s">
        <v>38</v>
      </c>
      <c r="K160">
        <v>57</v>
      </c>
      <c r="L160" t="s">
        <v>62</v>
      </c>
      <c r="M160">
        <f t="shared" ref="M160:M191" si="335">$B161</f>
        <v>24</v>
      </c>
      <c r="N160" s="10">
        <f t="shared" si="325"/>
        <v>11.5</v>
      </c>
      <c r="O160" s="10">
        <f t="shared" si="326"/>
        <v>28.25</v>
      </c>
      <c r="P160" s="8">
        <f>(P161*-1)</f>
        <v>-14</v>
      </c>
      <c r="Q160" t="str">
        <f t="shared" si="327"/>
        <v>N</v>
      </c>
      <c r="X160" t="s">
        <v>203</v>
      </c>
      <c r="AC160">
        <f t="shared" si="318"/>
        <v>1</v>
      </c>
      <c r="AD160" t="s">
        <v>203</v>
      </c>
      <c r="AP160">
        <f t="shared" si="302"/>
        <v>1</v>
      </c>
    </row>
    <row r="161" spans="1:42" ht="14.5" customHeight="1" x14ac:dyDescent="0.35">
      <c r="A161" t="s">
        <v>26</v>
      </c>
      <c r="B161">
        <v>24</v>
      </c>
      <c r="C161" t="s">
        <v>1</v>
      </c>
      <c r="D161" t="str">
        <f t="shared" ref="D161" si="336">IF($B160&lt;$B161, "W", IF($B161&lt;$B160, "L", "T"))</f>
        <v>W</v>
      </c>
      <c r="E161" s="5">
        <v>40832</v>
      </c>
      <c r="F161" s="4">
        <f t="shared" si="323"/>
        <v>6</v>
      </c>
      <c r="G161">
        <v>7</v>
      </c>
      <c r="H161" t="s">
        <v>35</v>
      </c>
      <c r="I161">
        <v>1200</v>
      </c>
      <c r="J161" t="s">
        <v>38</v>
      </c>
      <c r="K161">
        <v>57</v>
      </c>
      <c r="L161" t="s">
        <v>62</v>
      </c>
      <c r="M161">
        <f t="shared" ref="M161:M192" si="337">$B160</f>
        <v>3</v>
      </c>
      <c r="N161" s="10">
        <f t="shared" si="325"/>
        <v>34.6</v>
      </c>
      <c r="O161" s="10">
        <f t="shared" si="326"/>
        <v>22.2</v>
      </c>
      <c r="P161" s="8">
        <v>14</v>
      </c>
      <c r="Q161" t="str">
        <f t="shared" si="327"/>
        <v>N</v>
      </c>
      <c r="Y161" t="s">
        <v>203</v>
      </c>
      <c r="Z161" t="s">
        <v>203</v>
      </c>
      <c r="AA161" t="s">
        <v>203</v>
      </c>
      <c r="AC161">
        <f t="shared" si="318"/>
        <v>3</v>
      </c>
      <c r="AJ161" t="s">
        <v>203</v>
      </c>
      <c r="AL161" t="s">
        <v>203</v>
      </c>
      <c r="AN161" t="s">
        <v>203</v>
      </c>
      <c r="AP161">
        <f t="shared" si="302"/>
        <v>3</v>
      </c>
    </row>
    <row r="162" spans="1:42" ht="14.5" customHeight="1" x14ac:dyDescent="0.35">
      <c r="A162" t="s">
        <v>11</v>
      </c>
      <c r="B162">
        <v>24</v>
      </c>
      <c r="C162" t="s">
        <v>1</v>
      </c>
      <c r="D162" t="str">
        <f t="shared" ref="D162" si="338">IF($B162&lt;$B163,"L",IF($B163&lt;$B162, "W", "T"))</f>
        <v>L</v>
      </c>
      <c r="E162" s="5">
        <f t="shared" ref="E162" si="339">$E163</f>
        <v>40832</v>
      </c>
      <c r="F162" s="4">
        <f t="shared" si="323"/>
        <v>6</v>
      </c>
      <c r="G162">
        <v>7</v>
      </c>
      <c r="H162" t="s">
        <v>34</v>
      </c>
      <c r="I162">
        <v>1300</v>
      </c>
      <c r="J162" t="s">
        <v>43</v>
      </c>
      <c r="K162">
        <v>65</v>
      </c>
      <c r="L162" t="s">
        <v>65</v>
      </c>
      <c r="M162">
        <f t="shared" ref="M162:M193" si="340">$B163</f>
        <v>27</v>
      </c>
      <c r="N162" s="10">
        <f t="shared" si="325"/>
        <v>32.799999999999997</v>
      </c>
      <c r="O162" s="10">
        <f t="shared" si="326"/>
        <v>24</v>
      </c>
      <c r="P162" s="8">
        <f>(P163*-1)</f>
        <v>-3.5</v>
      </c>
      <c r="Q162" t="str">
        <f t="shared" si="327"/>
        <v>N</v>
      </c>
      <c r="X162" t="s">
        <v>203</v>
      </c>
      <c r="AC162">
        <f t="shared" si="318"/>
        <v>1</v>
      </c>
      <c r="AH162" t="s">
        <v>203</v>
      </c>
      <c r="AI162" t="s">
        <v>204</v>
      </c>
      <c r="AP162">
        <f t="shared" si="302"/>
        <v>3</v>
      </c>
    </row>
    <row r="163" spans="1:42" ht="14.5" customHeight="1" x14ac:dyDescent="0.35">
      <c r="A163" t="s">
        <v>21</v>
      </c>
      <c r="B163">
        <v>27</v>
      </c>
      <c r="C163" t="s">
        <v>1</v>
      </c>
      <c r="D163" t="str">
        <f t="shared" ref="D163" si="341">IF($B162&lt;$B163, "W", IF($B163&lt;$B162, "L", "T"))</f>
        <v>W</v>
      </c>
      <c r="E163" s="5">
        <v>40832</v>
      </c>
      <c r="F163" s="4">
        <f t="shared" si="323"/>
        <v>6</v>
      </c>
      <c r="G163">
        <v>7</v>
      </c>
      <c r="H163" t="s">
        <v>35</v>
      </c>
      <c r="I163">
        <v>1300</v>
      </c>
      <c r="J163" t="s">
        <v>43</v>
      </c>
      <c r="K163">
        <v>65</v>
      </c>
      <c r="L163" t="s">
        <v>65</v>
      </c>
      <c r="M163">
        <f t="shared" ref="M163:M194" si="342">$B162</f>
        <v>24</v>
      </c>
      <c r="N163" s="10">
        <f t="shared" si="325"/>
        <v>25.4</v>
      </c>
      <c r="O163" s="10">
        <f t="shared" si="326"/>
        <v>24.6</v>
      </c>
      <c r="P163" s="8">
        <v>3.5</v>
      </c>
      <c r="Q163" t="str">
        <f t="shared" si="327"/>
        <v>N</v>
      </c>
      <c r="V163" t="s">
        <v>203</v>
      </c>
      <c r="Y163" t="s">
        <v>204</v>
      </c>
      <c r="AC163">
        <f t="shared" si="318"/>
        <v>3</v>
      </c>
      <c r="AH163" t="s">
        <v>203</v>
      </c>
      <c r="AK163" t="s">
        <v>204</v>
      </c>
      <c r="AP163">
        <f t="shared" si="302"/>
        <v>3</v>
      </c>
    </row>
    <row r="164" spans="1:42" ht="14.5" customHeight="1" x14ac:dyDescent="0.35">
      <c r="A164" t="s">
        <v>14</v>
      </c>
      <c r="B164">
        <v>17</v>
      </c>
      <c r="C164" t="s">
        <v>1</v>
      </c>
      <c r="D164" t="str">
        <f t="shared" ref="D164" si="343">IF($B164&lt;$B165,"L",IF($B165&lt;$B164, "W", "T"))</f>
        <v>L</v>
      </c>
      <c r="E164" s="5">
        <f t="shared" ref="E164" si="344">$E165</f>
        <v>40832</v>
      </c>
      <c r="F164" s="4">
        <f t="shared" si="323"/>
        <v>6</v>
      </c>
      <c r="G164">
        <v>7</v>
      </c>
      <c r="H164" t="s">
        <v>34</v>
      </c>
      <c r="I164">
        <v>1300</v>
      </c>
      <c r="J164" t="s">
        <v>43</v>
      </c>
      <c r="K164" s="1">
        <f>K165</f>
        <v>71</v>
      </c>
      <c r="L164" s="1" t="str">
        <f>L165</f>
        <v>Sunny</v>
      </c>
      <c r="M164">
        <f t="shared" ref="M164:M195" si="345">$B165</f>
        <v>27</v>
      </c>
      <c r="N164" s="10">
        <f t="shared" si="325"/>
        <v>17.399999999999999</v>
      </c>
      <c r="O164" s="10">
        <f t="shared" si="326"/>
        <v>27.2</v>
      </c>
      <c r="P164" s="8">
        <f>(P165*-1)</f>
        <v>-5</v>
      </c>
      <c r="Q164" t="str">
        <f t="shared" si="327"/>
        <v>N</v>
      </c>
      <c r="S164" t="s">
        <v>204</v>
      </c>
      <c r="W164" t="s">
        <v>204</v>
      </c>
      <c r="Y164" t="s">
        <v>203</v>
      </c>
      <c r="AA164" t="s">
        <v>203</v>
      </c>
      <c r="AC164">
        <f t="shared" si="318"/>
        <v>6</v>
      </c>
      <c r="AM164" t="s">
        <v>203</v>
      </c>
      <c r="AP164">
        <f t="shared" si="302"/>
        <v>1</v>
      </c>
    </row>
    <row r="165" spans="1:42" ht="14.5" customHeight="1" x14ac:dyDescent="0.35">
      <c r="A165" t="s">
        <v>6</v>
      </c>
      <c r="B165">
        <v>27</v>
      </c>
      <c r="C165" t="s">
        <v>1</v>
      </c>
      <c r="D165" t="str">
        <f t="shared" ref="D165" si="346">IF($B164&lt;$B165, "W", IF($B165&lt;$B164, "L", "T"))</f>
        <v>W</v>
      </c>
      <c r="E165" s="5">
        <v>40832</v>
      </c>
      <c r="F165" s="4">
        <f t="shared" si="323"/>
        <v>6</v>
      </c>
      <c r="G165">
        <v>7</v>
      </c>
      <c r="H165" t="s">
        <v>35</v>
      </c>
      <c r="I165">
        <v>1300</v>
      </c>
      <c r="J165" t="s">
        <v>43</v>
      </c>
      <c r="K165" s="1">
        <v>71</v>
      </c>
      <c r="L165" s="1" t="s">
        <v>65</v>
      </c>
      <c r="M165">
        <f t="shared" ref="M165:M196" si="347">$B164</f>
        <v>17</v>
      </c>
      <c r="N165" s="10">
        <f t="shared" si="325"/>
        <v>22</v>
      </c>
      <c r="O165" s="10">
        <f t="shared" si="326"/>
        <v>18.8</v>
      </c>
      <c r="P165" s="8">
        <v>5</v>
      </c>
      <c r="Q165" t="str">
        <f t="shared" si="327"/>
        <v>N</v>
      </c>
      <c r="AC165">
        <f t="shared" si="318"/>
        <v>0</v>
      </c>
      <c r="AJ165" t="s">
        <v>204</v>
      </c>
      <c r="AO165" t="s">
        <v>203</v>
      </c>
      <c r="AP165">
        <f t="shared" si="302"/>
        <v>3</v>
      </c>
    </row>
    <row r="166" spans="1:42" ht="14.5" customHeight="1" x14ac:dyDescent="0.35">
      <c r="A166" t="s">
        <v>24</v>
      </c>
      <c r="B166">
        <v>25</v>
      </c>
      <c r="C166" t="s">
        <v>1</v>
      </c>
      <c r="D166" t="str">
        <f t="shared" ref="D166" si="348">IF($B166&lt;$B167,"L",IF($B167&lt;$B166, "W", "T"))</f>
        <v>W</v>
      </c>
      <c r="E166" s="5">
        <f t="shared" ref="E166" si="349">$E167</f>
        <v>40832</v>
      </c>
      <c r="F166" s="4">
        <f t="shared" si="323"/>
        <v>6</v>
      </c>
      <c r="G166">
        <v>7</v>
      </c>
      <c r="H166" t="s">
        <v>34</v>
      </c>
      <c r="I166">
        <v>1300</v>
      </c>
      <c r="J166" t="s">
        <v>43</v>
      </c>
      <c r="K166" t="s">
        <v>61</v>
      </c>
      <c r="M166">
        <f t="shared" ref="M166:M197" si="350">$B167</f>
        <v>19</v>
      </c>
      <c r="N166" s="10">
        <f t="shared" si="325"/>
        <v>28.4</v>
      </c>
      <c r="O166" s="10">
        <f t="shared" si="326"/>
        <v>15.6</v>
      </c>
      <c r="P166" s="8">
        <f>(P167*-1)</f>
        <v>-5</v>
      </c>
      <c r="Q166" t="str">
        <f t="shared" si="327"/>
        <v>Y</v>
      </c>
      <c r="T166" t="s">
        <v>203</v>
      </c>
      <c r="X166" t="s">
        <v>203</v>
      </c>
      <c r="Y166" t="s">
        <v>203</v>
      </c>
      <c r="AC166">
        <f t="shared" si="318"/>
        <v>3</v>
      </c>
      <c r="AF166" t="s">
        <v>203</v>
      </c>
      <c r="AH166" t="s">
        <v>203</v>
      </c>
      <c r="AN166" t="s">
        <v>203</v>
      </c>
      <c r="AP166">
        <f t="shared" si="302"/>
        <v>3</v>
      </c>
    </row>
    <row r="167" spans="1:42" ht="14.5" customHeight="1" x14ac:dyDescent="0.35">
      <c r="A167" t="s">
        <v>16</v>
      </c>
      <c r="B167">
        <v>19</v>
      </c>
      <c r="C167" t="s">
        <v>1</v>
      </c>
      <c r="D167" t="str">
        <f t="shared" ref="D167" si="351">IF($B166&lt;$B167, "W", IF($B167&lt;$B166, "L", "T"))</f>
        <v>L</v>
      </c>
      <c r="E167" s="5">
        <v>40832</v>
      </c>
      <c r="F167" s="4">
        <f t="shared" si="323"/>
        <v>6</v>
      </c>
      <c r="G167">
        <v>6</v>
      </c>
      <c r="H167" t="s">
        <v>35</v>
      </c>
      <c r="I167">
        <v>1300</v>
      </c>
      <c r="J167" t="s">
        <v>43</v>
      </c>
      <c r="K167" t="s">
        <v>61</v>
      </c>
      <c r="M167">
        <f t="shared" ref="M167:M198" si="352">$B166</f>
        <v>25</v>
      </c>
      <c r="N167" s="10">
        <f t="shared" si="325"/>
        <v>31.8</v>
      </c>
      <c r="O167" s="10">
        <f t="shared" si="326"/>
        <v>17.8</v>
      </c>
      <c r="P167" s="8">
        <v>5</v>
      </c>
      <c r="Q167" t="str">
        <f t="shared" si="327"/>
        <v>Y</v>
      </c>
      <c r="AC167">
        <f t="shared" si="318"/>
        <v>0</v>
      </c>
      <c r="AD167" t="s">
        <v>203</v>
      </c>
      <c r="AH167" t="s">
        <v>204</v>
      </c>
      <c r="AI167" t="s">
        <v>203</v>
      </c>
      <c r="AJ167" t="s">
        <v>203</v>
      </c>
      <c r="AN167" t="s">
        <v>203</v>
      </c>
      <c r="AO167" t="s">
        <v>203</v>
      </c>
      <c r="AP167">
        <f t="shared" si="302"/>
        <v>7</v>
      </c>
    </row>
    <row r="168" spans="1:42" ht="14.5" customHeight="1" x14ac:dyDescent="0.35">
      <c r="A168" t="s">
        <v>27</v>
      </c>
      <c r="B168">
        <v>20</v>
      </c>
      <c r="C168" t="s">
        <v>1</v>
      </c>
      <c r="D168" t="str">
        <f t="shared" ref="D168" si="353">IF($B168&lt;$B169,"L",IF($B169&lt;$B168, "W", "T"))</f>
        <v>W</v>
      </c>
      <c r="E168" s="5">
        <f t="shared" ref="E168" si="354">$E169</f>
        <v>40832</v>
      </c>
      <c r="F168" s="4">
        <f t="shared" si="323"/>
        <v>6</v>
      </c>
      <c r="G168">
        <v>7</v>
      </c>
      <c r="H168" t="s">
        <v>34</v>
      </c>
      <c r="I168">
        <v>1300</v>
      </c>
      <c r="J168" t="s">
        <v>43</v>
      </c>
      <c r="K168">
        <v>68</v>
      </c>
      <c r="L168" t="s">
        <v>65</v>
      </c>
      <c r="M168">
        <f t="shared" ref="M168:M199" si="355">$B169</f>
        <v>13</v>
      </c>
      <c r="N168" s="10">
        <f t="shared" si="325"/>
        <v>25</v>
      </c>
      <c r="O168" s="10">
        <f t="shared" si="326"/>
        <v>26.4</v>
      </c>
      <c r="P168" s="8">
        <f>(P169*-1)</f>
        <v>3</v>
      </c>
      <c r="Q168" t="str">
        <f t="shared" si="327"/>
        <v>N</v>
      </c>
      <c r="W168" t="s">
        <v>204</v>
      </c>
      <c r="AC168">
        <f t="shared" si="318"/>
        <v>2</v>
      </c>
      <c r="AD168" t="s">
        <v>204</v>
      </c>
      <c r="AK168" t="s">
        <v>203</v>
      </c>
      <c r="AN168" t="s">
        <v>203</v>
      </c>
      <c r="AP168">
        <f t="shared" si="302"/>
        <v>4</v>
      </c>
    </row>
    <row r="169" spans="1:42" ht="14.5" customHeight="1" x14ac:dyDescent="0.35">
      <c r="A169" t="s">
        <v>29</v>
      </c>
      <c r="B169">
        <v>13</v>
      </c>
      <c r="C169" t="s">
        <v>1</v>
      </c>
      <c r="D169" t="str">
        <f t="shared" ref="D169" si="356">IF($B168&lt;$B169, "W", IF($B169&lt;$B168, "L", "T"))</f>
        <v>L</v>
      </c>
      <c r="E169" s="5">
        <v>40832</v>
      </c>
      <c r="F169" s="4">
        <f t="shared" si="323"/>
        <v>5</v>
      </c>
      <c r="G169">
        <v>14</v>
      </c>
      <c r="H169" t="s">
        <v>35</v>
      </c>
      <c r="I169">
        <v>1300</v>
      </c>
      <c r="J169" t="s">
        <v>43</v>
      </c>
      <c r="K169">
        <v>68</v>
      </c>
      <c r="L169" t="s">
        <v>65</v>
      </c>
      <c r="M169">
        <f t="shared" ref="M169:M200" si="357">$B168</f>
        <v>20</v>
      </c>
      <c r="N169" s="10">
        <f t="shared" si="325"/>
        <v>20.75</v>
      </c>
      <c r="O169" s="10">
        <f t="shared" si="326"/>
        <v>15.75</v>
      </c>
      <c r="P169" s="8">
        <v>-3</v>
      </c>
      <c r="Q169" t="str">
        <f t="shared" si="327"/>
        <v>N</v>
      </c>
      <c r="AB169" t="s">
        <v>203</v>
      </c>
      <c r="AC169">
        <f t="shared" si="318"/>
        <v>1</v>
      </c>
      <c r="AL169" t="s">
        <v>203</v>
      </c>
      <c r="AN169" t="s">
        <v>203</v>
      </c>
      <c r="AO169" t="s">
        <v>203</v>
      </c>
      <c r="AP169">
        <f t="shared" si="302"/>
        <v>3</v>
      </c>
    </row>
    <row r="170" spans="1:42" ht="14.5" customHeight="1" x14ac:dyDescent="0.35">
      <c r="A170" t="s">
        <v>8</v>
      </c>
      <c r="B170">
        <v>17</v>
      </c>
      <c r="C170" t="s">
        <v>1</v>
      </c>
      <c r="D170" t="str">
        <f t="shared" ref="D170" si="358">IF($B170&lt;$B171,"L",IF($B171&lt;$B170, "W", "T"))</f>
        <v>L</v>
      </c>
      <c r="E170" s="5">
        <f t="shared" ref="E170" si="359">$E171</f>
        <v>40832</v>
      </c>
      <c r="F170" s="4">
        <f t="shared" si="323"/>
        <v>5</v>
      </c>
      <c r="G170">
        <v>14</v>
      </c>
      <c r="H170" t="s">
        <v>34</v>
      </c>
      <c r="I170">
        <v>1305</v>
      </c>
      <c r="J170" t="s">
        <v>67</v>
      </c>
      <c r="K170">
        <v>71</v>
      </c>
      <c r="L170" t="s">
        <v>65</v>
      </c>
      <c r="M170">
        <f t="shared" ref="M170:M201" si="360">$B171</f>
        <v>24</v>
      </c>
      <c r="N170" s="10">
        <f t="shared" si="325"/>
        <v>18.5</v>
      </c>
      <c r="O170" s="10">
        <f t="shared" si="326"/>
        <v>23.25</v>
      </c>
      <c r="P170" s="8">
        <f>(P171*-1)</f>
        <v>-7</v>
      </c>
      <c r="Q170" t="str">
        <f t="shared" si="327"/>
        <v>N</v>
      </c>
      <c r="Z170" t="s">
        <v>203</v>
      </c>
      <c r="AC170">
        <f t="shared" si="318"/>
        <v>1</v>
      </c>
      <c r="AL170" t="s">
        <v>204</v>
      </c>
      <c r="AP170">
        <f t="shared" si="302"/>
        <v>2</v>
      </c>
    </row>
    <row r="171" spans="1:42" ht="14.5" customHeight="1" x14ac:dyDescent="0.35">
      <c r="A171" t="s">
        <v>12</v>
      </c>
      <c r="B171">
        <v>24</v>
      </c>
      <c r="C171" t="s">
        <v>1</v>
      </c>
      <c r="D171" t="str">
        <f t="shared" ref="D171" si="361">IF($B170&lt;$B171, "W", IF($B171&lt;$B170, "L", "T"))</f>
        <v>W</v>
      </c>
      <c r="E171" s="5">
        <v>40832</v>
      </c>
      <c r="F171" s="4">
        <f t="shared" si="323"/>
        <v>6</v>
      </c>
      <c r="G171">
        <v>7</v>
      </c>
      <c r="H171" t="s">
        <v>35</v>
      </c>
      <c r="I171">
        <v>1305</v>
      </c>
      <c r="J171" t="s">
        <v>67</v>
      </c>
      <c r="K171">
        <v>71</v>
      </c>
      <c r="L171" t="s">
        <v>65</v>
      </c>
      <c r="M171">
        <f t="shared" ref="M171:M202" si="362">$B170</f>
        <v>17</v>
      </c>
      <c r="N171" s="10">
        <f t="shared" si="325"/>
        <v>27.2</v>
      </c>
      <c r="O171" s="10">
        <f t="shared" si="326"/>
        <v>26.6</v>
      </c>
      <c r="P171" s="8">
        <v>7</v>
      </c>
      <c r="Q171" t="str">
        <f t="shared" si="327"/>
        <v>N</v>
      </c>
      <c r="V171" t="s">
        <v>203</v>
      </c>
      <c r="AC171">
        <f t="shared" si="318"/>
        <v>1</v>
      </c>
      <c r="AI171" t="s">
        <v>203</v>
      </c>
      <c r="AJ171" t="s">
        <v>203</v>
      </c>
      <c r="AN171" t="s">
        <v>203</v>
      </c>
      <c r="AP171">
        <f t="shared" si="302"/>
        <v>3</v>
      </c>
    </row>
    <row r="172" spans="1:42" ht="14.5" customHeight="1" x14ac:dyDescent="0.35">
      <c r="A172" t="s">
        <v>15</v>
      </c>
      <c r="B172">
        <v>14</v>
      </c>
      <c r="C172" t="s">
        <v>1</v>
      </c>
      <c r="D172" t="str">
        <f t="shared" ref="D172" si="363">IF($B172&lt;$B173,"L",IF($B173&lt;$B172, "W", "T"))</f>
        <v>L</v>
      </c>
      <c r="E172" s="5">
        <f t="shared" ref="E172" si="364">$E173</f>
        <v>40832</v>
      </c>
      <c r="F172" s="4">
        <f t="shared" si="323"/>
        <v>6</v>
      </c>
      <c r="G172">
        <v>7</v>
      </c>
      <c r="H172" t="s">
        <v>34</v>
      </c>
      <c r="I172">
        <v>1605</v>
      </c>
      <c r="J172" t="s">
        <v>43</v>
      </c>
      <c r="K172">
        <v>72</v>
      </c>
      <c r="L172" t="s">
        <v>62</v>
      </c>
      <c r="M172">
        <f t="shared" ref="M172:M203" si="365">$B173</f>
        <v>29</v>
      </c>
      <c r="N172" s="10">
        <f t="shared" si="325"/>
        <v>25.4</v>
      </c>
      <c r="O172" s="10">
        <f t="shared" si="326"/>
        <v>19</v>
      </c>
      <c r="P172" s="8">
        <f>(P173*-1)</f>
        <v>-7</v>
      </c>
      <c r="Q172" t="str">
        <f t="shared" si="327"/>
        <v>N</v>
      </c>
      <c r="R172" t="s">
        <v>203</v>
      </c>
      <c r="S172" t="s">
        <v>203</v>
      </c>
      <c r="T172" t="s">
        <v>203</v>
      </c>
      <c r="Y172" t="s">
        <v>203</v>
      </c>
      <c r="AA172" t="s">
        <v>203</v>
      </c>
      <c r="AC172">
        <f t="shared" si="318"/>
        <v>5</v>
      </c>
      <c r="AD172" t="s">
        <v>203</v>
      </c>
      <c r="AK172" t="s">
        <v>203</v>
      </c>
      <c r="AL172" t="s">
        <v>203</v>
      </c>
      <c r="AM172" t="s">
        <v>203</v>
      </c>
      <c r="AP172">
        <f t="shared" si="302"/>
        <v>4</v>
      </c>
    </row>
    <row r="173" spans="1:42" ht="14.5" customHeight="1" x14ac:dyDescent="0.35">
      <c r="A173" t="s">
        <v>30</v>
      </c>
      <c r="B173">
        <v>29</v>
      </c>
      <c r="C173" t="s">
        <v>1</v>
      </c>
      <c r="D173" t="str">
        <f t="shared" ref="D173" si="366">IF($B172&lt;$B173, "W", IF($B173&lt;$B172, "L", "T"))</f>
        <v>W</v>
      </c>
      <c r="E173" s="5">
        <v>40832</v>
      </c>
      <c r="F173" s="4">
        <f t="shared" si="323"/>
        <v>5</v>
      </c>
      <c r="G173">
        <v>14</v>
      </c>
      <c r="H173" t="s">
        <v>35</v>
      </c>
      <c r="I173">
        <v>1605</v>
      </c>
      <c r="J173" t="s">
        <v>43</v>
      </c>
      <c r="K173">
        <v>72</v>
      </c>
      <c r="L173" t="s">
        <v>62</v>
      </c>
      <c r="M173">
        <f t="shared" ref="M173:M204" si="367">$B172</f>
        <v>14</v>
      </c>
      <c r="N173" s="10">
        <f t="shared" si="325"/>
        <v>29.75</v>
      </c>
      <c r="O173" s="10">
        <f t="shared" si="326"/>
        <v>14.25</v>
      </c>
      <c r="P173" s="8">
        <v>7</v>
      </c>
      <c r="Q173" t="str">
        <f t="shared" si="327"/>
        <v>N</v>
      </c>
      <c r="X173" t="s">
        <v>204</v>
      </c>
      <c r="AB173" t="s">
        <v>204</v>
      </c>
      <c r="AC173">
        <f t="shared" si="318"/>
        <v>4</v>
      </c>
      <c r="AP173">
        <f t="shared" si="302"/>
        <v>0</v>
      </c>
    </row>
    <row r="174" spans="1:42" ht="14.5" customHeight="1" x14ac:dyDescent="0.35">
      <c r="A174" t="s">
        <v>2</v>
      </c>
      <c r="B174">
        <v>20</v>
      </c>
      <c r="C174" t="s">
        <v>1</v>
      </c>
      <c r="D174" t="str">
        <f t="shared" ref="D174" si="368">IF($B174&lt;$B175,"L",IF($B175&lt;$B174, "W", "T"))</f>
        <v>L</v>
      </c>
      <c r="E174" s="5">
        <f t="shared" ref="E174" si="369">$E175</f>
        <v>40832</v>
      </c>
      <c r="F174" s="4">
        <f t="shared" si="323"/>
        <v>6</v>
      </c>
      <c r="G174">
        <v>7</v>
      </c>
      <c r="H174" t="s">
        <v>34</v>
      </c>
      <c r="I174">
        <v>1615</v>
      </c>
      <c r="J174" t="s">
        <v>43</v>
      </c>
      <c r="K174">
        <v>84</v>
      </c>
      <c r="L174" t="s">
        <v>64</v>
      </c>
      <c r="M174">
        <f t="shared" ref="M174:M205" si="370">$B175</f>
        <v>26</v>
      </c>
      <c r="N174" s="10">
        <f t="shared" si="325"/>
        <v>31.4</v>
      </c>
      <c r="O174" s="10">
        <f t="shared" si="326"/>
        <v>25</v>
      </c>
      <c r="P174" s="8">
        <f>(P175*-1)</f>
        <v>6.5</v>
      </c>
      <c r="Q174" t="str">
        <f t="shared" si="327"/>
        <v>Y</v>
      </c>
      <c r="T174" t="s">
        <v>203</v>
      </c>
      <c r="Z174" t="s">
        <v>204</v>
      </c>
      <c r="AC174">
        <f t="shared" si="318"/>
        <v>3</v>
      </c>
      <c r="AI174" t="s">
        <v>203</v>
      </c>
      <c r="AP174">
        <f t="shared" si="302"/>
        <v>1</v>
      </c>
    </row>
    <row r="175" spans="1:42" ht="14.5" customHeight="1" x14ac:dyDescent="0.35">
      <c r="A175" t="s">
        <v>9</v>
      </c>
      <c r="B175">
        <v>26</v>
      </c>
      <c r="C175" t="s">
        <v>1</v>
      </c>
      <c r="D175" t="str">
        <f t="shared" ref="D175" si="371">IF($B174&lt;$B175, "W", IF($B175&lt;$B174, "L", "T"))</f>
        <v>W</v>
      </c>
      <c r="E175" s="5">
        <v>40832</v>
      </c>
      <c r="F175" s="4">
        <f t="shared" si="323"/>
        <v>6</v>
      </c>
      <c r="G175">
        <v>7</v>
      </c>
      <c r="H175" t="s">
        <v>35</v>
      </c>
      <c r="I175">
        <v>1615</v>
      </c>
      <c r="J175" t="s">
        <v>43</v>
      </c>
      <c r="K175">
        <v>84</v>
      </c>
      <c r="L175" t="s">
        <v>64</v>
      </c>
      <c r="M175">
        <f t="shared" ref="M175:M206" si="372">$B174</f>
        <v>20</v>
      </c>
      <c r="N175" s="10">
        <f t="shared" si="325"/>
        <v>17.399999999999999</v>
      </c>
      <c r="O175" s="10">
        <f t="shared" si="326"/>
        <v>25</v>
      </c>
      <c r="P175" s="8">
        <v>-6.5</v>
      </c>
      <c r="Q175" t="str">
        <f t="shared" si="327"/>
        <v>Y</v>
      </c>
      <c r="S175" t="s">
        <v>204</v>
      </c>
      <c r="U175" t="s">
        <v>204</v>
      </c>
      <c r="AC175">
        <f t="shared" si="318"/>
        <v>4</v>
      </c>
      <c r="AH175" t="s">
        <v>203</v>
      </c>
      <c r="AI175" t="s">
        <v>203</v>
      </c>
      <c r="AL175" t="s">
        <v>203</v>
      </c>
      <c r="AN175" t="s">
        <v>203</v>
      </c>
      <c r="AP175">
        <f t="shared" si="302"/>
        <v>4</v>
      </c>
    </row>
    <row r="176" spans="1:42" ht="14.5" customHeight="1" x14ac:dyDescent="0.35">
      <c r="A176" t="s">
        <v>28</v>
      </c>
      <c r="B176">
        <v>16</v>
      </c>
      <c r="C176" t="s">
        <v>1</v>
      </c>
      <c r="D176" t="str">
        <f t="shared" ref="D176" si="373">IF($B176&lt;$B177,"L",IF($B177&lt;$B176, "W", "T"))</f>
        <v>L</v>
      </c>
      <c r="E176" s="5">
        <f t="shared" ref="E176" si="374">$E177</f>
        <v>40832</v>
      </c>
      <c r="F176" s="4">
        <f t="shared" si="323"/>
        <v>5</v>
      </c>
      <c r="G176">
        <v>14</v>
      </c>
      <c r="H176" t="s">
        <v>34</v>
      </c>
      <c r="I176">
        <v>1615</v>
      </c>
      <c r="J176" t="s">
        <v>43</v>
      </c>
      <c r="K176">
        <v>63</v>
      </c>
      <c r="L176" t="s">
        <v>62</v>
      </c>
      <c r="M176">
        <f t="shared" ref="M176:M207" si="375">$B177</f>
        <v>20</v>
      </c>
      <c r="N176" s="10">
        <f t="shared" si="325"/>
        <v>24.75</v>
      </c>
      <c r="O176" s="10">
        <f t="shared" si="326"/>
        <v>25.25</v>
      </c>
      <c r="P176" s="8">
        <f>(P177*-1)</f>
        <v>-6.5</v>
      </c>
      <c r="Q176" t="str">
        <f t="shared" si="327"/>
        <v>N</v>
      </c>
      <c r="R176" t="s">
        <v>203</v>
      </c>
      <c r="S176" t="s">
        <v>203</v>
      </c>
      <c r="T176" t="s">
        <v>203</v>
      </c>
      <c r="Y176" t="s">
        <v>203</v>
      </c>
      <c r="AA176" t="s">
        <v>203</v>
      </c>
      <c r="AC176">
        <f t="shared" si="318"/>
        <v>5</v>
      </c>
      <c r="AD176" t="s">
        <v>204</v>
      </c>
      <c r="AN176" t="s">
        <v>203</v>
      </c>
      <c r="AP176">
        <f t="shared" si="302"/>
        <v>3</v>
      </c>
    </row>
    <row r="177" spans="1:42" ht="14.5" customHeight="1" x14ac:dyDescent="0.35">
      <c r="A177" t="s">
        <v>7</v>
      </c>
      <c r="B177">
        <v>20</v>
      </c>
      <c r="C177" t="s">
        <v>1</v>
      </c>
      <c r="D177" t="str">
        <f t="shared" ref="D177" si="376">IF($B176&lt;$B177, "W", IF($B177&lt;$B176, "L", "T"))</f>
        <v>W</v>
      </c>
      <c r="E177" s="5">
        <v>40832</v>
      </c>
      <c r="F177" s="4">
        <f t="shared" si="323"/>
        <v>6</v>
      </c>
      <c r="G177">
        <v>7</v>
      </c>
      <c r="H177" t="s">
        <v>35</v>
      </c>
      <c r="I177">
        <v>1615</v>
      </c>
      <c r="J177" t="s">
        <v>43</v>
      </c>
      <c r="K177">
        <v>63</v>
      </c>
      <c r="L177" t="s">
        <v>62</v>
      </c>
      <c r="M177">
        <f t="shared" ref="M177:M208" si="377">$B176</f>
        <v>16</v>
      </c>
      <c r="N177" s="10">
        <f t="shared" si="325"/>
        <v>33</v>
      </c>
      <c r="O177" s="10">
        <f t="shared" si="326"/>
        <v>23.8</v>
      </c>
      <c r="P177" s="8">
        <v>6.5</v>
      </c>
      <c r="Q177" t="str">
        <f t="shared" si="327"/>
        <v>N</v>
      </c>
      <c r="AB177" t="s">
        <v>203</v>
      </c>
      <c r="AC177">
        <f t="shared" si="318"/>
        <v>1</v>
      </c>
      <c r="AE177" t="s">
        <v>203</v>
      </c>
      <c r="AH177" t="s">
        <v>204</v>
      </c>
      <c r="AO177" t="s">
        <v>203</v>
      </c>
      <c r="AP177">
        <f t="shared" si="302"/>
        <v>4</v>
      </c>
    </row>
    <row r="178" spans="1:42" ht="14.5" customHeight="1" x14ac:dyDescent="0.35">
      <c r="A178" s="2" t="s">
        <v>0</v>
      </c>
      <c r="B178" s="2">
        <v>10</v>
      </c>
      <c r="C178" s="2" t="s">
        <v>1</v>
      </c>
      <c r="D178" s="2" t="str">
        <f t="shared" ref="D178" si="378">IF($B178&lt;$B179,"L",IF($B179&lt;$B178, "W", "T"))</f>
        <v>L</v>
      </c>
      <c r="E178" s="5">
        <f t="shared" ref="E178" si="379">$E179</f>
        <v>40832</v>
      </c>
      <c r="F178" s="4">
        <f t="shared" si="323"/>
        <v>6</v>
      </c>
      <c r="G178" s="2">
        <v>7</v>
      </c>
      <c r="H178" s="2" t="s">
        <v>34</v>
      </c>
      <c r="I178" s="2">
        <v>1920</v>
      </c>
      <c r="J178" s="2" t="s">
        <v>38</v>
      </c>
      <c r="K178" s="9">
        <f>K179</f>
        <v>56</v>
      </c>
      <c r="L178" s="9" t="str">
        <f>L179</f>
        <v>Clear, Winds 20 mph</v>
      </c>
      <c r="M178">
        <f t="shared" ref="M178:M209" si="380">$B179</f>
        <v>39</v>
      </c>
      <c r="N178" s="10">
        <f t="shared" si="325"/>
        <v>22.2</v>
      </c>
      <c r="O178" s="10">
        <f t="shared" si="326"/>
        <v>21.2</v>
      </c>
      <c r="P178" s="8">
        <f>(P179*-1)</f>
        <v>-2</v>
      </c>
      <c r="Q178" t="str">
        <f t="shared" si="327"/>
        <v>N</v>
      </c>
      <c r="T178" t="s">
        <v>203</v>
      </c>
      <c r="AC178">
        <f t="shared" si="318"/>
        <v>1</v>
      </c>
      <c r="AD178" t="s">
        <v>203</v>
      </c>
      <c r="AI178" t="s">
        <v>203</v>
      </c>
      <c r="AN178" t="s">
        <v>203</v>
      </c>
      <c r="AP178">
        <f t="shared" si="302"/>
        <v>3</v>
      </c>
    </row>
    <row r="179" spans="1:42" ht="14.5" customHeight="1" x14ac:dyDescent="0.35">
      <c r="A179" s="2" t="s">
        <v>17</v>
      </c>
      <c r="B179" s="2">
        <v>39</v>
      </c>
      <c r="C179" s="2" t="s">
        <v>1</v>
      </c>
      <c r="D179" s="2" t="str">
        <f t="shared" ref="D179" si="381">IF($B178&lt;$B179, "W", IF($B179&lt;$B178, "L", "T"))</f>
        <v>W</v>
      </c>
      <c r="E179" s="5">
        <v>40832</v>
      </c>
      <c r="F179" s="4">
        <f t="shared" si="323"/>
        <v>6</v>
      </c>
      <c r="G179" s="2">
        <v>6</v>
      </c>
      <c r="H179" s="2" t="s">
        <v>35</v>
      </c>
      <c r="I179" s="2">
        <v>1920</v>
      </c>
      <c r="J179" s="2" t="s">
        <v>38</v>
      </c>
      <c r="K179" s="9">
        <v>56</v>
      </c>
      <c r="L179" s="9" t="s">
        <v>130</v>
      </c>
      <c r="M179">
        <f t="shared" ref="M179:M210" si="382">$B178</f>
        <v>10</v>
      </c>
      <c r="N179" s="10">
        <f t="shared" si="325"/>
        <v>21.4</v>
      </c>
      <c r="O179" s="10">
        <f t="shared" si="326"/>
        <v>24.4</v>
      </c>
      <c r="P179" s="8">
        <v>2</v>
      </c>
      <c r="Q179" t="str">
        <f t="shared" si="327"/>
        <v>N</v>
      </c>
      <c r="Y179" t="s">
        <v>203</v>
      </c>
      <c r="AC179">
        <f t="shared" si="318"/>
        <v>1</v>
      </c>
      <c r="AD179" t="s">
        <v>203</v>
      </c>
      <c r="AF179" t="s">
        <v>204</v>
      </c>
      <c r="AM179" t="s">
        <v>203</v>
      </c>
      <c r="AP179">
        <f t="shared" si="302"/>
        <v>4</v>
      </c>
    </row>
    <row r="180" spans="1:42" ht="14.5" customHeight="1" x14ac:dyDescent="0.35">
      <c r="A180" t="s">
        <v>10</v>
      </c>
      <c r="B180">
        <v>6</v>
      </c>
      <c r="C180" t="s">
        <v>1</v>
      </c>
      <c r="D180" t="str">
        <f t="shared" ref="D180" si="383">IF($B180&lt;$B181,"L",IF($B181&lt;$B180, "W", "T"))</f>
        <v>L</v>
      </c>
      <c r="E180" s="5">
        <f>$E181</f>
        <v>40833</v>
      </c>
      <c r="F180" s="4">
        <f t="shared" si="323"/>
        <v>5</v>
      </c>
      <c r="G180">
        <v>15</v>
      </c>
      <c r="H180" t="s">
        <v>34</v>
      </c>
      <c r="I180">
        <v>2030</v>
      </c>
      <c r="J180" t="s">
        <v>43</v>
      </c>
      <c r="K180">
        <v>62</v>
      </c>
      <c r="L180" t="s">
        <v>69</v>
      </c>
      <c r="M180">
        <f t="shared" ref="M180:M211" si="384">$B181</f>
        <v>24</v>
      </c>
      <c r="N180" s="10">
        <f t="shared" si="325"/>
        <v>17.25</v>
      </c>
      <c r="O180" s="10">
        <f t="shared" si="326"/>
        <v>26</v>
      </c>
      <c r="P180" s="8">
        <f>(P181*-1)</f>
        <v>-7</v>
      </c>
      <c r="Q180" t="str">
        <f t="shared" si="327"/>
        <v>N</v>
      </c>
      <c r="AC180">
        <f t="shared" si="318"/>
        <v>0</v>
      </c>
      <c r="AI180" t="s">
        <v>203</v>
      </c>
      <c r="AM180" t="s">
        <v>203</v>
      </c>
      <c r="AP180">
        <f t="shared" si="302"/>
        <v>2</v>
      </c>
    </row>
    <row r="181" spans="1:42" ht="14.5" customHeight="1" x14ac:dyDescent="0.35">
      <c r="A181" t="s">
        <v>31</v>
      </c>
      <c r="B181">
        <v>24</v>
      </c>
      <c r="C181" t="s">
        <v>1</v>
      </c>
      <c r="D181" t="str">
        <f t="shared" ref="D181" si="385">IF($B180&lt;$B181, "W", IF($B181&lt;$B180, "L", "T"))</f>
        <v>W</v>
      </c>
      <c r="E181" s="5">
        <v>40833</v>
      </c>
      <c r="F181" s="4">
        <f t="shared" si="323"/>
        <v>6</v>
      </c>
      <c r="G181">
        <v>8</v>
      </c>
      <c r="H181" t="s">
        <v>35</v>
      </c>
      <c r="I181">
        <v>2030</v>
      </c>
      <c r="J181" t="s">
        <v>43</v>
      </c>
      <c r="K181">
        <v>62</v>
      </c>
      <c r="L181" t="s">
        <v>69</v>
      </c>
      <c r="M181">
        <f t="shared" ref="M181:M212" si="386">$B180</f>
        <v>6</v>
      </c>
      <c r="N181" s="10">
        <f t="shared" si="325"/>
        <v>24.2</v>
      </c>
      <c r="O181" s="10">
        <f t="shared" si="326"/>
        <v>25</v>
      </c>
      <c r="P181" s="8">
        <v>7</v>
      </c>
      <c r="Q181" t="str">
        <f t="shared" si="327"/>
        <v>N</v>
      </c>
      <c r="V181" t="s">
        <v>203</v>
      </c>
      <c r="AC181">
        <f t="shared" si="318"/>
        <v>1</v>
      </c>
      <c r="AD181" t="s">
        <v>203</v>
      </c>
      <c r="AJ181" t="s">
        <v>203</v>
      </c>
      <c r="AP181">
        <f t="shared" si="302"/>
        <v>2</v>
      </c>
    </row>
    <row r="182" spans="1:42" ht="14.5" customHeight="1" x14ac:dyDescent="0.35">
      <c r="A182" t="s">
        <v>15</v>
      </c>
      <c r="B182">
        <v>41</v>
      </c>
      <c r="C182" t="s">
        <v>1</v>
      </c>
      <c r="D182" t="str">
        <f t="shared" ref="D182:D206" si="387">IF($B182&lt;$B183,"L",IF($B183&lt;$B182, "W", "T"))</f>
        <v>W</v>
      </c>
      <c r="E182" s="5">
        <f>$E183</f>
        <v>40839</v>
      </c>
      <c r="F182" s="4">
        <f>1+IF(ISNA(VLOOKUP($A182,$A$156:$F$181,6,FALSE)),VLOOKUP($A182,$A$130:$F$155,6,FALSE),VLOOKUP($A182,$A$156:$F$181,6,FALSE))</f>
        <v>7</v>
      </c>
      <c r="G182">
        <v>7</v>
      </c>
      <c r="H182" t="s">
        <v>34</v>
      </c>
      <c r="I182">
        <v>1200</v>
      </c>
      <c r="J182" t="s">
        <v>38</v>
      </c>
      <c r="K182" s="1">
        <f>K183</f>
        <v>72</v>
      </c>
      <c r="L182" s="1" t="str">
        <f>L183</f>
        <v>Sunny</v>
      </c>
      <c r="M182">
        <f t="shared" ref="M182:M213" si="388">$B183</f>
        <v>7</v>
      </c>
      <c r="N182" s="10">
        <f>IF(ISNA(VLOOKUP($A182,$A$156:$N$181,2,FALSE)),((VLOOKUP($A182,$A$130:$N$155,14,FALSE)*($F182-2))+VLOOKUP($A182,$A$130:$N$155,2,FALSE))/($F182-1),((VLOOKUP($A182,$A$156:$N$181,14,FALSE)*($F182-2))+VLOOKUP($A182,$A$156:$N$181,2,FALSE))/($F182-1))</f>
        <v>23.5</v>
      </c>
      <c r="O182" s="10">
        <f>IF(ISNA(VLOOKUP($A182,$A$156:$O$181,13,FALSE)),((VLOOKUP($A182,$A$130:$O$155,15,FALSE)*($F182-2))+VLOOKUP($A182,$A$130:$O$155,13,FALSE))/($F182-1),((VLOOKUP($A182,$A$156:$O$181,15,FALSE)*($F182-2))+VLOOKUP($A182,$A$156:$O$181,13,FALSE))/($F182-1))</f>
        <v>20.666666666666668</v>
      </c>
      <c r="P182" s="8">
        <f>(P183*-1)</f>
        <v>-2.5</v>
      </c>
      <c r="Q182" t="str">
        <f>IF(AND(($P182 &lt;  0), ($D182="L")), "N", IF(AND(($P182 &gt; 0), ($D182="W")),"N","Y"))</f>
        <v>Y</v>
      </c>
      <c r="R182" t="s">
        <v>203</v>
      </c>
      <c r="T182" t="s">
        <v>203</v>
      </c>
      <c r="W182" t="s">
        <v>203</v>
      </c>
      <c r="Y182" t="s">
        <v>203</v>
      </c>
      <c r="AC182">
        <f t="shared" si="318"/>
        <v>4</v>
      </c>
      <c r="AI182" t="s">
        <v>203</v>
      </c>
      <c r="AK182" t="s">
        <v>203</v>
      </c>
      <c r="AM182" t="s">
        <v>203</v>
      </c>
      <c r="AN182" t="s">
        <v>203</v>
      </c>
      <c r="AP182">
        <f t="shared" si="302"/>
        <v>4</v>
      </c>
    </row>
    <row r="183" spans="1:42" ht="14.5" customHeight="1" x14ac:dyDescent="0.35">
      <c r="A183" t="s">
        <v>13</v>
      </c>
      <c r="B183">
        <v>7</v>
      </c>
      <c r="C183" t="s">
        <v>1</v>
      </c>
      <c r="D183" t="str">
        <f t="shared" ref="D183:D207" si="389">IF($B182&lt;$B183, "W", IF($B183&lt;$B182, "L", "T"))</f>
        <v>L</v>
      </c>
      <c r="E183" s="5">
        <v>40839</v>
      </c>
      <c r="F183" s="4">
        <f t="shared" ref="F183:F207" si="390">1+IF(ISNA(VLOOKUP($A183,$A$156:$F$181,6,FALSE)),VLOOKUP($A183,$A$130:$F$155,6,FALSE),VLOOKUP($A183,$A$156:$F$181,6,FALSE))</f>
        <v>6</v>
      </c>
      <c r="G183">
        <v>14</v>
      </c>
      <c r="H183" t="s">
        <v>35</v>
      </c>
      <c r="I183">
        <v>1200</v>
      </c>
      <c r="J183" t="s">
        <v>38</v>
      </c>
      <c r="K183" s="1">
        <v>72</v>
      </c>
      <c r="L183" s="1" t="s">
        <v>65</v>
      </c>
      <c r="M183">
        <f t="shared" ref="M183:M214" si="391">$B182</f>
        <v>41</v>
      </c>
      <c r="N183" s="10">
        <f t="shared" ref="N183:N208" si="392">IF(ISNA(VLOOKUP($A183,$A$156:$N$181,2,FALSE)),((VLOOKUP($A183,$A$130:$N$155,14,FALSE)*($F183-2))+VLOOKUP($A183,$A$130:$N$155,2,FALSE))/($F183-1),((VLOOKUP($A183,$A$156:$N$181,14,FALSE)*($F183-2))+VLOOKUP($A183,$A$156:$N$181,2,FALSE))/($F183-1))</f>
        <v>21</v>
      </c>
      <c r="O183" s="10">
        <f t="shared" ref="O183:O208" si="393">IF(ISNA(VLOOKUP($A183,$A$156:$O$181,13,FALSE)),((VLOOKUP($A183,$A$130:$O$155,15,FALSE)*($F183-2))+VLOOKUP($A183,$A$130:$O$155,13,FALSE))/($F183-1),((VLOOKUP($A183,$A$156:$O$181,15,FALSE)*($F183-2))+VLOOKUP($A183,$A$156:$O$181,13,FALSE))/($F183-1))</f>
        <v>18.8</v>
      </c>
      <c r="P183" s="8">
        <v>2.5</v>
      </c>
      <c r="Q183" t="str">
        <f t="shared" ref="Q183:Q207" si="394">IF(AND(($P183 &lt;  0), ($D183="L")), "N", IF(AND(($P183 &gt; 0), ($D183="W")),"N","Y"))</f>
        <v>Y</v>
      </c>
      <c r="U183" t="s">
        <v>203</v>
      </c>
      <c r="AC183">
        <f t="shared" si="318"/>
        <v>1</v>
      </c>
      <c r="AP183">
        <f t="shared" si="302"/>
        <v>0</v>
      </c>
    </row>
    <row r="184" spans="1:42" ht="14.5" customHeight="1" x14ac:dyDescent="0.35">
      <c r="A184" t="s">
        <v>18</v>
      </c>
      <c r="B184">
        <v>18</v>
      </c>
      <c r="C184" t="s">
        <v>5</v>
      </c>
      <c r="D184" t="str">
        <f t="shared" si="387"/>
        <v>W</v>
      </c>
      <c r="E184" s="5">
        <f t="shared" ref="E184" si="395">$E185</f>
        <v>40839</v>
      </c>
      <c r="F184" s="4">
        <f t="shared" si="390"/>
        <v>6</v>
      </c>
      <c r="G184">
        <v>14</v>
      </c>
      <c r="H184" t="s">
        <v>34</v>
      </c>
      <c r="I184">
        <v>1300</v>
      </c>
      <c r="J184" t="s">
        <v>43</v>
      </c>
      <c r="K184">
        <v>77</v>
      </c>
      <c r="L184" t="s">
        <v>65</v>
      </c>
      <c r="M184">
        <f t="shared" ref="M184:M215" si="396">$B185</f>
        <v>15</v>
      </c>
      <c r="N184" s="10">
        <f t="shared" si="392"/>
        <v>21</v>
      </c>
      <c r="O184" s="10">
        <f t="shared" si="393"/>
        <v>28</v>
      </c>
      <c r="P184" s="8">
        <f>(P185*-1)</f>
        <v>1</v>
      </c>
      <c r="Q184" t="str">
        <f t="shared" si="394"/>
        <v>N</v>
      </c>
      <c r="S184" t="s">
        <v>203</v>
      </c>
      <c r="T184" t="s">
        <v>203</v>
      </c>
      <c r="AC184">
        <f t="shared" si="318"/>
        <v>2</v>
      </c>
      <c r="AO184" t="s">
        <v>203</v>
      </c>
      <c r="AP184">
        <f t="shared" si="302"/>
        <v>1</v>
      </c>
    </row>
    <row r="185" spans="1:42" ht="14.5" customHeight="1" x14ac:dyDescent="0.35">
      <c r="A185" t="s">
        <v>10</v>
      </c>
      <c r="B185">
        <v>15</v>
      </c>
      <c r="C185" t="s">
        <v>5</v>
      </c>
      <c r="D185" t="str">
        <f t="shared" si="389"/>
        <v>L</v>
      </c>
      <c r="E185" s="5">
        <v>40839</v>
      </c>
      <c r="F185" s="4">
        <f t="shared" si="390"/>
        <v>6</v>
      </c>
      <c r="G185">
        <v>6</v>
      </c>
      <c r="H185" t="s">
        <v>35</v>
      </c>
      <c r="I185">
        <v>1300</v>
      </c>
      <c r="J185" t="s">
        <v>43</v>
      </c>
      <c r="K185">
        <v>77</v>
      </c>
      <c r="L185" t="s">
        <v>65</v>
      </c>
      <c r="M185">
        <f t="shared" ref="M185:M216" si="397">$B184</f>
        <v>18</v>
      </c>
      <c r="N185" s="10">
        <f t="shared" si="392"/>
        <v>15</v>
      </c>
      <c r="O185" s="10">
        <f t="shared" si="393"/>
        <v>25.6</v>
      </c>
      <c r="P185" s="8">
        <v>-1</v>
      </c>
      <c r="Q185" t="str">
        <f t="shared" si="394"/>
        <v>N</v>
      </c>
      <c r="S185" t="s">
        <v>203</v>
      </c>
      <c r="T185" t="s">
        <v>203</v>
      </c>
      <c r="AC185">
        <f t="shared" si="318"/>
        <v>2</v>
      </c>
      <c r="AJ185" t="s">
        <v>203</v>
      </c>
      <c r="AM185" t="s">
        <v>203</v>
      </c>
      <c r="AN185" t="s">
        <v>204</v>
      </c>
      <c r="AP185">
        <f t="shared" si="302"/>
        <v>4</v>
      </c>
    </row>
    <row r="186" spans="1:42" ht="14.5" customHeight="1" x14ac:dyDescent="0.35">
      <c r="A186" t="s">
        <v>32</v>
      </c>
      <c r="B186">
        <v>21</v>
      </c>
      <c r="C186" t="s">
        <v>1</v>
      </c>
      <c r="D186" t="str">
        <f t="shared" si="387"/>
        <v>L</v>
      </c>
      <c r="E186" s="5">
        <f t="shared" ref="E186" si="398">$E187</f>
        <v>40839</v>
      </c>
      <c r="F186" s="4">
        <f t="shared" si="390"/>
        <v>6</v>
      </c>
      <c r="G186">
        <v>14</v>
      </c>
      <c r="H186" t="s">
        <v>34</v>
      </c>
      <c r="I186">
        <v>1300</v>
      </c>
      <c r="J186" t="s">
        <v>43</v>
      </c>
      <c r="K186">
        <v>58</v>
      </c>
      <c r="L186" t="s">
        <v>65</v>
      </c>
      <c r="M186">
        <f t="shared" ref="M186:M217" si="399">$B187</f>
        <v>27</v>
      </c>
      <c r="N186" s="10">
        <f t="shared" si="392"/>
        <v>24</v>
      </c>
      <c r="O186" s="10">
        <f t="shared" si="393"/>
        <v>21.8</v>
      </c>
      <c r="P186" s="8">
        <f>(P187*-1)</f>
        <v>1</v>
      </c>
      <c r="Q186" t="str">
        <f t="shared" si="394"/>
        <v>Y</v>
      </c>
      <c r="U186" t="s">
        <v>203</v>
      </c>
      <c r="AA186" t="s">
        <v>203</v>
      </c>
      <c r="AC186">
        <f t="shared" si="318"/>
        <v>2</v>
      </c>
      <c r="AP186">
        <f t="shared" si="302"/>
        <v>0</v>
      </c>
    </row>
    <row r="187" spans="1:42" ht="14.5" customHeight="1" x14ac:dyDescent="0.35">
      <c r="A187" t="s">
        <v>31</v>
      </c>
      <c r="B187">
        <v>27</v>
      </c>
      <c r="C187" t="s">
        <v>1</v>
      </c>
      <c r="D187" t="str">
        <f t="shared" si="389"/>
        <v>W</v>
      </c>
      <c r="E187" s="5">
        <v>40839</v>
      </c>
      <c r="F187" s="4">
        <f t="shared" si="390"/>
        <v>7</v>
      </c>
      <c r="G187">
        <v>6</v>
      </c>
      <c r="H187" t="s">
        <v>35</v>
      </c>
      <c r="I187">
        <v>1300</v>
      </c>
      <c r="J187" t="s">
        <v>43</v>
      </c>
      <c r="K187">
        <v>58</v>
      </c>
      <c r="L187" t="s">
        <v>65</v>
      </c>
      <c r="M187">
        <f t="shared" ref="M187:M218" si="400">$B186</f>
        <v>21</v>
      </c>
      <c r="N187" s="10">
        <f t="shared" si="392"/>
        <v>24.166666666666668</v>
      </c>
      <c r="O187" s="10">
        <f t="shared" si="393"/>
        <v>21.833333333333332</v>
      </c>
      <c r="P187" s="8">
        <v>-1</v>
      </c>
      <c r="Q187" t="str">
        <f t="shared" si="394"/>
        <v>Y</v>
      </c>
      <c r="V187" t="s">
        <v>203</v>
      </c>
      <c r="AA187" t="s">
        <v>204</v>
      </c>
      <c r="AC187">
        <f t="shared" si="318"/>
        <v>3</v>
      </c>
      <c r="AD187" t="s">
        <v>203</v>
      </c>
      <c r="AM187" t="s">
        <v>203</v>
      </c>
      <c r="AP187">
        <f t="shared" si="302"/>
        <v>2</v>
      </c>
    </row>
    <row r="188" spans="1:42" ht="14.5" customHeight="1" x14ac:dyDescent="0.35">
      <c r="A188" t="s">
        <v>29</v>
      </c>
      <c r="B188">
        <v>20</v>
      </c>
      <c r="C188" t="s">
        <v>1</v>
      </c>
      <c r="D188" t="str">
        <f t="shared" si="387"/>
        <v>L</v>
      </c>
      <c r="E188" s="5">
        <f t="shared" ref="E188" si="401">$E189</f>
        <v>40839</v>
      </c>
      <c r="F188" s="4">
        <f t="shared" si="390"/>
        <v>6</v>
      </c>
      <c r="G188">
        <v>7</v>
      </c>
      <c r="H188" t="s">
        <v>34</v>
      </c>
      <c r="I188">
        <v>1300</v>
      </c>
      <c r="J188" t="s">
        <v>43</v>
      </c>
      <c r="K188">
        <v>62</v>
      </c>
      <c r="L188" t="s">
        <v>65</v>
      </c>
      <c r="M188">
        <f t="shared" ref="M188:M219" si="402">$B189</f>
        <v>33</v>
      </c>
      <c r="N188" s="10">
        <f t="shared" si="392"/>
        <v>19.2</v>
      </c>
      <c r="O188" s="10">
        <f t="shared" si="393"/>
        <v>16.600000000000001</v>
      </c>
      <c r="P188" s="8">
        <f>(P189*-1)</f>
        <v>-2.5</v>
      </c>
      <c r="Q188" t="str">
        <f t="shared" si="394"/>
        <v>N</v>
      </c>
      <c r="W188" t="s">
        <v>204</v>
      </c>
      <c r="AC188">
        <f t="shared" si="318"/>
        <v>2</v>
      </c>
      <c r="AL188" t="s">
        <v>203</v>
      </c>
      <c r="AN188" t="s">
        <v>204</v>
      </c>
      <c r="AP188">
        <f t="shared" si="302"/>
        <v>3</v>
      </c>
    </row>
    <row r="189" spans="1:42" ht="14.5" customHeight="1" x14ac:dyDescent="0.35">
      <c r="A189" t="s">
        <v>20</v>
      </c>
      <c r="B189">
        <v>33</v>
      </c>
      <c r="C189" t="s">
        <v>1</v>
      </c>
      <c r="D189" t="str">
        <f t="shared" si="389"/>
        <v>W</v>
      </c>
      <c r="E189" s="5">
        <v>40839</v>
      </c>
      <c r="F189" s="4">
        <f t="shared" si="390"/>
        <v>7</v>
      </c>
      <c r="G189">
        <v>7</v>
      </c>
      <c r="H189" t="s">
        <v>35</v>
      </c>
      <c r="I189">
        <v>1300</v>
      </c>
      <c r="J189" t="s">
        <v>43</v>
      </c>
      <c r="K189">
        <v>62</v>
      </c>
      <c r="L189" t="s">
        <v>65</v>
      </c>
      <c r="M189">
        <f t="shared" ref="M189:M220" si="403">$B188</f>
        <v>20</v>
      </c>
      <c r="N189" s="10">
        <f t="shared" si="392"/>
        <v>22.166666666666668</v>
      </c>
      <c r="O189" s="10">
        <f t="shared" si="393"/>
        <v>27.166666666666668</v>
      </c>
      <c r="P189" s="8">
        <v>2.5</v>
      </c>
      <c r="Q189" t="str">
        <f t="shared" si="394"/>
        <v>N</v>
      </c>
      <c r="U189" t="s">
        <v>203</v>
      </c>
      <c r="AC189">
        <f t="shared" si="318"/>
        <v>1</v>
      </c>
      <c r="AP189">
        <f t="shared" si="302"/>
        <v>0</v>
      </c>
    </row>
    <row r="190" spans="1:42" ht="14.5" customHeight="1" x14ac:dyDescent="0.35">
      <c r="A190" t="s">
        <v>17</v>
      </c>
      <c r="B190">
        <v>24</v>
      </c>
      <c r="C190" t="s">
        <v>1</v>
      </c>
      <c r="D190" t="str">
        <f t="shared" si="387"/>
        <v>W</v>
      </c>
      <c r="E190" s="5">
        <f t="shared" ref="E190" si="404">$E191</f>
        <v>40839</v>
      </c>
      <c r="F190" s="4">
        <f t="shared" si="390"/>
        <v>7</v>
      </c>
      <c r="G190">
        <v>7</v>
      </c>
      <c r="H190" t="s">
        <v>37</v>
      </c>
      <c r="I190">
        <v>1300</v>
      </c>
      <c r="J190" t="s">
        <v>43</v>
      </c>
      <c r="K190">
        <v>62</v>
      </c>
      <c r="L190" t="s">
        <v>69</v>
      </c>
      <c r="M190">
        <f t="shared" ref="M190:M221" si="405">$B191</f>
        <v>18</v>
      </c>
      <c r="N190" s="10">
        <f t="shared" si="392"/>
        <v>24.333333333333332</v>
      </c>
      <c r="O190" s="10">
        <f t="shared" si="393"/>
        <v>22</v>
      </c>
      <c r="P190" s="8">
        <f>(P191*-1)</f>
        <v>1.5</v>
      </c>
      <c r="Q190" t="str">
        <f t="shared" si="394"/>
        <v>N</v>
      </c>
      <c r="T190" t="s">
        <v>203</v>
      </c>
      <c r="U190" t="s">
        <v>203</v>
      </c>
      <c r="AC190">
        <f t="shared" si="318"/>
        <v>2</v>
      </c>
      <c r="AF190" t="s">
        <v>204</v>
      </c>
      <c r="AO190" t="s">
        <v>204</v>
      </c>
      <c r="AP190">
        <f t="shared" si="302"/>
        <v>4</v>
      </c>
    </row>
    <row r="191" spans="1:42" ht="14.5" customHeight="1" x14ac:dyDescent="0.35">
      <c r="A191" t="s">
        <v>9</v>
      </c>
      <c r="B191">
        <v>18</v>
      </c>
      <c r="C191" t="s">
        <v>1</v>
      </c>
      <c r="D191" t="str">
        <f t="shared" si="389"/>
        <v>L</v>
      </c>
      <c r="E191" s="5">
        <v>40839</v>
      </c>
      <c r="F191" s="4">
        <f t="shared" si="390"/>
        <v>7</v>
      </c>
      <c r="G191">
        <v>7</v>
      </c>
      <c r="H191" t="s">
        <v>36</v>
      </c>
      <c r="I191">
        <v>1300</v>
      </c>
      <c r="J191" t="s">
        <v>43</v>
      </c>
      <c r="K191">
        <v>62</v>
      </c>
      <c r="L191" t="s">
        <v>69</v>
      </c>
      <c r="M191">
        <f t="shared" ref="M191:M222" si="406">$B190</f>
        <v>24</v>
      </c>
      <c r="N191" s="10">
        <f t="shared" si="392"/>
        <v>18.833333333333332</v>
      </c>
      <c r="O191" s="10">
        <f t="shared" si="393"/>
        <v>24.166666666666668</v>
      </c>
      <c r="P191" s="8">
        <v>-1.5</v>
      </c>
      <c r="Q191" t="str">
        <f t="shared" si="394"/>
        <v>N</v>
      </c>
      <c r="S191" t="s">
        <v>204</v>
      </c>
      <c r="U191" t="s">
        <v>203</v>
      </c>
      <c r="V191" t="s">
        <v>204</v>
      </c>
      <c r="AC191">
        <f t="shared" si="318"/>
        <v>5</v>
      </c>
      <c r="AD191" t="s">
        <v>203</v>
      </c>
      <c r="AI191" t="s">
        <v>203</v>
      </c>
      <c r="AP191">
        <f t="shared" si="302"/>
        <v>2</v>
      </c>
    </row>
    <row r="192" spans="1:42" ht="14.5" customHeight="1" x14ac:dyDescent="0.35">
      <c r="A192" t="s">
        <v>25</v>
      </c>
      <c r="B192">
        <v>3</v>
      </c>
      <c r="C192" t="s">
        <v>1</v>
      </c>
      <c r="D192" t="str">
        <f t="shared" si="387"/>
        <v>L</v>
      </c>
      <c r="E192" s="5">
        <f t="shared" ref="E192" si="407">$E193</f>
        <v>40839</v>
      </c>
      <c r="F192" s="4">
        <f t="shared" si="390"/>
        <v>6</v>
      </c>
      <c r="G192">
        <v>14</v>
      </c>
      <c r="H192" t="s">
        <v>34</v>
      </c>
      <c r="I192" s="1">
        <v>1300</v>
      </c>
      <c r="J192" t="s">
        <v>43</v>
      </c>
      <c r="K192" s="1">
        <f>K193</f>
        <v>56</v>
      </c>
      <c r="L192" s="1" t="str">
        <f>L193</f>
        <v>Sunny</v>
      </c>
      <c r="M192">
        <f t="shared" ref="M192:M223" si="408">$B193</f>
        <v>6</v>
      </c>
      <c r="N192" s="10">
        <f t="shared" si="392"/>
        <v>18.8</v>
      </c>
      <c r="O192" s="10">
        <f t="shared" si="393"/>
        <v>24.4</v>
      </c>
      <c r="P192" s="8">
        <f>(P193*-1)</f>
        <v>-3</v>
      </c>
      <c r="Q192" t="str">
        <f t="shared" si="394"/>
        <v>N</v>
      </c>
      <c r="R192" t="s">
        <v>204</v>
      </c>
      <c r="S192" t="s">
        <v>204</v>
      </c>
      <c r="U192" t="s">
        <v>204</v>
      </c>
      <c r="V192" t="s">
        <v>204</v>
      </c>
      <c r="X192" t="s">
        <v>203</v>
      </c>
      <c r="AA192" t="s">
        <v>204</v>
      </c>
      <c r="AB192" t="s">
        <v>203</v>
      </c>
      <c r="AC192">
        <f t="shared" si="318"/>
        <v>12</v>
      </c>
      <c r="AH192" t="s">
        <v>203</v>
      </c>
      <c r="AP192">
        <f t="shared" si="302"/>
        <v>1</v>
      </c>
    </row>
    <row r="193" spans="1:42" ht="14.5" customHeight="1" x14ac:dyDescent="0.35">
      <c r="A193" t="s">
        <v>8</v>
      </c>
      <c r="B193">
        <v>6</v>
      </c>
      <c r="C193" t="s">
        <v>1</v>
      </c>
      <c r="D193" t="str">
        <f t="shared" si="389"/>
        <v>W</v>
      </c>
      <c r="E193" s="5">
        <v>40839</v>
      </c>
      <c r="F193" s="4">
        <f t="shared" si="390"/>
        <v>6</v>
      </c>
      <c r="G193">
        <v>7</v>
      </c>
      <c r="H193" t="s">
        <v>35</v>
      </c>
      <c r="I193" s="1">
        <v>1300</v>
      </c>
      <c r="J193" t="s">
        <v>43</v>
      </c>
      <c r="K193" s="1">
        <v>56</v>
      </c>
      <c r="L193" s="1" t="s">
        <v>65</v>
      </c>
      <c r="M193">
        <f t="shared" ref="M193:M224" si="409">$B192</f>
        <v>3</v>
      </c>
      <c r="N193" s="10">
        <f t="shared" si="392"/>
        <v>18.2</v>
      </c>
      <c r="O193" s="10">
        <f t="shared" si="393"/>
        <v>23.4</v>
      </c>
      <c r="P193" s="8">
        <v>3</v>
      </c>
      <c r="Q193" t="str">
        <f t="shared" si="394"/>
        <v>N</v>
      </c>
      <c r="S193" t="s">
        <v>204</v>
      </c>
      <c r="Z193" t="s">
        <v>203</v>
      </c>
      <c r="AC193">
        <f t="shared" si="318"/>
        <v>3</v>
      </c>
      <c r="AH193" t="s">
        <v>204</v>
      </c>
      <c r="AP193">
        <f t="shared" si="302"/>
        <v>2</v>
      </c>
    </row>
    <row r="194" spans="1:42" ht="14.5" customHeight="1" x14ac:dyDescent="0.35">
      <c r="A194" t="s">
        <v>3</v>
      </c>
      <c r="B194">
        <v>23</v>
      </c>
      <c r="C194" t="s">
        <v>1</v>
      </c>
      <c r="D194" t="str">
        <f t="shared" si="387"/>
        <v>W</v>
      </c>
      <c r="E194" s="5">
        <f t="shared" ref="E194" si="410">$E195</f>
        <v>40839</v>
      </c>
      <c r="F194" s="4">
        <f t="shared" si="390"/>
        <v>7</v>
      </c>
      <c r="G194">
        <v>7</v>
      </c>
      <c r="H194" t="s">
        <v>34</v>
      </c>
      <c r="I194">
        <v>1300</v>
      </c>
      <c r="J194" t="s">
        <v>43</v>
      </c>
      <c r="K194" t="s">
        <v>61</v>
      </c>
      <c r="M194">
        <f t="shared" ref="M194:M241" si="411">$B195</f>
        <v>16</v>
      </c>
      <c r="N194" s="10">
        <f t="shared" si="392"/>
        <v>22.5</v>
      </c>
      <c r="O194" s="10">
        <f t="shared" si="393"/>
        <v>24.5</v>
      </c>
      <c r="P194" s="8">
        <f>(P195*-1)</f>
        <v>-4.5</v>
      </c>
      <c r="Q194" t="str">
        <f t="shared" si="394"/>
        <v>Y</v>
      </c>
      <c r="T194" t="s">
        <v>204</v>
      </c>
      <c r="U194" t="s">
        <v>203</v>
      </c>
      <c r="V194" t="s">
        <v>203</v>
      </c>
      <c r="AA194" t="s">
        <v>203</v>
      </c>
      <c r="AC194">
        <f t="shared" si="318"/>
        <v>5</v>
      </c>
      <c r="AD194" t="s">
        <v>203</v>
      </c>
      <c r="AE194" t="s">
        <v>203</v>
      </c>
      <c r="AP194">
        <f t="shared" si="302"/>
        <v>2</v>
      </c>
    </row>
    <row r="195" spans="1:42" ht="14.5" customHeight="1" x14ac:dyDescent="0.35">
      <c r="A195" t="s">
        <v>16</v>
      </c>
      <c r="B195">
        <v>16</v>
      </c>
      <c r="C195" t="s">
        <v>1</v>
      </c>
      <c r="D195" t="str">
        <f t="shared" si="389"/>
        <v>L</v>
      </c>
      <c r="E195" s="5">
        <v>40839</v>
      </c>
      <c r="F195" s="4">
        <f t="shared" si="390"/>
        <v>7</v>
      </c>
      <c r="G195">
        <v>7</v>
      </c>
      <c r="H195" t="s">
        <v>35</v>
      </c>
      <c r="I195">
        <v>1300</v>
      </c>
      <c r="J195" t="s">
        <v>43</v>
      </c>
      <c r="K195" t="s">
        <v>61</v>
      </c>
      <c r="M195">
        <f t="shared" ref="M195:M241" si="412">$B194</f>
        <v>23</v>
      </c>
      <c r="N195" s="10">
        <f t="shared" si="392"/>
        <v>29.666666666666668</v>
      </c>
      <c r="O195" s="10">
        <f t="shared" si="393"/>
        <v>19</v>
      </c>
      <c r="P195" s="8">
        <v>4.5</v>
      </c>
      <c r="Q195" t="str">
        <f t="shared" si="394"/>
        <v>Y</v>
      </c>
      <c r="Z195" t="s">
        <v>203</v>
      </c>
      <c r="AA195" t="s">
        <v>204</v>
      </c>
      <c r="AC195">
        <f t="shared" si="318"/>
        <v>3</v>
      </c>
      <c r="AH195" t="s">
        <v>203</v>
      </c>
      <c r="AL195" t="s">
        <v>203</v>
      </c>
      <c r="AM195" t="s">
        <v>204</v>
      </c>
      <c r="AP195">
        <f t="shared" ref="AP195:AP258" si="413">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+IF(ISBLANK($AL195),0,IF($AL195="O",2,1))+IF(ISBLANK($AM195),0,IF($AM195="O",2,1))+IF(ISBLANK($AN195),0,IF($AN195="O",2,1))+IF(ISBLANK($AO195),0,IF($AO195="O",2,1))</f>
        <v>4</v>
      </c>
    </row>
    <row r="196" spans="1:42" ht="14.5" customHeight="1" x14ac:dyDescent="0.35">
      <c r="A196" t="s">
        <v>4</v>
      </c>
      <c r="B196">
        <v>32</v>
      </c>
      <c r="C196" t="s">
        <v>1</v>
      </c>
      <c r="D196" t="str">
        <f t="shared" si="387"/>
        <v>W</v>
      </c>
      <c r="E196" s="5">
        <f t="shared" ref="E196" si="414">$E197</f>
        <v>40839</v>
      </c>
      <c r="F196" s="4">
        <f t="shared" si="390"/>
        <v>7</v>
      </c>
      <c r="G196">
        <v>7</v>
      </c>
      <c r="H196" t="s">
        <v>34</v>
      </c>
      <c r="I196">
        <v>1305</v>
      </c>
      <c r="J196" t="s">
        <v>67</v>
      </c>
      <c r="K196" s="1" t="str">
        <f>K197</f>
        <v>Dome</v>
      </c>
      <c r="L196" s="1">
        <f>L197</f>
        <v>0</v>
      </c>
      <c r="M196">
        <f t="shared" ref="M196:M241" si="415">$B197</f>
        <v>20</v>
      </c>
      <c r="N196" s="10">
        <f t="shared" si="392"/>
        <v>19.833333333333332</v>
      </c>
      <c r="O196" s="10">
        <f t="shared" si="393"/>
        <v>17</v>
      </c>
      <c r="P196" s="8">
        <f>(P197*-1)</f>
        <v>4</v>
      </c>
      <c r="Q196" t="str">
        <f t="shared" si="394"/>
        <v>N</v>
      </c>
      <c r="S196" t="s">
        <v>203</v>
      </c>
      <c r="T196" t="s">
        <v>203</v>
      </c>
      <c r="V196" t="s">
        <v>203</v>
      </c>
      <c r="X196" t="s">
        <v>203</v>
      </c>
      <c r="AC196">
        <f t="shared" si="318"/>
        <v>4</v>
      </c>
      <c r="AF196" t="s">
        <v>204</v>
      </c>
      <c r="AJ196" t="s">
        <v>204</v>
      </c>
      <c r="AP196">
        <f t="shared" si="413"/>
        <v>4</v>
      </c>
    </row>
    <row r="197" spans="1:42" ht="14.5" customHeight="1" x14ac:dyDescent="0.35">
      <c r="A197" t="s">
        <v>22</v>
      </c>
      <c r="B197">
        <v>20</v>
      </c>
      <c r="C197" t="s">
        <v>1</v>
      </c>
      <c r="D197" t="str">
        <f t="shared" si="389"/>
        <v>L</v>
      </c>
      <c r="E197" s="5">
        <v>40839</v>
      </c>
      <c r="F197" s="4">
        <f t="shared" si="390"/>
        <v>6</v>
      </c>
      <c r="G197">
        <v>14</v>
      </c>
      <c r="H197" t="s">
        <v>35</v>
      </c>
      <c r="I197">
        <v>1305</v>
      </c>
      <c r="J197" t="s">
        <v>67</v>
      </c>
      <c r="K197" s="1" t="s">
        <v>61</v>
      </c>
      <c r="L197" s="1"/>
      <c r="M197">
        <f t="shared" ref="M197:M241" si="416">$B196</f>
        <v>32</v>
      </c>
      <c r="N197" s="10">
        <f t="shared" si="392"/>
        <v>19.2</v>
      </c>
      <c r="O197" s="10">
        <f t="shared" si="393"/>
        <v>24.2</v>
      </c>
      <c r="P197" s="8">
        <v>-4</v>
      </c>
      <c r="Q197" t="str">
        <f t="shared" si="394"/>
        <v>N</v>
      </c>
      <c r="AC197">
        <f t="shared" si="318"/>
        <v>0</v>
      </c>
      <c r="AP197">
        <f t="shared" si="413"/>
        <v>0</v>
      </c>
    </row>
    <row r="198" spans="1:42" ht="14.5" customHeight="1" x14ac:dyDescent="0.35">
      <c r="A198" t="s">
        <v>23</v>
      </c>
      <c r="B198">
        <v>7</v>
      </c>
      <c r="C198" t="s">
        <v>1</v>
      </c>
      <c r="D198" t="str">
        <f t="shared" si="387"/>
        <v>L</v>
      </c>
      <c r="E198" s="5">
        <f t="shared" ref="E198" si="417">$E199</f>
        <v>40839</v>
      </c>
      <c r="F198" s="4">
        <f t="shared" si="390"/>
        <v>6</v>
      </c>
      <c r="G198">
        <v>7</v>
      </c>
      <c r="H198" t="s">
        <v>34</v>
      </c>
      <c r="I198">
        <v>1515</v>
      </c>
      <c r="J198" t="s">
        <v>38</v>
      </c>
      <c r="K198" t="s">
        <v>61</v>
      </c>
      <c r="M198">
        <f t="shared" ref="M198:M241" si="418">$B199</f>
        <v>34</v>
      </c>
      <c r="N198" s="10">
        <f t="shared" si="392"/>
        <v>9.8000000000000007</v>
      </c>
      <c r="O198" s="10">
        <f t="shared" si="393"/>
        <v>27.4</v>
      </c>
      <c r="P198" s="8">
        <f>(P199*-1)</f>
        <v>-14</v>
      </c>
      <c r="Q198" t="str">
        <f t="shared" si="394"/>
        <v>N</v>
      </c>
      <c r="R198" t="s">
        <v>204</v>
      </c>
      <c r="W198" t="s">
        <v>203</v>
      </c>
      <c r="AC198">
        <f t="shared" si="318"/>
        <v>3</v>
      </c>
      <c r="AP198">
        <f t="shared" si="413"/>
        <v>0</v>
      </c>
    </row>
    <row r="199" spans="1:42" ht="14.5" customHeight="1" x14ac:dyDescent="0.35">
      <c r="A199" t="s">
        <v>28</v>
      </c>
      <c r="B199">
        <v>34</v>
      </c>
      <c r="C199" t="s">
        <v>1</v>
      </c>
      <c r="D199" t="str">
        <f t="shared" si="389"/>
        <v>W</v>
      </c>
      <c r="E199" s="5">
        <v>40839</v>
      </c>
      <c r="F199" s="4">
        <f t="shared" si="390"/>
        <v>6</v>
      </c>
      <c r="G199">
        <v>7</v>
      </c>
      <c r="H199" t="s">
        <v>35</v>
      </c>
      <c r="I199">
        <v>1515</v>
      </c>
      <c r="J199" t="s">
        <v>38</v>
      </c>
      <c r="K199" t="s">
        <v>61</v>
      </c>
      <c r="M199">
        <f t="shared" ref="M199:M241" si="419">$B198</f>
        <v>7</v>
      </c>
      <c r="N199" s="10">
        <f t="shared" si="392"/>
        <v>23</v>
      </c>
      <c r="O199" s="10">
        <f t="shared" si="393"/>
        <v>24.2</v>
      </c>
      <c r="P199" s="8">
        <v>14</v>
      </c>
      <c r="Q199" t="str">
        <f t="shared" si="394"/>
        <v>N</v>
      </c>
      <c r="R199" t="s">
        <v>203</v>
      </c>
      <c r="S199" t="s">
        <v>204</v>
      </c>
      <c r="T199" t="s">
        <v>203</v>
      </c>
      <c r="Y199" t="s">
        <v>203</v>
      </c>
      <c r="AC199">
        <f t="shared" si="318"/>
        <v>5</v>
      </c>
      <c r="AD199" t="s">
        <v>204</v>
      </c>
      <c r="AK199" t="s">
        <v>203</v>
      </c>
      <c r="AP199">
        <f t="shared" si="413"/>
        <v>3</v>
      </c>
    </row>
    <row r="200" spans="1:42" ht="14.5" customHeight="1" x14ac:dyDescent="0.35">
      <c r="A200" t="s">
        <v>26</v>
      </c>
      <c r="B200">
        <v>33</v>
      </c>
      <c r="C200" t="s">
        <v>1</v>
      </c>
      <c r="D200" t="str">
        <f t="shared" si="387"/>
        <v>W</v>
      </c>
      <c r="E200" s="5">
        <f t="shared" ref="E200" si="420">$E201</f>
        <v>40839</v>
      </c>
      <c r="F200" s="4">
        <f t="shared" si="390"/>
        <v>7</v>
      </c>
      <c r="G200">
        <v>7</v>
      </c>
      <c r="H200" t="s">
        <v>34</v>
      </c>
      <c r="I200">
        <v>1515</v>
      </c>
      <c r="J200" t="s">
        <v>38</v>
      </c>
      <c r="K200" t="s">
        <v>61</v>
      </c>
      <c r="M200">
        <f t="shared" ref="M200:M241" si="421">$B201</f>
        <v>27</v>
      </c>
      <c r="N200" s="10">
        <f t="shared" si="392"/>
        <v>32.833333333333336</v>
      </c>
      <c r="O200" s="10">
        <f t="shared" si="393"/>
        <v>19</v>
      </c>
      <c r="P200" s="8">
        <f>(P201*-1)</f>
        <v>10.5</v>
      </c>
      <c r="Q200" t="str">
        <f t="shared" si="394"/>
        <v>N</v>
      </c>
      <c r="Y200" t="s">
        <v>203</v>
      </c>
      <c r="AC200">
        <f t="shared" si="318"/>
        <v>1</v>
      </c>
      <c r="AD200" t="s">
        <v>203</v>
      </c>
      <c r="AJ200" t="s">
        <v>203</v>
      </c>
      <c r="AL200" t="s">
        <v>203</v>
      </c>
      <c r="AN200" t="s">
        <v>203</v>
      </c>
      <c r="AP200">
        <f t="shared" si="413"/>
        <v>4</v>
      </c>
    </row>
    <row r="201" spans="1:42" ht="14.5" customHeight="1" x14ac:dyDescent="0.35">
      <c r="A201" t="s">
        <v>0</v>
      </c>
      <c r="B201">
        <v>27</v>
      </c>
      <c r="C201" t="s">
        <v>1</v>
      </c>
      <c r="D201" t="str">
        <f t="shared" si="389"/>
        <v>L</v>
      </c>
      <c r="E201" s="5">
        <v>40839</v>
      </c>
      <c r="F201" s="4">
        <f t="shared" si="390"/>
        <v>7</v>
      </c>
      <c r="G201">
        <v>7</v>
      </c>
      <c r="H201" t="s">
        <v>35</v>
      </c>
      <c r="I201">
        <v>1515</v>
      </c>
      <c r="J201" t="s">
        <v>38</v>
      </c>
      <c r="K201" t="s">
        <v>61</v>
      </c>
      <c r="M201">
        <f t="shared" ref="M201:M241" si="422">$B200</f>
        <v>33</v>
      </c>
      <c r="N201" s="10">
        <f t="shared" si="392"/>
        <v>20.166666666666668</v>
      </c>
      <c r="O201" s="10">
        <f t="shared" si="393"/>
        <v>24.166666666666668</v>
      </c>
      <c r="P201" s="8">
        <v>-10.5</v>
      </c>
      <c r="Q201" t="str">
        <f t="shared" si="394"/>
        <v>N</v>
      </c>
      <c r="T201" t="s">
        <v>203</v>
      </c>
      <c r="V201" t="s">
        <v>204</v>
      </c>
      <c r="Z201" t="s">
        <v>203</v>
      </c>
      <c r="AC201">
        <f t="shared" si="318"/>
        <v>4</v>
      </c>
      <c r="AI201" t="s">
        <v>203</v>
      </c>
      <c r="AO201" t="s">
        <v>204</v>
      </c>
      <c r="AP201">
        <f t="shared" si="413"/>
        <v>3</v>
      </c>
    </row>
    <row r="202" spans="1:42" ht="14.5" customHeight="1" x14ac:dyDescent="0.35">
      <c r="A202" t="s">
        <v>33</v>
      </c>
      <c r="B202">
        <v>28</v>
      </c>
      <c r="C202" t="s">
        <v>1</v>
      </c>
      <c r="D202" t="str">
        <f t="shared" si="387"/>
        <v>W</v>
      </c>
      <c r="E202" s="5">
        <f t="shared" ref="E202" si="423">$E203</f>
        <v>40839</v>
      </c>
      <c r="F202" s="4">
        <f t="shared" si="390"/>
        <v>6</v>
      </c>
      <c r="G202">
        <v>14</v>
      </c>
      <c r="H202" t="s">
        <v>34</v>
      </c>
      <c r="I202">
        <v>1305</v>
      </c>
      <c r="J202" t="s">
        <v>67</v>
      </c>
      <c r="K202">
        <v>79</v>
      </c>
      <c r="L202" t="s">
        <v>65</v>
      </c>
      <c r="M202">
        <f t="shared" ref="M202:M241" si="424">$B203</f>
        <v>0</v>
      </c>
      <c r="N202" s="10">
        <f t="shared" si="392"/>
        <v>15.4</v>
      </c>
      <c r="O202" s="10">
        <f t="shared" si="393"/>
        <v>30</v>
      </c>
      <c r="P202" s="8">
        <f>(P203*-1)</f>
        <v>-3.5</v>
      </c>
      <c r="Q202" t="str">
        <f t="shared" si="394"/>
        <v>Y</v>
      </c>
      <c r="AA202" t="s">
        <v>203</v>
      </c>
      <c r="AC202">
        <f t="shared" si="318"/>
        <v>1</v>
      </c>
      <c r="AP202">
        <f t="shared" si="413"/>
        <v>0</v>
      </c>
    </row>
    <row r="203" spans="1:42" ht="14.5" customHeight="1" x14ac:dyDescent="0.35">
      <c r="A203" t="s">
        <v>12</v>
      </c>
      <c r="B203">
        <v>0</v>
      </c>
      <c r="C203" t="s">
        <v>1</v>
      </c>
      <c r="D203" t="str">
        <f t="shared" si="389"/>
        <v>L</v>
      </c>
      <c r="E203" s="5">
        <v>40839</v>
      </c>
      <c r="F203" s="4">
        <f t="shared" si="390"/>
        <v>7</v>
      </c>
      <c r="G203">
        <v>7</v>
      </c>
      <c r="H203" t="s">
        <v>35</v>
      </c>
      <c r="I203">
        <v>1305</v>
      </c>
      <c r="J203" t="s">
        <v>67</v>
      </c>
      <c r="K203">
        <v>79</v>
      </c>
      <c r="L203" t="s">
        <v>65</v>
      </c>
      <c r="M203">
        <f t="shared" ref="M203:M241" si="425">$B202</f>
        <v>28</v>
      </c>
      <c r="N203" s="10">
        <f t="shared" si="392"/>
        <v>26.666666666666668</v>
      </c>
      <c r="O203" s="10">
        <f t="shared" si="393"/>
        <v>25</v>
      </c>
      <c r="P203" s="8">
        <v>3.5</v>
      </c>
      <c r="Q203" t="str">
        <f t="shared" si="394"/>
        <v>Y</v>
      </c>
      <c r="V203" t="s">
        <v>203</v>
      </c>
      <c r="AC203">
        <f t="shared" si="318"/>
        <v>1</v>
      </c>
      <c r="AI203" t="s">
        <v>203</v>
      </c>
      <c r="AJ203" t="s">
        <v>203</v>
      </c>
      <c r="AN203" t="s">
        <v>203</v>
      </c>
      <c r="AP203">
        <f t="shared" si="413"/>
        <v>3</v>
      </c>
    </row>
    <row r="204" spans="1:42" ht="14.5" customHeight="1" x14ac:dyDescent="0.35">
      <c r="A204" t="s">
        <v>14</v>
      </c>
      <c r="B204">
        <v>7</v>
      </c>
      <c r="C204" t="s">
        <v>1</v>
      </c>
      <c r="D204" t="str">
        <f t="shared" si="387"/>
        <v>L</v>
      </c>
      <c r="E204" s="5">
        <f t="shared" ref="E204" si="426">$E205</f>
        <v>40839</v>
      </c>
      <c r="F204" s="4">
        <f t="shared" si="390"/>
        <v>7</v>
      </c>
      <c r="G204">
        <v>7</v>
      </c>
      <c r="H204" t="s">
        <v>34</v>
      </c>
      <c r="I204">
        <v>1920</v>
      </c>
      <c r="J204" t="s">
        <v>38</v>
      </c>
      <c r="K204" t="s">
        <v>61</v>
      </c>
      <c r="M204">
        <f t="shared" ref="M204:M241" si="427">$B205</f>
        <v>62</v>
      </c>
      <c r="N204" s="10">
        <f t="shared" si="392"/>
        <v>17.333333333333332</v>
      </c>
      <c r="O204" s="10">
        <f t="shared" si="393"/>
        <v>27.166666666666668</v>
      </c>
      <c r="P204" s="8">
        <f>(P205*-1)</f>
        <v>-13.5</v>
      </c>
      <c r="Q204" t="str">
        <f t="shared" si="394"/>
        <v>N</v>
      </c>
      <c r="S204" t="s">
        <v>203</v>
      </c>
      <c r="W204" t="s">
        <v>204</v>
      </c>
      <c r="Y204" t="s">
        <v>204</v>
      </c>
      <c r="AA204" t="s">
        <v>203</v>
      </c>
      <c r="AC204">
        <f t="shared" si="318"/>
        <v>6</v>
      </c>
      <c r="AH204" t="s">
        <v>203</v>
      </c>
      <c r="AP204">
        <f t="shared" si="413"/>
        <v>1</v>
      </c>
    </row>
    <row r="205" spans="1:42" ht="14.5" customHeight="1" x14ac:dyDescent="0.35">
      <c r="A205" t="s">
        <v>2</v>
      </c>
      <c r="B205">
        <v>62</v>
      </c>
      <c r="C205" t="s">
        <v>1</v>
      </c>
      <c r="D205" t="str">
        <f t="shared" si="389"/>
        <v>W</v>
      </c>
      <c r="E205" s="5">
        <v>40839</v>
      </c>
      <c r="F205" s="4">
        <f t="shared" si="390"/>
        <v>7</v>
      </c>
      <c r="G205">
        <v>7</v>
      </c>
      <c r="H205" t="s">
        <v>35</v>
      </c>
      <c r="I205">
        <v>1920</v>
      </c>
      <c r="J205" t="s">
        <v>38</v>
      </c>
      <c r="K205" t="s">
        <v>61</v>
      </c>
      <c r="M205">
        <f t="shared" ref="M205:M241" si="428">$B204</f>
        <v>7</v>
      </c>
      <c r="N205" s="10">
        <f t="shared" si="392"/>
        <v>29.5</v>
      </c>
      <c r="O205" s="10">
        <f t="shared" si="393"/>
        <v>25.166666666666668</v>
      </c>
      <c r="P205" s="8">
        <v>13.5</v>
      </c>
      <c r="Q205" t="str">
        <f t="shared" si="394"/>
        <v>N</v>
      </c>
      <c r="U205" t="s">
        <v>203</v>
      </c>
      <c r="Z205" t="s">
        <v>204</v>
      </c>
      <c r="AC205">
        <f t="shared" si="318"/>
        <v>3</v>
      </c>
      <c r="AE205" t="s">
        <v>203</v>
      </c>
      <c r="AI205" t="s">
        <v>203</v>
      </c>
      <c r="AP205">
        <f t="shared" si="413"/>
        <v>2</v>
      </c>
    </row>
    <row r="206" spans="1:42" ht="14.5" customHeight="1" x14ac:dyDescent="0.35">
      <c r="A206" t="s">
        <v>30</v>
      </c>
      <c r="B206">
        <v>7</v>
      </c>
      <c r="C206" t="s">
        <v>1</v>
      </c>
      <c r="D206" t="str">
        <f t="shared" si="387"/>
        <v>L</v>
      </c>
      <c r="E206" s="5">
        <f t="shared" ref="E206" si="429">$E207</f>
        <v>40840</v>
      </c>
      <c r="F206" s="4">
        <f t="shared" si="390"/>
        <v>6</v>
      </c>
      <c r="G206">
        <v>8</v>
      </c>
      <c r="H206" t="s">
        <v>34</v>
      </c>
      <c r="I206">
        <v>2030</v>
      </c>
      <c r="J206" t="s">
        <v>43</v>
      </c>
      <c r="K206">
        <v>72</v>
      </c>
      <c r="L206" t="s">
        <v>126</v>
      </c>
      <c r="M206">
        <f t="shared" ref="M206:M241" si="430">$B207</f>
        <v>12</v>
      </c>
      <c r="N206" s="10">
        <f t="shared" si="392"/>
        <v>29.6</v>
      </c>
      <c r="O206" s="10">
        <f t="shared" si="393"/>
        <v>14.2</v>
      </c>
      <c r="P206" s="8">
        <f>(P207*-1)</f>
        <v>10.5</v>
      </c>
      <c r="Q206" t="str">
        <f t="shared" si="394"/>
        <v>Y</v>
      </c>
      <c r="X206" t="s">
        <v>204</v>
      </c>
      <c r="AB206" t="s">
        <v>203</v>
      </c>
      <c r="AC206">
        <f t="shared" si="318"/>
        <v>3</v>
      </c>
      <c r="AH206" t="s">
        <v>203</v>
      </c>
      <c r="AP206">
        <f t="shared" si="413"/>
        <v>1</v>
      </c>
    </row>
    <row r="207" spans="1:42" ht="14.5" customHeight="1" x14ac:dyDescent="0.35">
      <c r="A207" t="s">
        <v>19</v>
      </c>
      <c r="B207">
        <v>12</v>
      </c>
      <c r="C207" t="s">
        <v>1</v>
      </c>
      <c r="D207" t="str">
        <f t="shared" si="389"/>
        <v>W</v>
      </c>
      <c r="E207" s="5">
        <v>40840</v>
      </c>
      <c r="F207" s="4">
        <f t="shared" si="390"/>
        <v>7</v>
      </c>
      <c r="G207">
        <v>8</v>
      </c>
      <c r="H207" t="s">
        <v>35</v>
      </c>
      <c r="I207">
        <v>2030</v>
      </c>
      <c r="J207" t="s">
        <v>43</v>
      </c>
      <c r="K207">
        <v>72</v>
      </c>
      <c r="L207" t="s">
        <v>126</v>
      </c>
      <c r="M207">
        <f t="shared" ref="M207:M241" si="431">$B206</f>
        <v>7</v>
      </c>
      <c r="N207" s="10">
        <f t="shared" si="392"/>
        <v>12</v>
      </c>
      <c r="O207" s="10">
        <f t="shared" si="393"/>
        <v>22</v>
      </c>
      <c r="P207" s="8">
        <v>-10.5</v>
      </c>
      <c r="Q207" t="str">
        <f t="shared" si="394"/>
        <v>Y</v>
      </c>
      <c r="W207" t="s">
        <v>203</v>
      </c>
      <c r="X207" t="s">
        <v>203</v>
      </c>
      <c r="Z207" t="s">
        <v>203</v>
      </c>
      <c r="AC207">
        <f t="shared" si="318"/>
        <v>3</v>
      </c>
      <c r="AE207" t="s">
        <v>203</v>
      </c>
      <c r="AH207" t="s">
        <v>204</v>
      </c>
      <c r="AO207" t="s">
        <v>203</v>
      </c>
      <c r="AP207">
        <f t="shared" si="413"/>
        <v>4</v>
      </c>
    </row>
    <row r="208" spans="1:42" ht="14.5" customHeight="1" x14ac:dyDescent="0.35">
      <c r="A208" t="s">
        <v>2</v>
      </c>
      <c r="B208">
        <v>21</v>
      </c>
      <c r="C208" t="s">
        <v>1</v>
      </c>
      <c r="D208" t="str">
        <f t="shared" ref="D208" si="432">IF($B208&lt;$B209,"L",IF($B209&lt;$B208, "W", "T"))</f>
        <v>L</v>
      </c>
      <c r="E208" s="5">
        <f>$E209</f>
        <v>40846</v>
      </c>
      <c r="F208" s="4">
        <f>1+IF(ISNA(VLOOKUP($A208,$A$182:$F$207,6,FALSE)),VLOOKUP($A208,$A$156:$F$181,6,FALSE),VLOOKUP($A208,$A$182:$F$207,6,FALSE))</f>
        <v>8</v>
      </c>
      <c r="G208">
        <v>7</v>
      </c>
      <c r="H208" t="s">
        <v>34</v>
      </c>
      <c r="I208">
        <v>1200</v>
      </c>
      <c r="J208" t="s">
        <v>38</v>
      </c>
      <c r="K208" t="s">
        <v>61</v>
      </c>
      <c r="M208">
        <f t="shared" ref="M208:M241" si="433">$B209</f>
        <v>31</v>
      </c>
      <c r="N208" s="10">
        <f>IF(ISNA(VLOOKUP($A208,$A$182:$N$207,2,FALSE)),((VLOOKUP($A208,$A$156:$N$181,14,FALSE)*($F208-2))+VLOOKUP($A208,$A$156:$N$181,2,FALSE))/($F208-1),((VLOOKUP($A208,$A$182:$N$207,14,FALSE)*($F208-2))+VLOOKUP($A208,$A$182:$N$207,2,FALSE))/($F208-1))</f>
        <v>34.142857142857146</v>
      </c>
      <c r="O208" s="10">
        <f>IF(ISNA(VLOOKUP($A208,$A$182:$O$207,13,FALSE)),((VLOOKUP($A208,$A$156:$O$181,15,FALSE)*($F208-2))+VLOOKUP($A208,$A$156:$O$181,13,FALSE))/($F208-1),((VLOOKUP($A208,$A$182:$O$207,15,FALSE)*($F208-2))+VLOOKUP($A208,$A$182:$O$207,13,FALSE))/($F208-1))</f>
        <v>22.571428571428573</v>
      </c>
      <c r="P208" s="8">
        <f>(P209*-1)</f>
        <v>13.5</v>
      </c>
      <c r="Q208" t="str">
        <f>IF(AND(($P208 &lt;  0), ($D208="L")), "N", IF(AND(($P208 &gt; 0), ($D208="W")),"N","Y"))</f>
        <v>Y</v>
      </c>
      <c r="U208" t="s">
        <v>203</v>
      </c>
      <c r="Z208" t="s">
        <v>204</v>
      </c>
      <c r="AC208">
        <f t="shared" si="318"/>
        <v>3</v>
      </c>
      <c r="AE208" t="s">
        <v>203</v>
      </c>
      <c r="AI208" t="s">
        <v>203</v>
      </c>
      <c r="AP208">
        <f t="shared" si="413"/>
        <v>2</v>
      </c>
    </row>
    <row r="209" spans="1:42" ht="14.5" customHeight="1" x14ac:dyDescent="0.35">
      <c r="A209" t="s">
        <v>23</v>
      </c>
      <c r="B209">
        <v>31</v>
      </c>
      <c r="C209" t="s">
        <v>1</v>
      </c>
      <c r="D209" t="str">
        <f t="shared" ref="D209" si="434">IF($B208&lt;$B209, "W", IF($B209&lt;$B208, "L", "T"))</f>
        <v>W</v>
      </c>
      <c r="E209" s="5">
        <v>40846</v>
      </c>
      <c r="F209" s="4">
        <f t="shared" ref="F209:F233" si="435">1+IF(ISNA(VLOOKUP($A209,$A$182:$F$207,6,FALSE)),VLOOKUP($A209,$A$156:$F$181,6,FALSE),VLOOKUP($A209,$A$182:$F$207,6,FALSE))</f>
        <v>7</v>
      </c>
      <c r="G209">
        <v>7</v>
      </c>
      <c r="H209" t="s">
        <v>35</v>
      </c>
      <c r="I209">
        <v>1200</v>
      </c>
      <c r="J209" t="s">
        <v>38</v>
      </c>
      <c r="K209" t="s">
        <v>61</v>
      </c>
      <c r="M209">
        <f t="shared" ref="M209:M241" si="436">$B208</f>
        <v>21</v>
      </c>
      <c r="N209" s="10">
        <f t="shared" ref="N209:N234" si="437">IF(ISNA(VLOOKUP($A209,$A$182:$N$207,2,FALSE)),((VLOOKUP($A209,$A$156:$N$181,14,FALSE)*($F209-2))+VLOOKUP($A209,$A$156:$N$181,2,FALSE))/($F209-1),((VLOOKUP($A209,$A$182:$N$207,14,FALSE)*($F209-2))+VLOOKUP($A209,$A$182:$N$207,2,FALSE))/($F209-1))</f>
        <v>9.3333333333333339</v>
      </c>
      <c r="O209" s="10">
        <f t="shared" ref="O209:O234" si="438">IF(ISNA(VLOOKUP($A209,$A$182:$O$207,13,FALSE)),((VLOOKUP($A209,$A$156:$O$181,15,FALSE)*($F209-2))+VLOOKUP($A209,$A$156:$O$181,13,FALSE))/($F209-1),((VLOOKUP($A209,$A$182:$O$207,15,FALSE)*($F209-2))+VLOOKUP($A209,$A$182:$O$207,13,FALSE))/($F209-1))</f>
        <v>28.5</v>
      </c>
      <c r="P209" s="8">
        <v>-13.5</v>
      </c>
      <c r="Q209" t="str">
        <f t="shared" ref="Q209:Q233" si="439">IF(AND(($P209 &lt;  0), ($D209="L")), "N", IF(AND(($P209 &gt; 0), ($D209="W")),"N","Y"))</f>
        <v>Y</v>
      </c>
      <c r="R209" t="s">
        <v>204</v>
      </c>
      <c r="W209" t="s">
        <v>203</v>
      </c>
      <c r="AC209">
        <f t="shared" si="318"/>
        <v>3</v>
      </c>
      <c r="AJ209" t="s">
        <v>204</v>
      </c>
      <c r="AL209" t="s">
        <v>204</v>
      </c>
      <c r="AP209">
        <f t="shared" si="413"/>
        <v>4</v>
      </c>
    </row>
    <row r="210" spans="1:42" ht="14.5" customHeight="1" x14ac:dyDescent="0.35">
      <c r="A210" t="s">
        <v>19</v>
      </c>
      <c r="B210">
        <v>14</v>
      </c>
      <c r="C210" t="s">
        <v>1</v>
      </c>
      <c r="D210" t="str">
        <f t="shared" ref="D210:D222" si="440">IF($B210&lt;$B211,"L",IF($B211&lt;$B210, "W", "T"))</f>
        <v>L</v>
      </c>
      <c r="E210" s="5">
        <f t="shared" ref="E210" si="441">$E211</f>
        <v>40846</v>
      </c>
      <c r="F210" s="4">
        <f t="shared" si="435"/>
        <v>8</v>
      </c>
      <c r="G210">
        <v>6</v>
      </c>
      <c r="H210" t="s">
        <v>34</v>
      </c>
      <c r="I210">
        <v>1200</v>
      </c>
      <c r="J210" t="s">
        <v>38</v>
      </c>
      <c r="K210">
        <v>68</v>
      </c>
      <c r="L210" t="s">
        <v>65</v>
      </c>
      <c r="M210">
        <f t="shared" ref="M210:M241" si="442">$B211</f>
        <v>24</v>
      </c>
      <c r="N210" s="10">
        <f t="shared" si="437"/>
        <v>12</v>
      </c>
      <c r="O210" s="10">
        <f t="shared" si="438"/>
        <v>19.857142857142858</v>
      </c>
      <c r="P210" s="8">
        <f>(P211*-1)</f>
        <v>-10</v>
      </c>
      <c r="Q210" t="str">
        <f t="shared" si="439"/>
        <v>N</v>
      </c>
      <c r="T210" t="s">
        <v>203</v>
      </c>
      <c r="AC210">
        <f t="shared" si="318"/>
        <v>1</v>
      </c>
      <c r="AH210" t="s">
        <v>204</v>
      </c>
      <c r="AP210">
        <f t="shared" si="413"/>
        <v>2</v>
      </c>
    </row>
    <row r="211" spans="1:42" ht="14.5" customHeight="1" x14ac:dyDescent="0.35">
      <c r="A211" t="s">
        <v>15</v>
      </c>
      <c r="B211">
        <v>24</v>
      </c>
      <c r="C211" t="s">
        <v>1</v>
      </c>
      <c r="D211" t="str">
        <f t="shared" ref="D211:D223" si="443">IF($B210&lt;$B211, "W", IF($B211&lt;$B210, "L", "T"))</f>
        <v>W</v>
      </c>
      <c r="E211" s="5">
        <v>40846</v>
      </c>
      <c r="F211" s="4">
        <f t="shared" si="435"/>
        <v>8</v>
      </c>
      <c r="G211">
        <v>7</v>
      </c>
      <c r="H211" t="s">
        <v>35</v>
      </c>
      <c r="I211">
        <v>1200</v>
      </c>
      <c r="J211" t="s">
        <v>38</v>
      </c>
      <c r="K211">
        <v>68</v>
      </c>
      <c r="L211" t="s">
        <v>65</v>
      </c>
      <c r="M211">
        <f t="shared" ref="M211:M241" si="444">$B210</f>
        <v>14</v>
      </c>
      <c r="N211" s="10">
        <f t="shared" si="437"/>
        <v>26</v>
      </c>
      <c r="O211" s="10">
        <f t="shared" si="438"/>
        <v>18.714285714285715</v>
      </c>
      <c r="P211" s="8">
        <v>10</v>
      </c>
      <c r="Q211" t="str">
        <f t="shared" si="439"/>
        <v>N</v>
      </c>
      <c r="V211" t="s">
        <v>203</v>
      </c>
      <c r="Y211" t="s">
        <v>203</v>
      </c>
      <c r="Z211" t="s">
        <v>203</v>
      </c>
      <c r="AA211" t="s">
        <v>203</v>
      </c>
      <c r="AC211">
        <f t="shared" si="318"/>
        <v>4</v>
      </c>
      <c r="AI211" t="s">
        <v>203</v>
      </c>
      <c r="AK211" t="s">
        <v>203</v>
      </c>
      <c r="AM211" t="s">
        <v>203</v>
      </c>
      <c r="AN211" t="s">
        <v>204</v>
      </c>
      <c r="AP211">
        <f t="shared" si="413"/>
        <v>5</v>
      </c>
    </row>
    <row r="212" spans="1:42" ht="14.5" customHeight="1" x14ac:dyDescent="0.35">
      <c r="A212" t="s">
        <v>14</v>
      </c>
      <c r="B212">
        <v>10</v>
      </c>
      <c r="C212" t="s">
        <v>1</v>
      </c>
      <c r="D212" t="str">
        <f t="shared" si="440"/>
        <v>L</v>
      </c>
      <c r="E212" s="5">
        <f t="shared" ref="E212" si="445">$E213</f>
        <v>40846</v>
      </c>
      <c r="F212" s="4">
        <f t="shared" si="435"/>
        <v>8</v>
      </c>
      <c r="G212">
        <v>7</v>
      </c>
      <c r="H212" t="s">
        <v>34</v>
      </c>
      <c r="I212">
        <v>1200</v>
      </c>
      <c r="J212" t="s">
        <v>38</v>
      </c>
      <c r="K212" s="1">
        <f>K213</f>
        <v>62</v>
      </c>
      <c r="L212" s="1" t="str">
        <f>L213</f>
        <v>Sunny</v>
      </c>
      <c r="M212">
        <f t="shared" ref="M212:M241" si="446">$B213</f>
        <v>27</v>
      </c>
      <c r="N212" s="10">
        <f t="shared" si="437"/>
        <v>15.857142857142858</v>
      </c>
      <c r="O212" s="10">
        <f t="shared" si="438"/>
        <v>32.142857142857146</v>
      </c>
      <c r="P212" s="8">
        <f>(P213*-1)</f>
        <v>-7.5</v>
      </c>
      <c r="Q212" t="str">
        <f t="shared" si="439"/>
        <v>N</v>
      </c>
      <c r="S212" t="s">
        <v>204</v>
      </c>
      <c r="W212" t="s">
        <v>204</v>
      </c>
      <c r="X212" t="s">
        <v>204</v>
      </c>
      <c r="Y212" t="s">
        <v>204</v>
      </c>
      <c r="AA212" t="s">
        <v>203</v>
      </c>
      <c r="AC212">
        <f t="shared" si="318"/>
        <v>9</v>
      </c>
      <c r="AH212" t="s">
        <v>203</v>
      </c>
      <c r="AI212" t="s">
        <v>203</v>
      </c>
      <c r="AP212">
        <f t="shared" si="413"/>
        <v>2</v>
      </c>
    </row>
    <row r="213" spans="1:42" ht="14.5" customHeight="1" x14ac:dyDescent="0.35">
      <c r="A213" t="s">
        <v>13</v>
      </c>
      <c r="B213">
        <v>27</v>
      </c>
      <c r="C213" t="s">
        <v>1</v>
      </c>
      <c r="D213" t="str">
        <f t="shared" si="443"/>
        <v>W</v>
      </c>
      <c r="E213" s="5">
        <v>40846</v>
      </c>
      <c r="F213" s="4">
        <f t="shared" si="435"/>
        <v>7</v>
      </c>
      <c r="G213">
        <v>7</v>
      </c>
      <c r="H213" t="s">
        <v>35</v>
      </c>
      <c r="I213">
        <v>1200</v>
      </c>
      <c r="J213" t="s">
        <v>38</v>
      </c>
      <c r="K213" s="1">
        <v>62</v>
      </c>
      <c r="L213" s="1" t="s">
        <v>65</v>
      </c>
      <c r="M213">
        <f t="shared" ref="M213:M241" si="447">$B212</f>
        <v>10</v>
      </c>
      <c r="N213" s="10">
        <f t="shared" si="437"/>
        <v>18.666666666666668</v>
      </c>
      <c r="O213" s="10">
        <f t="shared" si="438"/>
        <v>22.5</v>
      </c>
      <c r="P213" s="8">
        <v>7.5</v>
      </c>
      <c r="Q213" t="str">
        <f t="shared" si="439"/>
        <v>N</v>
      </c>
      <c r="R213" t="s">
        <v>203</v>
      </c>
      <c r="U213" t="s">
        <v>204</v>
      </c>
      <c r="Y213" t="s">
        <v>203</v>
      </c>
      <c r="AC213">
        <f t="shared" si="318"/>
        <v>4</v>
      </c>
      <c r="AI213" t="s">
        <v>203</v>
      </c>
      <c r="AP213">
        <f t="shared" si="413"/>
        <v>1</v>
      </c>
    </row>
    <row r="214" spans="1:42" ht="14.5" customHeight="1" x14ac:dyDescent="0.35">
      <c r="A214" t="s">
        <v>10</v>
      </c>
      <c r="B214">
        <v>17</v>
      </c>
      <c r="C214" t="s">
        <v>1</v>
      </c>
      <c r="D214" t="str">
        <f t="shared" si="440"/>
        <v>L</v>
      </c>
      <c r="E214" s="5">
        <f t="shared" ref="E214" si="448">$E215</f>
        <v>40846</v>
      </c>
      <c r="F214" s="4">
        <f t="shared" si="435"/>
        <v>7</v>
      </c>
      <c r="G214">
        <v>7</v>
      </c>
      <c r="H214" t="s">
        <v>34</v>
      </c>
      <c r="I214">
        <v>1300</v>
      </c>
      <c r="J214" t="s">
        <v>43</v>
      </c>
      <c r="K214" s="1">
        <f>K215</f>
        <v>41</v>
      </c>
      <c r="L214" s="1" t="str">
        <f>L215</f>
        <v>Sunny</v>
      </c>
      <c r="M214">
        <f t="shared" ref="M214:M241" si="449">$B215</f>
        <v>20</v>
      </c>
      <c r="N214" s="10">
        <f t="shared" si="437"/>
        <v>15</v>
      </c>
      <c r="O214" s="10">
        <f t="shared" si="438"/>
        <v>24.333333333333332</v>
      </c>
      <c r="P214" s="8">
        <f>(P215*-1)</f>
        <v>-9.5</v>
      </c>
      <c r="Q214" t="str">
        <f t="shared" si="439"/>
        <v>N</v>
      </c>
      <c r="R214" t="s">
        <v>203</v>
      </c>
      <c r="S214" t="s">
        <v>203</v>
      </c>
      <c r="X214" t="s">
        <v>204</v>
      </c>
      <c r="Z214" t="s">
        <v>203</v>
      </c>
      <c r="AC214">
        <f t="shared" si="318"/>
        <v>5</v>
      </c>
      <c r="AD214" t="s">
        <v>203</v>
      </c>
      <c r="AM214" t="s">
        <v>204</v>
      </c>
      <c r="AN214" t="s">
        <v>203</v>
      </c>
      <c r="AP214">
        <f t="shared" si="413"/>
        <v>4</v>
      </c>
    </row>
    <row r="215" spans="1:42" ht="14.5" customHeight="1" x14ac:dyDescent="0.35">
      <c r="A215" t="s">
        <v>21</v>
      </c>
      <c r="B215">
        <v>20</v>
      </c>
      <c r="C215" t="s">
        <v>1</v>
      </c>
      <c r="D215" t="str">
        <f t="shared" si="443"/>
        <v>W</v>
      </c>
      <c r="E215" s="5">
        <v>40846</v>
      </c>
      <c r="F215" s="4">
        <f t="shared" si="435"/>
        <v>7</v>
      </c>
      <c r="G215">
        <v>14</v>
      </c>
      <c r="H215" t="s">
        <v>35</v>
      </c>
      <c r="I215">
        <v>1300</v>
      </c>
      <c r="J215" t="s">
        <v>43</v>
      </c>
      <c r="K215" s="1">
        <v>41</v>
      </c>
      <c r="L215" s="1" t="s">
        <v>65</v>
      </c>
      <c r="M215">
        <f t="shared" ref="M215:M241" si="450">$B214</f>
        <v>17</v>
      </c>
      <c r="N215" s="10">
        <f t="shared" si="437"/>
        <v>25.666666666666668</v>
      </c>
      <c r="O215" s="10">
        <f t="shared" si="438"/>
        <v>24.5</v>
      </c>
      <c r="P215" s="8">
        <v>9.5</v>
      </c>
      <c r="Q215" t="str">
        <f t="shared" si="439"/>
        <v>N</v>
      </c>
      <c r="Y215" t="s">
        <v>203</v>
      </c>
      <c r="AC215">
        <f t="shared" si="318"/>
        <v>1</v>
      </c>
      <c r="AH215" t="s">
        <v>203</v>
      </c>
      <c r="AK215" t="s">
        <v>203</v>
      </c>
      <c r="AP215">
        <f t="shared" si="413"/>
        <v>2</v>
      </c>
    </row>
    <row r="216" spans="1:42" ht="14.5" customHeight="1" x14ac:dyDescent="0.35">
      <c r="A216" t="s">
        <v>22</v>
      </c>
      <c r="B216">
        <v>27</v>
      </c>
      <c r="C216" t="s">
        <v>1</v>
      </c>
      <c r="D216" t="str">
        <f t="shared" si="440"/>
        <v>L</v>
      </c>
      <c r="E216" s="5">
        <f t="shared" ref="E216" si="451">$E217</f>
        <v>40846</v>
      </c>
      <c r="F216" s="4">
        <f t="shared" si="435"/>
        <v>7</v>
      </c>
      <c r="G216">
        <v>7</v>
      </c>
      <c r="H216" t="s">
        <v>34</v>
      </c>
      <c r="I216" s="1">
        <v>1300</v>
      </c>
      <c r="J216" t="s">
        <v>43</v>
      </c>
      <c r="K216">
        <v>48</v>
      </c>
      <c r="L216" t="s">
        <v>65</v>
      </c>
      <c r="M216">
        <f t="shared" ref="M216:M241" si="452">$B217</f>
        <v>30</v>
      </c>
      <c r="N216" s="10">
        <f t="shared" si="437"/>
        <v>19.333333333333332</v>
      </c>
      <c r="O216" s="10">
        <f t="shared" si="438"/>
        <v>25.5</v>
      </c>
      <c r="P216" s="8">
        <f>(P217*-1)</f>
        <v>-11.5</v>
      </c>
      <c r="Q216" t="str">
        <f t="shared" si="439"/>
        <v>N</v>
      </c>
      <c r="AC216">
        <f t="shared" si="318"/>
        <v>0</v>
      </c>
      <c r="AP216">
        <f t="shared" si="413"/>
        <v>0</v>
      </c>
    </row>
    <row r="217" spans="1:42" ht="14.5" customHeight="1" x14ac:dyDescent="0.35">
      <c r="A217" t="s">
        <v>30</v>
      </c>
      <c r="B217">
        <v>30</v>
      </c>
      <c r="C217" t="s">
        <v>1</v>
      </c>
      <c r="D217" t="str">
        <f t="shared" si="443"/>
        <v>W</v>
      </c>
      <c r="E217" s="5">
        <v>40846</v>
      </c>
      <c r="F217" s="4">
        <f t="shared" si="435"/>
        <v>7</v>
      </c>
      <c r="G217">
        <v>6</v>
      </c>
      <c r="H217" t="s">
        <v>35</v>
      </c>
      <c r="I217" s="1">
        <v>1300</v>
      </c>
      <c r="J217" t="s">
        <v>43</v>
      </c>
      <c r="K217">
        <v>48</v>
      </c>
      <c r="L217" t="s">
        <v>65</v>
      </c>
      <c r="M217">
        <f t="shared" ref="M217:M241" si="453">$B216</f>
        <v>27</v>
      </c>
      <c r="N217" s="10">
        <f t="shared" si="437"/>
        <v>25.833333333333332</v>
      </c>
      <c r="O217" s="10">
        <f t="shared" si="438"/>
        <v>13.833333333333334</v>
      </c>
      <c r="P217" s="8">
        <v>11.5</v>
      </c>
      <c r="Q217" t="str">
        <f t="shared" si="439"/>
        <v>N</v>
      </c>
      <c r="X217" t="s">
        <v>204</v>
      </c>
      <c r="AC217">
        <f t="shared" si="318"/>
        <v>2</v>
      </c>
      <c r="AN217" t="s">
        <v>203</v>
      </c>
      <c r="AP217">
        <f t="shared" si="413"/>
        <v>1</v>
      </c>
    </row>
    <row r="218" spans="1:42" ht="14.5" customHeight="1" x14ac:dyDescent="0.35">
      <c r="A218" t="s">
        <v>0</v>
      </c>
      <c r="B218">
        <v>24</v>
      </c>
      <c r="C218" t="s">
        <v>1</v>
      </c>
      <c r="D218" t="str">
        <f t="shared" si="440"/>
        <v>W</v>
      </c>
      <c r="E218" s="5">
        <f t="shared" ref="E218" si="454">$E219</f>
        <v>40846</v>
      </c>
      <c r="F218" s="4">
        <f t="shared" si="435"/>
        <v>8</v>
      </c>
      <c r="G218">
        <v>7</v>
      </c>
      <c r="H218" t="s">
        <v>34</v>
      </c>
      <c r="I218">
        <v>1200</v>
      </c>
      <c r="J218" t="s">
        <v>43</v>
      </c>
      <c r="K218">
        <v>54</v>
      </c>
      <c r="L218" t="s">
        <v>65</v>
      </c>
      <c r="M218">
        <f t="shared" ref="M218:M241" si="455">$B219</f>
        <v>21</v>
      </c>
      <c r="N218" s="10">
        <f t="shared" si="437"/>
        <v>21.142857142857142</v>
      </c>
      <c r="O218" s="10">
        <f t="shared" si="438"/>
        <v>25.428571428571427</v>
      </c>
      <c r="P218" s="8">
        <f>(P219*-1)</f>
        <v>-3</v>
      </c>
      <c r="Q218" t="str">
        <f t="shared" si="439"/>
        <v>Y</v>
      </c>
      <c r="S218" t="s">
        <v>203</v>
      </c>
      <c r="T218" t="s">
        <v>203</v>
      </c>
      <c r="V218" t="s">
        <v>203</v>
      </c>
      <c r="Y218" t="s">
        <v>204</v>
      </c>
      <c r="AB218" t="s">
        <v>203</v>
      </c>
      <c r="AC218">
        <f t="shared" ref="AC218:AC281" si="456">IF(ISBLANK($R218),0,IF($R218="O",2,1))+IF(ISBLANK($S218),0,IF($S218="O",2,1))+IF(ISBLANK($T218),0,IF($T218="O",2,1))+IF(ISBLANK($U218),0,IF($U218="O",2,1))+IF(ISBLANK($V218),0,IF($V218="O",2,1))+IF(ISBLANK($W218),0,IF($W218="O",2,1))+IF(ISBLANK($X218),0,IF($X218="O",2,1))+IF(ISBLANK($Y218),0,IF($Y218="O",2,1))+IF(ISBLANK($Z218),0,IF($Z218="O",2,1))+IF(ISBLANK($AA218),0,IF($AA218="O",2,1))+IF(ISBLANK($AB218),0,IF($AB218="O",2,1))</f>
        <v>6</v>
      </c>
      <c r="AF218" t="s">
        <v>203</v>
      </c>
      <c r="AI218" t="s">
        <v>203</v>
      </c>
      <c r="AK218" t="s">
        <v>203</v>
      </c>
      <c r="AN218" t="s">
        <v>203</v>
      </c>
      <c r="AO218" t="s">
        <v>203</v>
      </c>
      <c r="AP218">
        <f t="shared" si="413"/>
        <v>5</v>
      </c>
    </row>
    <row r="219" spans="1:42" ht="14.5" customHeight="1" x14ac:dyDescent="0.35">
      <c r="A219" t="s">
        <v>20</v>
      </c>
      <c r="B219">
        <v>21</v>
      </c>
      <c r="C219" t="s">
        <v>1</v>
      </c>
      <c r="D219" t="str">
        <f t="shared" si="443"/>
        <v>L</v>
      </c>
      <c r="E219" s="5">
        <v>40846</v>
      </c>
      <c r="F219" s="4">
        <f t="shared" si="435"/>
        <v>8</v>
      </c>
      <c r="G219">
        <v>7</v>
      </c>
      <c r="H219" t="s">
        <v>35</v>
      </c>
      <c r="I219">
        <v>1200</v>
      </c>
      <c r="J219" t="s">
        <v>43</v>
      </c>
      <c r="K219">
        <v>54</v>
      </c>
      <c r="L219" t="s">
        <v>65</v>
      </c>
      <c r="M219">
        <f t="shared" ref="M219:M241" si="457">$B218</f>
        <v>24</v>
      </c>
      <c r="N219" s="10">
        <f t="shared" si="437"/>
        <v>23.714285714285715</v>
      </c>
      <c r="O219" s="10">
        <f t="shared" si="438"/>
        <v>26.142857142857142</v>
      </c>
      <c r="P219" s="8">
        <v>3</v>
      </c>
      <c r="Q219" t="str">
        <f t="shared" si="439"/>
        <v>Y</v>
      </c>
      <c r="R219" t="s">
        <v>203</v>
      </c>
      <c r="AC219">
        <f t="shared" si="456"/>
        <v>1</v>
      </c>
      <c r="AP219">
        <f t="shared" si="413"/>
        <v>0</v>
      </c>
    </row>
    <row r="220" spans="1:42" ht="14.5" customHeight="1" x14ac:dyDescent="0.35">
      <c r="A220" t="s">
        <v>29</v>
      </c>
      <c r="B220">
        <v>0</v>
      </c>
      <c r="C220" t="s">
        <v>1</v>
      </c>
      <c r="D220" t="str">
        <f t="shared" si="440"/>
        <v>L</v>
      </c>
      <c r="E220" s="5">
        <f t="shared" ref="E220" si="458">$E221</f>
        <v>40846</v>
      </c>
      <c r="F220" s="4">
        <f t="shared" si="435"/>
        <v>7</v>
      </c>
      <c r="G220">
        <v>7</v>
      </c>
      <c r="H220" t="s">
        <v>37</v>
      </c>
      <c r="I220">
        <v>1605</v>
      </c>
      <c r="J220" t="s">
        <v>43</v>
      </c>
      <c r="K220" t="s">
        <v>61</v>
      </c>
      <c r="M220">
        <f t="shared" ref="M220:M241" si="459">$B221</f>
        <v>23</v>
      </c>
      <c r="N220" s="10">
        <f t="shared" si="437"/>
        <v>19.333333333333332</v>
      </c>
      <c r="O220" s="10">
        <f t="shared" si="438"/>
        <v>19.333333333333332</v>
      </c>
      <c r="P220" s="8">
        <f>(P221*-1)</f>
        <v>-4</v>
      </c>
      <c r="Q220" t="str">
        <f t="shared" si="439"/>
        <v>N</v>
      </c>
      <c r="R220" t="s">
        <v>204</v>
      </c>
      <c r="W220" t="s">
        <v>204</v>
      </c>
      <c r="Z220" t="s">
        <v>203</v>
      </c>
      <c r="AA220" t="s">
        <v>204</v>
      </c>
      <c r="AC220">
        <f t="shared" si="456"/>
        <v>7</v>
      </c>
      <c r="AI220" t="s">
        <v>203</v>
      </c>
      <c r="AL220" t="s">
        <v>203</v>
      </c>
      <c r="AM220" t="s">
        <v>203</v>
      </c>
      <c r="AN220" t="s">
        <v>203</v>
      </c>
      <c r="AP220">
        <f t="shared" si="413"/>
        <v>4</v>
      </c>
    </row>
    <row r="221" spans="1:42" ht="14.5" customHeight="1" x14ac:dyDescent="0.35">
      <c r="A221" t="s">
        <v>11</v>
      </c>
      <c r="B221">
        <v>23</v>
      </c>
      <c r="C221" t="s">
        <v>1</v>
      </c>
      <c r="D221" t="str">
        <f t="shared" si="443"/>
        <v>W</v>
      </c>
      <c r="E221" s="5">
        <v>40846</v>
      </c>
      <c r="F221" s="4">
        <f t="shared" si="435"/>
        <v>7</v>
      </c>
      <c r="G221">
        <v>14</v>
      </c>
      <c r="H221" t="s">
        <v>36</v>
      </c>
      <c r="I221">
        <v>1605</v>
      </c>
      <c r="J221" t="s">
        <v>43</v>
      </c>
      <c r="K221" t="s">
        <v>61</v>
      </c>
      <c r="M221">
        <f t="shared" ref="M221:M241" si="460">$B220</f>
        <v>0</v>
      </c>
      <c r="N221" s="10">
        <f t="shared" si="437"/>
        <v>31.333333333333332</v>
      </c>
      <c r="O221" s="10">
        <f t="shared" si="438"/>
        <v>24.5</v>
      </c>
      <c r="P221" s="8">
        <v>4</v>
      </c>
      <c r="Q221" t="str">
        <f t="shared" si="439"/>
        <v>N</v>
      </c>
      <c r="AC221">
        <f t="shared" si="456"/>
        <v>0</v>
      </c>
      <c r="AI221" t="s">
        <v>203</v>
      </c>
      <c r="AP221">
        <f t="shared" si="413"/>
        <v>1</v>
      </c>
    </row>
    <row r="222" spans="1:42" ht="14.5" customHeight="1" x14ac:dyDescent="0.35">
      <c r="A222" t="s">
        <v>16</v>
      </c>
      <c r="B222">
        <v>45</v>
      </c>
      <c r="C222" t="s">
        <v>1</v>
      </c>
      <c r="D222" t="str">
        <f t="shared" si="440"/>
        <v>W</v>
      </c>
      <c r="E222" s="5">
        <f t="shared" ref="E222" si="461">$E223</f>
        <v>40846</v>
      </c>
      <c r="F222" s="4">
        <f t="shared" si="435"/>
        <v>8</v>
      </c>
      <c r="G222">
        <v>7</v>
      </c>
      <c r="H222" t="s">
        <v>34</v>
      </c>
      <c r="I222">
        <v>1405</v>
      </c>
      <c r="J222" t="s">
        <v>40</v>
      </c>
      <c r="K222">
        <v>56</v>
      </c>
      <c r="L222" t="s">
        <v>65</v>
      </c>
      <c r="M222">
        <f t="shared" ref="M222:M241" si="462">$B223</f>
        <v>10</v>
      </c>
      <c r="N222" s="10">
        <f t="shared" si="437"/>
        <v>27.714285714285715</v>
      </c>
      <c r="O222" s="10">
        <f t="shared" si="438"/>
        <v>19.571428571428573</v>
      </c>
      <c r="P222" s="8">
        <f>(P223*-1)</f>
        <v>3</v>
      </c>
      <c r="Q222" t="str">
        <f t="shared" si="439"/>
        <v>N</v>
      </c>
      <c r="R222" t="s">
        <v>203</v>
      </c>
      <c r="X222" t="s">
        <v>203</v>
      </c>
      <c r="Z222" t="s">
        <v>203</v>
      </c>
      <c r="AA222" t="s">
        <v>203</v>
      </c>
      <c r="AC222">
        <f t="shared" si="456"/>
        <v>4</v>
      </c>
      <c r="AL222" t="s">
        <v>203</v>
      </c>
      <c r="AM222" t="s">
        <v>203</v>
      </c>
      <c r="AP222">
        <f t="shared" si="413"/>
        <v>2</v>
      </c>
    </row>
    <row r="223" spans="1:42" ht="14.5" customHeight="1" x14ac:dyDescent="0.35">
      <c r="A223" t="s">
        <v>18</v>
      </c>
      <c r="B223">
        <v>10</v>
      </c>
      <c r="C223" t="s">
        <v>1</v>
      </c>
      <c r="D223" t="str">
        <f t="shared" si="443"/>
        <v>L</v>
      </c>
      <c r="E223" s="5">
        <v>40846</v>
      </c>
      <c r="F223" s="4">
        <f t="shared" si="435"/>
        <v>7</v>
      </c>
      <c r="G223">
        <v>7</v>
      </c>
      <c r="H223" t="s">
        <v>35</v>
      </c>
      <c r="I223">
        <v>1405</v>
      </c>
      <c r="J223" t="s">
        <v>40</v>
      </c>
      <c r="K223">
        <v>56</v>
      </c>
      <c r="L223" t="s">
        <v>65</v>
      </c>
      <c r="M223">
        <f t="shared" ref="M223:M241" si="463">$B222</f>
        <v>45</v>
      </c>
      <c r="N223" s="10">
        <f t="shared" si="437"/>
        <v>20.5</v>
      </c>
      <c r="O223" s="10">
        <f t="shared" si="438"/>
        <v>25.833333333333332</v>
      </c>
      <c r="P223" s="8">
        <v>-3</v>
      </c>
      <c r="Q223" t="str">
        <f t="shared" si="439"/>
        <v>N</v>
      </c>
      <c r="S223" t="s">
        <v>204</v>
      </c>
      <c r="AC223">
        <f t="shared" si="456"/>
        <v>2</v>
      </c>
      <c r="AD223" t="s">
        <v>203</v>
      </c>
      <c r="AE223" t="s">
        <v>203</v>
      </c>
      <c r="AO223" t="s">
        <v>203</v>
      </c>
      <c r="AP223">
        <f t="shared" si="413"/>
        <v>3</v>
      </c>
    </row>
    <row r="224" spans="1:42" ht="14.5" customHeight="1" x14ac:dyDescent="0.35">
      <c r="A224" t="s">
        <v>7</v>
      </c>
      <c r="B224">
        <v>17</v>
      </c>
      <c r="C224" t="s">
        <v>1</v>
      </c>
      <c r="D224" t="str">
        <f t="shared" ref="D224:D232" si="464">IF($B224&lt;$B225,"L",IF($B225&lt;$B224, "W", "T"))</f>
        <v>L</v>
      </c>
      <c r="E224" s="5">
        <f t="shared" ref="E224" si="465">$E225</f>
        <v>40846</v>
      </c>
      <c r="F224" s="4">
        <f t="shared" si="435"/>
        <v>7</v>
      </c>
      <c r="G224">
        <v>14</v>
      </c>
      <c r="H224" t="s">
        <v>34</v>
      </c>
      <c r="I224">
        <v>1615</v>
      </c>
      <c r="J224" t="s">
        <v>43</v>
      </c>
      <c r="K224" s="1">
        <f>K225</f>
        <v>40</v>
      </c>
      <c r="L224" s="1" t="str">
        <f>L225</f>
        <v>Cloudy</v>
      </c>
      <c r="M224">
        <f t="shared" ref="M224:M241" si="466">$B225</f>
        <v>25</v>
      </c>
      <c r="N224" s="10">
        <f t="shared" si="437"/>
        <v>30.833333333333332</v>
      </c>
      <c r="O224" s="10">
        <f t="shared" si="438"/>
        <v>22.5</v>
      </c>
      <c r="P224" s="8">
        <f>(P225*-1)</f>
        <v>3</v>
      </c>
      <c r="Q224" t="str">
        <f t="shared" si="439"/>
        <v>Y</v>
      </c>
      <c r="AC224">
        <f t="shared" si="456"/>
        <v>0</v>
      </c>
      <c r="AH224" t="s">
        <v>203</v>
      </c>
      <c r="AP224">
        <f t="shared" si="413"/>
        <v>1</v>
      </c>
    </row>
    <row r="225" spans="1:42" ht="14.5" customHeight="1" x14ac:dyDescent="0.35">
      <c r="A225" t="s">
        <v>4</v>
      </c>
      <c r="B225">
        <v>25</v>
      </c>
      <c r="C225" t="s">
        <v>1</v>
      </c>
      <c r="D225" t="str">
        <f t="shared" ref="D225:D233" si="467">IF($B224&lt;$B225, "W", IF($B225&lt;$B224, "L", "T"))</f>
        <v>W</v>
      </c>
      <c r="E225" s="5">
        <v>40846</v>
      </c>
      <c r="F225" s="4">
        <f t="shared" si="435"/>
        <v>8</v>
      </c>
      <c r="G225">
        <v>7</v>
      </c>
      <c r="H225" t="s">
        <v>35</v>
      </c>
      <c r="I225">
        <v>1615</v>
      </c>
      <c r="J225" t="s">
        <v>43</v>
      </c>
      <c r="K225" s="1">
        <v>40</v>
      </c>
      <c r="L225" s="1" t="s">
        <v>64</v>
      </c>
      <c r="M225">
        <f t="shared" ref="M225:M241" si="468">$B224</f>
        <v>17</v>
      </c>
      <c r="N225" s="10">
        <f t="shared" si="437"/>
        <v>21.571428571428573</v>
      </c>
      <c r="O225" s="10">
        <f t="shared" si="438"/>
        <v>17.428571428571427</v>
      </c>
      <c r="P225" s="8">
        <v>-3</v>
      </c>
      <c r="Q225" t="str">
        <f t="shared" si="439"/>
        <v>Y</v>
      </c>
      <c r="AA225" t="s">
        <v>204</v>
      </c>
      <c r="AC225">
        <f t="shared" si="456"/>
        <v>2</v>
      </c>
      <c r="AF225" t="s">
        <v>203</v>
      </c>
      <c r="AJ225" t="s">
        <v>204</v>
      </c>
      <c r="AK225" t="s">
        <v>204</v>
      </c>
      <c r="AP225">
        <f t="shared" si="413"/>
        <v>5</v>
      </c>
    </row>
    <row r="226" spans="1:42" ht="14.5" customHeight="1" x14ac:dyDescent="0.35">
      <c r="A226" t="s">
        <v>8</v>
      </c>
      <c r="B226">
        <v>10</v>
      </c>
      <c r="C226" t="s">
        <v>1</v>
      </c>
      <c r="D226" t="str">
        <f t="shared" si="464"/>
        <v>L</v>
      </c>
      <c r="E226" s="5">
        <f t="shared" ref="E226" si="469">$E227</f>
        <v>40846</v>
      </c>
      <c r="F226" s="4">
        <f t="shared" si="435"/>
        <v>7</v>
      </c>
      <c r="G226">
        <v>7</v>
      </c>
      <c r="H226" t="s">
        <v>34</v>
      </c>
      <c r="I226">
        <v>1315</v>
      </c>
      <c r="J226" t="s">
        <v>67</v>
      </c>
      <c r="K226" s="1">
        <f>K227</f>
        <v>67</v>
      </c>
      <c r="L226" s="1" t="str">
        <f>L227</f>
        <v>Sunny</v>
      </c>
      <c r="M226">
        <f t="shared" ref="M226:M241" si="470">$B227</f>
        <v>20</v>
      </c>
      <c r="N226" s="10">
        <f t="shared" si="437"/>
        <v>16.166666666666668</v>
      </c>
      <c r="O226" s="10">
        <f t="shared" si="438"/>
        <v>20</v>
      </c>
      <c r="P226" s="8">
        <f>(P227*-1)</f>
        <v>-9</v>
      </c>
      <c r="Q226" t="str">
        <f t="shared" si="439"/>
        <v>N</v>
      </c>
      <c r="S226" t="s">
        <v>204</v>
      </c>
      <c r="U226" t="s">
        <v>203</v>
      </c>
      <c r="Z226" t="s">
        <v>203</v>
      </c>
      <c r="AC226">
        <f t="shared" si="456"/>
        <v>4</v>
      </c>
      <c r="AH226" t="s">
        <v>203</v>
      </c>
      <c r="AL226" t="s">
        <v>203</v>
      </c>
      <c r="AP226">
        <f t="shared" si="413"/>
        <v>2</v>
      </c>
    </row>
    <row r="227" spans="1:42" ht="14.5" customHeight="1" x14ac:dyDescent="0.35">
      <c r="A227" t="s">
        <v>24</v>
      </c>
      <c r="B227">
        <v>20</v>
      </c>
      <c r="C227" t="s">
        <v>1</v>
      </c>
      <c r="D227" t="str">
        <f t="shared" si="467"/>
        <v>W</v>
      </c>
      <c r="E227" s="5">
        <v>40846</v>
      </c>
      <c r="F227" s="4">
        <f t="shared" si="435"/>
        <v>7</v>
      </c>
      <c r="G227">
        <v>14</v>
      </c>
      <c r="H227" t="s">
        <v>35</v>
      </c>
      <c r="I227">
        <v>1315</v>
      </c>
      <c r="J227" t="s">
        <v>67</v>
      </c>
      <c r="K227" s="1">
        <v>67</v>
      </c>
      <c r="L227" s="1" t="s">
        <v>65</v>
      </c>
      <c r="M227">
        <f t="shared" ref="M227:M241" si="471">$B226</f>
        <v>10</v>
      </c>
      <c r="N227" s="10">
        <f t="shared" si="437"/>
        <v>27.833333333333332</v>
      </c>
      <c r="O227" s="10">
        <f t="shared" si="438"/>
        <v>16.166666666666668</v>
      </c>
      <c r="P227" s="8">
        <v>9</v>
      </c>
      <c r="Q227" t="str">
        <f t="shared" si="439"/>
        <v>N</v>
      </c>
      <c r="T227" t="s">
        <v>203</v>
      </c>
      <c r="V227" t="s">
        <v>203</v>
      </c>
      <c r="Y227" t="s">
        <v>203</v>
      </c>
      <c r="AC227">
        <f t="shared" si="456"/>
        <v>3</v>
      </c>
      <c r="AI227" t="s">
        <v>203</v>
      </c>
      <c r="AP227">
        <f t="shared" si="413"/>
        <v>1</v>
      </c>
    </row>
    <row r="228" spans="1:42" ht="14.5" customHeight="1" x14ac:dyDescent="0.35">
      <c r="A228" t="s">
        <v>6</v>
      </c>
      <c r="B228">
        <v>34</v>
      </c>
      <c r="C228" t="s">
        <v>1</v>
      </c>
      <c r="D228" t="str">
        <f t="shared" si="464"/>
        <v>W</v>
      </c>
      <c r="E228" s="5">
        <f t="shared" ref="E228" si="472">$E229</f>
        <v>40846</v>
      </c>
      <c r="F228" s="4">
        <f t="shared" si="435"/>
        <v>7</v>
      </c>
      <c r="G228">
        <v>14</v>
      </c>
      <c r="H228" t="s">
        <v>34</v>
      </c>
      <c r="I228">
        <v>1315</v>
      </c>
      <c r="J228" t="s">
        <v>67</v>
      </c>
      <c r="K228" s="1">
        <f>K229</f>
        <v>56</v>
      </c>
      <c r="L228" s="1" t="str">
        <f>L229</f>
        <v>Cloudy</v>
      </c>
      <c r="M228">
        <f t="shared" ref="M228:M241" si="473">$B229</f>
        <v>12</v>
      </c>
      <c r="N228" s="10">
        <f t="shared" si="437"/>
        <v>22.833333333333332</v>
      </c>
      <c r="O228" s="10">
        <f t="shared" si="438"/>
        <v>18.5</v>
      </c>
      <c r="P228" s="8">
        <f>(P229*-1)</f>
        <v>1.5</v>
      </c>
      <c r="Q228" t="str">
        <f t="shared" si="439"/>
        <v>N</v>
      </c>
      <c r="U228" t="s">
        <v>204</v>
      </c>
      <c r="AC228">
        <f t="shared" si="456"/>
        <v>2</v>
      </c>
      <c r="AH228" t="s">
        <v>203</v>
      </c>
      <c r="AJ228" t="s">
        <v>204</v>
      </c>
      <c r="AL228" t="s">
        <v>203</v>
      </c>
      <c r="AP228">
        <f t="shared" si="413"/>
        <v>4</v>
      </c>
    </row>
    <row r="229" spans="1:42" ht="14.5" customHeight="1" x14ac:dyDescent="0.35">
      <c r="A229" t="s">
        <v>25</v>
      </c>
      <c r="B229">
        <v>12</v>
      </c>
      <c r="C229" t="s">
        <v>1</v>
      </c>
      <c r="D229" t="str">
        <f t="shared" si="467"/>
        <v>L</v>
      </c>
      <c r="E229" s="5">
        <v>40846</v>
      </c>
      <c r="F229" s="4">
        <f t="shared" si="435"/>
        <v>7</v>
      </c>
      <c r="G229">
        <v>7</v>
      </c>
      <c r="H229" t="s">
        <v>35</v>
      </c>
      <c r="I229">
        <v>1315</v>
      </c>
      <c r="J229" t="s">
        <v>67</v>
      </c>
      <c r="K229" s="1">
        <v>56</v>
      </c>
      <c r="L229" s="1" t="s">
        <v>64</v>
      </c>
      <c r="M229">
        <f t="shared" ref="M229:M241" si="474">$B228</f>
        <v>34</v>
      </c>
      <c r="N229" s="10">
        <f t="shared" si="437"/>
        <v>16.166666666666668</v>
      </c>
      <c r="O229" s="10">
        <f t="shared" si="438"/>
        <v>21.333333333333332</v>
      </c>
      <c r="P229" s="8">
        <v>-1.5</v>
      </c>
      <c r="Q229" t="str">
        <f t="shared" si="439"/>
        <v>N</v>
      </c>
      <c r="R229" t="s">
        <v>203</v>
      </c>
      <c r="S229" t="s">
        <v>203</v>
      </c>
      <c r="U229" t="s">
        <v>204</v>
      </c>
      <c r="V229" t="s">
        <v>203</v>
      </c>
      <c r="AA229" t="s">
        <v>203</v>
      </c>
      <c r="AC229">
        <f t="shared" si="456"/>
        <v>6</v>
      </c>
      <c r="AO229" t="s">
        <v>203</v>
      </c>
      <c r="AP229">
        <f t="shared" si="413"/>
        <v>1</v>
      </c>
    </row>
    <row r="230" spans="1:42" ht="14.5" customHeight="1" x14ac:dyDescent="0.35">
      <c r="A230" t="s">
        <v>28</v>
      </c>
      <c r="B230">
        <v>7</v>
      </c>
      <c r="C230" t="s">
        <v>1</v>
      </c>
      <c r="D230" t="str">
        <f t="shared" si="464"/>
        <v>L</v>
      </c>
      <c r="E230" s="5">
        <f t="shared" ref="E230" si="475">$E231</f>
        <v>40846</v>
      </c>
      <c r="F230" s="4">
        <f t="shared" si="435"/>
        <v>7</v>
      </c>
      <c r="G230">
        <v>7</v>
      </c>
      <c r="H230" t="s">
        <v>34</v>
      </c>
      <c r="I230">
        <v>2020</v>
      </c>
      <c r="J230" t="s">
        <v>43</v>
      </c>
      <c r="K230" s="1">
        <f>K231</f>
        <v>42</v>
      </c>
      <c r="L230" s="1" t="str">
        <f>L231</f>
        <v>Clear</v>
      </c>
      <c r="M230">
        <f t="shared" ref="M230:M241" si="476">$B231</f>
        <v>34</v>
      </c>
      <c r="N230" s="10">
        <f t="shared" si="437"/>
        <v>24.833333333333332</v>
      </c>
      <c r="O230" s="10">
        <f t="shared" si="438"/>
        <v>21.333333333333332</v>
      </c>
      <c r="P230" s="8">
        <f>(P231*-1)</f>
        <v>-3</v>
      </c>
      <c r="Q230" t="str">
        <f t="shared" si="439"/>
        <v>N</v>
      </c>
      <c r="R230" t="s">
        <v>203</v>
      </c>
      <c r="S230" t="s">
        <v>204</v>
      </c>
      <c r="Y230" t="s">
        <v>203</v>
      </c>
      <c r="AC230">
        <f t="shared" si="456"/>
        <v>4</v>
      </c>
      <c r="AD230" t="s">
        <v>203</v>
      </c>
      <c r="AH230" t="s">
        <v>203</v>
      </c>
      <c r="AP230">
        <f t="shared" si="413"/>
        <v>2</v>
      </c>
    </row>
    <row r="231" spans="1:42" ht="14.5" customHeight="1" x14ac:dyDescent="0.35">
      <c r="A231" t="s">
        <v>27</v>
      </c>
      <c r="B231">
        <v>34</v>
      </c>
      <c r="C231" t="s">
        <v>1</v>
      </c>
      <c r="D231" t="str">
        <f t="shared" si="467"/>
        <v>W</v>
      </c>
      <c r="E231" s="5">
        <v>40846</v>
      </c>
      <c r="F231" s="4">
        <f t="shared" si="435"/>
        <v>7</v>
      </c>
      <c r="G231">
        <v>14</v>
      </c>
      <c r="H231" t="s">
        <v>35</v>
      </c>
      <c r="I231">
        <v>2020</v>
      </c>
      <c r="J231" t="s">
        <v>43</v>
      </c>
      <c r="K231" s="1">
        <v>42</v>
      </c>
      <c r="L231" s="1" t="s">
        <v>69</v>
      </c>
      <c r="M231">
        <f t="shared" ref="M231:M241" si="477">$B230</f>
        <v>7</v>
      </c>
      <c r="N231" s="10">
        <f t="shared" si="437"/>
        <v>24.166666666666668</v>
      </c>
      <c r="O231" s="10">
        <f t="shared" si="438"/>
        <v>24.166666666666668</v>
      </c>
      <c r="P231" s="8">
        <v>3</v>
      </c>
      <c r="Q231" t="str">
        <f t="shared" si="439"/>
        <v>N</v>
      </c>
      <c r="W231" t="s">
        <v>203</v>
      </c>
      <c r="Z231" t="s">
        <v>203</v>
      </c>
      <c r="AC231">
        <f t="shared" si="456"/>
        <v>2</v>
      </c>
      <c r="AD231" t="s">
        <v>203</v>
      </c>
      <c r="AN231" t="s">
        <v>203</v>
      </c>
      <c r="AP231">
        <f t="shared" si="413"/>
        <v>2</v>
      </c>
    </row>
    <row r="232" spans="1:42" ht="14.5" customHeight="1" x14ac:dyDescent="0.35">
      <c r="A232" t="s">
        <v>32</v>
      </c>
      <c r="B232">
        <v>20</v>
      </c>
      <c r="C232" t="s">
        <v>5</v>
      </c>
      <c r="D232" t="str">
        <f t="shared" si="464"/>
        <v>L</v>
      </c>
      <c r="E232" s="5">
        <f t="shared" ref="E232" si="478">$E233</f>
        <v>40847</v>
      </c>
      <c r="F232" s="4">
        <f t="shared" si="435"/>
        <v>7</v>
      </c>
      <c r="G232">
        <v>8</v>
      </c>
      <c r="H232" t="s">
        <v>34</v>
      </c>
      <c r="I232">
        <v>1930</v>
      </c>
      <c r="J232" t="s">
        <v>38</v>
      </c>
      <c r="K232">
        <v>63</v>
      </c>
      <c r="L232" t="s">
        <v>69</v>
      </c>
      <c r="M232">
        <f t="shared" ref="M232:M241" si="479">$B233</f>
        <v>23</v>
      </c>
      <c r="N232" s="10">
        <f t="shared" si="437"/>
        <v>23.5</v>
      </c>
      <c r="O232" s="10">
        <f t="shared" si="438"/>
        <v>22.666666666666668</v>
      </c>
      <c r="P232" s="8">
        <f>(P233*-1)</f>
        <v>3</v>
      </c>
      <c r="Q232" t="str">
        <f t="shared" si="439"/>
        <v>Y</v>
      </c>
      <c r="S232" t="s">
        <v>203</v>
      </c>
      <c r="T232" t="s">
        <v>203</v>
      </c>
      <c r="U232" t="s">
        <v>203</v>
      </c>
      <c r="W232" t="s">
        <v>203</v>
      </c>
      <c r="AC232">
        <f t="shared" si="456"/>
        <v>4</v>
      </c>
      <c r="AJ232" t="s">
        <v>204</v>
      </c>
      <c r="AP232">
        <f t="shared" si="413"/>
        <v>2</v>
      </c>
    </row>
    <row r="233" spans="1:42" ht="14.5" customHeight="1" x14ac:dyDescent="0.35">
      <c r="A233" t="s">
        <v>33</v>
      </c>
      <c r="B233">
        <v>23</v>
      </c>
      <c r="C233" t="s">
        <v>5</v>
      </c>
      <c r="D233" t="str">
        <f t="shared" si="467"/>
        <v>W</v>
      </c>
      <c r="E233" s="5">
        <v>40847</v>
      </c>
      <c r="F233" s="4">
        <f t="shared" si="435"/>
        <v>7</v>
      </c>
      <c r="G233">
        <v>8</v>
      </c>
      <c r="H233" t="s">
        <v>35</v>
      </c>
      <c r="I233">
        <v>1930</v>
      </c>
      <c r="J233" t="s">
        <v>38</v>
      </c>
      <c r="K233">
        <v>63</v>
      </c>
      <c r="L233" t="s">
        <v>69</v>
      </c>
      <c r="M233">
        <f t="shared" ref="M233:M241" si="480">$B232</f>
        <v>20</v>
      </c>
      <c r="N233" s="10">
        <f t="shared" si="437"/>
        <v>17.5</v>
      </c>
      <c r="O233" s="10">
        <f t="shared" si="438"/>
        <v>25</v>
      </c>
      <c r="P233" s="8">
        <v>-3</v>
      </c>
      <c r="Q233" t="str">
        <f t="shared" si="439"/>
        <v>Y</v>
      </c>
      <c r="AC233">
        <f t="shared" si="456"/>
        <v>0</v>
      </c>
      <c r="AN233" t="s">
        <v>203</v>
      </c>
      <c r="AP233">
        <f t="shared" si="413"/>
        <v>1</v>
      </c>
    </row>
    <row r="234" spans="1:42" ht="14.5" customHeight="1" x14ac:dyDescent="0.35">
      <c r="A234" t="s">
        <v>25</v>
      </c>
      <c r="B234">
        <v>13</v>
      </c>
      <c r="C234" t="s">
        <v>1</v>
      </c>
      <c r="D234" t="str">
        <f>IF($B234&lt;$B235,"L",IF($B235&lt;$B234, "W", "T"))</f>
        <v>L</v>
      </c>
      <c r="E234" s="5">
        <f>$E235</f>
        <v>40853</v>
      </c>
      <c r="F234" s="4">
        <f>1+IF(ISNA(VLOOKUP($A234,$A$208:$F$233,6,FALSE)),VLOOKUP($A234,$A$182:$F$207,6,FALSE),VLOOKUP($A234,$A$208:$F$233,6,FALSE))</f>
        <v>8</v>
      </c>
      <c r="G234">
        <v>7</v>
      </c>
      <c r="H234" t="s">
        <v>34</v>
      </c>
      <c r="I234">
        <v>1200</v>
      </c>
      <c r="J234" t="s">
        <v>38</v>
      </c>
      <c r="K234" t="s">
        <v>61</v>
      </c>
      <c r="M234">
        <f t="shared" ref="M234:M241" si="481">$B235</f>
        <v>23</v>
      </c>
      <c r="N234" s="10">
        <f>IF(ISNA(VLOOKUP($A234,$A$208:$N$233,2,FALSE)),((VLOOKUP($A234,$A$182:$N$207,14,FALSE)*($F234-2))+VLOOKUP($A234,$A$182:$N$207,2,FALSE))/($F234-1),((VLOOKUP($A234,$A$208:$N$233,14,FALSE)*($F234-2))+VLOOKUP($A234,$A$208:$N$233,2,FALSE))/($F234-1))</f>
        <v>15.571428571428571</v>
      </c>
      <c r="O234" s="10">
        <f>IF(ISNA(VLOOKUP($A234,$A$208:$O$233,13,FALSE)),((VLOOKUP($A234,$A$182:$O$207,15,FALSE)*($F234-2))+VLOOKUP($A234,$A$182:$O$207,13,FALSE))/($F234-1),((VLOOKUP($A234,$A$208:$O$233,15,FALSE)*($F234-2))+VLOOKUP($A234,$A$208:$O$233,13,FALSE))/($F234-1))</f>
        <v>23.142857142857142</v>
      </c>
      <c r="P234" s="8">
        <f>(P235*-1)</f>
        <v>-10.5</v>
      </c>
      <c r="Q234" t="str">
        <f>IF(AND(($P234 &lt;  0), ($D234="L")), "N", IF(AND(($P234 &gt; 0), ($D234="W")),"N","Y"))</f>
        <v>N</v>
      </c>
      <c r="R234" t="s">
        <v>203</v>
      </c>
      <c r="T234" t="s">
        <v>203</v>
      </c>
      <c r="U234" t="s">
        <v>204</v>
      </c>
      <c r="AB234" t="s">
        <v>203</v>
      </c>
      <c r="AC234">
        <f t="shared" si="456"/>
        <v>5</v>
      </c>
      <c r="AD234" t="s">
        <v>203</v>
      </c>
      <c r="AH234" t="s">
        <v>203</v>
      </c>
      <c r="AK234" t="s">
        <v>203</v>
      </c>
      <c r="AO234" t="s">
        <v>203</v>
      </c>
      <c r="AP234">
        <f t="shared" si="413"/>
        <v>4</v>
      </c>
    </row>
    <row r="235" spans="1:42" ht="14.5" customHeight="1" x14ac:dyDescent="0.35">
      <c r="A235" t="s">
        <v>28</v>
      </c>
      <c r="B235">
        <v>23</v>
      </c>
      <c r="C235" t="s">
        <v>1</v>
      </c>
      <c r="D235" t="str">
        <f>IF($B234&lt;$B235, "W", IF($B235&lt;$B234, "L", "T"))</f>
        <v>W</v>
      </c>
      <c r="E235" s="5">
        <v>40853</v>
      </c>
      <c r="F235" s="4">
        <f t="shared" ref="F235:F262" si="482">1+IF(ISNA(VLOOKUP($A235,$A$208:$F$233,6,FALSE)),VLOOKUP($A235,$A$182:$F$207,6,FALSE),VLOOKUP($A235,$A$208:$F$233,6,FALSE))</f>
        <v>8</v>
      </c>
      <c r="G235">
        <v>7</v>
      </c>
      <c r="H235" t="s">
        <v>35</v>
      </c>
      <c r="I235">
        <v>1200</v>
      </c>
      <c r="J235" t="s">
        <v>38</v>
      </c>
      <c r="K235" t="s">
        <v>61</v>
      </c>
      <c r="M235">
        <f t="shared" ref="M235:M241" si="483">$B234</f>
        <v>13</v>
      </c>
      <c r="N235" s="10">
        <f t="shared" ref="N235:N262" si="484">IF(ISNA(VLOOKUP($A235,$A$208:$N$233,2,FALSE)),((VLOOKUP($A235,$A$182:$N$207,14,FALSE)*($F235-2))+VLOOKUP($A235,$A$182:$N$207,2,FALSE))/($F235-1),((VLOOKUP($A235,$A$208:$N$233,14,FALSE)*($F235-2))+VLOOKUP($A235,$A$208:$N$233,2,FALSE))/($F235-1))</f>
        <v>22.285714285714285</v>
      </c>
      <c r="O235" s="10">
        <f t="shared" ref="O235:O262" si="485">IF(ISNA(VLOOKUP($A235,$A$208:$O$233,13,FALSE)),((VLOOKUP($A235,$A$182:$O$207,15,FALSE)*($F235-2))+VLOOKUP($A235,$A$182:$O$207,13,FALSE))/($F235-1),((VLOOKUP($A235,$A$208:$O$233,15,FALSE)*($F235-2))+VLOOKUP($A235,$A$208:$O$233,13,FALSE))/($F235-1))</f>
        <v>23.142857142857142</v>
      </c>
      <c r="P235" s="8">
        <v>10.5</v>
      </c>
      <c r="Q235" t="str">
        <f t="shared" ref="Q235:Q261" si="486">IF(AND(($P235 &lt;  0), ($D235="L")), "N", IF(AND(($P235 &gt; 0), ($D235="W")),"N","Y"))</f>
        <v>N</v>
      </c>
      <c r="R235" t="s">
        <v>203</v>
      </c>
      <c r="S235" t="s">
        <v>204</v>
      </c>
      <c r="Y235" t="s">
        <v>203</v>
      </c>
      <c r="AC235">
        <f t="shared" si="456"/>
        <v>4</v>
      </c>
      <c r="AH235" t="s">
        <v>204</v>
      </c>
      <c r="AM235" t="s">
        <v>204</v>
      </c>
      <c r="AP235">
        <f t="shared" si="413"/>
        <v>4</v>
      </c>
    </row>
    <row r="236" spans="1:42" ht="14.5" customHeight="1" x14ac:dyDescent="0.35">
      <c r="A236" t="s">
        <v>3</v>
      </c>
      <c r="B236">
        <v>31</v>
      </c>
      <c r="C236" t="s">
        <v>1</v>
      </c>
      <c r="D236" t="str">
        <f>IF($B236&lt;$B237,"L",IF($B237&lt;$B236, "W", "T"))</f>
        <v>W</v>
      </c>
      <c r="E236" s="5">
        <f t="shared" ref="E236" si="487">$E237</f>
        <v>40853</v>
      </c>
      <c r="F236" s="4">
        <f t="shared" si="482"/>
        <v>8</v>
      </c>
      <c r="G236">
        <v>14</v>
      </c>
      <c r="H236" t="s">
        <v>34</v>
      </c>
      <c r="I236">
        <v>1300</v>
      </c>
      <c r="J236" t="s">
        <v>43</v>
      </c>
      <c r="K236">
        <v>57</v>
      </c>
      <c r="L236" t="s">
        <v>125</v>
      </c>
      <c r="M236">
        <f t="shared" ref="M236:M241" si="488">$B237</f>
        <v>7</v>
      </c>
      <c r="N236" s="10">
        <f t="shared" si="484"/>
        <v>22.571428571428573</v>
      </c>
      <c r="O236" s="10">
        <f t="shared" si="485"/>
        <v>23.285714285714285</v>
      </c>
      <c r="P236" s="8">
        <f>(P237*-1)</f>
        <v>6.5</v>
      </c>
      <c r="Q236" t="str">
        <f t="shared" si="486"/>
        <v>N</v>
      </c>
      <c r="T236" t="s">
        <v>203</v>
      </c>
      <c r="U236" t="s">
        <v>203</v>
      </c>
      <c r="AC236">
        <f t="shared" si="456"/>
        <v>2</v>
      </c>
      <c r="AP236">
        <f t="shared" si="413"/>
        <v>0</v>
      </c>
    </row>
    <row r="237" spans="1:42" ht="14.5" customHeight="1" x14ac:dyDescent="0.35">
      <c r="A237" t="s">
        <v>14</v>
      </c>
      <c r="B237">
        <v>7</v>
      </c>
      <c r="C237" t="s">
        <v>1</v>
      </c>
      <c r="D237" t="str">
        <f>IF($B236&lt;$B237, "W", IF($B237&lt;$B236, "L", "T"))</f>
        <v>L</v>
      </c>
      <c r="E237" s="5">
        <v>40853</v>
      </c>
      <c r="F237" s="4">
        <f t="shared" si="482"/>
        <v>9</v>
      </c>
      <c r="G237">
        <v>7</v>
      </c>
      <c r="H237" t="s">
        <v>35</v>
      </c>
      <c r="I237">
        <v>1300</v>
      </c>
      <c r="J237" t="s">
        <v>43</v>
      </c>
      <c r="K237">
        <v>57</v>
      </c>
      <c r="L237" t="s">
        <v>125</v>
      </c>
      <c r="M237">
        <f t="shared" ref="M237:M241" si="489">$B236</f>
        <v>31</v>
      </c>
      <c r="N237" s="10">
        <f t="shared" si="484"/>
        <v>15.125</v>
      </c>
      <c r="O237" s="10">
        <f t="shared" si="485"/>
        <v>31.500000000000004</v>
      </c>
      <c r="P237" s="8">
        <v>-6.5</v>
      </c>
      <c r="Q237" t="str">
        <f t="shared" si="486"/>
        <v>N</v>
      </c>
      <c r="S237" t="s">
        <v>204</v>
      </c>
      <c r="U237" t="s">
        <v>203</v>
      </c>
      <c r="V237" t="s">
        <v>203</v>
      </c>
      <c r="W237" t="s">
        <v>203</v>
      </c>
      <c r="X237" t="s">
        <v>204</v>
      </c>
      <c r="Y237" t="s">
        <v>203</v>
      </c>
      <c r="AA237" t="s">
        <v>203</v>
      </c>
      <c r="AC237">
        <f t="shared" si="456"/>
        <v>9</v>
      </c>
      <c r="AI237" t="s">
        <v>203</v>
      </c>
      <c r="AP237">
        <f t="shared" si="413"/>
        <v>1</v>
      </c>
    </row>
    <row r="238" spans="1:42" ht="14.5" customHeight="1" x14ac:dyDescent="0.35">
      <c r="A238" t="s">
        <v>10</v>
      </c>
      <c r="B238">
        <v>31</v>
      </c>
      <c r="C238" t="s">
        <v>1</v>
      </c>
      <c r="D238" t="str">
        <f>IF($B238&lt;$B239,"L",IF($B239&lt;$B238, "W", "T"))</f>
        <v>W</v>
      </c>
      <c r="E238" s="5">
        <f t="shared" ref="E238" si="490">$E239</f>
        <v>40853</v>
      </c>
      <c r="F238" s="4">
        <f t="shared" si="482"/>
        <v>8</v>
      </c>
      <c r="G238">
        <v>7</v>
      </c>
      <c r="H238" t="s">
        <v>34</v>
      </c>
      <c r="I238">
        <v>1200</v>
      </c>
      <c r="J238" t="s">
        <v>38</v>
      </c>
      <c r="K238">
        <v>62</v>
      </c>
      <c r="L238" t="s">
        <v>64</v>
      </c>
      <c r="M238">
        <f t="shared" ref="M238:M241" si="491">$B239</f>
        <v>3</v>
      </c>
      <c r="N238" s="10">
        <f t="shared" si="484"/>
        <v>15.285714285714286</v>
      </c>
      <c r="O238" s="10">
        <f t="shared" si="485"/>
        <v>23.714285714285715</v>
      </c>
      <c r="P238" s="8">
        <f>(P239*-1)</f>
        <v>-5.5</v>
      </c>
      <c r="Q238" t="str">
        <f t="shared" si="486"/>
        <v>Y</v>
      </c>
      <c r="R238" t="s">
        <v>203</v>
      </c>
      <c r="V238" t="s">
        <v>203</v>
      </c>
      <c r="X238" t="s">
        <v>203</v>
      </c>
      <c r="Z238" t="s">
        <v>203</v>
      </c>
      <c r="AC238">
        <f t="shared" si="456"/>
        <v>4</v>
      </c>
      <c r="AD238" t="s">
        <v>203</v>
      </c>
      <c r="AM238" t="s">
        <v>204</v>
      </c>
      <c r="AO238" t="s">
        <v>203</v>
      </c>
      <c r="AP238">
        <f t="shared" si="413"/>
        <v>4</v>
      </c>
    </row>
    <row r="239" spans="1:42" ht="14.5" customHeight="1" x14ac:dyDescent="0.35">
      <c r="A239" t="s">
        <v>33</v>
      </c>
      <c r="B239">
        <v>3</v>
      </c>
      <c r="C239" t="s">
        <v>1</v>
      </c>
      <c r="D239" t="str">
        <f>IF($B238&lt;$B239, "W", IF($B239&lt;$B238, "L", "T"))</f>
        <v>L</v>
      </c>
      <c r="E239" s="5">
        <v>40853</v>
      </c>
      <c r="F239" s="4">
        <f t="shared" si="482"/>
        <v>8</v>
      </c>
      <c r="G239">
        <v>6</v>
      </c>
      <c r="H239" t="s">
        <v>35</v>
      </c>
      <c r="I239">
        <v>1200</v>
      </c>
      <c r="J239" t="s">
        <v>38</v>
      </c>
      <c r="K239">
        <v>62</v>
      </c>
      <c r="L239" t="s">
        <v>64</v>
      </c>
      <c r="M239">
        <f t="shared" ref="M239:M241" si="492">$B238</f>
        <v>31</v>
      </c>
      <c r="N239" s="10">
        <f t="shared" si="484"/>
        <v>18.285714285714285</v>
      </c>
      <c r="O239" s="10">
        <f t="shared" si="485"/>
        <v>24.285714285714285</v>
      </c>
      <c r="P239" s="8">
        <v>5.5</v>
      </c>
      <c r="Q239" t="str">
        <f t="shared" si="486"/>
        <v>Y</v>
      </c>
      <c r="AC239">
        <f t="shared" si="456"/>
        <v>0</v>
      </c>
      <c r="AO239" t="s">
        <v>204</v>
      </c>
      <c r="AP239">
        <f t="shared" si="413"/>
        <v>2</v>
      </c>
    </row>
    <row r="240" spans="1:42" ht="14.5" customHeight="1" x14ac:dyDescent="0.35">
      <c r="A240" t="s">
        <v>9</v>
      </c>
      <c r="B240">
        <v>16</v>
      </c>
      <c r="C240" t="s">
        <v>1</v>
      </c>
      <c r="D240" t="str">
        <f>IF($B240&lt;$B241,"L",IF($B241&lt;$B240, "W", "T"))</f>
        <v>L</v>
      </c>
      <c r="E240" s="5">
        <f t="shared" ref="E240" si="493">$E241</f>
        <v>40853</v>
      </c>
      <c r="F240" s="4">
        <f t="shared" si="482"/>
        <v>8</v>
      </c>
      <c r="G240">
        <v>14</v>
      </c>
      <c r="H240" t="s">
        <v>34</v>
      </c>
      <c r="I240">
        <v>1200</v>
      </c>
      <c r="J240" t="s">
        <v>38</v>
      </c>
      <c r="K240" t="s">
        <v>61</v>
      </c>
      <c r="M240">
        <f t="shared" ref="M240:M302" si="494">$B241</f>
        <v>27</v>
      </c>
      <c r="N240" s="10">
        <f t="shared" si="484"/>
        <v>18.714285714285715</v>
      </c>
      <c r="O240" s="10">
        <f t="shared" si="485"/>
        <v>24.142857142857142</v>
      </c>
      <c r="P240" s="8">
        <f>(P241*-1)</f>
        <v>-8.5</v>
      </c>
      <c r="Q240" t="str">
        <f t="shared" si="486"/>
        <v>N</v>
      </c>
      <c r="R240" t="s">
        <v>203</v>
      </c>
      <c r="S240" t="s">
        <v>203</v>
      </c>
      <c r="V240" t="s">
        <v>203</v>
      </c>
      <c r="X240" t="s">
        <v>204</v>
      </c>
      <c r="AC240">
        <f t="shared" si="456"/>
        <v>5</v>
      </c>
      <c r="AE240" t="s">
        <v>203</v>
      </c>
      <c r="AI240" t="s">
        <v>203</v>
      </c>
      <c r="AN240" t="s">
        <v>203</v>
      </c>
      <c r="AP240">
        <f t="shared" si="413"/>
        <v>3</v>
      </c>
    </row>
    <row r="241" spans="1:42" ht="14.5" customHeight="1" x14ac:dyDescent="0.35">
      <c r="A241" t="s">
        <v>2</v>
      </c>
      <c r="B241">
        <v>27</v>
      </c>
      <c r="C241" t="s">
        <v>1</v>
      </c>
      <c r="D241" t="str">
        <f>IF($B240&lt;$B241, "W", IF($B241&lt;$B240, "L", "T"))</f>
        <v>W</v>
      </c>
      <c r="E241" s="5">
        <v>40853</v>
      </c>
      <c r="F241" s="4">
        <f t="shared" si="482"/>
        <v>9</v>
      </c>
      <c r="G241">
        <v>7</v>
      </c>
      <c r="H241" t="s">
        <v>35</v>
      </c>
      <c r="I241">
        <v>1200</v>
      </c>
      <c r="J241" t="s">
        <v>38</v>
      </c>
      <c r="K241" t="s">
        <v>61</v>
      </c>
      <c r="M241">
        <f t="shared" ref="M241:M303" si="495">$B240</f>
        <v>16</v>
      </c>
      <c r="N241" s="10">
        <f t="shared" si="484"/>
        <v>32.5</v>
      </c>
      <c r="O241" s="10">
        <f t="shared" si="485"/>
        <v>23.625</v>
      </c>
      <c r="P241" s="8">
        <v>8.5</v>
      </c>
      <c r="Q241" t="str">
        <f t="shared" si="486"/>
        <v>N</v>
      </c>
      <c r="Z241" t="s">
        <v>203</v>
      </c>
      <c r="AC241">
        <f t="shared" si="456"/>
        <v>1</v>
      </c>
      <c r="AE241" t="s">
        <v>203</v>
      </c>
      <c r="AI241" t="s">
        <v>204</v>
      </c>
      <c r="AP241">
        <f t="shared" si="413"/>
        <v>3</v>
      </c>
    </row>
    <row r="242" spans="1:42" ht="14.5" customHeight="1" x14ac:dyDescent="0.35">
      <c r="A242" t="s">
        <v>24</v>
      </c>
      <c r="B242">
        <v>19</v>
      </c>
      <c r="C242" t="s">
        <v>1</v>
      </c>
      <c r="D242" t="str">
        <f>IF($B242&lt;$B243,"L",IF($B243&lt;$B242, "W", "T"))</f>
        <v>W</v>
      </c>
      <c r="E242" s="5">
        <f t="shared" ref="E242" si="496">$E243</f>
        <v>40853</v>
      </c>
      <c r="F242" s="4">
        <f t="shared" si="482"/>
        <v>8</v>
      </c>
      <c r="G242">
        <v>7</v>
      </c>
      <c r="H242" t="s">
        <v>34</v>
      </c>
      <c r="I242">
        <v>1300</v>
      </c>
      <c r="J242" t="s">
        <v>43</v>
      </c>
      <c r="K242">
        <v>56</v>
      </c>
      <c r="L242" t="s">
        <v>65</v>
      </c>
      <c r="M242">
        <f t="shared" si="494"/>
        <v>11</v>
      </c>
      <c r="N242" s="10">
        <f t="shared" si="484"/>
        <v>26.714285714285715</v>
      </c>
      <c r="O242" s="10">
        <f t="shared" si="485"/>
        <v>15.285714285714286</v>
      </c>
      <c r="P242" s="8">
        <f>(P243*-1)</f>
        <v>5</v>
      </c>
      <c r="Q242" t="str">
        <f t="shared" si="486"/>
        <v>N</v>
      </c>
      <c r="T242" t="s">
        <v>203</v>
      </c>
      <c r="AA242" t="s">
        <v>203</v>
      </c>
      <c r="AC242">
        <f t="shared" si="456"/>
        <v>2</v>
      </c>
      <c r="AE242" t="s">
        <v>204</v>
      </c>
      <c r="AN242" t="s">
        <v>203</v>
      </c>
      <c r="AP242">
        <f t="shared" si="413"/>
        <v>3</v>
      </c>
    </row>
    <row r="243" spans="1:42" ht="14.5" customHeight="1" x14ac:dyDescent="0.35">
      <c r="A243" t="s">
        <v>29</v>
      </c>
      <c r="B243">
        <v>11</v>
      </c>
      <c r="C243" t="s">
        <v>1</v>
      </c>
      <c r="D243" t="str">
        <f>IF($B242&lt;$B243, "W", IF($B243&lt;$B242, "L", "T"))</f>
        <v>L</v>
      </c>
      <c r="E243" s="5">
        <v>40853</v>
      </c>
      <c r="F243" s="4">
        <f t="shared" si="482"/>
        <v>8</v>
      </c>
      <c r="G243">
        <v>7</v>
      </c>
      <c r="H243" t="s">
        <v>35</v>
      </c>
      <c r="I243">
        <v>1300</v>
      </c>
      <c r="J243" t="s">
        <v>43</v>
      </c>
      <c r="K243">
        <v>56</v>
      </c>
      <c r="L243" t="s">
        <v>65</v>
      </c>
      <c r="M243">
        <f t="shared" si="495"/>
        <v>19</v>
      </c>
      <c r="N243" s="10">
        <f t="shared" si="484"/>
        <v>16.571428571428573</v>
      </c>
      <c r="O243" s="10">
        <f t="shared" si="485"/>
        <v>19.857142857142858</v>
      </c>
      <c r="P243" s="8">
        <v>-5</v>
      </c>
      <c r="Q243" t="str">
        <f t="shared" si="486"/>
        <v>N</v>
      </c>
      <c r="U243" t="s">
        <v>203</v>
      </c>
      <c r="W243" t="s">
        <v>203</v>
      </c>
      <c r="AA243" t="s">
        <v>204</v>
      </c>
      <c r="AC243">
        <f t="shared" si="456"/>
        <v>4</v>
      </c>
      <c r="AH243" t="s">
        <v>203</v>
      </c>
      <c r="AI243" t="s">
        <v>203</v>
      </c>
      <c r="AN243" t="s">
        <v>204</v>
      </c>
      <c r="AP243">
        <f t="shared" si="413"/>
        <v>4</v>
      </c>
    </row>
    <row r="244" spans="1:42" ht="14.5" customHeight="1" x14ac:dyDescent="0.35">
      <c r="A244" t="s">
        <v>31</v>
      </c>
      <c r="B244">
        <v>27</v>
      </c>
      <c r="C244" t="s">
        <v>1</v>
      </c>
      <c r="D244" t="str">
        <f>IF($B244&lt;$B245,"L",IF($B245&lt;$B244, "W", "T"))</f>
        <v>W</v>
      </c>
      <c r="E244" s="5">
        <f t="shared" ref="E244" si="497">$E245</f>
        <v>40853</v>
      </c>
      <c r="F244" s="4">
        <f t="shared" si="482"/>
        <v>8</v>
      </c>
      <c r="G244">
        <v>14</v>
      </c>
      <c r="H244" t="s">
        <v>34</v>
      </c>
      <c r="I244">
        <v>1300</v>
      </c>
      <c r="J244" t="s">
        <v>43</v>
      </c>
      <c r="K244">
        <v>57</v>
      </c>
      <c r="L244" t="s">
        <v>65</v>
      </c>
      <c r="M244">
        <f t="shared" si="494"/>
        <v>11</v>
      </c>
      <c r="N244" s="10">
        <f t="shared" si="484"/>
        <v>24.571428571428573</v>
      </c>
      <c r="O244" s="10">
        <f t="shared" si="485"/>
        <v>21.714285714285715</v>
      </c>
      <c r="P244" s="8">
        <f>(P245*-1)</f>
        <v>-2.5</v>
      </c>
      <c r="Q244" t="str">
        <f t="shared" si="486"/>
        <v>Y</v>
      </c>
      <c r="T244" t="s">
        <v>203</v>
      </c>
      <c r="V244" t="s">
        <v>203</v>
      </c>
      <c r="AA244" t="s">
        <v>204</v>
      </c>
      <c r="AC244">
        <f t="shared" si="456"/>
        <v>4</v>
      </c>
      <c r="AH244" t="s">
        <v>203</v>
      </c>
      <c r="AI244" t="s">
        <v>203</v>
      </c>
      <c r="AP244">
        <f t="shared" si="413"/>
        <v>2</v>
      </c>
    </row>
    <row r="245" spans="1:42" ht="14.5" customHeight="1" x14ac:dyDescent="0.35">
      <c r="A245" t="s">
        <v>11</v>
      </c>
      <c r="B245">
        <v>11</v>
      </c>
      <c r="C245" t="s">
        <v>1</v>
      </c>
      <c r="D245" t="str">
        <f>IF($B244&lt;$B245, "W", IF($B245&lt;$B244, "L", "T"))</f>
        <v>L</v>
      </c>
      <c r="E245" s="5">
        <v>40853</v>
      </c>
      <c r="F245" s="4">
        <f t="shared" si="482"/>
        <v>8</v>
      </c>
      <c r="G245">
        <v>7</v>
      </c>
      <c r="H245" t="s">
        <v>35</v>
      </c>
      <c r="I245">
        <v>1300</v>
      </c>
      <c r="J245" t="s">
        <v>43</v>
      </c>
      <c r="K245">
        <v>57</v>
      </c>
      <c r="L245" t="s">
        <v>65</v>
      </c>
      <c r="M245">
        <f t="shared" si="495"/>
        <v>27</v>
      </c>
      <c r="N245" s="10">
        <f t="shared" si="484"/>
        <v>30.142857142857142</v>
      </c>
      <c r="O245" s="10">
        <f t="shared" si="485"/>
        <v>21</v>
      </c>
      <c r="P245" s="8">
        <v>2.5</v>
      </c>
      <c r="Q245" t="str">
        <f t="shared" si="486"/>
        <v>Y</v>
      </c>
      <c r="R245" t="s">
        <v>203</v>
      </c>
      <c r="X245" t="s">
        <v>203</v>
      </c>
      <c r="AC245">
        <f t="shared" si="456"/>
        <v>2</v>
      </c>
      <c r="AI245" t="s">
        <v>204</v>
      </c>
      <c r="AP245">
        <f t="shared" si="413"/>
        <v>2</v>
      </c>
    </row>
    <row r="246" spans="1:42" ht="14.5" customHeight="1" x14ac:dyDescent="0.35">
      <c r="A246" t="s">
        <v>8</v>
      </c>
      <c r="B246">
        <v>12</v>
      </c>
      <c r="C246" t="s">
        <v>1</v>
      </c>
      <c r="D246" t="str">
        <f>IF($B246&lt;$B247,"L",IF($B247&lt;$B246, "W", "T"))</f>
        <v>L</v>
      </c>
      <c r="E246" s="5">
        <f t="shared" ref="E246" si="498">$E247</f>
        <v>40853</v>
      </c>
      <c r="F246" s="4">
        <f t="shared" si="482"/>
        <v>8</v>
      </c>
      <c r="G246">
        <v>7</v>
      </c>
      <c r="H246" t="s">
        <v>34</v>
      </c>
      <c r="I246">
        <v>1200</v>
      </c>
      <c r="J246" t="s">
        <v>38</v>
      </c>
      <c r="K246" t="s">
        <v>61</v>
      </c>
      <c r="M246">
        <f t="shared" si="494"/>
        <v>30</v>
      </c>
      <c r="N246" s="10">
        <f t="shared" si="484"/>
        <v>15.285714285714286</v>
      </c>
      <c r="O246" s="10">
        <f t="shared" si="485"/>
        <v>20</v>
      </c>
      <c r="P246" s="8">
        <f>(P247*-1)</f>
        <v>-10.5</v>
      </c>
      <c r="Q246" t="str">
        <f t="shared" si="486"/>
        <v>N</v>
      </c>
      <c r="S246" t="s">
        <v>204</v>
      </c>
      <c r="Z246" t="s">
        <v>203</v>
      </c>
      <c r="AC246">
        <f t="shared" si="456"/>
        <v>3</v>
      </c>
      <c r="AI246" t="s">
        <v>203</v>
      </c>
      <c r="AO246" t="s">
        <v>203</v>
      </c>
      <c r="AP246">
        <f t="shared" si="413"/>
        <v>2</v>
      </c>
    </row>
    <row r="247" spans="1:42" ht="14.5" customHeight="1" x14ac:dyDescent="0.35">
      <c r="A247" t="s">
        <v>15</v>
      </c>
      <c r="B247">
        <v>30</v>
      </c>
      <c r="C247" t="s">
        <v>1</v>
      </c>
      <c r="D247" t="str">
        <f>IF($B246&lt;$B247, "W", IF($B247&lt;$B246, "L", "T"))</f>
        <v>W</v>
      </c>
      <c r="E247" s="5">
        <v>40853</v>
      </c>
      <c r="F247" s="4">
        <f t="shared" si="482"/>
        <v>9</v>
      </c>
      <c r="G247">
        <v>7</v>
      </c>
      <c r="H247" t="s">
        <v>35</v>
      </c>
      <c r="I247">
        <v>1200</v>
      </c>
      <c r="J247" t="s">
        <v>38</v>
      </c>
      <c r="K247" t="s">
        <v>61</v>
      </c>
      <c r="M247">
        <f t="shared" si="495"/>
        <v>12</v>
      </c>
      <c r="N247" s="10">
        <f t="shared" si="484"/>
        <v>25.75</v>
      </c>
      <c r="O247" s="10">
        <f t="shared" si="485"/>
        <v>18.125</v>
      </c>
      <c r="P247" s="8">
        <v>10.5</v>
      </c>
      <c r="Q247" t="str">
        <f t="shared" si="486"/>
        <v>N</v>
      </c>
      <c r="V247" t="s">
        <v>203</v>
      </c>
      <c r="W247" t="s">
        <v>203</v>
      </c>
      <c r="Y247" t="s">
        <v>203</v>
      </c>
      <c r="Z247" t="s">
        <v>203</v>
      </c>
      <c r="AA247" t="s">
        <v>203</v>
      </c>
      <c r="AC247">
        <f t="shared" si="456"/>
        <v>5</v>
      </c>
      <c r="AH247" t="s">
        <v>203</v>
      </c>
      <c r="AI247" t="s">
        <v>203</v>
      </c>
      <c r="AK247" t="s">
        <v>203</v>
      </c>
      <c r="AN247" t="s">
        <v>204</v>
      </c>
      <c r="AP247">
        <f t="shared" si="413"/>
        <v>5</v>
      </c>
    </row>
    <row r="248" spans="1:42" ht="14.5" customHeight="1" x14ac:dyDescent="0.35">
      <c r="A248" t="s">
        <v>6</v>
      </c>
      <c r="B248">
        <v>24</v>
      </c>
      <c r="C248" t="s">
        <v>1</v>
      </c>
      <c r="D248" t="str">
        <f>IF($B248&lt;$B249,"L",IF($B249&lt;$B248, "W", "T"))</f>
        <v>W</v>
      </c>
      <c r="E248" s="5">
        <f t="shared" ref="E248" si="499">$E249</f>
        <v>40853</v>
      </c>
      <c r="F248" s="4">
        <f t="shared" si="482"/>
        <v>8</v>
      </c>
      <c r="G248">
        <v>7</v>
      </c>
      <c r="H248" t="s">
        <v>34</v>
      </c>
      <c r="I248">
        <v>1505</v>
      </c>
      <c r="J248" t="s">
        <v>38</v>
      </c>
      <c r="K248" s="1">
        <f>K249</f>
        <v>68</v>
      </c>
      <c r="L248" s="1" t="str">
        <f>L249</f>
        <v>Sunny</v>
      </c>
      <c r="M248">
        <f t="shared" si="494"/>
        <v>17</v>
      </c>
      <c r="N248" s="10">
        <f t="shared" si="484"/>
        <v>24.428571428571427</v>
      </c>
      <c r="O248" s="10">
        <f t="shared" si="485"/>
        <v>17.571428571428573</v>
      </c>
      <c r="P248" s="8">
        <f>(P249*-1)</f>
        <v>-2.5</v>
      </c>
      <c r="Q248" t="str">
        <f t="shared" si="486"/>
        <v>Y</v>
      </c>
      <c r="S248" t="s">
        <v>203</v>
      </c>
      <c r="U248" t="s">
        <v>204</v>
      </c>
      <c r="AC248">
        <f t="shared" si="456"/>
        <v>3</v>
      </c>
      <c r="AH248" t="s">
        <v>203</v>
      </c>
      <c r="AJ248" t="s">
        <v>204</v>
      </c>
      <c r="AK248" t="s">
        <v>203</v>
      </c>
      <c r="AL248" t="s">
        <v>203</v>
      </c>
      <c r="AO248" t="s">
        <v>203</v>
      </c>
      <c r="AP248">
        <f t="shared" si="413"/>
        <v>6</v>
      </c>
    </row>
    <row r="249" spans="1:42" ht="14.5" customHeight="1" x14ac:dyDescent="0.35">
      <c r="A249" t="s">
        <v>13</v>
      </c>
      <c r="B249">
        <v>17</v>
      </c>
      <c r="C249" t="s">
        <v>1</v>
      </c>
      <c r="D249" t="str">
        <f>IF($B248&lt;$B249, "W", IF($B249&lt;$B248, "L", "T"))</f>
        <v>L</v>
      </c>
      <c r="E249" s="5">
        <v>40853</v>
      </c>
      <c r="F249" s="4">
        <f t="shared" si="482"/>
        <v>8</v>
      </c>
      <c r="G249">
        <v>7</v>
      </c>
      <c r="H249" t="s">
        <v>35</v>
      </c>
      <c r="I249">
        <v>1505</v>
      </c>
      <c r="J249" t="s">
        <v>38</v>
      </c>
      <c r="K249" s="1">
        <v>68</v>
      </c>
      <c r="L249" s="1" t="s">
        <v>65</v>
      </c>
      <c r="M249">
        <f t="shared" si="495"/>
        <v>24</v>
      </c>
      <c r="N249" s="10">
        <f t="shared" si="484"/>
        <v>19.857142857142858</v>
      </c>
      <c r="O249" s="10">
        <f t="shared" si="485"/>
        <v>20.714285714285715</v>
      </c>
      <c r="P249" s="8">
        <v>2.5</v>
      </c>
      <c r="Q249" t="str">
        <f t="shared" si="486"/>
        <v>Y</v>
      </c>
      <c r="U249" t="s">
        <v>203</v>
      </c>
      <c r="AC249">
        <f t="shared" si="456"/>
        <v>1</v>
      </c>
      <c r="AD249" t="s">
        <v>203</v>
      </c>
      <c r="AN249" t="s">
        <v>203</v>
      </c>
      <c r="AP249">
        <f t="shared" si="413"/>
        <v>2</v>
      </c>
    </row>
    <row r="250" spans="1:42" ht="14.5" customHeight="1" x14ac:dyDescent="0.35">
      <c r="A250" t="s">
        <v>18</v>
      </c>
      <c r="B250">
        <v>38</v>
      </c>
      <c r="C250" t="s">
        <v>1</v>
      </c>
      <c r="D250" t="str">
        <f>IF($B250&lt;$B251,"L",IF($B251&lt;$B250, "W", "T"))</f>
        <v>W</v>
      </c>
      <c r="E250" s="5">
        <f t="shared" ref="E250" si="500">$E251</f>
        <v>40853</v>
      </c>
      <c r="F250" s="4">
        <f t="shared" si="482"/>
        <v>8</v>
      </c>
      <c r="G250">
        <v>7</v>
      </c>
      <c r="H250" t="s">
        <v>34</v>
      </c>
      <c r="I250">
        <v>1305</v>
      </c>
      <c r="J250" t="s">
        <v>67</v>
      </c>
      <c r="K250">
        <v>62</v>
      </c>
      <c r="L250" t="s">
        <v>62</v>
      </c>
      <c r="M250">
        <f t="shared" si="494"/>
        <v>24</v>
      </c>
      <c r="N250" s="10">
        <f t="shared" si="484"/>
        <v>19</v>
      </c>
      <c r="O250" s="10">
        <f t="shared" si="485"/>
        <v>28.571428571428573</v>
      </c>
      <c r="P250" s="8">
        <f>(P251*-1)</f>
        <v>-7</v>
      </c>
      <c r="Q250" t="str">
        <f t="shared" si="486"/>
        <v>Y</v>
      </c>
      <c r="S250" t="s">
        <v>203</v>
      </c>
      <c r="Z250" t="s">
        <v>203</v>
      </c>
      <c r="AC250">
        <f t="shared" si="456"/>
        <v>2</v>
      </c>
      <c r="AN250" t="s">
        <v>203</v>
      </c>
      <c r="AP250">
        <f t="shared" si="413"/>
        <v>1</v>
      </c>
    </row>
    <row r="251" spans="1:42" ht="14.5" customHeight="1" x14ac:dyDescent="0.35">
      <c r="A251" t="s">
        <v>12</v>
      </c>
      <c r="B251">
        <v>24</v>
      </c>
      <c r="C251" t="s">
        <v>1</v>
      </c>
      <c r="D251" t="str">
        <f>IF($B250&lt;$B251, "W", IF($B251&lt;$B250, "L", "T"))</f>
        <v>L</v>
      </c>
      <c r="E251" s="5">
        <v>40853</v>
      </c>
      <c r="F251" s="4">
        <f t="shared" si="482"/>
        <v>8</v>
      </c>
      <c r="G251">
        <v>14</v>
      </c>
      <c r="H251" t="s">
        <v>35</v>
      </c>
      <c r="I251">
        <v>1305</v>
      </c>
      <c r="J251" t="s">
        <v>67</v>
      </c>
      <c r="K251">
        <v>62</v>
      </c>
      <c r="L251" t="s">
        <v>62</v>
      </c>
      <c r="M251">
        <f t="shared" si="495"/>
        <v>38</v>
      </c>
      <c r="N251" s="10">
        <f t="shared" si="484"/>
        <v>22.857142857142858</v>
      </c>
      <c r="O251" s="10">
        <f t="shared" si="485"/>
        <v>25.428571428571427</v>
      </c>
      <c r="P251" s="8">
        <v>7</v>
      </c>
      <c r="Q251" t="str">
        <f t="shared" si="486"/>
        <v>Y</v>
      </c>
      <c r="U251" t="s">
        <v>203</v>
      </c>
      <c r="V251" t="s">
        <v>203</v>
      </c>
      <c r="AC251">
        <f t="shared" si="456"/>
        <v>2</v>
      </c>
      <c r="AI251" t="s">
        <v>204</v>
      </c>
      <c r="AN251" t="s">
        <v>203</v>
      </c>
      <c r="AP251">
        <f t="shared" si="413"/>
        <v>3</v>
      </c>
    </row>
    <row r="252" spans="1:42" ht="14.5" customHeight="1" x14ac:dyDescent="0.35">
      <c r="A252" t="s">
        <v>23</v>
      </c>
      <c r="B252">
        <v>13</v>
      </c>
      <c r="C252" t="s">
        <v>5</v>
      </c>
      <c r="D252" t="str">
        <f>IF($B252&lt;$B253,"L",IF($B253&lt;$B252, "W", "T"))</f>
        <v>L</v>
      </c>
      <c r="E252" s="5">
        <f t="shared" ref="E252" si="501">$E253</f>
        <v>40853</v>
      </c>
      <c r="F252" s="4">
        <f t="shared" si="482"/>
        <v>8</v>
      </c>
      <c r="G252">
        <v>7</v>
      </c>
      <c r="H252" t="s">
        <v>34</v>
      </c>
      <c r="I252">
        <v>1415</v>
      </c>
      <c r="J252" t="s">
        <v>40</v>
      </c>
      <c r="K252" s="1" t="str">
        <f>K253</f>
        <v>Dome</v>
      </c>
      <c r="L252" s="1">
        <f>L253</f>
        <v>0</v>
      </c>
      <c r="M252">
        <f t="shared" si="494"/>
        <v>19</v>
      </c>
      <c r="N252" s="10">
        <f t="shared" si="484"/>
        <v>12.428571428571429</v>
      </c>
      <c r="O252" s="10">
        <f t="shared" si="485"/>
        <v>27.428571428571427</v>
      </c>
      <c r="P252" s="8">
        <f>(P253*-1)</f>
        <v>-1</v>
      </c>
      <c r="Q252" t="str">
        <f t="shared" si="486"/>
        <v>N</v>
      </c>
      <c r="R252" t="s">
        <v>203</v>
      </c>
      <c r="V252" t="s">
        <v>203</v>
      </c>
      <c r="AC252">
        <f t="shared" si="456"/>
        <v>2</v>
      </c>
      <c r="AJ252" t="s">
        <v>203</v>
      </c>
      <c r="AL252" t="s">
        <v>203</v>
      </c>
      <c r="AP252">
        <f t="shared" si="413"/>
        <v>2</v>
      </c>
    </row>
    <row r="253" spans="1:42" ht="14.5" customHeight="1" x14ac:dyDescent="0.35">
      <c r="A253" t="s">
        <v>22</v>
      </c>
      <c r="B253">
        <v>19</v>
      </c>
      <c r="C253" t="s">
        <v>5</v>
      </c>
      <c r="D253" t="str">
        <f>IF($B252&lt;$B253, "W", IF($B253&lt;$B252, "L", "T"))</f>
        <v>W</v>
      </c>
      <c r="E253" s="5">
        <v>40853</v>
      </c>
      <c r="F253" s="4">
        <f t="shared" si="482"/>
        <v>8</v>
      </c>
      <c r="G253">
        <v>7</v>
      </c>
      <c r="H253" t="s">
        <v>35</v>
      </c>
      <c r="I253">
        <v>1415</v>
      </c>
      <c r="J253" t="s">
        <v>40</v>
      </c>
      <c r="K253" s="1" t="s">
        <v>61</v>
      </c>
      <c r="L253" s="1"/>
      <c r="M253">
        <f t="shared" si="495"/>
        <v>13</v>
      </c>
      <c r="N253" s="10">
        <f t="shared" si="484"/>
        <v>20.428571428571427</v>
      </c>
      <c r="O253" s="10">
        <f t="shared" si="485"/>
        <v>26.142857142857142</v>
      </c>
      <c r="P253" s="8">
        <v>1</v>
      </c>
      <c r="Q253" t="str">
        <f t="shared" si="486"/>
        <v>N</v>
      </c>
      <c r="R253" t="s">
        <v>204</v>
      </c>
      <c r="S253" t="s">
        <v>203</v>
      </c>
      <c r="AC253">
        <f t="shared" si="456"/>
        <v>3</v>
      </c>
      <c r="AP253">
        <f t="shared" si="413"/>
        <v>0</v>
      </c>
    </row>
    <row r="254" spans="1:42" ht="14.5" customHeight="1" x14ac:dyDescent="0.35">
      <c r="A254" t="s">
        <v>26</v>
      </c>
      <c r="B254">
        <v>45</v>
      </c>
      <c r="C254" t="s">
        <v>1</v>
      </c>
      <c r="D254" t="str">
        <f>IF($B254&lt;$B255,"L",IF($B255&lt;$B254, "W", "T"))</f>
        <v>W</v>
      </c>
      <c r="E254" s="5">
        <f t="shared" ref="E254" si="502">$E255</f>
        <v>40853</v>
      </c>
      <c r="F254" s="4">
        <f t="shared" si="482"/>
        <v>8</v>
      </c>
      <c r="G254">
        <v>14</v>
      </c>
      <c r="H254" t="s">
        <v>34</v>
      </c>
      <c r="I254">
        <v>1315</v>
      </c>
      <c r="J254" t="s">
        <v>67</v>
      </c>
      <c r="K254">
        <v>53</v>
      </c>
      <c r="L254" t="s">
        <v>73</v>
      </c>
      <c r="M254">
        <f t="shared" si="494"/>
        <v>38</v>
      </c>
      <c r="N254" s="10">
        <f t="shared" si="484"/>
        <v>32.857142857142854</v>
      </c>
      <c r="O254" s="10">
        <f t="shared" si="485"/>
        <v>20.142857142857142</v>
      </c>
      <c r="P254" s="8">
        <f>(P255*-1)</f>
        <v>5.5</v>
      </c>
      <c r="Q254" t="str">
        <f t="shared" si="486"/>
        <v>N</v>
      </c>
      <c r="Y254" t="s">
        <v>203</v>
      </c>
      <c r="AA254" t="s">
        <v>203</v>
      </c>
      <c r="AC254">
        <f t="shared" si="456"/>
        <v>2</v>
      </c>
      <c r="AJ254" t="s">
        <v>203</v>
      </c>
      <c r="AP254">
        <f t="shared" si="413"/>
        <v>1</v>
      </c>
    </row>
    <row r="255" spans="1:42" ht="14.5" customHeight="1" x14ac:dyDescent="0.35">
      <c r="A255" t="s">
        <v>32</v>
      </c>
      <c r="B255">
        <v>38</v>
      </c>
      <c r="C255" t="s">
        <v>1</v>
      </c>
      <c r="D255" t="str">
        <f>IF($B254&lt;$B255, "W", IF($B255&lt;$B254, "L", "T"))</f>
        <v>L</v>
      </c>
      <c r="E255" s="5">
        <v>40853</v>
      </c>
      <c r="F255" s="4">
        <f t="shared" si="482"/>
        <v>8</v>
      </c>
      <c r="G255">
        <v>6</v>
      </c>
      <c r="H255" t="s">
        <v>35</v>
      </c>
      <c r="I255">
        <v>1315</v>
      </c>
      <c r="J255" t="s">
        <v>67</v>
      </c>
      <c r="K255">
        <v>53</v>
      </c>
      <c r="L255" t="s">
        <v>73</v>
      </c>
      <c r="M255">
        <f t="shared" si="495"/>
        <v>45</v>
      </c>
      <c r="N255" s="10">
        <f t="shared" si="484"/>
        <v>23</v>
      </c>
      <c r="O255" s="10">
        <f t="shared" si="485"/>
        <v>22.714285714285715</v>
      </c>
      <c r="P255" s="8">
        <v>-5.5</v>
      </c>
      <c r="Q255" t="str">
        <f t="shared" si="486"/>
        <v>N</v>
      </c>
      <c r="S255" t="s">
        <v>204</v>
      </c>
      <c r="T255" t="s">
        <v>204</v>
      </c>
      <c r="X255" t="s">
        <v>203</v>
      </c>
      <c r="AA255" t="s">
        <v>203</v>
      </c>
      <c r="AC255">
        <f t="shared" si="456"/>
        <v>6</v>
      </c>
      <c r="AJ255" t="s">
        <v>204</v>
      </c>
      <c r="AP255">
        <f t="shared" si="413"/>
        <v>2</v>
      </c>
    </row>
    <row r="256" spans="1:42" ht="14.5" customHeight="1" x14ac:dyDescent="0.35">
      <c r="A256" t="s">
        <v>21</v>
      </c>
      <c r="B256">
        <v>24</v>
      </c>
      <c r="C256" t="s">
        <v>1</v>
      </c>
      <c r="D256" t="str">
        <f>IF($B256&lt;$B257,"L",IF($B257&lt;$B256, "W", "T"))</f>
        <v>W</v>
      </c>
      <c r="E256" s="5">
        <f t="shared" ref="E256" si="503">$E257</f>
        <v>40853</v>
      </c>
      <c r="F256" s="4">
        <f t="shared" si="482"/>
        <v>8</v>
      </c>
      <c r="G256">
        <v>7</v>
      </c>
      <c r="H256" t="s">
        <v>34</v>
      </c>
      <c r="I256">
        <v>1615</v>
      </c>
      <c r="J256" t="s">
        <v>43</v>
      </c>
      <c r="K256">
        <v>54</v>
      </c>
      <c r="L256" t="s">
        <v>105</v>
      </c>
      <c r="M256">
        <f t="shared" si="494"/>
        <v>20</v>
      </c>
      <c r="N256" s="10">
        <f t="shared" si="484"/>
        <v>24.857142857142858</v>
      </c>
      <c r="O256" s="10">
        <f t="shared" si="485"/>
        <v>23.428571428571427</v>
      </c>
      <c r="P256" s="8">
        <f>(P257*-1)</f>
        <v>-9.5</v>
      </c>
      <c r="Q256" t="str">
        <f t="shared" si="486"/>
        <v>Y</v>
      </c>
      <c r="S256" t="s">
        <v>204</v>
      </c>
      <c r="T256" t="s">
        <v>203</v>
      </c>
      <c r="V256" t="s">
        <v>204</v>
      </c>
      <c r="AA256" t="s">
        <v>204</v>
      </c>
      <c r="AC256">
        <f t="shared" si="456"/>
        <v>7</v>
      </c>
      <c r="AD256" t="s">
        <v>203</v>
      </c>
      <c r="AH256" t="s">
        <v>203</v>
      </c>
      <c r="AK256" t="s">
        <v>203</v>
      </c>
      <c r="AP256">
        <f t="shared" si="413"/>
        <v>3</v>
      </c>
    </row>
    <row r="257" spans="1:42" ht="14.5" customHeight="1" x14ac:dyDescent="0.35">
      <c r="A257" t="s">
        <v>7</v>
      </c>
      <c r="B257">
        <v>20</v>
      </c>
      <c r="C257" t="s">
        <v>1</v>
      </c>
      <c r="D257" t="str">
        <f>IF($B256&lt;$B257, "W", IF($B257&lt;$B256, "L", "T"))</f>
        <v>L</v>
      </c>
      <c r="E257" s="5">
        <v>40853</v>
      </c>
      <c r="F257" s="4">
        <f t="shared" si="482"/>
        <v>8</v>
      </c>
      <c r="G257">
        <v>7</v>
      </c>
      <c r="H257" t="s">
        <v>35</v>
      </c>
      <c r="I257">
        <v>1615</v>
      </c>
      <c r="J257" t="s">
        <v>43</v>
      </c>
      <c r="K257">
        <v>54</v>
      </c>
      <c r="L257" t="s">
        <v>105</v>
      </c>
      <c r="M257">
        <f t="shared" si="495"/>
        <v>24</v>
      </c>
      <c r="N257" s="10">
        <f t="shared" si="484"/>
        <v>28.857142857142858</v>
      </c>
      <c r="O257" s="10">
        <f t="shared" si="485"/>
        <v>22.857142857142858</v>
      </c>
      <c r="P257" s="8">
        <v>9.5</v>
      </c>
      <c r="Q257" t="str">
        <f t="shared" si="486"/>
        <v>Y</v>
      </c>
      <c r="AA257" t="s">
        <v>203</v>
      </c>
      <c r="AB257" t="s">
        <v>203</v>
      </c>
      <c r="AC257">
        <f t="shared" si="456"/>
        <v>2</v>
      </c>
      <c r="AH257" t="s">
        <v>203</v>
      </c>
      <c r="AK257" t="s">
        <v>204</v>
      </c>
      <c r="AP257">
        <f t="shared" si="413"/>
        <v>3</v>
      </c>
    </row>
    <row r="258" spans="1:42" ht="14.5" customHeight="1" x14ac:dyDescent="0.35">
      <c r="A258" t="s">
        <v>30</v>
      </c>
      <c r="B258">
        <v>23</v>
      </c>
      <c r="C258" t="s">
        <v>1</v>
      </c>
      <c r="D258" t="str">
        <f>IF($B258&lt;$B259,"L",IF($B259&lt;$B258, "W", "T"))</f>
        <v>W</v>
      </c>
      <c r="E258" s="5">
        <f t="shared" ref="E258" si="504">$E259</f>
        <v>40853</v>
      </c>
      <c r="F258" s="4">
        <f t="shared" si="482"/>
        <v>8</v>
      </c>
      <c r="G258">
        <v>7</v>
      </c>
      <c r="H258" t="s">
        <v>34</v>
      </c>
      <c r="I258">
        <v>2020</v>
      </c>
      <c r="J258" t="s">
        <v>43</v>
      </c>
      <c r="K258" s="1">
        <f>K259</f>
        <v>50</v>
      </c>
      <c r="L258" s="1" t="str">
        <f>L259</f>
        <v>Partly Cloudy</v>
      </c>
      <c r="M258">
        <f t="shared" si="494"/>
        <v>20</v>
      </c>
      <c r="N258" s="10">
        <f t="shared" si="484"/>
        <v>26.428571428571427</v>
      </c>
      <c r="O258" s="10">
        <f t="shared" si="485"/>
        <v>15.714285714285714</v>
      </c>
      <c r="P258" s="8">
        <f>(P259*-1)</f>
        <v>-3.5</v>
      </c>
      <c r="Q258" t="str">
        <f t="shared" si="486"/>
        <v>Y</v>
      </c>
      <c r="V258" t="s">
        <v>203</v>
      </c>
      <c r="X258" t="s">
        <v>203</v>
      </c>
      <c r="AC258">
        <f t="shared" si="456"/>
        <v>2</v>
      </c>
      <c r="AE258" t="s">
        <v>203</v>
      </c>
      <c r="AP258">
        <f t="shared" si="413"/>
        <v>1</v>
      </c>
    </row>
    <row r="259" spans="1:42" ht="14.5" customHeight="1" x14ac:dyDescent="0.35">
      <c r="A259" t="s">
        <v>4</v>
      </c>
      <c r="B259">
        <v>20</v>
      </c>
      <c r="C259" t="s">
        <v>1</v>
      </c>
      <c r="D259" t="str">
        <f>IF($B258&lt;$B259, "W", IF($B259&lt;$B258, "L", "T"))</f>
        <v>L</v>
      </c>
      <c r="E259" s="5">
        <v>40853</v>
      </c>
      <c r="F259" s="4">
        <f t="shared" si="482"/>
        <v>9</v>
      </c>
      <c r="G259">
        <v>7</v>
      </c>
      <c r="H259" t="s">
        <v>35</v>
      </c>
      <c r="I259">
        <v>2020</v>
      </c>
      <c r="J259" t="s">
        <v>43</v>
      </c>
      <c r="K259" s="1">
        <v>50</v>
      </c>
      <c r="L259" s="1" t="s">
        <v>62</v>
      </c>
      <c r="M259">
        <f t="shared" si="495"/>
        <v>23</v>
      </c>
      <c r="N259" s="10">
        <f t="shared" si="484"/>
        <v>22</v>
      </c>
      <c r="O259" s="10">
        <f t="shared" si="485"/>
        <v>17.375</v>
      </c>
      <c r="P259" s="8">
        <v>3.5</v>
      </c>
      <c r="Q259" t="str">
        <f t="shared" si="486"/>
        <v>Y</v>
      </c>
      <c r="AA259" t="s">
        <v>203</v>
      </c>
      <c r="AC259">
        <f t="shared" si="456"/>
        <v>1</v>
      </c>
      <c r="AI259" t="s">
        <v>204</v>
      </c>
      <c r="AK259" t="s">
        <v>204</v>
      </c>
      <c r="AP259">
        <f t="shared" ref="AP259:AP322" si="505">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+IF(ISBLANK($AL259),0,IF($AL259="O",2,1))+IF(ISBLANK($AM259),0,IF($AM259="O",2,1))+IF(ISBLANK($AN259),0,IF($AN259="O",2,1))+IF(ISBLANK($AO259),0,IF($AO259="O",2,1))</f>
        <v>4</v>
      </c>
    </row>
    <row r="260" spans="1:42" ht="14.5" customHeight="1" x14ac:dyDescent="0.35">
      <c r="A260" t="s">
        <v>17</v>
      </c>
      <c r="B260">
        <v>30</v>
      </c>
      <c r="C260" t="s">
        <v>1</v>
      </c>
      <c r="D260" t="str">
        <f>IF($B260&lt;$B261,"L",IF($B261&lt;$B260, "W", "T"))</f>
        <v>W</v>
      </c>
      <c r="E260" s="5">
        <f>$E261</f>
        <v>40854</v>
      </c>
      <c r="F260" s="4">
        <f t="shared" si="482"/>
        <v>8</v>
      </c>
      <c r="G260">
        <v>15</v>
      </c>
      <c r="H260" t="s">
        <v>34</v>
      </c>
      <c r="I260">
        <v>2030</v>
      </c>
      <c r="J260" t="s">
        <v>43</v>
      </c>
      <c r="K260">
        <v>51</v>
      </c>
      <c r="L260" t="s">
        <v>69</v>
      </c>
      <c r="M260">
        <f t="shared" si="494"/>
        <v>24</v>
      </c>
      <c r="N260" s="10">
        <f t="shared" si="484"/>
        <v>24.285714285714285</v>
      </c>
      <c r="O260" s="10">
        <f t="shared" si="485"/>
        <v>21.428571428571427</v>
      </c>
      <c r="P260" s="8">
        <f>(P261*-1)</f>
        <v>-8</v>
      </c>
      <c r="Q260" t="str">
        <f t="shared" si="486"/>
        <v>Y</v>
      </c>
      <c r="AC260">
        <f t="shared" si="456"/>
        <v>0</v>
      </c>
      <c r="AF260" t="s">
        <v>203</v>
      </c>
      <c r="AO260" t="s">
        <v>203</v>
      </c>
      <c r="AP260">
        <f t="shared" si="505"/>
        <v>2</v>
      </c>
    </row>
    <row r="261" spans="1:42" ht="14.5" customHeight="1" x14ac:dyDescent="0.35">
      <c r="A261" t="s">
        <v>27</v>
      </c>
      <c r="B261">
        <v>24</v>
      </c>
      <c r="C261" t="s">
        <v>1</v>
      </c>
      <c r="D261" t="str">
        <f>IF($B260&lt;$B261, "W", IF($B261&lt;$B260, "L", "T"))</f>
        <v>L</v>
      </c>
      <c r="E261" s="5">
        <v>40854</v>
      </c>
      <c r="F261" s="4">
        <f t="shared" si="482"/>
        <v>8</v>
      </c>
      <c r="G261">
        <v>8</v>
      </c>
      <c r="H261" t="s">
        <v>35</v>
      </c>
      <c r="I261">
        <v>2030</v>
      </c>
      <c r="J261" t="s">
        <v>43</v>
      </c>
      <c r="K261">
        <v>51</v>
      </c>
      <c r="L261" t="s">
        <v>69</v>
      </c>
      <c r="M261">
        <f t="shared" si="495"/>
        <v>30</v>
      </c>
      <c r="N261" s="10">
        <f t="shared" si="484"/>
        <v>25.571428571428573</v>
      </c>
      <c r="O261" s="10">
        <f t="shared" si="485"/>
        <v>21.714285714285715</v>
      </c>
      <c r="P261" s="8">
        <v>8</v>
      </c>
      <c r="Q261" t="str">
        <f t="shared" si="486"/>
        <v>Y</v>
      </c>
      <c r="S261" t="s">
        <v>203</v>
      </c>
      <c r="U261" t="s">
        <v>203</v>
      </c>
      <c r="AC261">
        <f t="shared" si="456"/>
        <v>2</v>
      </c>
      <c r="AN261" t="s">
        <v>203</v>
      </c>
      <c r="AP261">
        <f t="shared" si="505"/>
        <v>1</v>
      </c>
    </row>
    <row r="262" spans="1:42" ht="14.5" customHeight="1" x14ac:dyDescent="0.35">
      <c r="A262" t="s">
        <v>12</v>
      </c>
      <c r="B262">
        <v>24</v>
      </c>
      <c r="C262" t="s">
        <v>1</v>
      </c>
      <c r="D262" t="str">
        <f>IF($B262&lt;$B263,"L",IF($B263&lt;$B262, "W", "T"))</f>
        <v>W</v>
      </c>
      <c r="E262" s="5">
        <f>$E263</f>
        <v>40857</v>
      </c>
      <c r="F262" s="4">
        <f>1+IF(ISNA(VLOOKUP($A262,$A$234:$F$261,6,FALSE)),VLOOKUP($A262,$A$208:$F$233,6,FALSE),VLOOKUP($A262,$A$234:$F$261,6,FALSE))</f>
        <v>9</v>
      </c>
      <c r="G262">
        <v>4</v>
      </c>
      <c r="H262" t="s">
        <v>34</v>
      </c>
      <c r="I262">
        <v>1720</v>
      </c>
      <c r="J262" t="s">
        <v>67</v>
      </c>
      <c r="K262">
        <v>69</v>
      </c>
      <c r="L262" t="s">
        <v>69</v>
      </c>
      <c r="M262">
        <f t="shared" si="494"/>
        <v>17</v>
      </c>
      <c r="N262" s="10">
        <f>IF(ISNA(VLOOKUP($A262,$A$234:$N$261,2,FALSE)),((VLOOKUP($A262,$A$208:$N$233,14,FALSE)*($F262-2))+VLOOKUP($A262,$A$208:$N$233,2,FALSE))/($F262-1),((VLOOKUP($A262,$A$234:$N$261,14,FALSE)*($F262-2))+VLOOKUP($A262,$A$234:$N$261,2,FALSE))/($F262-1))</f>
        <v>23</v>
      </c>
      <c r="O262" s="10">
        <f>IF(ISNA(VLOOKUP($A262,$A$234:$O$261,13,FALSE)),((VLOOKUP($A262,$A$208:$O$233,15,FALSE)*($F262-2))+VLOOKUP($A262,$A$208:$O$233,13,FALSE))/($F262-1),((VLOOKUP($A262,$A$234:$O$261,15,FALSE)*($F262-2))+VLOOKUP($A262,$A$234:$O$261,13,FALSE))/($F262-1))</f>
        <v>27</v>
      </c>
      <c r="P262" s="8">
        <f>(P263*-1)</f>
        <v>-7</v>
      </c>
      <c r="Q262" t="str">
        <f>IF(AND(($P262 &lt;  0), ($D262="L")), "N", IF(AND(($P262 &gt; 0), ($D262="W")),"N","Y"))</f>
        <v>Y</v>
      </c>
      <c r="R262" t="s">
        <v>203</v>
      </c>
      <c r="V262" t="s">
        <v>204</v>
      </c>
      <c r="Z262" t="s">
        <v>203</v>
      </c>
      <c r="AC262">
        <f t="shared" si="456"/>
        <v>4</v>
      </c>
      <c r="AI262" t="s">
        <v>203</v>
      </c>
      <c r="AJ262" t="s">
        <v>203</v>
      </c>
      <c r="AN262" t="s">
        <v>204</v>
      </c>
      <c r="AP262">
        <f t="shared" si="505"/>
        <v>4</v>
      </c>
    </row>
    <row r="263" spans="1:42" ht="14.5" customHeight="1" x14ac:dyDescent="0.35">
      <c r="A263" t="s">
        <v>32</v>
      </c>
      <c r="B263">
        <v>17</v>
      </c>
      <c r="C263" t="s">
        <v>1</v>
      </c>
      <c r="D263" t="str">
        <f>IF($B262&lt;$B263, "W", IF($B263&lt;$B262, "L", "T"))</f>
        <v>L</v>
      </c>
      <c r="E263" s="5">
        <v>40857</v>
      </c>
      <c r="F263" s="4">
        <f t="shared" ref="F263:F294" si="506">1+IF(ISNA(VLOOKUP($A263,$A$234:$F$261,6,FALSE)),VLOOKUP($A263,$A$208:$F$233,6,FALSE),VLOOKUP($A263,$A$234:$F$261,6,FALSE))</f>
        <v>9</v>
      </c>
      <c r="G263">
        <v>4</v>
      </c>
      <c r="H263" t="s">
        <v>35</v>
      </c>
      <c r="I263">
        <v>1720</v>
      </c>
      <c r="J263" t="s">
        <v>67</v>
      </c>
      <c r="K263">
        <v>69</v>
      </c>
      <c r="L263" t="s">
        <v>69</v>
      </c>
      <c r="M263">
        <f t="shared" si="495"/>
        <v>24</v>
      </c>
      <c r="N263" s="10">
        <f t="shared" ref="N263:N294" si="507">IF(ISNA(VLOOKUP($A263,$A$234:$N$261,2,FALSE)),((VLOOKUP($A263,$A$208:$N$233,14,FALSE)*($F263-2))+VLOOKUP($A263,$A$208:$N$233,2,FALSE))/($F263-1),((VLOOKUP($A263,$A$234:$N$261,14,FALSE)*($F263-2))+VLOOKUP($A263,$A$234:$N$261,2,FALSE))/($F263-1))</f>
        <v>24.875</v>
      </c>
      <c r="O263" s="10">
        <f t="shared" ref="O263:O294" si="508">IF(ISNA(VLOOKUP($A263,$A$234:$O$261,13,FALSE)),((VLOOKUP($A263,$A$208:$O$233,15,FALSE)*($F263-2))+VLOOKUP($A263,$A$208:$O$233,13,FALSE))/($F263-1),((VLOOKUP($A263,$A$234:$O$261,15,FALSE)*($F263-2))+VLOOKUP($A263,$A$234:$O$261,13,FALSE))/($F263-1))</f>
        <v>25.5</v>
      </c>
      <c r="P263" s="8">
        <v>7</v>
      </c>
      <c r="Q263" t="str">
        <f t="shared" ref="Q263:Q293" si="509">IF(AND(($P263 &lt;  0), ($D263="L")), "N", IF(AND(($P263 &gt; 0), ($D263="W")),"N","Y"))</f>
        <v>Y</v>
      </c>
      <c r="S263" t="s">
        <v>203</v>
      </c>
      <c r="T263" t="s">
        <v>204</v>
      </c>
      <c r="AC263">
        <f t="shared" si="456"/>
        <v>3</v>
      </c>
      <c r="AH263" t="s">
        <v>203</v>
      </c>
      <c r="AJ263" t="s">
        <v>204</v>
      </c>
      <c r="AK263" t="s">
        <v>203</v>
      </c>
      <c r="AO263" t="s">
        <v>204</v>
      </c>
      <c r="AP263">
        <f t="shared" si="505"/>
        <v>6</v>
      </c>
    </row>
    <row r="264" spans="1:42" ht="14.5" customHeight="1" x14ac:dyDescent="0.35">
      <c r="A264" t="s">
        <v>19</v>
      </c>
      <c r="B264">
        <v>17</v>
      </c>
      <c r="C264" t="s">
        <v>1</v>
      </c>
      <c r="D264" t="str">
        <f>IF($B264&lt;$B265,"L",IF($B265&lt;$B264, "W", "T"))</f>
        <v>W</v>
      </c>
      <c r="E264" s="5">
        <f>$E265</f>
        <v>40860</v>
      </c>
      <c r="F264" s="4">
        <f t="shared" si="506"/>
        <v>9</v>
      </c>
      <c r="G264">
        <v>14</v>
      </c>
      <c r="H264" t="s">
        <v>34</v>
      </c>
      <c r="I264">
        <v>1300</v>
      </c>
      <c r="J264" t="s">
        <v>43</v>
      </c>
      <c r="K264" t="s">
        <v>61</v>
      </c>
      <c r="M264">
        <f t="shared" si="494"/>
        <v>3</v>
      </c>
      <c r="N264" s="10">
        <f t="shared" si="507"/>
        <v>12.25</v>
      </c>
      <c r="O264" s="10">
        <f t="shared" si="508"/>
        <v>20.375</v>
      </c>
      <c r="P264" s="8">
        <f>(P265*-1)</f>
        <v>3</v>
      </c>
      <c r="Q264" t="str">
        <f t="shared" si="509"/>
        <v>N</v>
      </c>
      <c r="AC264">
        <f t="shared" si="456"/>
        <v>0</v>
      </c>
      <c r="AG264" t="s">
        <v>204</v>
      </c>
      <c r="AH264" t="s">
        <v>204</v>
      </c>
      <c r="AP264">
        <f t="shared" si="505"/>
        <v>4</v>
      </c>
    </row>
    <row r="265" spans="1:42" ht="14.5" customHeight="1" x14ac:dyDescent="0.35">
      <c r="A265" t="s">
        <v>14</v>
      </c>
      <c r="B265">
        <v>3</v>
      </c>
      <c r="C265" t="s">
        <v>1</v>
      </c>
      <c r="D265" t="str">
        <f>IF($B264&lt;$B265, "W", IF($B265&lt;$B264, "L", "T"))</f>
        <v>L</v>
      </c>
      <c r="E265" s="5">
        <v>40860</v>
      </c>
      <c r="F265" s="4">
        <f t="shared" si="506"/>
        <v>10</v>
      </c>
      <c r="G265">
        <v>7</v>
      </c>
      <c r="H265" t="s">
        <v>35</v>
      </c>
      <c r="I265">
        <v>1300</v>
      </c>
      <c r="J265" t="s">
        <v>43</v>
      </c>
      <c r="K265" t="s">
        <v>61</v>
      </c>
      <c r="M265">
        <f t="shared" si="495"/>
        <v>17</v>
      </c>
      <c r="N265" s="10">
        <f t="shared" si="507"/>
        <v>14.222222222222221</v>
      </c>
      <c r="O265" s="10">
        <f t="shared" si="508"/>
        <v>31.444444444444443</v>
      </c>
      <c r="P265" s="8">
        <v>-3</v>
      </c>
      <c r="Q265" t="str">
        <f t="shared" si="509"/>
        <v>N</v>
      </c>
      <c r="S265" t="s">
        <v>204</v>
      </c>
      <c r="U265" t="s">
        <v>204</v>
      </c>
      <c r="X265" t="s">
        <v>204</v>
      </c>
      <c r="AA265" t="s">
        <v>204</v>
      </c>
      <c r="AC265">
        <f t="shared" si="456"/>
        <v>8</v>
      </c>
      <c r="AP265">
        <f t="shared" si="505"/>
        <v>0</v>
      </c>
    </row>
    <row r="266" spans="1:42" ht="14.5" customHeight="1" x14ac:dyDescent="0.35">
      <c r="A266" t="s">
        <v>22</v>
      </c>
      <c r="B266">
        <v>21</v>
      </c>
      <c r="C266" t="s">
        <v>1</v>
      </c>
      <c r="D266" t="str">
        <f>IF($B266&lt;$B267,"L",IF($B267&lt;$B266, "W", "T"))</f>
        <v>W</v>
      </c>
      <c r="E266" s="5">
        <f>$E267</f>
        <v>40860</v>
      </c>
      <c r="F266" s="4">
        <f t="shared" si="506"/>
        <v>9</v>
      </c>
      <c r="G266">
        <v>7</v>
      </c>
      <c r="H266" t="s">
        <v>34</v>
      </c>
      <c r="I266">
        <v>1300</v>
      </c>
      <c r="J266" t="s">
        <v>43</v>
      </c>
      <c r="K266" s="1">
        <f>K267</f>
        <v>60</v>
      </c>
      <c r="L266" s="1" t="str">
        <f>L267</f>
        <v>Partly Cloudy</v>
      </c>
      <c r="M266">
        <f t="shared" si="494"/>
        <v>17</v>
      </c>
      <c r="N266" s="10">
        <f t="shared" si="507"/>
        <v>20.25</v>
      </c>
      <c r="O266" s="10">
        <f t="shared" si="508"/>
        <v>24.5</v>
      </c>
      <c r="P266" s="8">
        <f>(P267*-1)</f>
        <v>-13</v>
      </c>
      <c r="Q266" t="str">
        <f t="shared" si="509"/>
        <v>Y</v>
      </c>
      <c r="R266" t="s">
        <v>204</v>
      </c>
      <c r="S266" t="s">
        <v>203</v>
      </c>
      <c r="AC266">
        <f t="shared" si="456"/>
        <v>3</v>
      </c>
      <c r="AH266" t="s">
        <v>203</v>
      </c>
      <c r="AP266">
        <f t="shared" si="505"/>
        <v>1</v>
      </c>
    </row>
    <row r="267" spans="1:42" ht="14.5" customHeight="1" x14ac:dyDescent="0.35">
      <c r="A267" t="s">
        <v>27</v>
      </c>
      <c r="B267">
        <v>17</v>
      </c>
      <c r="C267" t="s">
        <v>1</v>
      </c>
      <c r="D267" t="str">
        <f>IF($B266&lt;$B267, "W", IF($B267&lt;$B266, "L", "T"))</f>
        <v>L</v>
      </c>
      <c r="E267" s="5">
        <v>40860</v>
      </c>
      <c r="F267" s="4">
        <f t="shared" si="506"/>
        <v>9</v>
      </c>
      <c r="G267">
        <v>6</v>
      </c>
      <c r="H267" t="s">
        <v>35</v>
      </c>
      <c r="I267">
        <v>1300</v>
      </c>
      <c r="J267" t="s">
        <v>43</v>
      </c>
      <c r="K267" s="1">
        <v>60</v>
      </c>
      <c r="L267" s="1" t="s">
        <v>62</v>
      </c>
      <c r="M267">
        <f t="shared" si="495"/>
        <v>21</v>
      </c>
      <c r="N267" s="10">
        <f t="shared" si="507"/>
        <v>25.375</v>
      </c>
      <c r="O267" s="10">
        <f t="shared" si="508"/>
        <v>22.75</v>
      </c>
      <c r="P267" s="8">
        <v>13</v>
      </c>
      <c r="Q267" t="str">
        <f t="shared" si="509"/>
        <v>Y</v>
      </c>
      <c r="S267" t="s">
        <v>203</v>
      </c>
      <c r="T267" t="s">
        <v>204</v>
      </c>
      <c r="V267" t="s">
        <v>203</v>
      </c>
      <c r="X267" t="s">
        <v>204</v>
      </c>
      <c r="AC267">
        <f t="shared" si="456"/>
        <v>6</v>
      </c>
      <c r="AL267" t="s">
        <v>203</v>
      </c>
      <c r="AN267" t="s">
        <v>204</v>
      </c>
      <c r="AP267">
        <f t="shared" si="505"/>
        <v>3</v>
      </c>
    </row>
    <row r="268" spans="1:42" ht="14.5" customHeight="1" x14ac:dyDescent="0.35">
      <c r="A268" t="s">
        <v>15</v>
      </c>
      <c r="B268">
        <v>37</v>
      </c>
      <c r="C268" t="s">
        <v>1</v>
      </c>
      <c r="D268" t="str">
        <f>IF($B268&lt;$B269,"L",IF($B269&lt;$B268, "W", "T"))</f>
        <v>W</v>
      </c>
      <c r="E268" s="5">
        <f t="shared" ref="E268" si="510">$E269</f>
        <v>40860</v>
      </c>
      <c r="F268" s="4">
        <f t="shared" si="506"/>
        <v>10</v>
      </c>
      <c r="G268">
        <v>7</v>
      </c>
      <c r="H268" t="s">
        <v>34</v>
      </c>
      <c r="I268">
        <v>1300</v>
      </c>
      <c r="J268" t="s">
        <v>43</v>
      </c>
      <c r="K268">
        <v>77</v>
      </c>
      <c r="L268" t="s">
        <v>62</v>
      </c>
      <c r="M268">
        <f t="shared" si="494"/>
        <v>9</v>
      </c>
      <c r="N268" s="10">
        <f t="shared" si="507"/>
        <v>26.222222222222221</v>
      </c>
      <c r="O268" s="10">
        <f t="shared" si="508"/>
        <v>17.444444444444443</v>
      </c>
      <c r="P268" s="8">
        <f>(P269*-1)</f>
        <v>3.5</v>
      </c>
      <c r="Q268" t="str">
        <f t="shared" si="509"/>
        <v>N</v>
      </c>
      <c r="W268" t="s">
        <v>203</v>
      </c>
      <c r="X268" t="s">
        <v>203</v>
      </c>
      <c r="Y268" t="s">
        <v>203</v>
      </c>
      <c r="Z268" t="s">
        <v>203</v>
      </c>
      <c r="AA268" t="s">
        <v>203</v>
      </c>
      <c r="AC268">
        <f t="shared" si="456"/>
        <v>5</v>
      </c>
      <c r="AD268" t="s">
        <v>203</v>
      </c>
      <c r="AH268" t="s">
        <v>203</v>
      </c>
      <c r="AI268" t="s">
        <v>203</v>
      </c>
      <c r="AN268" t="s">
        <v>204</v>
      </c>
      <c r="AP268">
        <f t="shared" si="505"/>
        <v>5</v>
      </c>
    </row>
    <row r="269" spans="1:42" ht="14.5" customHeight="1" x14ac:dyDescent="0.35">
      <c r="A269" t="s">
        <v>9</v>
      </c>
      <c r="B269">
        <v>9</v>
      </c>
      <c r="C269" t="s">
        <v>1</v>
      </c>
      <c r="D269" t="str">
        <f>IF($B268&lt;$B269, "W", IF($B269&lt;$B268, "L", "T"))</f>
        <v>L</v>
      </c>
      <c r="E269" s="5">
        <v>40860</v>
      </c>
      <c r="F269" s="4">
        <f t="shared" si="506"/>
        <v>9</v>
      </c>
      <c r="G269">
        <v>7</v>
      </c>
      <c r="H269" t="s">
        <v>35</v>
      </c>
      <c r="I269">
        <v>1300</v>
      </c>
      <c r="J269" t="s">
        <v>43</v>
      </c>
      <c r="K269">
        <v>77</v>
      </c>
      <c r="L269" t="s">
        <v>62</v>
      </c>
      <c r="M269">
        <f t="shared" si="495"/>
        <v>37</v>
      </c>
      <c r="N269" s="10">
        <f t="shared" si="507"/>
        <v>18.375</v>
      </c>
      <c r="O269" s="10">
        <f t="shared" si="508"/>
        <v>24.5</v>
      </c>
      <c r="P269" s="8">
        <v>-3.5</v>
      </c>
      <c r="Q269" t="str">
        <f t="shared" si="509"/>
        <v>N</v>
      </c>
      <c r="R269" t="s">
        <v>203</v>
      </c>
      <c r="X269" t="s">
        <v>203</v>
      </c>
      <c r="AA269" t="s">
        <v>203</v>
      </c>
      <c r="AC269">
        <f t="shared" si="456"/>
        <v>3</v>
      </c>
      <c r="AN269" t="s">
        <v>203</v>
      </c>
      <c r="AP269">
        <f t="shared" si="505"/>
        <v>1</v>
      </c>
    </row>
    <row r="270" spans="1:42" ht="14.5" customHeight="1" x14ac:dyDescent="0.35">
      <c r="A270" t="s">
        <v>4</v>
      </c>
      <c r="B270">
        <v>24</v>
      </c>
      <c r="C270" t="s">
        <v>1</v>
      </c>
      <c r="D270" t="str">
        <f>IF($B270&lt;$B271,"L",IF($B271&lt;$B270, "W", "T"))</f>
        <v>W</v>
      </c>
      <c r="E270" s="5">
        <f t="shared" ref="E270" si="511">$E271</f>
        <v>40860</v>
      </c>
      <c r="F270" s="4">
        <f t="shared" si="506"/>
        <v>10</v>
      </c>
      <c r="G270">
        <v>7</v>
      </c>
      <c r="H270" t="s">
        <v>34</v>
      </c>
      <c r="I270">
        <v>1300</v>
      </c>
      <c r="J270" t="s">
        <v>43</v>
      </c>
      <c r="K270" s="1">
        <f>K271</f>
        <v>62</v>
      </c>
      <c r="L270" s="1" t="str">
        <f>L271</f>
        <v>Cloudy, Windy</v>
      </c>
      <c r="M270">
        <f t="shared" si="494"/>
        <v>17</v>
      </c>
      <c r="N270" s="10">
        <f t="shared" si="507"/>
        <v>21.777777777777779</v>
      </c>
      <c r="O270" s="10">
        <f t="shared" si="508"/>
        <v>18</v>
      </c>
      <c r="P270" s="8">
        <f>(P271*-1)</f>
        <v>3.5</v>
      </c>
      <c r="Q270" t="str">
        <f t="shared" si="509"/>
        <v>N</v>
      </c>
      <c r="AA270" t="s">
        <v>203</v>
      </c>
      <c r="AC270">
        <f t="shared" si="456"/>
        <v>1</v>
      </c>
      <c r="AI270" t="s">
        <v>204</v>
      </c>
      <c r="AJ270" t="s">
        <v>203</v>
      </c>
      <c r="AK270" t="s">
        <v>203</v>
      </c>
      <c r="AO270" t="s">
        <v>203</v>
      </c>
      <c r="AP270">
        <f t="shared" si="505"/>
        <v>5</v>
      </c>
    </row>
    <row r="271" spans="1:42" ht="14.5" customHeight="1" x14ac:dyDescent="0.35">
      <c r="A271" t="s">
        <v>6</v>
      </c>
      <c r="B271">
        <v>17</v>
      </c>
      <c r="C271" t="s">
        <v>1</v>
      </c>
      <c r="D271" t="str">
        <f>IF($B270&lt;$B271, "W", IF($B271&lt;$B270, "L", "T"))</f>
        <v>L</v>
      </c>
      <c r="E271" s="5">
        <v>40860</v>
      </c>
      <c r="F271" s="4">
        <f t="shared" si="506"/>
        <v>9</v>
      </c>
      <c r="G271">
        <v>7</v>
      </c>
      <c r="H271" t="s">
        <v>35</v>
      </c>
      <c r="I271">
        <v>1300</v>
      </c>
      <c r="J271" t="s">
        <v>43</v>
      </c>
      <c r="K271" s="1">
        <v>62</v>
      </c>
      <c r="L271" s="1" t="s">
        <v>134</v>
      </c>
      <c r="M271">
        <f t="shared" si="495"/>
        <v>24</v>
      </c>
      <c r="N271" s="10">
        <f t="shared" si="507"/>
        <v>24.375</v>
      </c>
      <c r="O271" s="10">
        <f t="shared" si="508"/>
        <v>17.5</v>
      </c>
      <c r="P271" s="8">
        <v>-3.5</v>
      </c>
      <c r="Q271" t="str">
        <f t="shared" si="509"/>
        <v>N</v>
      </c>
      <c r="U271" t="s">
        <v>203</v>
      </c>
      <c r="Z271" t="s">
        <v>203</v>
      </c>
      <c r="AC271">
        <f t="shared" si="456"/>
        <v>2</v>
      </c>
      <c r="AH271" t="s">
        <v>203</v>
      </c>
      <c r="AJ271" t="s">
        <v>203</v>
      </c>
      <c r="AL271" t="s">
        <v>203</v>
      </c>
      <c r="AO271" t="s">
        <v>203</v>
      </c>
      <c r="AP271">
        <f t="shared" si="505"/>
        <v>4</v>
      </c>
    </row>
    <row r="272" spans="1:42" ht="14.5" customHeight="1" x14ac:dyDescent="0.35">
      <c r="A272" t="s">
        <v>11</v>
      </c>
      <c r="B272">
        <v>7</v>
      </c>
      <c r="C272" t="s">
        <v>1</v>
      </c>
      <c r="D272" t="str">
        <f>IF($B272&lt;$B273,"L",IF($B273&lt;$B272, "W", "T"))</f>
        <v>L</v>
      </c>
      <c r="E272" s="5">
        <f t="shared" ref="E272" si="512">$E273</f>
        <v>40860</v>
      </c>
      <c r="F272" s="4">
        <f t="shared" si="506"/>
        <v>9</v>
      </c>
      <c r="G272">
        <v>7</v>
      </c>
      <c r="H272" t="s">
        <v>34</v>
      </c>
      <c r="I272">
        <v>1200</v>
      </c>
      <c r="J272" t="s">
        <v>38</v>
      </c>
      <c r="K272" t="s">
        <v>61</v>
      </c>
      <c r="M272">
        <f t="shared" si="494"/>
        <v>44</v>
      </c>
      <c r="N272" s="10">
        <f t="shared" si="507"/>
        <v>27.75</v>
      </c>
      <c r="O272" s="10">
        <f t="shared" si="508"/>
        <v>21.75</v>
      </c>
      <c r="P272" s="8">
        <f>(P273*-1)</f>
        <v>-4.5</v>
      </c>
      <c r="Q272" t="str">
        <f t="shared" si="509"/>
        <v>N</v>
      </c>
      <c r="T272" t="s">
        <v>203</v>
      </c>
      <c r="AC272">
        <f t="shared" si="456"/>
        <v>1</v>
      </c>
      <c r="AI272" t="s">
        <v>204</v>
      </c>
      <c r="AP272">
        <f t="shared" si="505"/>
        <v>2</v>
      </c>
    </row>
    <row r="273" spans="1:42" ht="14.5" customHeight="1" x14ac:dyDescent="0.35">
      <c r="A273" t="s">
        <v>28</v>
      </c>
      <c r="B273">
        <v>44</v>
      </c>
      <c r="C273" t="s">
        <v>1</v>
      </c>
      <c r="D273" t="str">
        <f>IF($B272&lt;$B273, "W", IF($B273&lt;$B272, "L", "T"))</f>
        <v>W</v>
      </c>
      <c r="E273" s="5">
        <v>40860</v>
      </c>
      <c r="F273" s="4">
        <f t="shared" si="506"/>
        <v>9</v>
      </c>
      <c r="G273">
        <v>7</v>
      </c>
      <c r="H273" t="s">
        <v>35</v>
      </c>
      <c r="I273">
        <v>1200</v>
      </c>
      <c r="J273" t="s">
        <v>38</v>
      </c>
      <c r="K273" t="s">
        <v>61</v>
      </c>
      <c r="M273">
        <f t="shared" si="495"/>
        <v>7</v>
      </c>
      <c r="N273" s="10">
        <f t="shared" si="507"/>
        <v>22.375</v>
      </c>
      <c r="O273" s="10">
        <f t="shared" si="508"/>
        <v>21.875</v>
      </c>
      <c r="P273" s="8">
        <v>4.5</v>
      </c>
      <c r="Q273" t="str">
        <f t="shared" si="509"/>
        <v>N</v>
      </c>
      <c r="R273" t="s">
        <v>203</v>
      </c>
      <c r="S273" t="s">
        <v>204</v>
      </c>
      <c r="T273" t="s">
        <v>204</v>
      </c>
      <c r="Y273" t="s">
        <v>203</v>
      </c>
      <c r="AC273">
        <f t="shared" si="456"/>
        <v>6</v>
      </c>
      <c r="AH273" t="s">
        <v>203</v>
      </c>
      <c r="AM273" t="s">
        <v>204</v>
      </c>
      <c r="AP273">
        <f t="shared" si="505"/>
        <v>3</v>
      </c>
    </row>
    <row r="274" spans="1:42" ht="14.5" customHeight="1" x14ac:dyDescent="0.35">
      <c r="A274" t="s">
        <v>23</v>
      </c>
      <c r="B274">
        <v>13</v>
      </c>
      <c r="C274" t="s">
        <v>1</v>
      </c>
      <c r="D274" t="str">
        <f>IF($B274&lt;$B275,"L",IF($B275&lt;$B274, "W", "T"))</f>
        <v>W</v>
      </c>
      <c r="E274" s="5">
        <f t="shared" ref="E274" si="513">$E275</f>
        <v>40860</v>
      </c>
      <c r="F274" s="4">
        <f t="shared" si="506"/>
        <v>9</v>
      </c>
      <c r="G274">
        <v>7</v>
      </c>
      <c r="H274" t="s">
        <v>34</v>
      </c>
      <c r="I274">
        <v>1300</v>
      </c>
      <c r="J274" t="s">
        <v>43</v>
      </c>
      <c r="K274" s="1">
        <f>K275</f>
        <v>60</v>
      </c>
      <c r="L274" s="1" t="str">
        <f>L275</f>
        <v>Dry, Wind Gale Force</v>
      </c>
      <c r="M274">
        <f t="shared" si="494"/>
        <v>12</v>
      </c>
      <c r="N274" s="10">
        <f t="shared" si="507"/>
        <v>12.5</v>
      </c>
      <c r="O274" s="10">
        <f t="shared" si="508"/>
        <v>26.375</v>
      </c>
      <c r="P274" s="8">
        <f>(P275*-1)</f>
        <v>3</v>
      </c>
      <c r="Q274" t="str">
        <f t="shared" si="509"/>
        <v>N</v>
      </c>
      <c r="R274" t="s">
        <v>203</v>
      </c>
      <c r="S274" t="s">
        <v>203</v>
      </c>
      <c r="U274" t="s">
        <v>204</v>
      </c>
      <c r="AC274">
        <f t="shared" si="456"/>
        <v>4</v>
      </c>
      <c r="AD274" t="s">
        <v>203</v>
      </c>
      <c r="AO274" t="s">
        <v>203</v>
      </c>
      <c r="AP274">
        <f t="shared" si="505"/>
        <v>2</v>
      </c>
    </row>
    <row r="275" spans="1:42" ht="14.5" customHeight="1" x14ac:dyDescent="0.35">
      <c r="A275" t="s">
        <v>8</v>
      </c>
      <c r="B275">
        <v>12</v>
      </c>
      <c r="C275" t="s">
        <v>1</v>
      </c>
      <c r="D275" t="str">
        <f>IF($B274&lt;$B275, "W", IF($B275&lt;$B274, "L", "T"))</f>
        <v>L</v>
      </c>
      <c r="E275" s="5">
        <v>40860</v>
      </c>
      <c r="F275" s="4">
        <f t="shared" si="506"/>
        <v>9</v>
      </c>
      <c r="G275">
        <v>7</v>
      </c>
      <c r="H275" t="s">
        <v>35</v>
      </c>
      <c r="I275">
        <v>1300</v>
      </c>
      <c r="J275" t="s">
        <v>43</v>
      </c>
      <c r="K275" s="1">
        <v>60</v>
      </c>
      <c r="L275" s="1" t="s">
        <v>133</v>
      </c>
      <c r="M275">
        <f t="shared" si="495"/>
        <v>13</v>
      </c>
      <c r="N275" s="10">
        <f t="shared" si="507"/>
        <v>14.875</v>
      </c>
      <c r="O275" s="10">
        <f t="shared" si="508"/>
        <v>21.25</v>
      </c>
      <c r="P275" s="8">
        <v>-3</v>
      </c>
      <c r="Q275" t="str">
        <f t="shared" si="509"/>
        <v>N</v>
      </c>
      <c r="S275" t="s">
        <v>204</v>
      </c>
      <c r="Z275" t="s">
        <v>203</v>
      </c>
      <c r="AC275">
        <f t="shared" si="456"/>
        <v>3</v>
      </c>
      <c r="AD275" t="s">
        <v>204</v>
      </c>
      <c r="AJ275" t="s">
        <v>203</v>
      </c>
      <c r="AO275" t="s">
        <v>204</v>
      </c>
      <c r="AP275">
        <f t="shared" si="505"/>
        <v>5</v>
      </c>
    </row>
    <row r="276" spans="1:42" ht="14.5" customHeight="1" x14ac:dyDescent="0.35">
      <c r="A276" t="s">
        <v>18</v>
      </c>
      <c r="B276">
        <v>17</v>
      </c>
      <c r="C276" t="s">
        <v>1</v>
      </c>
      <c r="D276" t="str">
        <f>IF($B276&lt;$B277,"L",IF($B277&lt;$B276, "W", "T"))</f>
        <v>W</v>
      </c>
      <c r="E276" s="5">
        <f t="shared" ref="E276" si="514">$E277</f>
        <v>40860</v>
      </c>
      <c r="F276" s="4">
        <f t="shared" si="506"/>
        <v>9</v>
      </c>
      <c r="G276">
        <v>7</v>
      </c>
      <c r="H276" t="s">
        <v>34</v>
      </c>
      <c r="I276">
        <v>1200</v>
      </c>
      <c r="J276" t="s">
        <v>38</v>
      </c>
      <c r="K276">
        <v>67</v>
      </c>
      <c r="L276" t="s">
        <v>65</v>
      </c>
      <c r="M276">
        <f t="shared" si="494"/>
        <v>10</v>
      </c>
      <c r="N276" s="10">
        <f t="shared" si="507"/>
        <v>21.375</v>
      </c>
      <c r="O276" s="10">
        <f t="shared" si="508"/>
        <v>28</v>
      </c>
      <c r="P276" s="8">
        <f>(P277*-1)</f>
        <v>-3</v>
      </c>
      <c r="Q276" t="str">
        <f t="shared" si="509"/>
        <v>Y</v>
      </c>
      <c r="S276" t="s">
        <v>203</v>
      </c>
      <c r="AC276">
        <f t="shared" si="456"/>
        <v>1</v>
      </c>
      <c r="AO276" t="s">
        <v>203</v>
      </c>
      <c r="AP276">
        <f t="shared" si="505"/>
        <v>1</v>
      </c>
    </row>
    <row r="277" spans="1:42" ht="14.5" customHeight="1" x14ac:dyDescent="0.35">
      <c r="A277" t="s">
        <v>33</v>
      </c>
      <c r="B277">
        <v>10</v>
      </c>
      <c r="C277" t="s">
        <v>1</v>
      </c>
      <c r="D277" t="str">
        <f>IF($B276&lt;$B277, "W", IF($B277&lt;$B276, "L", "T"))</f>
        <v>L</v>
      </c>
      <c r="E277" s="5">
        <v>40860</v>
      </c>
      <c r="F277" s="4">
        <f t="shared" si="506"/>
        <v>9</v>
      </c>
      <c r="G277">
        <v>7</v>
      </c>
      <c r="H277" t="s">
        <v>35</v>
      </c>
      <c r="I277">
        <v>1200</v>
      </c>
      <c r="J277" t="s">
        <v>38</v>
      </c>
      <c r="K277">
        <v>67</v>
      </c>
      <c r="L277" t="s">
        <v>65</v>
      </c>
      <c r="M277">
        <f t="shared" si="495"/>
        <v>17</v>
      </c>
      <c r="N277" s="10">
        <f t="shared" si="507"/>
        <v>16.375</v>
      </c>
      <c r="O277" s="10">
        <f t="shared" si="508"/>
        <v>25.125</v>
      </c>
      <c r="P277" s="8">
        <v>3</v>
      </c>
      <c r="Q277" t="str">
        <f t="shared" si="509"/>
        <v>Y</v>
      </c>
      <c r="AC277">
        <f t="shared" si="456"/>
        <v>0</v>
      </c>
      <c r="AO277" t="s">
        <v>203</v>
      </c>
      <c r="AP277">
        <f t="shared" si="505"/>
        <v>1</v>
      </c>
    </row>
    <row r="278" spans="1:42" ht="14.5" customHeight="1" x14ac:dyDescent="0.35">
      <c r="A278" t="s">
        <v>29</v>
      </c>
      <c r="B278">
        <v>9</v>
      </c>
      <c r="C278" t="s">
        <v>1</v>
      </c>
      <c r="D278" t="str">
        <f>IF($B278&lt;$B279,"L",IF($B279&lt;$B278, "W", "T"))</f>
        <v>L</v>
      </c>
      <c r="E278" s="5">
        <f t="shared" ref="E278" si="515">$E279</f>
        <v>40860</v>
      </c>
      <c r="F278" s="4">
        <f t="shared" si="506"/>
        <v>9</v>
      </c>
      <c r="G278">
        <v>7</v>
      </c>
      <c r="H278" t="s">
        <v>34</v>
      </c>
      <c r="I278">
        <v>1300</v>
      </c>
      <c r="J278" t="s">
        <v>43</v>
      </c>
      <c r="K278">
        <v>79</v>
      </c>
      <c r="L278" t="s">
        <v>74</v>
      </c>
      <c r="M278">
        <f t="shared" si="494"/>
        <v>20</v>
      </c>
      <c r="N278" s="10">
        <f t="shared" si="507"/>
        <v>15.875000000000002</v>
      </c>
      <c r="O278" s="10">
        <f t="shared" si="508"/>
        <v>19.75</v>
      </c>
      <c r="P278" s="8">
        <f>(P279*-1)</f>
        <v>-4</v>
      </c>
      <c r="Q278" t="str">
        <f t="shared" si="509"/>
        <v>N</v>
      </c>
      <c r="U278" t="s">
        <v>203</v>
      </c>
      <c r="W278" t="s">
        <v>203</v>
      </c>
      <c r="Z278" t="s">
        <v>204</v>
      </c>
      <c r="AA278" t="s">
        <v>204</v>
      </c>
      <c r="AC278">
        <f t="shared" si="456"/>
        <v>6</v>
      </c>
      <c r="AN278" t="s">
        <v>204</v>
      </c>
      <c r="AO278" t="s">
        <v>203</v>
      </c>
      <c r="AP278">
        <f t="shared" si="505"/>
        <v>3</v>
      </c>
    </row>
    <row r="279" spans="1:42" ht="14.5" customHeight="1" x14ac:dyDescent="0.35">
      <c r="A279" t="s">
        <v>10</v>
      </c>
      <c r="B279">
        <v>20</v>
      </c>
      <c r="C279" t="s">
        <v>1</v>
      </c>
      <c r="D279" t="str">
        <f>IF($B278&lt;$B279, "W", IF($B279&lt;$B278, "L", "T"))</f>
        <v>W</v>
      </c>
      <c r="E279" s="5">
        <v>40860</v>
      </c>
      <c r="F279" s="4">
        <f t="shared" si="506"/>
        <v>9</v>
      </c>
      <c r="G279">
        <v>7</v>
      </c>
      <c r="H279" t="s">
        <v>35</v>
      </c>
      <c r="I279">
        <v>1300</v>
      </c>
      <c r="J279" t="s">
        <v>43</v>
      </c>
      <c r="K279">
        <v>79</v>
      </c>
      <c r="L279" t="s">
        <v>74</v>
      </c>
      <c r="M279">
        <f t="shared" si="495"/>
        <v>9</v>
      </c>
      <c r="N279" s="10">
        <f t="shared" si="507"/>
        <v>17.25</v>
      </c>
      <c r="O279" s="10">
        <f t="shared" si="508"/>
        <v>21.125</v>
      </c>
      <c r="P279" s="8">
        <v>4</v>
      </c>
      <c r="Q279" t="str">
        <f t="shared" si="509"/>
        <v>N</v>
      </c>
      <c r="AC279">
        <f t="shared" si="456"/>
        <v>0</v>
      </c>
      <c r="AM279" t="s">
        <v>203</v>
      </c>
      <c r="AP279">
        <f t="shared" si="505"/>
        <v>1</v>
      </c>
    </row>
    <row r="280" spans="1:42" ht="14.5" customHeight="1" x14ac:dyDescent="0.35">
      <c r="A280" t="s">
        <v>2</v>
      </c>
      <c r="B280">
        <v>26</v>
      </c>
      <c r="C280" t="s">
        <v>5</v>
      </c>
      <c r="D280" t="str">
        <f>IF($B280&lt;$B281,"L",IF($B281&lt;$B280, "W", "T"))</f>
        <v>W</v>
      </c>
      <c r="E280" s="5">
        <f t="shared" ref="E280" si="516">$E281</f>
        <v>40860</v>
      </c>
      <c r="F280" s="4">
        <f t="shared" si="506"/>
        <v>10</v>
      </c>
      <c r="G280">
        <v>7</v>
      </c>
      <c r="H280" t="s">
        <v>34</v>
      </c>
      <c r="I280">
        <v>1300</v>
      </c>
      <c r="J280" t="s">
        <v>43</v>
      </c>
      <c r="K280" t="s">
        <v>61</v>
      </c>
      <c r="M280">
        <f t="shared" si="494"/>
        <v>23</v>
      </c>
      <c r="N280" s="10">
        <f t="shared" si="507"/>
        <v>31.888888888888889</v>
      </c>
      <c r="O280" s="10">
        <f t="shared" si="508"/>
        <v>22.777777777777779</v>
      </c>
      <c r="P280" s="8">
        <f>(P281*-1)</f>
        <v>-1</v>
      </c>
      <c r="Q280" t="str">
        <f t="shared" si="509"/>
        <v>Y</v>
      </c>
      <c r="W280" t="s">
        <v>203</v>
      </c>
      <c r="AC280">
        <f t="shared" si="456"/>
        <v>1</v>
      </c>
      <c r="AI280" t="s">
        <v>204</v>
      </c>
      <c r="AM280" t="s">
        <v>203</v>
      </c>
      <c r="AP280">
        <f t="shared" si="505"/>
        <v>3</v>
      </c>
    </row>
    <row r="281" spans="1:42" ht="14.5" customHeight="1" x14ac:dyDescent="0.35">
      <c r="A281" t="s">
        <v>3</v>
      </c>
      <c r="B281">
        <v>23</v>
      </c>
      <c r="C281" t="s">
        <v>5</v>
      </c>
      <c r="D281" t="str">
        <f>IF($B280&lt;$B281, "W", IF($B281&lt;$B280, "L", "T"))</f>
        <v>L</v>
      </c>
      <c r="E281" s="5">
        <v>40860</v>
      </c>
      <c r="F281" s="4">
        <f t="shared" si="506"/>
        <v>9</v>
      </c>
      <c r="G281">
        <v>7</v>
      </c>
      <c r="H281" t="s">
        <v>35</v>
      </c>
      <c r="I281">
        <v>1300</v>
      </c>
      <c r="J281" t="s">
        <v>43</v>
      </c>
      <c r="K281" t="s">
        <v>61</v>
      </c>
      <c r="M281">
        <f t="shared" si="495"/>
        <v>26</v>
      </c>
      <c r="N281" s="10">
        <f t="shared" si="507"/>
        <v>23.625</v>
      </c>
      <c r="O281" s="10">
        <f t="shared" si="508"/>
        <v>21.25</v>
      </c>
      <c r="P281" s="8">
        <v>1</v>
      </c>
      <c r="Q281" t="str">
        <f t="shared" si="509"/>
        <v>Y</v>
      </c>
      <c r="T281" t="s">
        <v>203</v>
      </c>
      <c r="U281" t="s">
        <v>203</v>
      </c>
      <c r="AC281">
        <f t="shared" si="456"/>
        <v>2</v>
      </c>
      <c r="AI281" t="s">
        <v>203</v>
      </c>
      <c r="AJ281" t="s">
        <v>203</v>
      </c>
      <c r="AK281" t="s">
        <v>203</v>
      </c>
      <c r="AL281" t="s">
        <v>203</v>
      </c>
      <c r="AM281" t="s">
        <v>203</v>
      </c>
      <c r="AO281" t="s">
        <v>204</v>
      </c>
      <c r="AP281">
        <f t="shared" si="505"/>
        <v>7</v>
      </c>
    </row>
    <row r="282" spans="1:42" ht="14.5" customHeight="1" x14ac:dyDescent="0.35">
      <c r="A282" t="s">
        <v>13</v>
      </c>
      <c r="B282">
        <v>30</v>
      </c>
      <c r="C282" t="s">
        <v>1</v>
      </c>
      <c r="D282" t="str">
        <f>IF($B282&lt;$B283,"L",IF($B283&lt;$B282, "W", "T"))</f>
        <v>W</v>
      </c>
      <c r="E282" s="5">
        <f t="shared" ref="E282" si="517">$E283</f>
        <v>40860</v>
      </c>
      <c r="F282" s="4">
        <f t="shared" si="506"/>
        <v>9</v>
      </c>
      <c r="G282">
        <v>7</v>
      </c>
      <c r="H282" t="s">
        <v>34</v>
      </c>
      <c r="I282">
        <v>1300</v>
      </c>
      <c r="J282" t="s">
        <v>43</v>
      </c>
      <c r="K282">
        <v>57</v>
      </c>
      <c r="L282" t="s">
        <v>64</v>
      </c>
      <c r="M282">
        <f t="shared" si="494"/>
        <v>3</v>
      </c>
      <c r="N282" s="10">
        <f t="shared" si="507"/>
        <v>19.5</v>
      </c>
      <c r="O282" s="10">
        <f t="shared" si="508"/>
        <v>21.125</v>
      </c>
      <c r="P282" s="8">
        <f>(P283*-1)</f>
        <v>-3.5</v>
      </c>
      <c r="Q282" t="str">
        <f t="shared" si="509"/>
        <v>Y</v>
      </c>
      <c r="R282" t="s">
        <v>203</v>
      </c>
      <c r="AA282" t="s">
        <v>203</v>
      </c>
      <c r="AC282">
        <f t="shared" ref="AC282:AC345" si="518">IF(ISBLANK($R282),0,IF($R282="O",2,1))+IF(ISBLANK($S282),0,IF($S282="O",2,1))+IF(ISBLANK($T282),0,IF($T282="O",2,1))+IF(ISBLANK($U282),0,IF($U282="O",2,1))+IF(ISBLANK($V282),0,IF($V282="O",2,1))+IF(ISBLANK($W282),0,IF($W282="O",2,1))+IF(ISBLANK($X282),0,IF($X282="O",2,1))+IF(ISBLANK($Y282),0,IF($Y282="O",2,1))+IF(ISBLANK($Z282),0,IF($Z282="O",2,1))+IF(ISBLANK($AA282),0,IF($AA282="O",2,1))+IF(ISBLANK($AB282),0,IF($AB282="O",2,1))</f>
        <v>2</v>
      </c>
      <c r="AD282" t="s">
        <v>204</v>
      </c>
      <c r="AI282" t="s">
        <v>204</v>
      </c>
      <c r="AP282">
        <f t="shared" si="505"/>
        <v>4</v>
      </c>
    </row>
    <row r="283" spans="1:42" ht="14.5" customHeight="1" x14ac:dyDescent="0.35">
      <c r="A283" t="s">
        <v>20</v>
      </c>
      <c r="B283">
        <v>3</v>
      </c>
      <c r="C283" t="s">
        <v>1</v>
      </c>
      <c r="D283" t="str">
        <f>IF($B282&lt;$B283, "W", IF($B283&lt;$B282, "L", "T"))</f>
        <v>L</v>
      </c>
      <c r="E283" s="5">
        <v>40860</v>
      </c>
      <c r="F283" s="4">
        <f t="shared" si="506"/>
        <v>9</v>
      </c>
      <c r="G283">
        <v>14</v>
      </c>
      <c r="H283" t="s">
        <v>35</v>
      </c>
      <c r="I283">
        <v>1300</v>
      </c>
      <c r="J283" t="s">
        <v>43</v>
      </c>
      <c r="K283">
        <v>57</v>
      </c>
      <c r="L283" t="s">
        <v>64</v>
      </c>
      <c r="M283">
        <f t="shared" si="495"/>
        <v>30</v>
      </c>
      <c r="N283" s="10">
        <f t="shared" si="507"/>
        <v>23.375</v>
      </c>
      <c r="O283" s="10">
        <f t="shared" si="508"/>
        <v>25.875</v>
      </c>
      <c r="P283" s="8">
        <v>3.5</v>
      </c>
      <c r="Q283" t="str">
        <f t="shared" si="509"/>
        <v>Y</v>
      </c>
      <c r="R283" t="s">
        <v>203</v>
      </c>
      <c r="AC283">
        <f t="shared" si="518"/>
        <v>1</v>
      </c>
      <c r="AH283" t="s">
        <v>203</v>
      </c>
      <c r="AP283">
        <f t="shared" si="505"/>
        <v>1</v>
      </c>
    </row>
    <row r="284" spans="1:42" ht="14.5" customHeight="1" x14ac:dyDescent="0.35">
      <c r="A284" t="s">
        <v>30</v>
      </c>
      <c r="B284">
        <v>17</v>
      </c>
      <c r="C284" t="s">
        <v>1</v>
      </c>
      <c r="D284" t="str">
        <f>IF($B284&lt;$B285,"L",IF($B285&lt;$B284, "W", "T"))</f>
        <v>L</v>
      </c>
      <c r="E284" s="5">
        <f t="shared" ref="E284" si="519">$E285</f>
        <v>40860</v>
      </c>
      <c r="F284" s="4">
        <f t="shared" si="506"/>
        <v>9</v>
      </c>
      <c r="G284">
        <v>7</v>
      </c>
      <c r="H284" t="s">
        <v>34</v>
      </c>
      <c r="I284" s="1">
        <v>1305</v>
      </c>
      <c r="J284" t="s">
        <v>67</v>
      </c>
      <c r="K284">
        <v>50</v>
      </c>
      <c r="L284" t="s">
        <v>64</v>
      </c>
      <c r="M284">
        <f t="shared" si="494"/>
        <v>22</v>
      </c>
      <c r="N284" s="10">
        <f t="shared" si="507"/>
        <v>26</v>
      </c>
      <c r="O284" s="10">
        <f t="shared" si="508"/>
        <v>16.25</v>
      </c>
      <c r="P284" s="8">
        <f>(P285*-1)</f>
        <v>7</v>
      </c>
      <c r="Q284" t="str">
        <f t="shared" si="509"/>
        <v>Y</v>
      </c>
      <c r="V284" t="s">
        <v>203</v>
      </c>
      <c r="AC284">
        <f t="shared" si="518"/>
        <v>1</v>
      </c>
      <c r="AJ284" t="s">
        <v>203</v>
      </c>
      <c r="AN284" t="s">
        <v>203</v>
      </c>
      <c r="AP284">
        <f t="shared" si="505"/>
        <v>2</v>
      </c>
    </row>
    <row r="285" spans="1:42" ht="14.5" customHeight="1" x14ac:dyDescent="0.35">
      <c r="A285" t="s">
        <v>25</v>
      </c>
      <c r="B285">
        <v>22</v>
      </c>
      <c r="C285" t="s">
        <v>1</v>
      </c>
      <c r="D285" t="str">
        <f>IF($B284&lt;$B285, "W", IF($B285&lt;$B284, "L", "T"))</f>
        <v>W</v>
      </c>
      <c r="E285" s="5">
        <v>40860</v>
      </c>
      <c r="F285" s="4">
        <f t="shared" si="506"/>
        <v>9</v>
      </c>
      <c r="G285">
        <v>7</v>
      </c>
      <c r="H285" t="s">
        <v>35</v>
      </c>
      <c r="I285" s="1">
        <v>1305</v>
      </c>
      <c r="J285" t="s">
        <v>67</v>
      </c>
      <c r="K285">
        <v>50</v>
      </c>
      <c r="L285" t="s">
        <v>64</v>
      </c>
      <c r="M285">
        <f t="shared" si="495"/>
        <v>17</v>
      </c>
      <c r="N285" s="10">
        <f t="shared" si="507"/>
        <v>15.25</v>
      </c>
      <c r="O285" s="10">
        <f t="shared" si="508"/>
        <v>23.125</v>
      </c>
      <c r="P285" s="8">
        <v>-7</v>
      </c>
      <c r="Q285" t="str">
        <f t="shared" si="509"/>
        <v>Y</v>
      </c>
      <c r="R285" t="s">
        <v>203</v>
      </c>
      <c r="T285" t="s">
        <v>203</v>
      </c>
      <c r="U285" t="s">
        <v>204</v>
      </c>
      <c r="AC285">
        <f t="shared" si="518"/>
        <v>4</v>
      </c>
      <c r="AP285">
        <f t="shared" si="505"/>
        <v>0</v>
      </c>
    </row>
    <row r="286" spans="1:42" ht="14.5" customHeight="1" x14ac:dyDescent="0.35">
      <c r="A286" t="s">
        <v>21</v>
      </c>
      <c r="B286">
        <v>20</v>
      </c>
      <c r="C286" t="s">
        <v>1</v>
      </c>
      <c r="D286" t="str">
        <f>IF($B286&lt;$B287,"L",IF($B287&lt;$B286, "W", "T"))</f>
        <v>L</v>
      </c>
      <c r="E286" s="5">
        <f t="shared" ref="E286" si="520">$E287</f>
        <v>40860</v>
      </c>
      <c r="F286" s="4">
        <f t="shared" si="506"/>
        <v>9</v>
      </c>
      <c r="G286">
        <v>7</v>
      </c>
      <c r="H286" t="s">
        <v>34</v>
      </c>
      <c r="I286">
        <v>1315</v>
      </c>
      <c r="J286" t="s">
        <v>67</v>
      </c>
      <c r="K286" s="1">
        <f>K287</f>
        <v>58</v>
      </c>
      <c r="L286" s="1" t="str">
        <f>L287</f>
        <v>Sunny</v>
      </c>
      <c r="M286">
        <f t="shared" si="494"/>
        <v>27</v>
      </c>
      <c r="N286" s="10">
        <f t="shared" si="507"/>
        <v>24.75</v>
      </c>
      <c r="O286" s="10">
        <f t="shared" si="508"/>
        <v>23</v>
      </c>
      <c r="P286" s="8">
        <f>(P287*-1)</f>
        <v>-4</v>
      </c>
      <c r="Q286" t="str">
        <f t="shared" si="509"/>
        <v>N</v>
      </c>
      <c r="S286" t="s">
        <v>204</v>
      </c>
      <c r="T286" t="s">
        <v>203</v>
      </c>
      <c r="V286" t="s">
        <v>203</v>
      </c>
      <c r="AA286" t="s">
        <v>203</v>
      </c>
      <c r="AC286">
        <f t="shared" si="518"/>
        <v>5</v>
      </c>
      <c r="AG286" t="s">
        <v>203</v>
      </c>
      <c r="AN286" t="s">
        <v>203</v>
      </c>
      <c r="AP286">
        <f t="shared" si="505"/>
        <v>2</v>
      </c>
    </row>
    <row r="287" spans="1:42" ht="14.5" customHeight="1" x14ac:dyDescent="0.35">
      <c r="A287" t="s">
        <v>24</v>
      </c>
      <c r="B287">
        <v>27</v>
      </c>
      <c r="C287" t="s">
        <v>1</v>
      </c>
      <c r="D287" t="str">
        <f>IF($B286&lt;$B287, "W", IF($B287&lt;$B286, "L", "T"))</f>
        <v>W</v>
      </c>
      <c r="E287" s="5">
        <v>40860</v>
      </c>
      <c r="F287" s="4">
        <f t="shared" si="506"/>
        <v>9</v>
      </c>
      <c r="G287">
        <v>7</v>
      </c>
      <c r="H287" t="s">
        <v>35</v>
      </c>
      <c r="I287">
        <v>1315</v>
      </c>
      <c r="J287" t="s">
        <v>67</v>
      </c>
      <c r="K287" s="1">
        <v>58</v>
      </c>
      <c r="L287" s="1" t="s">
        <v>65</v>
      </c>
      <c r="M287">
        <f t="shared" si="495"/>
        <v>20</v>
      </c>
      <c r="N287" s="10">
        <f t="shared" si="507"/>
        <v>25.75</v>
      </c>
      <c r="O287" s="10">
        <f t="shared" si="508"/>
        <v>14.75</v>
      </c>
      <c r="P287" s="8">
        <v>4</v>
      </c>
      <c r="Q287" t="str">
        <f t="shared" si="509"/>
        <v>N</v>
      </c>
      <c r="S287" t="s">
        <v>203</v>
      </c>
      <c r="T287" t="s">
        <v>203</v>
      </c>
      <c r="AC287">
        <f t="shared" si="518"/>
        <v>2</v>
      </c>
      <c r="AE287" t="s">
        <v>203</v>
      </c>
      <c r="AH287" t="s">
        <v>203</v>
      </c>
      <c r="AN287" t="s">
        <v>203</v>
      </c>
      <c r="AP287">
        <f t="shared" si="505"/>
        <v>3</v>
      </c>
    </row>
    <row r="288" spans="1:42" ht="14.5" customHeight="1" x14ac:dyDescent="0.35">
      <c r="A288" t="s">
        <v>16</v>
      </c>
      <c r="B288">
        <v>13</v>
      </c>
      <c r="C288" t="s">
        <v>1</v>
      </c>
      <c r="D288" t="str">
        <f>IF($B288&lt;$B289,"L",IF($B289&lt;$B288, "W", "T"))</f>
        <v>L</v>
      </c>
      <c r="E288" s="5">
        <f t="shared" ref="E288" si="521">$E289</f>
        <v>40860</v>
      </c>
      <c r="F288" s="4">
        <f t="shared" si="506"/>
        <v>9</v>
      </c>
      <c r="G288">
        <v>14</v>
      </c>
      <c r="H288" t="s">
        <v>34</v>
      </c>
      <c r="I288">
        <v>1515</v>
      </c>
      <c r="J288" t="s">
        <v>38</v>
      </c>
      <c r="K288">
        <v>69</v>
      </c>
      <c r="L288" t="s">
        <v>64</v>
      </c>
      <c r="M288">
        <f t="shared" si="494"/>
        <v>37</v>
      </c>
      <c r="N288" s="10">
        <f t="shared" si="507"/>
        <v>29.875</v>
      </c>
      <c r="O288" s="10">
        <f t="shared" si="508"/>
        <v>18.375</v>
      </c>
      <c r="P288" s="8">
        <f>(P289*-1)</f>
        <v>-2.5</v>
      </c>
      <c r="Q288" t="str">
        <f t="shared" si="509"/>
        <v>N</v>
      </c>
      <c r="R288" t="s">
        <v>203</v>
      </c>
      <c r="U288" t="s">
        <v>203</v>
      </c>
      <c r="AC288">
        <f t="shared" si="518"/>
        <v>2</v>
      </c>
      <c r="AN288" t="s">
        <v>203</v>
      </c>
      <c r="AP288">
        <f t="shared" si="505"/>
        <v>1</v>
      </c>
    </row>
    <row r="289" spans="1:42" ht="14.5" customHeight="1" x14ac:dyDescent="0.35">
      <c r="A289" t="s">
        <v>17</v>
      </c>
      <c r="B289">
        <v>37</v>
      </c>
      <c r="C289" t="s">
        <v>1</v>
      </c>
      <c r="D289" t="str">
        <f>IF($B288&lt;$B289, "W", IF($B289&lt;$B288, "L", "T"))</f>
        <v>W</v>
      </c>
      <c r="E289" s="5">
        <v>40860</v>
      </c>
      <c r="F289" s="4">
        <f t="shared" si="506"/>
        <v>9</v>
      </c>
      <c r="G289">
        <v>6</v>
      </c>
      <c r="H289" t="s">
        <v>35</v>
      </c>
      <c r="I289">
        <v>1515</v>
      </c>
      <c r="J289" t="s">
        <v>38</v>
      </c>
      <c r="K289">
        <v>69</v>
      </c>
      <c r="L289" t="s">
        <v>64</v>
      </c>
      <c r="M289">
        <f t="shared" si="495"/>
        <v>13</v>
      </c>
      <c r="N289" s="10">
        <f t="shared" si="507"/>
        <v>25</v>
      </c>
      <c r="O289" s="10">
        <f t="shared" si="508"/>
        <v>21.75</v>
      </c>
      <c r="P289" s="8">
        <v>2.5</v>
      </c>
      <c r="Q289" t="str">
        <f t="shared" si="509"/>
        <v>N</v>
      </c>
      <c r="T289" t="s">
        <v>203</v>
      </c>
      <c r="U289" t="s">
        <v>203</v>
      </c>
      <c r="AC289">
        <f t="shared" si="518"/>
        <v>2</v>
      </c>
      <c r="AD289" t="s">
        <v>203</v>
      </c>
      <c r="AF289" t="s">
        <v>204</v>
      </c>
      <c r="AO289" t="s">
        <v>203</v>
      </c>
      <c r="AP289">
        <f t="shared" si="505"/>
        <v>4</v>
      </c>
    </row>
    <row r="290" spans="1:42" ht="14.5" customHeight="1" x14ac:dyDescent="0.35">
      <c r="A290" t="s">
        <v>7</v>
      </c>
      <c r="B290">
        <v>37</v>
      </c>
      <c r="C290" t="s">
        <v>1</v>
      </c>
      <c r="D290" t="str">
        <f>IF($B290&lt;$B291,"L",IF($B291&lt;$B290, "W", "T"))</f>
        <v>W</v>
      </c>
      <c r="E290" s="5">
        <f t="shared" ref="E290" si="522">$E291</f>
        <v>40860</v>
      </c>
      <c r="F290" s="4">
        <f t="shared" si="506"/>
        <v>9</v>
      </c>
      <c r="G290">
        <v>7</v>
      </c>
      <c r="H290" t="s">
        <v>34</v>
      </c>
      <c r="I290">
        <v>2020</v>
      </c>
      <c r="J290" t="s">
        <v>43</v>
      </c>
      <c r="K290">
        <v>58</v>
      </c>
      <c r="L290" t="s">
        <v>69</v>
      </c>
      <c r="M290">
        <f t="shared" si="494"/>
        <v>16</v>
      </c>
      <c r="N290" s="10">
        <f t="shared" si="507"/>
        <v>27.75</v>
      </c>
      <c r="O290" s="10">
        <f t="shared" si="508"/>
        <v>23</v>
      </c>
      <c r="P290" s="8">
        <f>(P291*-1)</f>
        <v>-2.5</v>
      </c>
      <c r="Q290" t="str">
        <f t="shared" si="509"/>
        <v>Y</v>
      </c>
      <c r="Z290" t="s">
        <v>203</v>
      </c>
      <c r="AA290" t="s">
        <v>203</v>
      </c>
      <c r="AC290">
        <f t="shared" si="518"/>
        <v>2</v>
      </c>
      <c r="AH290" t="s">
        <v>203</v>
      </c>
      <c r="AK290" t="s">
        <v>203</v>
      </c>
      <c r="AM290" t="s">
        <v>203</v>
      </c>
      <c r="AO290" t="s">
        <v>204</v>
      </c>
      <c r="AP290">
        <f t="shared" si="505"/>
        <v>5</v>
      </c>
    </row>
    <row r="291" spans="1:42" ht="14.5" customHeight="1" x14ac:dyDescent="0.35">
      <c r="A291" t="s">
        <v>31</v>
      </c>
      <c r="B291">
        <v>16</v>
      </c>
      <c r="C291" t="s">
        <v>1</v>
      </c>
      <c r="D291" t="str">
        <f>IF($B290&lt;$B291, "W", IF($B291&lt;$B290, "L", "T"))</f>
        <v>L</v>
      </c>
      <c r="E291" s="5">
        <v>40860</v>
      </c>
      <c r="F291" s="4">
        <f t="shared" si="506"/>
        <v>9</v>
      </c>
      <c r="G291">
        <v>7</v>
      </c>
      <c r="H291" t="s">
        <v>35</v>
      </c>
      <c r="I291">
        <v>2020</v>
      </c>
      <c r="J291" t="s">
        <v>43</v>
      </c>
      <c r="K291">
        <v>58</v>
      </c>
      <c r="L291" t="s">
        <v>69</v>
      </c>
      <c r="M291">
        <f t="shared" si="495"/>
        <v>37</v>
      </c>
      <c r="N291" s="10">
        <f t="shared" si="507"/>
        <v>24.875</v>
      </c>
      <c r="O291" s="10">
        <f t="shared" si="508"/>
        <v>20.375</v>
      </c>
      <c r="P291" s="8">
        <v>2.5</v>
      </c>
      <c r="Q291" t="str">
        <f t="shared" si="509"/>
        <v>Y</v>
      </c>
      <c r="S291" t="s">
        <v>203</v>
      </c>
      <c r="T291" t="s">
        <v>203</v>
      </c>
      <c r="V291" t="s">
        <v>203</v>
      </c>
      <c r="W291" t="s">
        <v>203</v>
      </c>
      <c r="X291" t="s">
        <v>203</v>
      </c>
      <c r="Z291" t="s">
        <v>203</v>
      </c>
      <c r="AA291" t="s">
        <v>203</v>
      </c>
      <c r="AC291">
        <f t="shared" si="518"/>
        <v>7</v>
      </c>
      <c r="AF291" t="s">
        <v>203</v>
      </c>
      <c r="AH291" t="s">
        <v>203</v>
      </c>
      <c r="AM291" t="s">
        <v>203</v>
      </c>
      <c r="AP291">
        <f t="shared" si="505"/>
        <v>3</v>
      </c>
    </row>
    <row r="292" spans="1:42" ht="14.5" customHeight="1" x14ac:dyDescent="0.35">
      <c r="A292" t="s">
        <v>0</v>
      </c>
      <c r="B292">
        <v>7</v>
      </c>
      <c r="C292" t="s">
        <v>1</v>
      </c>
      <c r="D292" t="str">
        <f>IF($B292&lt;$B293,"L",IF($B293&lt;$B292, "W", "T"))</f>
        <v>L</v>
      </c>
      <c r="E292" s="5">
        <f t="shared" ref="E292" si="523">$E293</f>
        <v>40861</v>
      </c>
      <c r="F292" s="4">
        <f t="shared" si="506"/>
        <v>9</v>
      </c>
      <c r="G292">
        <v>15</v>
      </c>
      <c r="H292" t="s">
        <v>34</v>
      </c>
      <c r="I292">
        <v>1930</v>
      </c>
      <c r="J292" t="s">
        <v>38</v>
      </c>
      <c r="K292">
        <v>47</v>
      </c>
      <c r="L292" t="s">
        <v>64</v>
      </c>
      <c r="M292">
        <f t="shared" si="494"/>
        <v>45</v>
      </c>
      <c r="N292" s="10">
        <f t="shared" si="507"/>
        <v>21.5</v>
      </c>
      <c r="O292" s="10">
        <f t="shared" si="508"/>
        <v>24.875</v>
      </c>
      <c r="P292" s="8">
        <f>(P293*-1)</f>
        <v>-13</v>
      </c>
      <c r="Q292" t="str">
        <f t="shared" si="509"/>
        <v>N</v>
      </c>
      <c r="Y292" t="s">
        <v>204</v>
      </c>
      <c r="Z292" t="s">
        <v>203</v>
      </c>
      <c r="AC292">
        <f t="shared" si="518"/>
        <v>3</v>
      </c>
      <c r="AP292">
        <f t="shared" si="505"/>
        <v>0</v>
      </c>
    </row>
    <row r="293" spans="1:42" ht="14.5" customHeight="1" x14ac:dyDescent="0.35">
      <c r="A293" t="s">
        <v>26</v>
      </c>
      <c r="B293">
        <v>45</v>
      </c>
      <c r="C293" t="s">
        <v>1</v>
      </c>
      <c r="D293" t="str">
        <f>IF($B292&lt;$B293, "W", IF($B293&lt;$B292, "L", "T"))</f>
        <v>W</v>
      </c>
      <c r="E293" s="5">
        <v>40861</v>
      </c>
      <c r="F293" s="4">
        <f t="shared" si="506"/>
        <v>9</v>
      </c>
      <c r="G293">
        <v>8</v>
      </c>
      <c r="H293" t="s">
        <v>35</v>
      </c>
      <c r="I293">
        <v>1930</v>
      </c>
      <c r="J293" t="s">
        <v>38</v>
      </c>
      <c r="K293">
        <v>47</v>
      </c>
      <c r="L293" t="s">
        <v>64</v>
      </c>
      <c r="M293">
        <f t="shared" si="495"/>
        <v>7</v>
      </c>
      <c r="N293" s="10">
        <f t="shared" si="507"/>
        <v>34.375</v>
      </c>
      <c r="O293" s="10">
        <f t="shared" si="508"/>
        <v>22.375</v>
      </c>
      <c r="P293" s="8">
        <v>13</v>
      </c>
      <c r="Q293" t="str">
        <f t="shared" si="509"/>
        <v>N</v>
      </c>
      <c r="Y293" t="s">
        <v>203</v>
      </c>
      <c r="AC293">
        <f t="shared" si="518"/>
        <v>1</v>
      </c>
      <c r="AJ293" t="s">
        <v>203</v>
      </c>
      <c r="AN293" t="s">
        <v>203</v>
      </c>
      <c r="AP293">
        <f t="shared" si="505"/>
        <v>2</v>
      </c>
    </row>
    <row r="294" spans="1:42" ht="14.5" customHeight="1" x14ac:dyDescent="0.35">
      <c r="A294" t="s">
        <v>31</v>
      </c>
      <c r="B294">
        <v>13</v>
      </c>
      <c r="C294" t="s">
        <v>1</v>
      </c>
      <c r="D294" t="str">
        <f>IF($B294&lt;$B295,"L",IF($B295&lt;$B294, "W", "T"))</f>
        <v>L</v>
      </c>
      <c r="E294" s="5">
        <f>$E295</f>
        <v>40864</v>
      </c>
      <c r="F294" s="4">
        <f>1+IF(ISNA(VLOOKUP($A294,$A$262:$F$293,6,FALSE)),VLOOKUP($A294,$A$234:$F$261,6,FALSE),VLOOKUP($A294,$A$262:$F$293,6,FALSE))</f>
        <v>10</v>
      </c>
      <c r="G294">
        <v>4</v>
      </c>
      <c r="H294" t="s">
        <v>34</v>
      </c>
      <c r="I294">
        <v>1820</v>
      </c>
      <c r="J294" t="s">
        <v>40</v>
      </c>
      <c r="K294">
        <v>54</v>
      </c>
      <c r="L294" t="s">
        <v>62</v>
      </c>
      <c r="M294">
        <f t="shared" si="494"/>
        <v>17</v>
      </c>
      <c r="N294" s="10">
        <f>IF(ISNA(VLOOKUP($A294,$A$262:$N$293,2,FALSE)),((VLOOKUP($A294,$A$234:$N$261,14,FALSE)*($F294-2))+VLOOKUP($A294,$A$234:$N$261,2,FALSE))/($F294-1),((VLOOKUP($A294,$A$262:$N$293,14,FALSE)*($F294-2))+VLOOKUP($A294,$A$262:$N$293,2,FALSE))/($F294-1))</f>
        <v>23.888888888888889</v>
      </c>
      <c r="O294" s="10">
        <f>IF(ISNA(VLOOKUP($A294,$A$262:$O$293,13,FALSE)),((VLOOKUP($A294,$A$234:$O$261,15,FALSE)*($F294-2))+VLOOKUP($A294,$A$234:$O$261,13,FALSE))/($F294-1),((VLOOKUP($A294,$A$262:$O$293,15,FALSE)*($F294-2))+VLOOKUP($A294,$A$262:$O$293,13,FALSE))/($F294-1))</f>
        <v>22.222222222222221</v>
      </c>
      <c r="P294" s="8">
        <f>(P295*-1)</f>
        <v>6</v>
      </c>
      <c r="Q294" t="str">
        <f>IF(AND(($P294 &lt;  0), ($D294="L")), "N", IF(AND(($P294 &gt; 0), ($D294="W")),"N","Y"))</f>
        <v>Y</v>
      </c>
      <c r="T294" t="s">
        <v>203</v>
      </c>
      <c r="V294" t="s">
        <v>203</v>
      </c>
      <c r="W294" t="s">
        <v>203</v>
      </c>
      <c r="X294" t="s">
        <v>203</v>
      </c>
      <c r="AA294" t="s">
        <v>203</v>
      </c>
      <c r="AC294">
        <f t="shared" si="518"/>
        <v>5</v>
      </c>
      <c r="AH294" t="s">
        <v>203</v>
      </c>
      <c r="AI294" t="s">
        <v>203</v>
      </c>
      <c r="AL294" t="s">
        <v>203</v>
      </c>
      <c r="AP294">
        <f t="shared" si="505"/>
        <v>3</v>
      </c>
    </row>
    <row r="295" spans="1:42" ht="14.5" customHeight="1" x14ac:dyDescent="0.35">
      <c r="A295" t="s">
        <v>18</v>
      </c>
      <c r="B295">
        <v>17</v>
      </c>
      <c r="C295" t="s">
        <v>1</v>
      </c>
      <c r="D295" t="str">
        <f>IF($B294&lt;$B295, "W", IF($B295&lt;$B294, "L", "T"))</f>
        <v>W</v>
      </c>
      <c r="E295" s="5">
        <v>40864</v>
      </c>
      <c r="F295" s="4">
        <f t="shared" ref="F295:F322" si="524">1+IF(ISNA(VLOOKUP($A295,$A$262:$F$293,6,FALSE)),VLOOKUP($A295,$A$234:$F$261,6,FALSE),VLOOKUP($A295,$A$262:$F$293,6,FALSE))</f>
        <v>10</v>
      </c>
      <c r="G295">
        <v>4</v>
      </c>
      <c r="H295" t="s">
        <v>35</v>
      </c>
      <c r="I295">
        <v>1820</v>
      </c>
      <c r="J295" t="s">
        <v>40</v>
      </c>
      <c r="K295">
        <v>54</v>
      </c>
      <c r="L295" t="s">
        <v>62</v>
      </c>
      <c r="M295">
        <f t="shared" si="495"/>
        <v>13</v>
      </c>
      <c r="N295" s="10">
        <f t="shared" ref="N295:N322" si="525">IF(ISNA(VLOOKUP($A295,$A$262:$N$293,2,FALSE)),((VLOOKUP($A295,$A$234:$N$261,14,FALSE)*($F295-2))+VLOOKUP($A295,$A$234:$N$261,2,FALSE))/($F295-1),((VLOOKUP($A295,$A$262:$N$293,14,FALSE)*($F295-2))+VLOOKUP($A295,$A$262:$N$293,2,FALSE))/($F295-1))</f>
        <v>20.888888888888889</v>
      </c>
      <c r="O295" s="10">
        <f t="shared" ref="O295:O354" si="526">IF(ISNA(VLOOKUP($A295,$A$262:$O$293,13,FALSE)),((VLOOKUP($A295,$A$234:$O$261,15,FALSE)*($F295-2))+VLOOKUP($A295,$A$234:$O$261,13,FALSE))/($F295-1),((VLOOKUP($A295,$A$262:$O$293,15,FALSE)*($F295-2))+VLOOKUP($A295,$A$262:$O$293,13,FALSE))/($F295-1))</f>
        <v>26</v>
      </c>
      <c r="P295" s="8">
        <v>-6</v>
      </c>
      <c r="Q295" t="str">
        <f t="shared" ref="Q295:Q321" si="527">IF(AND(($P295 &lt;  0), ($D295="L")), "N", IF(AND(($P295 &gt; 0), ($D295="W")),"N","Y"))</f>
        <v>Y</v>
      </c>
      <c r="S295" t="s">
        <v>203</v>
      </c>
      <c r="W295" t="s">
        <v>203</v>
      </c>
      <c r="AC295">
        <f t="shared" si="518"/>
        <v>2</v>
      </c>
      <c r="AO295" t="s">
        <v>203</v>
      </c>
      <c r="AP295">
        <f t="shared" si="505"/>
        <v>1</v>
      </c>
    </row>
    <row r="296" spans="1:42" ht="14.5" customHeight="1" x14ac:dyDescent="0.35">
      <c r="A296" t="s">
        <v>9</v>
      </c>
      <c r="B296">
        <v>26</v>
      </c>
      <c r="C296" t="s">
        <v>1</v>
      </c>
      <c r="D296" t="str">
        <f>IF($B296&lt;$B297,"L",IF($B297&lt;$B296, "W", "T"))</f>
        <v>L</v>
      </c>
      <c r="E296" s="5">
        <f>$E297</f>
        <v>40867</v>
      </c>
      <c r="F296" s="4">
        <f t="shared" si="524"/>
        <v>10</v>
      </c>
      <c r="G296">
        <v>7</v>
      </c>
      <c r="H296" t="s">
        <v>34</v>
      </c>
      <c r="I296">
        <v>1200</v>
      </c>
      <c r="J296" t="s">
        <v>38</v>
      </c>
      <c r="K296">
        <v>32</v>
      </c>
      <c r="L296" t="s">
        <v>64</v>
      </c>
      <c r="M296">
        <f t="shared" si="494"/>
        <v>35</v>
      </c>
      <c r="N296" s="10">
        <f t="shared" si="525"/>
        <v>17.333333333333332</v>
      </c>
      <c r="O296" s="10">
        <f t="shared" si="526"/>
        <v>25.888888888888889</v>
      </c>
      <c r="P296" s="8">
        <f>(P297*-1)</f>
        <v>-14</v>
      </c>
      <c r="Q296" t="str">
        <f t="shared" si="527"/>
        <v>N</v>
      </c>
      <c r="R296" t="s">
        <v>203</v>
      </c>
      <c r="W296" t="s">
        <v>203</v>
      </c>
      <c r="AC296">
        <f t="shared" si="518"/>
        <v>2</v>
      </c>
      <c r="AD296" t="s">
        <v>203</v>
      </c>
      <c r="AN296" t="s">
        <v>204</v>
      </c>
      <c r="AP296">
        <f t="shared" si="505"/>
        <v>3</v>
      </c>
    </row>
    <row r="297" spans="1:42" ht="14.5" customHeight="1" x14ac:dyDescent="0.35">
      <c r="A297" t="s">
        <v>26</v>
      </c>
      <c r="B297">
        <v>35</v>
      </c>
      <c r="C297" t="s">
        <v>1</v>
      </c>
      <c r="D297" t="str">
        <f>IF($B296&lt;$B297, "W", IF($B297&lt;$B296, "L", "T"))</f>
        <v>W</v>
      </c>
      <c r="E297" s="5">
        <v>40867</v>
      </c>
      <c r="F297" s="4">
        <f t="shared" si="524"/>
        <v>10</v>
      </c>
      <c r="G297">
        <v>6</v>
      </c>
      <c r="H297" t="s">
        <v>35</v>
      </c>
      <c r="I297">
        <v>1200</v>
      </c>
      <c r="J297" t="s">
        <v>38</v>
      </c>
      <c r="K297">
        <v>32</v>
      </c>
      <c r="L297" t="s">
        <v>64</v>
      </c>
      <c r="M297">
        <f t="shared" si="495"/>
        <v>26</v>
      </c>
      <c r="N297" s="10">
        <f t="shared" si="525"/>
        <v>35.555555555555557</v>
      </c>
      <c r="O297" s="10">
        <f t="shared" si="526"/>
        <v>20.666666666666668</v>
      </c>
      <c r="P297" s="8">
        <v>14</v>
      </c>
      <c r="Q297" t="str">
        <f t="shared" si="527"/>
        <v>N</v>
      </c>
      <c r="S297" t="s">
        <v>203</v>
      </c>
      <c r="Y297" t="s">
        <v>203</v>
      </c>
      <c r="AC297">
        <f t="shared" si="518"/>
        <v>2</v>
      </c>
      <c r="AJ297" t="s">
        <v>203</v>
      </c>
      <c r="AN297" t="s">
        <v>203</v>
      </c>
      <c r="AP297">
        <f t="shared" si="505"/>
        <v>2</v>
      </c>
    </row>
    <row r="298" spans="1:42" ht="14.5" customHeight="1" x14ac:dyDescent="0.35">
      <c r="A298" t="s">
        <v>6</v>
      </c>
      <c r="B298">
        <v>24</v>
      </c>
      <c r="C298" t="s">
        <v>1</v>
      </c>
      <c r="D298" t="str">
        <f>IF($B298&lt;$B299,"L",IF($B299&lt;$B298, "W", "T"))</f>
        <v>L</v>
      </c>
      <c r="E298" s="5">
        <f t="shared" ref="E298" si="528">$E299</f>
        <v>40867</v>
      </c>
      <c r="F298" s="4">
        <f t="shared" si="524"/>
        <v>10</v>
      </c>
      <c r="G298">
        <v>7</v>
      </c>
      <c r="H298" t="s">
        <v>34</v>
      </c>
      <c r="I298">
        <v>1300</v>
      </c>
      <c r="J298" t="s">
        <v>43</v>
      </c>
      <c r="K298" s="1">
        <f>K299</f>
        <v>67</v>
      </c>
      <c r="L298" s="1" t="str">
        <f>L299</f>
        <v>Partly Cloudy</v>
      </c>
      <c r="M298">
        <f t="shared" si="494"/>
        <v>31</v>
      </c>
      <c r="N298" s="10">
        <f t="shared" si="525"/>
        <v>23.555555555555557</v>
      </c>
      <c r="O298" s="10">
        <f t="shared" si="526"/>
        <v>18.222222222222221</v>
      </c>
      <c r="P298" s="8">
        <f>(P299*-1)</f>
        <v>-7</v>
      </c>
      <c r="Q298" t="str">
        <f t="shared" si="527"/>
        <v>N</v>
      </c>
      <c r="T298" t="s">
        <v>204</v>
      </c>
      <c r="V298" t="s">
        <v>203</v>
      </c>
      <c r="AC298">
        <f t="shared" si="518"/>
        <v>3</v>
      </c>
      <c r="AK298" t="s">
        <v>203</v>
      </c>
      <c r="AL298" t="s">
        <v>203</v>
      </c>
      <c r="AM298" t="s">
        <v>204</v>
      </c>
      <c r="AO298" t="s">
        <v>203</v>
      </c>
      <c r="AP298">
        <f t="shared" si="505"/>
        <v>5</v>
      </c>
    </row>
    <row r="299" spans="1:42" ht="14.5" customHeight="1" x14ac:dyDescent="0.35">
      <c r="A299" t="s">
        <v>30</v>
      </c>
      <c r="B299">
        <v>31</v>
      </c>
      <c r="C299" t="s">
        <v>1</v>
      </c>
      <c r="D299" t="str">
        <f>IF($B298&lt;$B299, "W", IF($B299&lt;$B298, "L", "T"))</f>
        <v>W</v>
      </c>
      <c r="E299" s="5">
        <v>40867</v>
      </c>
      <c r="F299" s="4">
        <f t="shared" si="524"/>
        <v>10</v>
      </c>
      <c r="G299">
        <v>7</v>
      </c>
      <c r="H299" t="s">
        <v>35</v>
      </c>
      <c r="I299">
        <v>1300</v>
      </c>
      <c r="J299" t="s">
        <v>43</v>
      </c>
      <c r="K299" s="1">
        <v>67</v>
      </c>
      <c r="L299" s="1" t="s">
        <v>62</v>
      </c>
      <c r="M299">
        <f t="shared" si="495"/>
        <v>24</v>
      </c>
      <c r="N299" s="10">
        <f t="shared" si="525"/>
        <v>25</v>
      </c>
      <c r="O299" s="10">
        <f t="shared" si="526"/>
        <v>16.888888888888889</v>
      </c>
      <c r="P299" s="8">
        <v>7</v>
      </c>
      <c r="Q299" t="str">
        <f t="shared" si="527"/>
        <v>N</v>
      </c>
      <c r="AC299">
        <f t="shared" si="518"/>
        <v>0</v>
      </c>
      <c r="AI299" t="s">
        <v>204</v>
      </c>
      <c r="AP299">
        <f t="shared" si="505"/>
        <v>2</v>
      </c>
    </row>
    <row r="300" spans="1:42" ht="14.5" customHeight="1" x14ac:dyDescent="0.35">
      <c r="A300" t="s">
        <v>19</v>
      </c>
      <c r="B300">
        <v>10</v>
      </c>
      <c r="C300" t="s">
        <v>1</v>
      </c>
      <c r="D300" t="str">
        <f>IF($B300&lt;$B301,"L",IF($B301&lt;$B300, "W", "T"))</f>
        <v>L</v>
      </c>
      <c r="E300" s="5">
        <f t="shared" ref="E300" si="529">$E301</f>
        <v>40867</v>
      </c>
      <c r="F300" s="4">
        <f t="shared" si="524"/>
        <v>10</v>
      </c>
      <c r="G300">
        <v>7</v>
      </c>
      <c r="H300" t="s">
        <v>34</v>
      </c>
      <c r="I300">
        <v>1300</v>
      </c>
      <c r="J300" t="s">
        <v>43</v>
      </c>
      <c r="K300" s="1">
        <f>K301</f>
        <v>57</v>
      </c>
      <c r="L300" s="1" t="str">
        <f>L301</f>
        <v>Cloudy</v>
      </c>
      <c r="M300">
        <f t="shared" si="494"/>
        <v>14</v>
      </c>
      <c r="N300" s="10">
        <f t="shared" si="525"/>
        <v>12.777777777777779</v>
      </c>
      <c r="O300" s="10">
        <f t="shared" si="526"/>
        <v>18.444444444444443</v>
      </c>
      <c r="P300" s="8">
        <f>(P301*-1)</f>
        <v>-1.5</v>
      </c>
      <c r="Q300" t="str">
        <f t="shared" si="527"/>
        <v>N</v>
      </c>
      <c r="AC300">
        <f t="shared" si="518"/>
        <v>0</v>
      </c>
      <c r="AG300" t="s">
        <v>204</v>
      </c>
      <c r="AH300" t="s">
        <v>204</v>
      </c>
      <c r="AL300" t="s">
        <v>204</v>
      </c>
      <c r="AP300">
        <f t="shared" si="505"/>
        <v>6</v>
      </c>
    </row>
    <row r="301" spans="1:42" ht="14.5" customHeight="1" x14ac:dyDescent="0.35">
      <c r="A301" t="s">
        <v>8</v>
      </c>
      <c r="B301">
        <v>14</v>
      </c>
      <c r="C301" t="s">
        <v>1</v>
      </c>
      <c r="D301" t="str">
        <f>IF($B300&lt;$B301, "W", IF($B301&lt;$B300, "L", "T"))</f>
        <v>W</v>
      </c>
      <c r="E301" s="5">
        <v>40867</v>
      </c>
      <c r="F301" s="4">
        <f t="shared" si="524"/>
        <v>10</v>
      </c>
      <c r="G301">
        <v>7</v>
      </c>
      <c r="H301" t="s">
        <v>35</v>
      </c>
      <c r="I301">
        <v>1300</v>
      </c>
      <c r="J301" t="s">
        <v>43</v>
      </c>
      <c r="K301" s="1">
        <v>57</v>
      </c>
      <c r="L301" s="1" t="s">
        <v>64</v>
      </c>
      <c r="M301">
        <f t="shared" si="495"/>
        <v>10</v>
      </c>
      <c r="N301" s="10">
        <f t="shared" si="525"/>
        <v>14.555555555555555</v>
      </c>
      <c r="O301" s="10">
        <f t="shared" si="526"/>
        <v>20.333333333333332</v>
      </c>
      <c r="P301" s="8">
        <v>1.5</v>
      </c>
      <c r="Q301" t="str">
        <f t="shared" si="527"/>
        <v>N</v>
      </c>
      <c r="S301" t="s">
        <v>204</v>
      </c>
      <c r="Z301" t="s">
        <v>203</v>
      </c>
      <c r="AC301">
        <f t="shared" si="518"/>
        <v>3</v>
      </c>
      <c r="AD301" t="s">
        <v>203</v>
      </c>
      <c r="AJ301" t="s">
        <v>203</v>
      </c>
      <c r="AK301" t="s">
        <v>203</v>
      </c>
      <c r="AO301" t="s">
        <v>204</v>
      </c>
      <c r="AP301">
        <f t="shared" si="505"/>
        <v>5</v>
      </c>
    </row>
    <row r="302" spans="1:42" ht="14.5" customHeight="1" x14ac:dyDescent="0.35">
      <c r="A302" t="s">
        <v>20</v>
      </c>
      <c r="B302">
        <v>35</v>
      </c>
      <c r="C302" t="s">
        <v>1</v>
      </c>
      <c r="D302" t="str">
        <f>IF($B302&lt;$B303,"L",IF($B303&lt;$B302, "W", "T"))</f>
        <v>L</v>
      </c>
      <c r="E302" s="5">
        <f t="shared" ref="E302" si="530">$E303</f>
        <v>40867</v>
      </c>
      <c r="F302" s="4">
        <f t="shared" si="524"/>
        <v>10</v>
      </c>
      <c r="G302">
        <v>7</v>
      </c>
      <c r="H302" t="s">
        <v>34</v>
      </c>
      <c r="I302">
        <v>1300</v>
      </c>
      <c r="J302" t="s">
        <v>43</v>
      </c>
      <c r="K302" t="s">
        <v>61</v>
      </c>
      <c r="M302">
        <f t="shared" si="494"/>
        <v>49</v>
      </c>
      <c r="N302" s="10">
        <f t="shared" si="525"/>
        <v>21.111111111111111</v>
      </c>
      <c r="O302" s="10">
        <f t="shared" si="526"/>
        <v>26.333333333333332</v>
      </c>
      <c r="P302" s="8">
        <f>(P303*-1)</f>
        <v>-7</v>
      </c>
      <c r="Q302" t="str">
        <f t="shared" si="527"/>
        <v>N</v>
      </c>
      <c r="AA302" t="s">
        <v>204</v>
      </c>
      <c r="AC302">
        <f t="shared" si="518"/>
        <v>2</v>
      </c>
      <c r="AH302" t="s">
        <v>203</v>
      </c>
      <c r="AI302" t="s">
        <v>204</v>
      </c>
      <c r="AM302" t="s">
        <v>203</v>
      </c>
      <c r="AP302">
        <f t="shared" si="505"/>
        <v>4</v>
      </c>
    </row>
    <row r="303" spans="1:42" ht="14.5" customHeight="1" x14ac:dyDescent="0.35">
      <c r="A303" t="s">
        <v>16</v>
      </c>
      <c r="B303">
        <v>49</v>
      </c>
      <c r="C303" t="s">
        <v>1</v>
      </c>
      <c r="D303" t="str">
        <f>IF($B302&lt;$B303, "W", IF($B303&lt;$B302, "L", "T"))</f>
        <v>W</v>
      </c>
      <c r="E303" s="5">
        <v>40867</v>
      </c>
      <c r="F303" s="4">
        <f t="shared" si="524"/>
        <v>10</v>
      </c>
      <c r="G303">
        <v>7</v>
      </c>
      <c r="H303" t="s">
        <v>35</v>
      </c>
      <c r="I303">
        <v>1300</v>
      </c>
      <c r="J303" t="s">
        <v>43</v>
      </c>
      <c r="K303" t="s">
        <v>61</v>
      </c>
      <c r="M303">
        <f t="shared" si="495"/>
        <v>35</v>
      </c>
      <c r="N303" s="10">
        <f t="shared" si="525"/>
        <v>28</v>
      </c>
      <c r="O303" s="10">
        <f t="shared" si="526"/>
        <v>20.444444444444443</v>
      </c>
      <c r="P303" s="8">
        <v>7</v>
      </c>
      <c r="Q303" t="str">
        <f t="shared" si="527"/>
        <v>N</v>
      </c>
      <c r="R303" t="s">
        <v>203</v>
      </c>
      <c r="AA303" t="s">
        <v>204</v>
      </c>
      <c r="AC303">
        <f t="shared" si="518"/>
        <v>3</v>
      </c>
      <c r="AM303" t="s">
        <v>204</v>
      </c>
      <c r="AO303" t="s">
        <v>203</v>
      </c>
      <c r="AP303">
        <f t="shared" si="505"/>
        <v>3</v>
      </c>
    </row>
    <row r="304" spans="1:42" ht="14.5" customHeight="1" x14ac:dyDescent="0.35">
      <c r="A304" t="s">
        <v>11</v>
      </c>
      <c r="B304">
        <v>8</v>
      </c>
      <c r="C304" t="s">
        <v>1</v>
      </c>
      <c r="D304" t="str">
        <f>IF($B304&lt;$B305,"L",IF($B305&lt;$B304, "W", "T"))</f>
        <v>L</v>
      </c>
      <c r="E304" s="5">
        <f t="shared" ref="E304" si="531">$E305</f>
        <v>40867</v>
      </c>
      <c r="F304" s="4">
        <f t="shared" si="524"/>
        <v>10</v>
      </c>
      <c r="G304">
        <v>7</v>
      </c>
      <c r="H304" t="s">
        <v>34</v>
      </c>
      <c r="I304">
        <v>1300</v>
      </c>
      <c r="J304" t="s">
        <v>43</v>
      </c>
      <c r="K304" s="1">
        <f>K305</f>
        <v>80</v>
      </c>
      <c r="L304" s="1" t="str">
        <f>L305</f>
        <v>Mostly Cloudy</v>
      </c>
      <c r="M304">
        <f t="shared" ref="M304:M367" si="532">$B305</f>
        <v>35</v>
      </c>
      <c r="N304" s="10">
        <f t="shared" si="525"/>
        <v>25.444444444444443</v>
      </c>
      <c r="O304" s="10">
        <f t="shared" si="526"/>
        <v>24.222222222222221</v>
      </c>
      <c r="P304" s="8">
        <f>(P305*-1)</f>
        <v>-2.5</v>
      </c>
      <c r="Q304" t="str">
        <f t="shared" si="527"/>
        <v>N</v>
      </c>
      <c r="T304" t="s">
        <v>203</v>
      </c>
      <c r="V304" t="s">
        <v>204</v>
      </c>
      <c r="Z304" t="s">
        <v>203</v>
      </c>
      <c r="AA304" t="s">
        <v>203</v>
      </c>
      <c r="AC304">
        <f t="shared" si="518"/>
        <v>5</v>
      </c>
      <c r="AI304" t="s">
        <v>203</v>
      </c>
      <c r="AO304" t="s">
        <v>204</v>
      </c>
      <c r="AP304">
        <f t="shared" si="505"/>
        <v>3</v>
      </c>
    </row>
    <row r="305" spans="1:42" ht="14.5" customHeight="1" x14ac:dyDescent="0.35">
      <c r="A305" t="s">
        <v>10</v>
      </c>
      <c r="B305">
        <v>35</v>
      </c>
      <c r="C305" t="s">
        <v>1</v>
      </c>
      <c r="D305" t="str">
        <f>IF($B304&lt;$B305, "W", IF($B305&lt;$B304, "L", "T"))</f>
        <v>W</v>
      </c>
      <c r="E305" s="5">
        <v>40867</v>
      </c>
      <c r="F305" s="4">
        <f t="shared" si="524"/>
        <v>10</v>
      </c>
      <c r="G305">
        <v>7</v>
      </c>
      <c r="H305" t="s">
        <v>35</v>
      </c>
      <c r="I305">
        <v>1300</v>
      </c>
      <c r="J305" t="s">
        <v>43</v>
      </c>
      <c r="K305" s="1">
        <v>80</v>
      </c>
      <c r="L305" s="1" t="s">
        <v>74</v>
      </c>
      <c r="M305">
        <f t="shared" ref="M305:M368" si="533">$B304</f>
        <v>8</v>
      </c>
      <c r="N305" s="10">
        <f t="shared" si="525"/>
        <v>17.555555555555557</v>
      </c>
      <c r="O305" s="10">
        <f t="shared" si="526"/>
        <v>19.777777777777779</v>
      </c>
      <c r="P305" s="8">
        <v>2.5</v>
      </c>
      <c r="Q305" t="str">
        <f t="shared" si="527"/>
        <v>N</v>
      </c>
      <c r="U305" t="s">
        <v>203</v>
      </c>
      <c r="AC305">
        <f t="shared" si="518"/>
        <v>1</v>
      </c>
      <c r="AP305">
        <f t="shared" si="505"/>
        <v>0</v>
      </c>
    </row>
    <row r="306" spans="1:42" ht="14.5" customHeight="1" x14ac:dyDescent="0.35">
      <c r="A306" t="s">
        <v>28</v>
      </c>
      <c r="B306">
        <v>27</v>
      </c>
      <c r="C306" t="s">
        <v>5</v>
      </c>
      <c r="D306" t="str">
        <f>IF($B306&lt;$B307,"L",IF($B307&lt;$B306, "W", "T"))</f>
        <v>W</v>
      </c>
      <c r="E306" s="5">
        <f t="shared" ref="E306" si="534">$E307</f>
        <v>40867</v>
      </c>
      <c r="F306" s="4">
        <f t="shared" si="524"/>
        <v>10</v>
      </c>
      <c r="G306">
        <v>7</v>
      </c>
      <c r="H306" t="s">
        <v>34</v>
      </c>
      <c r="I306">
        <v>1300</v>
      </c>
      <c r="J306" t="s">
        <v>43</v>
      </c>
      <c r="K306">
        <v>60</v>
      </c>
      <c r="L306" t="s">
        <v>64</v>
      </c>
      <c r="M306">
        <f t="shared" si="532"/>
        <v>24</v>
      </c>
      <c r="N306" s="10">
        <f t="shared" si="525"/>
        <v>24.777777777777779</v>
      </c>
      <c r="O306" s="10">
        <f t="shared" si="526"/>
        <v>20.222222222222221</v>
      </c>
      <c r="P306" s="8">
        <f>(P307*-1)</f>
        <v>7</v>
      </c>
      <c r="Q306" t="str">
        <f t="shared" si="527"/>
        <v>N</v>
      </c>
      <c r="S306" t="s">
        <v>203</v>
      </c>
      <c r="T306" t="s">
        <v>204</v>
      </c>
      <c r="X306" t="s">
        <v>203</v>
      </c>
      <c r="Y306" t="s">
        <v>203</v>
      </c>
      <c r="AC306">
        <f t="shared" si="518"/>
        <v>5</v>
      </c>
      <c r="AH306" t="s">
        <v>203</v>
      </c>
      <c r="AM306" t="s">
        <v>204</v>
      </c>
      <c r="AP306">
        <f t="shared" si="505"/>
        <v>3</v>
      </c>
    </row>
    <row r="307" spans="1:42" ht="14.5" customHeight="1" x14ac:dyDescent="0.35">
      <c r="A307" t="s">
        <v>29</v>
      </c>
      <c r="B307">
        <v>24</v>
      </c>
      <c r="C307" t="s">
        <v>5</v>
      </c>
      <c r="D307" t="str">
        <f>IF($B306&lt;$B307, "W", IF($B307&lt;$B306, "L", "T"))</f>
        <v>L</v>
      </c>
      <c r="E307" s="5">
        <v>40867</v>
      </c>
      <c r="F307" s="4">
        <f t="shared" si="524"/>
        <v>10</v>
      </c>
      <c r="G307">
        <v>7</v>
      </c>
      <c r="H307" t="s">
        <v>35</v>
      </c>
      <c r="I307">
        <v>1300</v>
      </c>
      <c r="J307" t="s">
        <v>43</v>
      </c>
      <c r="K307">
        <v>60</v>
      </c>
      <c r="L307" t="s">
        <v>64</v>
      </c>
      <c r="M307">
        <f t="shared" si="533"/>
        <v>27</v>
      </c>
      <c r="N307" s="10">
        <f t="shared" si="525"/>
        <v>15.111111111111111</v>
      </c>
      <c r="O307" s="10">
        <f t="shared" si="526"/>
        <v>19.777777777777779</v>
      </c>
      <c r="P307" s="8">
        <v>-7</v>
      </c>
      <c r="Q307" t="str">
        <f t="shared" si="527"/>
        <v>N</v>
      </c>
      <c r="X307" t="s">
        <v>204</v>
      </c>
      <c r="Z307" t="s">
        <v>203</v>
      </c>
      <c r="AA307" t="s">
        <v>204</v>
      </c>
      <c r="AC307">
        <f t="shared" si="518"/>
        <v>5</v>
      </c>
      <c r="AI307" t="s">
        <v>203</v>
      </c>
      <c r="AN307" t="s">
        <v>203</v>
      </c>
      <c r="AO307" t="s">
        <v>204</v>
      </c>
      <c r="AP307">
        <f t="shared" si="505"/>
        <v>4</v>
      </c>
    </row>
    <row r="308" spans="1:42" ht="14.5" customHeight="1" x14ac:dyDescent="0.35">
      <c r="A308" t="s">
        <v>12</v>
      </c>
      <c r="B308">
        <v>27</v>
      </c>
      <c r="C308" t="s">
        <v>1</v>
      </c>
      <c r="D308" t="str">
        <f>IF($B308&lt;$B309,"L",IF($B309&lt;$B308, "W", "T"))</f>
        <v>W</v>
      </c>
      <c r="E308" s="5">
        <f t="shared" ref="E308" si="535">$E309</f>
        <v>40867</v>
      </c>
      <c r="F308" s="4">
        <f t="shared" si="524"/>
        <v>10</v>
      </c>
      <c r="G308">
        <v>10</v>
      </c>
      <c r="H308" t="s">
        <v>34</v>
      </c>
      <c r="I308">
        <v>1200</v>
      </c>
      <c r="J308" t="s">
        <v>38</v>
      </c>
      <c r="K308" t="s">
        <v>61</v>
      </c>
      <c r="M308">
        <f t="shared" si="532"/>
        <v>21</v>
      </c>
      <c r="N308" s="10">
        <f t="shared" si="525"/>
        <v>23.111111111111111</v>
      </c>
      <c r="O308" s="10">
        <f t="shared" si="526"/>
        <v>25.888888888888889</v>
      </c>
      <c r="P308" s="8">
        <f>(P309*-1)</f>
        <v>-2</v>
      </c>
      <c r="Q308" t="str">
        <f t="shared" si="527"/>
        <v>Y</v>
      </c>
      <c r="U308" t="s">
        <v>203</v>
      </c>
      <c r="V308" t="s">
        <v>203</v>
      </c>
      <c r="AC308">
        <f t="shared" si="518"/>
        <v>2</v>
      </c>
      <c r="AJ308" t="s">
        <v>203</v>
      </c>
      <c r="AN308" t="s">
        <v>203</v>
      </c>
      <c r="AP308">
        <f t="shared" si="505"/>
        <v>2</v>
      </c>
    </row>
    <row r="309" spans="1:42" ht="14.5" customHeight="1" x14ac:dyDescent="0.35">
      <c r="A309" t="s">
        <v>0</v>
      </c>
      <c r="B309">
        <v>21</v>
      </c>
      <c r="C309" t="s">
        <v>1</v>
      </c>
      <c r="D309" t="str">
        <f>IF($B308&lt;$B309, "W", IF($B309&lt;$B308, "L", "T"))</f>
        <v>L</v>
      </c>
      <c r="E309" s="5">
        <v>40867</v>
      </c>
      <c r="F309" s="4">
        <f t="shared" si="524"/>
        <v>10</v>
      </c>
      <c r="G309">
        <v>6</v>
      </c>
      <c r="H309" t="s">
        <v>35</v>
      </c>
      <c r="I309">
        <v>1200</v>
      </c>
      <c r="J309" t="s">
        <v>38</v>
      </c>
      <c r="K309" t="s">
        <v>61</v>
      </c>
      <c r="M309">
        <f t="shared" si="533"/>
        <v>27</v>
      </c>
      <c r="N309" s="10">
        <f t="shared" si="525"/>
        <v>19.888888888888889</v>
      </c>
      <c r="O309" s="10">
        <f t="shared" si="526"/>
        <v>27.111111111111111</v>
      </c>
      <c r="P309" s="8">
        <v>2</v>
      </c>
      <c r="Q309" t="str">
        <f t="shared" si="527"/>
        <v>Y</v>
      </c>
      <c r="R309" t="s">
        <v>203</v>
      </c>
      <c r="Y309" t="s">
        <v>204</v>
      </c>
      <c r="AB309" t="s">
        <v>203</v>
      </c>
      <c r="AC309">
        <f t="shared" si="518"/>
        <v>4</v>
      </c>
      <c r="AJ309" t="s">
        <v>204</v>
      </c>
      <c r="AN309" t="s">
        <v>204</v>
      </c>
      <c r="AP309">
        <f t="shared" si="505"/>
        <v>4</v>
      </c>
    </row>
    <row r="310" spans="1:42" ht="14.5" customHeight="1" x14ac:dyDescent="0.35">
      <c r="A310" t="s">
        <v>25</v>
      </c>
      <c r="B310">
        <v>24</v>
      </c>
      <c r="C310" t="s">
        <v>1</v>
      </c>
      <c r="D310" t="str">
        <f>IF($B310&lt;$B311,"L",IF($B311&lt;$B310, "W", "T"))</f>
        <v>W</v>
      </c>
      <c r="E310" s="5">
        <f t="shared" ref="E310" si="536">$E311</f>
        <v>40867</v>
      </c>
      <c r="F310" s="4">
        <f t="shared" si="524"/>
        <v>10</v>
      </c>
      <c r="G310">
        <v>7</v>
      </c>
      <c r="H310" t="s">
        <v>34</v>
      </c>
      <c r="I310">
        <v>1505</v>
      </c>
      <c r="J310" t="s">
        <v>38</v>
      </c>
      <c r="K310" t="s">
        <v>61</v>
      </c>
      <c r="M310">
        <f t="shared" si="532"/>
        <v>7</v>
      </c>
      <c r="N310" s="10">
        <f t="shared" si="525"/>
        <v>16</v>
      </c>
      <c r="O310" s="10">
        <f t="shared" si="526"/>
        <v>22.444444444444443</v>
      </c>
      <c r="P310" s="8">
        <f>(P311*-1)</f>
        <v>-3</v>
      </c>
      <c r="Q310" t="str">
        <f t="shared" si="527"/>
        <v>Y</v>
      </c>
      <c r="R310" t="s">
        <v>203</v>
      </c>
      <c r="T310" t="s">
        <v>203</v>
      </c>
      <c r="U310" t="s">
        <v>204</v>
      </c>
      <c r="Y310" t="s">
        <v>204</v>
      </c>
      <c r="AC310">
        <f t="shared" si="518"/>
        <v>6</v>
      </c>
      <c r="AO310" t="s">
        <v>203</v>
      </c>
      <c r="AP310">
        <f t="shared" si="505"/>
        <v>1</v>
      </c>
    </row>
    <row r="311" spans="1:42" ht="14.5" customHeight="1" x14ac:dyDescent="0.35">
      <c r="A311" t="s">
        <v>23</v>
      </c>
      <c r="B311">
        <v>7</v>
      </c>
      <c r="C311" t="s">
        <v>1</v>
      </c>
      <c r="D311" t="str">
        <f>IF($B310&lt;$B311, "W", IF($B311&lt;$B310, "L", "T"))</f>
        <v>L</v>
      </c>
      <c r="E311" s="5">
        <v>40867</v>
      </c>
      <c r="F311" s="4">
        <f t="shared" si="524"/>
        <v>10</v>
      </c>
      <c r="G311">
        <v>7</v>
      </c>
      <c r="H311" t="s">
        <v>35</v>
      </c>
      <c r="I311">
        <v>1505</v>
      </c>
      <c r="J311" t="s">
        <v>38</v>
      </c>
      <c r="K311" t="s">
        <v>61</v>
      </c>
      <c r="M311">
        <f t="shared" si="533"/>
        <v>24</v>
      </c>
      <c r="N311" s="10">
        <f t="shared" si="525"/>
        <v>12.555555555555555</v>
      </c>
      <c r="O311" s="10">
        <f t="shared" si="526"/>
        <v>24.777777777777779</v>
      </c>
      <c r="P311" s="8">
        <v>3</v>
      </c>
      <c r="Q311" t="str">
        <f t="shared" si="527"/>
        <v>Y</v>
      </c>
      <c r="R311" t="s">
        <v>203</v>
      </c>
      <c r="T311" t="s">
        <v>203</v>
      </c>
      <c r="U311" t="s">
        <v>203</v>
      </c>
      <c r="W311" t="s">
        <v>204</v>
      </c>
      <c r="AC311">
        <f t="shared" si="518"/>
        <v>5</v>
      </c>
      <c r="AL311" t="s">
        <v>203</v>
      </c>
      <c r="AO311" t="s">
        <v>203</v>
      </c>
      <c r="AP311">
        <f t="shared" si="505"/>
        <v>2</v>
      </c>
    </row>
    <row r="312" spans="1:42" ht="14.5" customHeight="1" x14ac:dyDescent="0.35">
      <c r="A312" t="s">
        <v>22</v>
      </c>
      <c r="B312">
        <v>7</v>
      </c>
      <c r="C312" t="s">
        <v>1</v>
      </c>
      <c r="D312" t="str">
        <f>IF($B312&lt;$B313,"L",IF($B313&lt;$B312, "W", "T"))</f>
        <v>L</v>
      </c>
      <c r="E312" s="5">
        <f t="shared" ref="E312" si="537">$E313</f>
        <v>40867</v>
      </c>
      <c r="F312" s="4">
        <f t="shared" si="524"/>
        <v>10</v>
      </c>
      <c r="G312">
        <v>7</v>
      </c>
      <c r="H312" t="s">
        <v>34</v>
      </c>
      <c r="I312">
        <v>1305</v>
      </c>
      <c r="J312" t="s">
        <v>67</v>
      </c>
      <c r="K312" s="1">
        <f>K313</f>
        <v>55</v>
      </c>
      <c r="L312" s="1" t="str">
        <f>L313</f>
        <v>Rain</v>
      </c>
      <c r="M312">
        <f t="shared" si="532"/>
        <v>23</v>
      </c>
      <c r="N312" s="10">
        <f t="shared" si="525"/>
        <v>20.333333333333332</v>
      </c>
      <c r="O312" s="10">
        <f t="shared" si="526"/>
        <v>23.666666666666668</v>
      </c>
      <c r="P312" s="8">
        <f>(P313*-1)</f>
        <v>-10</v>
      </c>
      <c r="Q312" t="str">
        <f t="shared" si="527"/>
        <v>N</v>
      </c>
      <c r="R312" t="s">
        <v>204</v>
      </c>
      <c r="S312" t="s">
        <v>203</v>
      </c>
      <c r="Z312" t="s">
        <v>203</v>
      </c>
      <c r="AC312">
        <f t="shared" si="518"/>
        <v>4</v>
      </c>
      <c r="AH312" t="s">
        <v>203</v>
      </c>
      <c r="AP312">
        <f t="shared" si="505"/>
        <v>1</v>
      </c>
    </row>
    <row r="313" spans="1:42" ht="14.5" customHeight="1" x14ac:dyDescent="0.35">
      <c r="A313" t="s">
        <v>24</v>
      </c>
      <c r="B313">
        <v>23</v>
      </c>
      <c r="C313" t="s">
        <v>1</v>
      </c>
      <c r="D313" t="str">
        <f>IF($B312&lt;$B313, "W", IF($B313&lt;$B312, "L", "T"))</f>
        <v>W</v>
      </c>
      <c r="E313" s="5">
        <v>40867</v>
      </c>
      <c r="F313" s="4">
        <f t="shared" si="524"/>
        <v>10</v>
      </c>
      <c r="G313">
        <v>7</v>
      </c>
      <c r="H313" t="s">
        <v>35</v>
      </c>
      <c r="I313">
        <v>1305</v>
      </c>
      <c r="J313" t="s">
        <v>67</v>
      </c>
      <c r="K313" s="1">
        <v>55</v>
      </c>
      <c r="L313" s="1" t="s">
        <v>73</v>
      </c>
      <c r="M313">
        <f t="shared" si="533"/>
        <v>7</v>
      </c>
      <c r="N313" s="10">
        <f t="shared" si="525"/>
        <v>25.888888888888889</v>
      </c>
      <c r="O313" s="10">
        <f t="shared" si="526"/>
        <v>15.333333333333334</v>
      </c>
      <c r="P313" s="8">
        <v>10</v>
      </c>
      <c r="Q313" t="str">
        <f t="shared" si="527"/>
        <v>N</v>
      </c>
      <c r="S313" t="s">
        <v>203</v>
      </c>
      <c r="T313" t="s">
        <v>203</v>
      </c>
      <c r="AC313">
        <f t="shared" si="518"/>
        <v>2</v>
      </c>
      <c r="AE313" t="s">
        <v>203</v>
      </c>
      <c r="AH313" t="s">
        <v>203</v>
      </c>
      <c r="AM313" t="s">
        <v>203</v>
      </c>
      <c r="AP313">
        <f t="shared" si="505"/>
        <v>3</v>
      </c>
    </row>
    <row r="314" spans="1:42" ht="14.5" customHeight="1" x14ac:dyDescent="0.35">
      <c r="A314" t="s">
        <v>13</v>
      </c>
      <c r="B314">
        <v>17</v>
      </c>
      <c r="C314" t="s">
        <v>1</v>
      </c>
      <c r="D314" t="str">
        <f>IF($B314&lt;$B315,"L",IF($B315&lt;$B314, "W", "T"))</f>
        <v>L</v>
      </c>
      <c r="E314" s="5">
        <f t="shared" ref="E314" si="538">$E315</f>
        <v>40867</v>
      </c>
      <c r="F314" s="4">
        <f t="shared" si="524"/>
        <v>10</v>
      </c>
      <c r="G314">
        <v>7</v>
      </c>
      <c r="H314" t="s">
        <v>34</v>
      </c>
      <c r="I314">
        <v>1615</v>
      </c>
      <c r="J314" t="s">
        <v>43</v>
      </c>
      <c r="K314" t="s">
        <v>61</v>
      </c>
      <c r="M314">
        <f t="shared" si="532"/>
        <v>23</v>
      </c>
      <c r="N314" s="10">
        <f t="shared" si="525"/>
        <v>20.666666666666668</v>
      </c>
      <c r="O314" s="10">
        <f t="shared" si="526"/>
        <v>19.111111111111111</v>
      </c>
      <c r="P314" s="8">
        <f>(P315*-1)</f>
        <v>-6</v>
      </c>
      <c r="Q314" t="str">
        <f t="shared" si="527"/>
        <v>N</v>
      </c>
      <c r="AA314" t="s">
        <v>203</v>
      </c>
      <c r="AC314">
        <f t="shared" si="518"/>
        <v>1</v>
      </c>
      <c r="AD314" t="s">
        <v>204</v>
      </c>
      <c r="AI314" t="s">
        <v>203</v>
      </c>
      <c r="AP314">
        <f t="shared" si="505"/>
        <v>3</v>
      </c>
    </row>
    <row r="315" spans="1:42" ht="14.5" customHeight="1" x14ac:dyDescent="0.35">
      <c r="A315" t="s">
        <v>3</v>
      </c>
      <c r="B315">
        <v>23</v>
      </c>
      <c r="C315" t="s">
        <v>1</v>
      </c>
      <c r="D315" t="str">
        <f>IF($B314&lt;$B315, "W", IF($B315&lt;$B314, "L", "T"))</f>
        <v>W</v>
      </c>
      <c r="E315" s="5">
        <v>40867</v>
      </c>
      <c r="F315" s="4">
        <f t="shared" si="524"/>
        <v>10</v>
      </c>
      <c r="G315">
        <v>7</v>
      </c>
      <c r="H315" t="s">
        <v>35</v>
      </c>
      <c r="I315">
        <v>1615</v>
      </c>
      <c r="J315" t="s">
        <v>43</v>
      </c>
      <c r="K315" t="s">
        <v>61</v>
      </c>
      <c r="M315">
        <f t="shared" si="533"/>
        <v>17</v>
      </c>
      <c r="N315" s="10">
        <f t="shared" si="525"/>
        <v>23.555555555555557</v>
      </c>
      <c r="O315" s="10">
        <f t="shared" si="526"/>
        <v>21.777777777777779</v>
      </c>
      <c r="P315" s="8">
        <v>6</v>
      </c>
      <c r="Q315" t="str">
        <f t="shared" si="527"/>
        <v>N</v>
      </c>
      <c r="T315" t="s">
        <v>204</v>
      </c>
      <c r="AC315">
        <f t="shared" si="518"/>
        <v>2</v>
      </c>
      <c r="AJ315" t="s">
        <v>203</v>
      </c>
      <c r="AK315" t="s">
        <v>203</v>
      </c>
      <c r="AL315" t="s">
        <v>203</v>
      </c>
      <c r="AO315" t="s">
        <v>204</v>
      </c>
      <c r="AP315">
        <f t="shared" si="505"/>
        <v>5</v>
      </c>
    </row>
    <row r="316" spans="1:42" ht="14.5" customHeight="1" x14ac:dyDescent="0.35">
      <c r="A316" t="s">
        <v>32</v>
      </c>
      <c r="B316">
        <v>20</v>
      </c>
      <c r="C316" t="s">
        <v>1</v>
      </c>
      <c r="D316" t="str">
        <f>IF($B316&lt;$B317,"L",IF($B317&lt;$B316, "W", "T"))</f>
        <v>L</v>
      </c>
      <c r="E316" s="5">
        <f t="shared" ref="E316" si="539">$E317</f>
        <v>40867</v>
      </c>
      <c r="F316" s="4">
        <f t="shared" si="524"/>
        <v>10</v>
      </c>
      <c r="G316">
        <v>10</v>
      </c>
      <c r="H316" t="s">
        <v>34</v>
      </c>
      <c r="I316">
        <v>1515</v>
      </c>
      <c r="J316" t="s">
        <v>38</v>
      </c>
      <c r="K316">
        <v>42</v>
      </c>
      <c r="L316" t="s">
        <v>131</v>
      </c>
      <c r="M316">
        <f t="shared" si="532"/>
        <v>31</v>
      </c>
      <c r="N316" s="10">
        <f t="shared" si="525"/>
        <v>24</v>
      </c>
      <c r="O316" s="10">
        <f t="shared" si="526"/>
        <v>25.333333333333332</v>
      </c>
      <c r="P316" s="8">
        <f>(P317*-1)</f>
        <v>-4.5</v>
      </c>
      <c r="Q316" t="str">
        <f t="shared" si="527"/>
        <v>N</v>
      </c>
      <c r="T316" t="s">
        <v>204</v>
      </c>
      <c r="U316" t="s">
        <v>203</v>
      </c>
      <c r="W316" t="s">
        <v>204</v>
      </c>
      <c r="X316" t="s">
        <v>204</v>
      </c>
      <c r="Y316" t="s">
        <v>204</v>
      </c>
      <c r="AC316">
        <f t="shared" si="518"/>
        <v>9</v>
      </c>
      <c r="AE316" t="s">
        <v>203</v>
      </c>
      <c r="AJ316" t="s">
        <v>204</v>
      </c>
      <c r="AK316" t="s">
        <v>203</v>
      </c>
      <c r="AO316" t="s">
        <v>203</v>
      </c>
      <c r="AP316">
        <f t="shared" si="505"/>
        <v>5</v>
      </c>
    </row>
    <row r="317" spans="1:42" ht="14.5" customHeight="1" x14ac:dyDescent="0.35">
      <c r="A317" t="s">
        <v>17</v>
      </c>
      <c r="B317">
        <v>31</v>
      </c>
      <c r="C317" t="s">
        <v>1</v>
      </c>
      <c r="D317" t="str">
        <f>IF($B316&lt;$B317, "W", IF($B317&lt;$B316, "L", "T"))</f>
        <v>W</v>
      </c>
      <c r="E317" s="5">
        <v>40867</v>
      </c>
      <c r="F317" s="4">
        <f t="shared" si="524"/>
        <v>10</v>
      </c>
      <c r="G317">
        <v>7</v>
      </c>
      <c r="H317" t="s">
        <v>35</v>
      </c>
      <c r="I317">
        <v>1515</v>
      </c>
      <c r="J317" t="s">
        <v>38</v>
      </c>
      <c r="K317">
        <v>42</v>
      </c>
      <c r="L317" t="s">
        <v>131</v>
      </c>
      <c r="M317">
        <f t="shared" si="533"/>
        <v>20</v>
      </c>
      <c r="N317" s="10">
        <f t="shared" si="525"/>
        <v>26.333333333333332</v>
      </c>
      <c r="O317" s="10">
        <f t="shared" si="526"/>
        <v>20.777777777777779</v>
      </c>
      <c r="P317" s="8">
        <v>4.5</v>
      </c>
      <c r="Q317" t="str">
        <f t="shared" si="527"/>
        <v>N</v>
      </c>
      <c r="S317" t="s">
        <v>203</v>
      </c>
      <c r="T317" t="s">
        <v>203</v>
      </c>
      <c r="X317" t="s">
        <v>204</v>
      </c>
      <c r="AC317">
        <f t="shared" si="518"/>
        <v>4</v>
      </c>
      <c r="AD317" t="s">
        <v>203</v>
      </c>
      <c r="AF317" t="s">
        <v>204</v>
      </c>
      <c r="AH317" t="s">
        <v>203</v>
      </c>
      <c r="AP317">
        <f t="shared" si="505"/>
        <v>4</v>
      </c>
    </row>
    <row r="318" spans="1:42" ht="14.5" customHeight="1" x14ac:dyDescent="0.35">
      <c r="A318" t="s">
        <v>27</v>
      </c>
      <c r="B318">
        <v>17</v>
      </c>
      <c r="C318" t="s">
        <v>1</v>
      </c>
      <c r="D318" t="str">
        <f>IF($B318&lt;$B319,"L",IF($B319&lt;$B318, "W", "T"))</f>
        <v>W</v>
      </c>
      <c r="E318" s="5">
        <f t="shared" ref="E318" si="540">$E319</f>
        <v>40867</v>
      </c>
      <c r="F318" s="4">
        <f t="shared" si="524"/>
        <v>10</v>
      </c>
      <c r="G318">
        <v>7</v>
      </c>
      <c r="H318" t="s">
        <v>34</v>
      </c>
      <c r="I318">
        <v>2020</v>
      </c>
      <c r="J318" t="s">
        <v>43</v>
      </c>
      <c r="K318">
        <v>58</v>
      </c>
      <c r="L318" t="s">
        <v>62</v>
      </c>
      <c r="M318">
        <f t="shared" si="532"/>
        <v>10</v>
      </c>
      <c r="N318" s="10">
        <f t="shared" si="525"/>
        <v>24.444444444444443</v>
      </c>
      <c r="O318" s="10">
        <f t="shared" si="526"/>
        <v>22.555555555555557</v>
      </c>
      <c r="P318" s="8">
        <f>(P319*-1)</f>
        <v>-6</v>
      </c>
      <c r="Q318" t="str">
        <f t="shared" si="527"/>
        <v>Y</v>
      </c>
      <c r="R318" t="s">
        <v>204</v>
      </c>
      <c r="X318" t="s">
        <v>203</v>
      </c>
      <c r="AA318" t="s">
        <v>204</v>
      </c>
      <c r="AC318">
        <f t="shared" si="518"/>
        <v>5</v>
      </c>
      <c r="AN318" t="s">
        <v>203</v>
      </c>
      <c r="AP318">
        <f t="shared" si="505"/>
        <v>1</v>
      </c>
    </row>
    <row r="319" spans="1:42" ht="14.5" customHeight="1" x14ac:dyDescent="0.35">
      <c r="A319" t="s">
        <v>21</v>
      </c>
      <c r="B319">
        <v>10</v>
      </c>
      <c r="C319" t="s">
        <v>1</v>
      </c>
      <c r="D319" t="str">
        <f>IF($B318&lt;$B319, "W", IF($B319&lt;$B318, "L", "T"))</f>
        <v>L</v>
      </c>
      <c r="E319" s="5">
        <v>40867</v>
      </c>
      <c r="F319" s="4">
        <f t="shared" si="524"/>
        <v>10</v>
      </c>
      <c r="G319">
        <v>7</v>
      </c>
      <c r="H319" t="s">
        <v>35</v>
      </c>
      <c r="I319">
        <v>2020</v>
      </c>
      <c r="J319" t="s">
        <v>43</v>
      </c>
      <c r="K319">
        <v>58</v>
      </c>
      <c r="L319" t="s">
        <v>62</v>
      </c>
      <c r="M319">
        <f t="shared" si="533"/>
        <v>17</v>
      </c>
      <c r="N319" s="10">
        <f t="shared" si="525"/>
        <v>24.222222222222221</v>
      </c>
      <c r="O319" s="10">
        <f t="shared" si="526"/>
        <v>23.444444444444443</v>
      </c>
      <c r="P319" s="8">
        <v>6</v>
      </c>
      <c r="Q319" t="str">
        <f t="shared" si="527"/>
        <v>Y</v>
      </c>
      <c r="S319" t="s">
        <v>204</v>
      </c>
      <c r="T319" t="s">
        <v>203</v>
      </c>
      <c r="W319" t="s">
        <v>203</v>
      </c>
      <c r="AC319">
        <f t="shared" si="518"/>
        <v>4</v>
      </c>
      <c r="AH319" t="s">
        <v>204</v>
      </c>
      <c r="AK319" t="s">
        <v>203</v>
      </c>
      <c r="AM319" t="s">
        <v>203</v>
      </c>
      <c r="AP319">
        <f t="shared" si="505"/>
        <v>4</v>
      </c>
    </row>
    <row r="320" spans="1:42" ht="14.5" customHeight="1" x14ac:dyDescent="0.35">
      <c r="A320" t="s">
        <v>33</v>
      </c>
      <c r="B320">
        <v>3</v>
      </c>
      <c r="C320" t="s">
        <v>1</v>
      </c>
      <c r="D320" t="str">
        <f>IF($B320&lt;$B321,"L",IF($B321&lt;$B320, "W", "T"))</f>
        <v>L</v>
      </c>
      <c r="E320" s="5">
        <f>$E321</f>
        <v>40868</v>
      </c>
      <c r="F320" s="4">
        <f t="shared" si="524"/>
        <v>10</v>
      </c>
      <c r="G320">
        <v>8</v>
      </c>
      <c r="H320" t="s">
        <v>34</v>
      </c>
      <c r="I320">
        <v>2030</v>
      </c>
      <c r="J320" t="s">
        <v>43</v>
      </c>
      <c r="K320">
        <v>33</v>
      </c>
      <c r="L320" t="s">
        <v>106</v>
      </c>
      <c r="M320">
        <f t="shared" si="532"/>
        <v>34</v>
      </c>
      <c r="N320" s="10">
        <f t="shared" si="525"/>
        <v>15.666666666666666</v>
      </c>
      <c r="O320" s="10">
        <f t="shared" si="526"/>
        <v>24.222222222222221</v>
      </c>
      <c r="P320" s="8">
        <f>(P321*-1)</f>
        <v>-17</v>
      </c>
      <c r="Q320" t="str">
        <f t="shared" si="527"/>
        <v>N</v>
      </c>
      <c r="R320" t="s">
        <v>204</v>
      </c>
      <c r="AC320">
        <f t="shared" si="518"/>
        <v>2</v>
      </c>
      <c r="AD320" t="s">
        <v>204</v>
      </c>
      <c r="AL320" t="s">
        <v>203</v>
      </c>
      <c r="AM320" t="s">
        <v>203</v>
      </c>
      <c r="AO320" t="s">
        <v>204</v>
      </c>
      <c r="AP320">
        <f t="shared" si="505"/>
        <v>6</v>
      </c>
    </row>
    <row r="321" spans="1:42" ht="14.5" customHeight="1" x14ac:dyDescent="0.35">
      <c r="A321" t="s">
        <v>7</v>
      </c>
      <c r="B321">
        <v>34</v>
      </c>
      <c r="C321" t="s">
        <v>1</v>
      </c>
      <c r="D321" t="str">
        <f>IF($B320&lt;$B321, "W", IF($B321&lt;$B320, "L", "T"))</f>
        <v>W</v>
      </c>
      <c r="E321" s="5">
        <v>40868</v>
      </c>
      <c r="F321" s="4">
        <f t="shared" si="524"/>
        <v>10</v>
      </c>
      <c r="G321">
        <v>8</v>
      </c>
      <c r="H321" t="s">
        <v>35</v>
      </c>
      <c r="I321">
        <v>2030</v>
      </c>
      <c r="J321" t="s">
        <v>43</v>
      </c>
      <c r="K321">
        <v>33</v>
      </c>
      <c r="L321" t="s">
        <v>106</v>
      </c>
      <c r="M321">
        <f t="shared" si="533"/>
        <v>3</v>
      </c>
      <c r="N321" s="10">
        <f t="shared" si="525"/>
        <v>28.777777777777779</v>
      </c>
      <c r="O321" s="10">
        <f t="shared" si="526"/>
        <v>22.222222222222221</v>
      </c>
      <c r="P321" s="8">
        <v>17</v>
      </c>
      <c r="Q321" t="str">
        <f t="shared" si="527"/>
        <v>N</v>
      </c>
      <c r="V321" t="s">
        <v>203</v>
      </c>
      <c r="Y321" t="s">
        <v>203</v>
      </c>
      <c r="Z321" t="s">
        <v>203</v>
      </c>
      <c r="AA321" t="s">
        <v>203</v>
      </c>
      <c r="AC321">
        <f t="shared" si="518"/>
        <v>4</v>
      </c>
      <c r="AJ321" t="s">
        <v>203</v>
      </c>
      <c r="AK321" t="s">
        <v>203</v>
      </c>
      <c r="AL321" t="s">
        <v>204</v>
      </c>
      <c r="AM321" t="s">
        <v>203</v>
      </c>
      <c r="AO321" t="s">
        <v>204</v>
      </c>
      <c r="AP321">
        <f t="shared" si="505"/>
        <v>7</v>
      </c>
    </row>
    <row r="322" spans="1:42" ht="14.5" customHeight="1" x14ac:dyDescent="0.35">
      <c r="A322" t="s">
        <v>26</v>
      </c>
      <c r="B322">
        <v>27</v>
      </c>
      <c r="C322" t="s">
        <v>1</v>
      </c>
      <c r="D322" t="str">
        <f>IF($B322&lt;$B323,"L",IF($B323&lt;$B322, "W", "T"))</f>
        <v>W</v>
      </c>
      <c r="E322" s="5">
        <f>$E323</f>
        <v>40871</v>
      </c>
      <c r="F322" s="4">
        <f>1+IF(ISNA(VLOOKUP($A322,$A$294:$F$321,6,FALSE)),VLOOKUP($A322,$A$262:$F$293,6,FALSE),VLOOKUP($A322,$A$294:$F$321,6,FALSE))</f>
        <v>11</v>
      </c>
      <c r="G322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532"/>
        <v>15</v>
      </c>
      <c r="N322" s="10">
        <f>IF(ISNA(VLOOKUP($A322,$A$294:$N$321,2,FALSE)),((VLOOKUP($A322,$A$262:$N$293,14,FALSE)*($F322-2))+VLOOKUP($A322,$A$262:$N$293,2,FALSE))/($F322-1),((VLOOKUP($A322,$A$294:$N$321,14,FALSE)*($F322-2))+VLOOKUP($A322,$A$294:$N$321,2,FALSE))/($F322-1))</f>
        <v>35.5</v>
      </c>
      <c r="O322" s="10">
        <f>IF(ISNA(VLOOKUP($A322,$A$294:$O$321,13,FALSE)),((VLOOKUP($A322,$A$262:$O$293,15,FALSE)*($F322-2))+VLOOKUP($A322,$A$262:$O$293,13,FALSE))/($F322-1),((VLOOKUP($A322,$A$294:$O$321,15,FALSE)*($F322-2))+VLOOKUP($A322,$A$294:$O$321,13,FALSE))/($F322-1))</f>
        <v>21.2</v>
      </c>
      <c r="P322" s="8">
        <f>(P323*-1)</f>
        <v>4.5</v>
      </c>
      <c r="Q322" t="str">
        <f>IF(AND(($P322 &lt;  0), ($D322="L")), "N", IF(AND(($P322 &gt; 0), ($D322="W")),"N","Y"))</f>
        <v>N</v>
      </c>
      <c r="U322" t="s">
        <v>203</v>
      </c>
      <c r="W322" t="s">
        <v>203</v>
      </c>
      <c r="Y322" t="s">
        <v>203</v>
      </c>
      <c r="AA322" t="s">
        <v>203</v>
      </c>
      <c r="AC322">
        <f t="shared" si="518"/>
        <v>4</v>
      </c>
      <c r="AI322" t="s">
        <v>203</v>
      </c>
      <c r="AJ322" t="s">
        <v>203</v>
      </c>
      <c r="AP322">
        <f t="shared" si="505"/>
        <v>2</v>
      </c>
    </row>
    <row r="323" spans="1:42" ht="14.5" customHeight="1" x14ac:dyDescent="0.35">
      <c r="A323" t="s">
        <v>16</v>
      </c>
      <c r="B323">
        <v>15</v>
      </c>
      <c r="C323" t="s">
        <v>1</v>
      </c>
      <c r="D323" t="str">
        <f>IF($B322&lt;$B323, "W", IF($B323&lt;$B322, "L", "T"))</f>
        <v>L</v>
      </c>
      <c r="E323" s="5">
        <v>40871</v>
      </c>
      <c r="F323" s="4">
        <f t="shared" ref="F323:F354" si="541">1+IF(ISNA(VLOOKUP($A323,$A$294:$F$321,6,FALSE)),VLOOKUP($A323,$A$262:$F$293,6,FALSE),VLOOKUP($A323,$A$294:$F$321,6,FALSE))</f>
        <v>11</v>
      </c>
      <c r="G323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533"/>
        <v>27</v>
      </c>
      <c r="N323" s="10">
        <f t="shared" ref="N323:N354" si="542">IF(ISNA(VLOOKUP($A323,$A$294:$N$321,2,FALSE)),((VLOOKUP($A323,$A$262:$N$293,14,FALSE)*($F323-2))+VLOOKUP($A323,$A$262:$N$293,2,FALSE))/($F323-1),((VLOOKUP($A323,$A$294:$N$321,14,FALSE)*($F323-2))+VLOOKUP($A323,$A$294:$N$321,2,FALSE))/($F323-1))</f>
        <v>30.1</v>
      </c>
      <c r="O323" s="10">
        <f t="shared" ref="O323:O354" si="543">IF(ISNA(VLOOKUP($A323,$A$294:$O$321,13,FALSE)),((VLOOKUP($A323,$A$262:$O$293,15,FALSE)*($F323-2))+VLOOKUP($A323,$A$262:$O$293,13,FALSE))/($F323-1),((VLOOKUP($A323,$A$294:$O$321,15,FALSE)*($F323-2))+VLOOKUP($A323,$A$294:$O$321,13,FALSE))/($F323-1))</f>
        <v>21.9</v>
      </c>
      <c r="P323" s="8">
        <v>-4.5</v>
      </c>
      <c r="Q323" t="str">
        <f t="shared" ref="Q323:Q353" si="544">IF(AND(($P323 &lt;  0), ($D323="L")), "N", IF(AND(($P323 &gt; 0), ($D323="W")),"N","Y"))</f>
        <v>N</v>
      </c>
      <c r="R323" t="s">
        <v>203</v>
      </c>
      <c r="T323" t="s">
        <v>203</v>
      </c>
      <c r="AA323" t="s">
        <v>203</v>
      </c>
      <c r="AC323">
        <f t="shared" si="518"/>
        <v>3</v>
      </c>
      <c r="AG323" t="s">
        <v>203</v>
      </c>
      <c r="AI323" t="s">
        <v>203</v>
      </c>
      <c r="AM323" t="s">
        <v>203</v>
      </c>
      <c r="AO323" t="s">
        <v>203</v>
      </c>
      <c r="AP323">
        <f t="shared" ref="AP323:AP386" si="545">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+IF(ISBLANK($AL323),0,IF($AL323="O",2,1))+IF(ISBLANK($AM323),0,IF($AM323="O",2,1))+IF(ISBLANK($AN323),0,IF($AN323="O",2,1))+IF(ISBLANK($AO323),0,IF($AO323="O",2,1))</f>
        <v>4</v>
      </c>
    </row>
    <row r="324" spans="1:42" ht="14.5" customHeight="1" x14ac:dyDescent="0.35">
      <c r="A324" t="s">
        <v>10</v>
      </c>
      <c r="B324">
        <v>19</v>
      </c>
      <c r="C324" t="s">
        <v>1</v>
      </c>
      <c r="D324" t="str">
        <f>IF($B324&lt;$B325,"L",IF($B325&lt;$B324, "W", "T"))</f>
        <v>L</v>
      </c>
      <c r="E324" s="5">
        <f t="shared" ref="E324" si="546">$E325</f>
        <v>40871</v>
      </c>
      <c r="F324" s="4">
        <f t="shared" si="541"/>
        <v>11</v>
      </c>
      <c r="G324">
        <v>4</v>
      </c>
      <c r="H324" t="s">
        <v>34</v>
      </c>
      <c r="I324">
        <v>1515</v>
      </c>
      <c r="J324" t="s">
        <v>38</v>
      </c>
      <c r="K324" t="s">
        <v>61</v>
      </c>
      <c r="M324">
        <f t="shared" si="532"/>
        <v>20</v>
      </c>
      <c r="N324" s="10">
        <f t="shared" si="542"/>
        <v>19.3</v>
      </c>
      <c r="O324" s="10">
        <f t="shared" si="543"/>
        <v>18.600000000000001</v>
      </c>
      <c r="P324" s="8">
        <f>(P325*-1)</f>
        <v>-7</v>
      </c>
      <c r="Q324" t="str">
        <f t="shared" si="544"/>
        <v>N</v>
      </c>
      <c r="AC324">
        <f t="shared" si="518"/>
        <v>0</v>
      </c>
      <c r="AP324">
        <f t="shared" si="545"/>
        <v>0</v>
      </c>
    </row>
    <row r="325" spans="1:42" ht="14.5" customHeight="1" x14ac:dyDescent="0.35">
      <c r="A325" t="s">
        <v>28</v>
      </c>
      <c r="B325">
        <v>20</v>
      </c>
      <c r="C325" t="s">
        <v>1</v>
      </c>
      <c r="D325" t="str">
        <f>IF($B324&lt;$B325, "W", IF($B325&lt;$B324, "L", "T"))</f>
        <v>W</v>
      </c>
      <c r="E325" s="5">
        <v>40871</v>
      </c>
      <c r="F325" s="4">
        <f t="shared" si="541"/>
        <v>11</v>
      </c>
      <c r="G325">
        <v>4</v>
      </c>
      <c r="H325" t="s">
        <v>35</v>
      </c>
      <c r="I325">
        <v>1515</v>
      </c>
      <c r="J325" t="s">
        <v>38</v>
      </c>
      <c r="K325" t="s">
        <v>61</v>
      </c>
      <c r="M325">
        <f t="shared" si="533"/>
        <v>19</v>
      </c>
      <c r="N325" s="10">
        <f t="shared" si="542"/>
        <v>25</v>
      </c>
      <c r="O325" s="10">
        <f t="shared" si="543"/>
        <v>20.6</v>
      </c>
      <c r="P325" s="8">
        <v>7</v>
      </c>
      <c r="Q325" t="str">
        <f t="shared" si="544"/>
        <v>N</v>
      </c>
      <c r="S325" t="s">
        <v>203</v>
      </c>
      <c r="T325" t="s">
        <v>204</v>
      </c>
      <c r="Y325" t="s">
        <v>203</v>
      </c>
      <c r="AC325">
        <f t="shared" si="518"/>
        <v>4</v>
      </c>
      <c r="AH325" t="s">
        <v>203</v>
      </c>
      <c r="AM325" t="s">
        <v>204</v>
      </c>
      <c r="AN325" t="s">
        <v>203</v>
      </c>
      <c r="AP325">
        <f t="shared" si="545"/>
        <v>4</v>
      </c>
    </row>
    <row r="326" spans="1:42" ht="14.5" customHeight="1" x14ac:dyDescent="0.35">
      <c r="A326" t="s">
        <v>24</v>
      </c>
      <c r="B326">
        <v>6</v>
      </c>
      <c r="C326" t="s">
        <v>1</v>
      </c>
      <c r="D326" t="str">
        <f>IF($B326&lt;$B327,"L",IF($B327&lt;$B326, "W", "T"))</f>
        <v>L</v>
      </c>
      <c r="E326" s="5">
        <f t="shared" ref="E326" si="547">$E327</f>
        <v>40871</v>
      </c>
      <c r="F326" s="4">
        <f t="shared" si="541"/>
        <v>11</v>
      </c>
      <c r="G326">
        <v>4</v>
      </c>
      <c r="H326" t="s">
        <v>34</v>
      </c>
      <c r="I326">
        <v>2020</v>
      </c>
      <c r="J326" t="s">
        <v>43</v>
      </c>
      <c r="K326">
        <v>53</v>
      </c>
      <c r="L326" t="s">
        <v>69</v>
      </c>
      <c r="M326">
        <f t="shared" si="532"/>
        <v>16</v>
      </c>
      <c r="N326" s="10">
        <f t="shared" si="542"/>
        <v>25.6</v>
      </c>
      <c r="O326" s="10">
        <f t="shared" si="543"/>
        <v>14.5</v>
      </c>
      <c r="P326" s="8">
        <f>(P327*-1)</f>
        <v>-3.5</v>
      </c>
      <c r="Q326" t="str">
        <f t="shared" si="544"/>
        <v>N</v>
      </c>
      <c r="S326" t="s">
        <v>203</v>
      </c>
      <c r="T326" t="s">
        <v>203</v>
      </c>
      <c r="Z326" t="s">
        <v>203</v>
      </c>
      <c r="AA326" t="s">
        <v>204</v>
      </c>
      <c r="AC326">
        <f t="shared" si="518"/>
        <v>5</v>
      </c>
      <c r="AP326">
        <f t="shared" si="545"/>
        <v>0</v>
      </c>
    </row>
    <row r="327" spans="1:42" ht="14.5" customHeight="1" x14ac:dyDescent="0.35">
      <c r="A327" t="s">
        <v>30</v>
      </c>
      <c r="B327">
        <v>16</v>
      </c>
      <c r="C327" t="s">
        <v>1</v>
      </c>
      <c r="D327" t="str">
        <f>IF($B326&lt;$B327, "W", IF($B327&lt;$B326, "L", "T"))</f>
        <v>W</v>
      </c>
      <c r="E327" s="5">
        <v>40871</v>
      </c>
      <c r="F327" s="4">
        <f t="shared" si="541"/>
        <v>11</v>
      </c>
      <c r="G327">
        <v>4</v>
      </c>
      <c r="H327" t="s">
        <v>35</v>
      </c>
      <c r="I327">
        <v>2020</v>
      </c>
      <c r="J327" t="s">
        <v>43</v>
      </c>
      <c r="K327">
        <v>53</v>
      </c>
      <c r="L327" t="s">
        <v>69</v>
      </c>
      <c r="M327">
        <f t="shared" si="533"/>
        <v>6</v>
      </c>
      <c r="N327" s="10">
        <f t="shared" si="542"/>
        <v>25.6</v>
      </c>
      <c r="O327" s="10">
        <f t="shared" si="543"/>
        <v>17.600000000000001</v>
      </c>
      <c r="P327" s="8">
        <v>3.5</v>
      </c>
      <c r="Q327" t="str">
        <f t="shared" si="544"/>
        <v>N</v>
      </c>
      <c r="AC327">
        <f t="shared" si="518"/>
        <v>0</v>
      </c>
      <c r="AI327" t="s">
        <v>204</v>
      </c>
      <c r="AP327">
        <f t="shared" si="545"/>
        <v>2</v>
      </c>
    </row>
    <row r="328" spans="1:42" ht="14.5" customHeight="1" x14ac:dyDescent="0.35">
      <c r="A328" t="s">
        <v>22</v>
      </c>
      <c r="B328">
        <v>23</v>
      </c>
      <c r="C328" t="s">
        <v>1</v>
      </c>
      <c r="D328" t="str">
        <f>IF($B328&lt;$B329,"L",IF($B329&lt;$B328, "W", "T"))</f>
        <v>W</v>
      </c>
      <c r="E328" s="5">
        <f t="shared" ref="E328:E352" si="548">$E329</f>
        <v>40874</v>
      </c>
      <c r="F328" s="4">
        <f t="shared" si="541"/>
        <v>11</v>
      </c>
      <c r="G328">
        <v>7</v>
      </c>
      <c r="H328" t="s">
        <v>34</v>
      </c>
      <c r="I328">
        <v>1200</v>
      </c>
      <c r="J328" t="s">
        <v>38</v>
      </c>
      <c r="K328" t="s">
        <v>61</v>
      </c>
      <c r="M328">
        <f t="shared" si="532"/>
        <v>20</v>
      </c>
      <c r="N328" s="10">
        <f t="shared" si="542"/>
        <v>19</v>
      </c>
      <c r="O328" s="10">
        <f t="shared" si="543"/>
        <v>23.6</v>
      </c>
      <c r="P328" s="8">
        <f>(P329*-1)</f>
        <v>-2.5</v>
      </c>
      <c r="Q328" t="str">
        <f t="shared" si="544"/>
        <v>Y</v>
      </c>
      <c r="R328" t="s">
        <v>204</v>
      </c>
      <c r="S328" t="s">
        <v>203</v>
      </c>
      <c r="Z328" t="s">
        <v>203</v>
      </c>
      <c r="AC328">
        <f t="shared" si="518"/>
        <v>4</v>
      </c>
      <c r="AE328" t="s">
        <v>203</v>
      </c>
      <c r="AF328" t="s">
        <v>204</v>
      </c>
      <c r="AH328" t="s">
        <v>203</v>
      </c>
      <c r="AP328">
        <f t="shared" si="545"/>
        <v>4</v>
      </c>
    </row>
    <row r="329" spans="1:42" ht="14.5" customHeight="1" x14ac:dyDescent="0.35">
      <c r="A329" t="s">
        <v>23</v>
      </c>
      <c r="B329">
        <v>20</v>
      </c>
      <c r="C329" t="s">
        <v>1</v>
      </c>
      <c r="D329" t="str">
        <f>IF($B328&lt;$B329, "W", IF($B329&lt;$B328, "L", "T"))</f>
        <v>L</v>
      </c>
      <c r="E329" s="5">
        <v>40874</v>
      </c>
      <c r="F329" s="4">
        <f t="shared" si="541"/>
        <v>11</v>
      </c>
      <c r="G329">
        <v>7</v>
      </c>
      <c r="H329" t="s">
        <v>35</v>
      </c>
      <c r="I329">
        <v>1200</v>
      </c>
      <c r="J329" t="s">
        <v>38</v>
      </c>
      <c r="K329" t="s">
        <v>61</v>
      </c>
      <c r="M329">
        <f t="shared" si="533"/>
        <v>23</v>
      </c>
      <c r="N329" s="10">
        <f t="shared" si="542"/>
        <v>12</v>
      </c>
      <c r="O329" s="10">
        <f t="shared" si="543"/>
        <v>24.7</v>
      </c>
      <c r="P329" s="8">
        <v>2.5</v>
      </c>
      <c r="Q329" t="str">
        <f t="shared" si="544"/>
        <v>Y</v>
      </c>
      <c r="U329" t="s">
        <v>203</v>
      </c>
      <c r="W329" t="s">
        <v>204</v>
      </c>
      <c r="AC329">
        <f t="shared" si="518"/>
        <v>3</v>
      </c>
      <c r="AG329" t="s">
        <v>204</v>
      </c>
      <c r="AI329" t="s">
        <v>203</v>
      </c>
      <c r="AK329" t="s">
        <v>203</v>
      </c>
      <c r="AL329" t="s">
        <v>203</v>
      </c>
      <c r="AP329">
        <f t="shared" si="545"/>
        <v>5</v>
      </c>
    </row>
    <row r="330" spans="1:42" ht="14.5" customHeight="1" x14ac:dyDescent="0.35">
      <c r="A330" t="s">
        <v>0</v>
      </c>
      <c r="B330">
        <v>14</v>
      </c>
      <c r="C330" t="s">
        <v>1</v>
      </c>
      <c r="D330" t="str">
        <f>IF($B330&lt;$B331,"L",IF($B331&lt;$B330, "W", "T"))</f>
        <v>L</v>
      </c>
      <c r="E330" s="5">
        <f t="shared" si="548"/>
        <v>40874</v>
      </c>
      <c r="F330" s="4">
        <f t="shared" si="541"/>
        <v>11</v>
      </c>
      <c r="G330">
        <v>7</v>
      </c>
      <c r="H330" t="s">
        <v>34</v>
      </c>
      <c r="I330">
        <v>1200</v>
      </c>
      <c r="J330" t="s">
        <v>43</v>
      </c>
      <c r="K330" t="s">
        <v>61</v>
      </c>
      <c r="M330">
        <f t="shared" si="532"/>
        <v>24</v>
      </c>
      <c r="N330" s="10">
        <f t="shared" si="542"/>
        <v>20</v>
      </c>
      <c r="O330" s="10">
        <f t="shared" si="543"/>
        <v>27.1</v>
      </c>
      <c r="P330" s="8">
        <f>(P331*-1)</f>
        <v>-10</v>
      </c>
      <c r="Q330" t="str">
        <f t="shared" si="544"/>
        <v>N</v>
      </c>
      <c r="R330" t="s">
        <v>203</v>
      </c>
      <c r="S330" t="s">
        <v>204</v>
      </c>
      <c r="T330" t="s">
        <v>203</v>
      </c>
      <c r="W330" t="s">
        <v>203</v>
      </c>
      <c r="Y330" t="s">
        <v>204</v>
      </c>
      <c r="AA330" t="s">
        <v>204</v>
      </c>
      <c r="AB330" t="s">
        <v>203</v>
      </c>
      <c r="AC330">
        <f t="shared" si="518"/>
        <v>10</v>
      </c>
      <c r="AJ330" t="s">
        <v>203</v>
      </c>
      <c r="AN330" t="s">
        <v>204</v>
      </c>
      <c r="AO330" t="s">
        <v>203</v>
      </c>
      <c r="AP330">
        <f t="shared" si="545"/>
        <v>4</v>
      </c>
    </row>
    <row r="331" spans="1:42" ht="14.5" customHeight="1" x14ac:dyDescent="0.35">
      <c r="A331" t="s">
        <v>3</v>
      </c>
      <c r="B331">
        <v>24</v>
      </c>
      <c r="C331" t="s">
        <v>1</v>
      </c>
      <c r="D331" t="str">
        <f>IF($B330&lt;$B331, "W", IF($B331&lt;$B330, "L", "T"))</f>
        <v>W</v>
      </c>
      <c r="E331" s="5">
        <v>40874</v>
      </c>
      <c r="F331" s="4">
        <f t="shared" si="541"/>
        <v>11</v>
      </c>
      <c r="G331">
        <v>7</v>
      </c>
      <c r="H331" t="s">
        <v>35</v>
      </c>
      <c r="I331">
        <v>1200</v>
      </c>
      <c r="J331" t="s">
        <v>43</v>
      </c>
      <c r="K331" t="s">
        <v>61</v>
      </c>
      <c r="M331">
        <f t="shared" si="533"/>
        <v>14</v>
      </c>
      <c r="N331" s="10">
        <f t="shared" si="542"/>
        <v>23.5</v>
      </c>
      <c r="O331" s="10">
        <f t="shared" si="543"/>
        <v>21.3</v>
      </c>
      <c r="P331" s="8">
        <v>10</v>
      </c>
      <c r="Q331" t="str">
        <f t="shared" si="544"/>
        <v>N</v>
      </c>
      <c r="T331" t="s">
        <v>203</v>
      </c>
      <c r="X331" t="s">
        <v>203</v>
      </c>
      <c r="AC331">
        <f t="shared" si="518"/>
        <v>2</v>
      </c>
      <c r="AI331" t="s">
        <v>203</v>
      </c>
      <c r="AJ331" t="s">
        <v>203</v>
      </c>
      <c r="AL331" t="s">
        <v>203</v>
      </c>
      <c r="AO331" t="s">
        <v>204</v>
      </c>
      <c r="AP331">
        <f t="shared" si="545"/>
        <v>5</v>
      </c>
    </row>
    <row r="332" spans="1:42" ht="14.5" customHeight="1" x14ac:dyDescent="0.35">
      <c r="A332" t="s">
        <v>11</v>
      </c>
      <c r="B332">
        <v>24</v>
      </c>
      <c r="C332" t="s">
        <v>1</v>
      </c>
      <c r="D332" t="str">
        <f>IF($B332&lt;$B333,"L",IF($B333&lt;$B332, "W", "T"))</f>
        <v>L</v>
      </c>
      <c r="E332" s="5">
        <f t="shared" si="548"/>
        <v>40874</v>
      </c>
      <c r="F332" s="4">
        <f t="shared" si="541"/>
        <v>11</v>
      </c>
      <c r="G332">
        <v>7</v>
      </c>
      <c r="H332" t="s">
        <v>34</v>
      </c>
      <c r="I332">
        <v>1300</v>
      </c>
      <c r="J332" t="s">
        <v>43</v>
      </c>
      <c r="K332">
        <v>60</v>
      </c>
      <c r="L332" t="s">
        <v>62</v>
      </c>
      <c r="M332">
        <f t="shared" si="532"/>
        <v>28</v>
      </c>
      <c r="N332" s="10">
        <f t="shared" si="542"/>
        <v>23.7</v>
      </c>
      <c r="O332" s="10">
        <f t="shared" si="543"/>
        <v>25.3</v>
      </c>
      <c r="P332" s="8">
        <f>(P333*-1)</f>
        <v>-9.5</v>
      </c>
      <c r="Q332" t="str">
        <f t="shared" si="544"/>
        <v>N</v>
      </c>
      <c r="S332" t="s">
        <v>204</v>
      </c>
      <c r="T332" t="s">
        <v>203</v>
      </c>
      <c r="V332" t="s">
        <v>204</v>
      </c>
      <c r="AA332" t="s">
        <v>203</v>
      </c>
      <c r="AC332">
        <f t="shared" si="518"/>
        <v>6</v>
      </c>
      <c r="AO332" t="s">
        <v>204</v>
      </c>
      <c r="AP332">
        <f t="shared" si="545"/>
        <v>2</v>
      </c>
    </row>
    <row r="333" spans="1:42" ht="14.5" customHeight="1" x14ac:dyDescent="0.35">
      <c r="A333" t="s">
        <v>31</v>
      </c>
      <c r="B333">
        <v>28</v>
      </c>
      <c r="C333" t="s">
        <v>1</v>
      </c>
      <c r="D333" t="str">
        <f>IF($B332&lt;$B333, "W", IF($B333&lt;$B332, "L", "T"))</f>
        <v>W</v>
      </c>
      <c r="E333" s="5">
        <v>40874</v>
      </c>
      <c r="F333" s="4">
        <f t="shared" si="541"/>
        <v>11</v>
      </c>
      <c r="G333">
        <v>10</v>
      </c>
      <c r="H333" t="s">
        <v>35</v>
      </c>
      <c r="I333">
        <v>1300</v>
      </c>
      <c r="J333" t="s">
        <v>43</v>
      </c>
      <c r="K333">
        <v>60</v>
      </c>
      <c r="L333" t="s">
        <v>62</v>
      </c>
      <c r="M333">
        <f t="shared" si="533"/>
        <v>24</v>
      </c>
      <c r="N333" s="10">
        <f t="shared" si="542"/>
        <v>22.8</v>
      </c>
      <c r="O333" s="10">
        <f t="shared" si="543"/>
        <v>21.7</v>
      </c>
      <c r="P333" s="8">
        <v>9.5</v>
      </c>
      <c r="Q333" t="str">
        <f t="shared" si="544"/>
        <v>N</v>
      </c>
      <c r="R333" t="s">
        <v>203</v>
      </c>
      <c r="S333" t="s">
        <v>203</v>
      </c>
      <c r="T333" t="s">
        <v>203</v>
      </c>
      <c r="U333" t="s">
        <v>203</v>
      </c>
      <c r="V333" t="s">
        <v>203</v>
      </c>
      <c r="X333" t="s">
        <v>203</v>
      </c>
      <c r="Z333" t="s">
        <v>203</v>
      </c>
      <c r="AA333" t="s">
        <v>203</v>
      </c>
      <c r="AC333">
        <f t="shared" si="518"/>
        <v>8</v>
      </c>
      <c r="AH333" t="s">
        <v>203</v>
      </c>
      <c r="AI333" t="s">
        <v>203</v>
      </c>
      <c r="AP333">
        <f t="shared" si="545"/>
        <v>2</v>
      </c>
    </row>
    <row r="334" spans="1:42" ht="14.5" customHeight="1" x14ac:dyDescent="0.35">
      <c r="A334" t="s">
        <v>9</v>
      </c>
      <c r="B334">
        <v>17</v>
      </c>
      <c r="C334" t="s">
        <v>1</v>
      </c>
      <c r="D334" t="str">
        <f>IF($B334&lt;$B335,"L",IF($B335&lt;$B334, "W", "T"))</f>
        <v>L</v>
      </c>
      <c r="E334" s="5">
        <f t="shared" si="548"/>
        <v>40874</v>
      </c>
      <c r="F334" s="4">
        <f t="shared" si="541"/>
        <v>11</v>
      </c>
      <c r="G334">
        <v>7</v>
      </c>
      <c r="H334" t="s">
        <v>34</v>
      </c>
      <c r="I334">
        <v>1200</v>
      </c>
      <c r="J334" t="s">
        <v>38</v>
      </c>
      <c r="K334" s="1">
        <f>K335</f>
        <v>47</v>
      </c>
      <c r="L334" s="1" t="str">
        <f>L335</f>
        <v>Cloudy</v>
      </c>
      <c r="M334">
        <f t="shared" si="532"/>
        <v>23</v>
      </c>
      <c r="N334" s="10">
        <f t="shared" si="542"/>
        <v>18.2</v>
      </c>
      <c r="O334" s="10">
        <f t="shared" si="543"/>
        <v>26.8</v>
      </c>
      <c r="P334" s="8">
        <f>(P335*-1)</f>
        <v>-3</v>
      </c>
      <c r="Q334" t="str">
        <f t="shared" si="544"/>
        <v>N</v>
      </c>
      <c r="Z334" t="s">
        <v>203</v>
      </c>
      <c r="AC334">
        <f t="shared" si="518"/>
        <v>1</v>
      </c>
      <c r="AD334" t="s">
        <v>204</v>
      </c>
      <c r="AE334" t="s">
        <v>203</v>
      </c>
      <c r="AN334" t="s">
        <v>203</v>
      </c>
      <c r="AP334">
        <f t="shared" si="545"/>
        <v>4</v>
      </c>
    </row>
    <row r="335" spans="1:42" ht="14.5" customHeight="1" x14ac:dyDescent="0.35">
      <c r="A335" t="s">
        <v>13</v>
      </c>
      <c r="B335">
        <v>23</v>
      </c>
      <c r="C335" t="s">
        <v>1</v>
      </c>
      <c r="D335" t="str">
        <f>IF($B334&lt;$B335, "W", IF($B335&lt;$B334, "L", "T"))</f>
        <v>W</v>
      </c>
      <c r="E335" s="5">
        <v>40874</v>
      </c>
      <c r="F335" s="4">
        <f t="shared" si="541"/>
        <v>11</v>
      </c>
      <c r="G335">
        <v>7</v>
      </c>
      <c r="H335" t="s">
        <v>35</v>
      </c>
      <c r="I335">
        <v>1200</v>
      </c>
      <c r="J335" t="s">
        <v>38</v>
      </c>
      <c r="K335" s="1">
        <v>47</v>
      </c>
      <c r="L335" s="1" t="s">
        <v>64</v>
      </c>
      <c r="M335">
        <f t="shared" si="533"/>
        <v>17</v>
      </c>
      <c r="N335" s="10">
        <f t="shared" si="542"/>
        <v>20.3</v>
      </c>
      <c r="O335" s="10">
        <f t="shared" si="543"/>
        <v>19.5</v>
      </c>
      <c r="P335" s="8">
        <v>3</v>
      </c>
      <c r="Q335" t="str">
        <f t="shared" si="544"/>
        <v>N</v>
      </c>
      <c r="R335" t="s">
        <v>203</v>
      </c>
      <c r="V335" t="s">
        <v>203</v>
      </c>
      <c r="W335" t="s">
        <v>203</v>
      </c>
      <c r="Z335" t="s">
        <v>204</v>
      </c>
      <c r="AC335">
        <f t="shared" si="518"/>
        <v>5</v>
      </c>
      <c r="AD335" t="s">
        <v>203</v>
      </c>
      <c r="AI335" t="s">
        <v>204</v>
      </c>
      <c r="AJ335" t="s">
        <v>203</v>
      </c>
      <c r="AP335">
        <f t="shared" si="545"/>
        <v>4</v>
      </c>
    </row>
    <row r="336" spans="1:42" ht="14.5" customHeight="1" x14ac:dyDescent="0.35">
      <c r="A336" s="1" t="s">
        <v>8</v>
      </c>
      <c r="B336" s="1">
        <v>20</v>
      </c>
      <c r="C336" s="1" t="s">
        <v>1</v>
      </c>
      <c r="D336" s="1" t="str">
        <f>IF($B336&lt;$B337,"L",IF($B337&lt;$B336, "W", "T"))</f>
        <v>L</v>
      </c>
      <c r="E336" s="6">
        <f t="shared" si="548"/>
        <v>40874</v>
      </c>
      <c r="F336" s="4">
        <f t="shared" si="541"/>
        <v>11</v>
      </c>
      <c r="G336" s="1">
        <v>7</v>
      </c>
      <c r="H336" s="1" t="s">
        <v>34</v>
      </c>
      <c r="I336" s="1">
        <v>1300</v>
      </c>
      <c r="J336" s="1" t="s">
        <v>43</v>
      </c>
      <c r="K336" s="1">
        <f>K337</f>
        <v>57</v>
      </c>
      <c r="L336" s="1" t="str">
        <f>L337</f>
        <v>Rain</v>
      </c>
      <c r="M336">
        <f t="shared" si="532"/>
        <v>23</v>
      </c>
      <c r="N336" s="10">
        <f t="shared" si="542"/>
        <v>14.5</v>
      </c>
      <c r="O336" s="10">
        <f t="shared" si="543"/>
        <v>19.3</v>
      </c>
      <c r="P336" s="8">
        <f>(P337*-1)</f>
        <v>-6.5</v>
      </c>
      <c r="Q336" t="str">
        <f t="shared" si="544"/>
        <v>N</v>
      </c>
      <c r="R336" t="s">
        <v>203</v>
      </c>
      <c r="U336" t="s">
        <v>203</v>
      </c>
      <c r="Z336" t="s">
        <v>203</v>
      </c>
      <c r="AC336">
        <f t="shared" si="518"/>
        <v>3</v>
      </c>
      <c r="AD336" t="s">
        <v>204</v>
      </c>
      <c r="AK336" t="s">
        <v>203</v>
      </c>
      <c r="AO336" t="s">
        <v>204</v>
      </c>
      <c r="AP336">
        <f t="shared" si="545"/>
        <v>5</v>
      </c>
    </row>
    <row r="337" spans="1:42" ht="14.5" customHeight="1" x14ac:dyDescent="0.35">
      <c r="A337" s="1" t="s">
        <v>6</v>
      </c>
      <c r="B337" s="1">
        <v>23</v>
      </c>
      <c r="C337" s="1" t="s">
        <v>1</v>
      </c>
      <c r="D337" s="1" t="str">
        <f>IF($B336&lt;$B337, "W", IF($B337&lt;$B336, "L", "T"))</f>
        <v>W</v>
      </c>
      <c r="E337" s="6">
        <v>40874</v>
      </c>
      <c r="F337" s="4">
        <f t="shared" si="541"/>
        <v>11</v>
      </c>
      <c r="G337" s="1">
        <v>7</v>
      </c>
      <c r="H337" s="1" t="s">
        <v>35</v>
      </c>
      <c r="I337" s="1">
        <v>1300</v>
      </c>
      <c r="J337" s="1" t="s">
        <v>43</v>
      </c>
      <c r="K337" s="1">
        <v>57</v>
      </c>
      <c r="L337" s="1" t="s">
        <v>73</v>
      </c>
      <c r="M337">
        <f t="shared" si="533"/>
        <v>20</v>
      </c>
      <c r="N337" s="10">
        <f t="shared" si="542"/>
        <v>23.6</v>
      </c>
      <c r="O337" s="10">
        <f t="shared" si="543"/>
        <v>19.5</v>
      </c>
      <c r="P337" s="8">
        <v>6.5</v>
      </c>
      <c r="Q337" t="str">
        <f t="shared" si="544"/>
        <v>N</v>
      </c>
      <c r="R337" t="s">
        <v>203</v>
      </c>
      <c r="T337" t="s">
        <v>203</v>
      </c>
      <c r="W337" t="s">
        <v>203</v>
      </c>
      <c r="AC337">
        <f t="shared" si="518"/>
        <v>3</v>
      </c>
      <c r="AF337" t="s">
        <v>203</v>
      </c>
      <c r="AL337" t="s">
        <v>203</v>
      </c>
      <c r="AM337" t="s">
        <v>204</v>
      </c>
      <c r="AO337" t="s">
        <v>203</v>
      </c>
      <c r="AP337">
        <f t="shared" si="545"/>
        <v>5</v>
      </c>
    </row>
    <row r="338" spans="1:42" ht="14.5" customHeight="1" x14ac:dyDescent="0.35">
      <c r="A338" t="s">
        <v>20</v>
      </c>
      <c r="B338">
        <v>27</v>
      </c>
      <c r="C338" t="s">
        <v>1</v>
      </c>
      <c r="D338" t="str">
        <f>IF($B338&lt;$B339,"L",IF($B339&lt;$B338, "W", "T"))</f>
        <v>W</v>
      </c>
      <c r="E338" s="5">
        <f t="shared" si="548"/>
        <v>40874</v>
      </c>
      <c r="F338" s="4">
        <f t="shared" si="541"/>
        <v>11</v>
      </c>
      <c r="G338">
        <v>7</v>
      </c>
      <c r="H338" t="s">
        <v>34</v>
      </c>
      <c r="I338">
        <v>1300</v>
      </c>
      <c r="J338" t="s">
        <v>43</v>
      </c>
      <c r="K338" t="s">
        <v>61</v>
      </c>
      <c r="M338">
        <f t="shared" si="532"/>
        <v>19</v>
      </c>
      <c r="N338" s="10">
        <f t="shared" si="542"/>
        <v>22.5</v>
      </c>
      <c r="O338" s="10">
        <f t="shared" si="543"/>
        <v>28.6</v>
      </c>
      <c r="P338" s="8">
        <f>(P339*-1)</f>
        <v>3.5</v>
      </c>
      <c r="Q338" t="str">
        <f t="shared" si="544"/>
        <v>N</v>
      </c>
      <c r="T338" t="s">
        <v>203</v>
      </c>
      <c r="U338" t="s">
        <v>203</v>
      </c>
      <c r="AA338" t="s">
        <v>203</v>
      </c>
      <c r="AC338">
        <f t="shared" si="518"/>
        <v>3</v>
      </c>
      <c r="AH338" t="s">
        <v>203</v>
      </c>
      <c r="AI338" t="s">
        <v>203</v>
      </c>
      <c r="AJ338" t="s">
        <v>203</v>
      </c>
      <c r="AP338">
        <f t="shared" si="545"/>
        <v>3</v>
      </c>
    </row>
    <row r="339" spans="1:42" ht="14.5" customHeight="1" x14ac:dyDescent="0.35">
      <c r="A339" t="s">
        <v>14</v>
      </c>
      <c r="B339">
        <v>19</v>
      </c>
      <c r="C339" t="s">
        <v>1</v>
      </c>
      <c r="D339" t="str">
        <f>IF($B338&lt;$B339, "W", IF($B339&lt;$B338, "L", "T"))</f>
        <v>L</v>
      </c>
      <c r="E339" s="5">
        <v>40874</v>
      </c>
      <c r="F339" s="4">
        <f t="shared" si="541"/>
        <v>11</v>
      </c>
      <c r="G339">
        <v>14</v>
      </c>
      <c r="H339" t="s">
        <v>35</v>
      </c>
      <c r="I339">
        <v>1300</v>
      </c>
      <c r="J339" t="s">
        <v>43</v>
      </c>
      <c r="K339" t="s">
        <v>61</v>
      </c>
      <c r="M339">
        <f t="shared" si="533"/>
        <v>27</v>
      </c>
      <c r="N339" s="10">
        <f t="shared" si="542"/>
        <v>13.1</v>
      </c>
      <c r="O339" s="10">
        <f t="shared" si="543"/>
        <v>30</v>
      </c>
      <c r="P339" s="8">
        <v>-3.5</v>
      </c>
      <c r="Q339" t="str">
        <f t="shared" si="544"/>
        <v>N</v>
      </c>
      <c r="S339" t="s">
        <v>203</v>
      </c>
      <c r="U339" t="s">
        <v>204</v>
      </c>
      <c r="X339" t="s">
        <v>204</v>
      </c>
      <c r="AA339" t="s">
        <v>204</v>
      </c>
      <c r="AC339">
        <f t="shared" si="518"/>
        <v>7</v>
      </c>
      <c r="AP339">
        <f t="shared" si="545"/>
        <v>0</v>
      </c>
    </row>
    <row r="340" spans="1:42" ht="14.5" customHeight="1" x14ac:dyDescent="0.35">
      <c r="A340" t="s">
        <v>15</v>
      </c>
      <c r="B340">
        <v>20</v>
      </c>
      <c r="C340" t="s">
        <v>1</v>
      </c>
      <c r="D340" t="str">
        <f>IF($B340&lt;$B341,"L",IF($B341&lt;$B340, "W", "T"))</f>
        <v>W</v>
      </c>
      <c r="E340" s="5">
        <f t="shared" si="548"/>
        <v>40874</v>
      </c>
      <c r="F340" s="4">
        <f t="shared" si="541"/>
        <v>11</v>
      </c>
      <c r="G340">
        <v>14</v>
      </c>
      <c r="H340" t="s">
        <v>34</v>
      </c>
      <c r="I340">
        <v>1300</v>
      </c>
      <c r="J340" t="s">
        <v>43</v>
      </c>
      <c r="K340">
        <v>75</v>
      </c>
      <c r="L340" t="s">
        <v>113</v>
      </c>
      <c r="M340">
        <f t="shared" si="532"/>
        <v>13</v>
      </c>
      <c r="N340" s="10">
        <f t="shared" si="542"/>
        <v>27.3</v>
      </c>
      <c r="O340" s="10">
        <f t="shared" si="543"/>
        <v>16.600000000000001</v>
      </c>
      <c r="P340" s="8">
        <f>(P341*-1)</f>
        <v>6.5</v>
      </c>
      <c r="Q340" t="str">
        <f t="shared" si="544"/>
        <v>N</v>
      </c>
      <c r="R340" t="s">
        <v>204</v>
      </c>
      <c r="U340" t="s">
        <v>203</v>
      </c>
      <c r="AC340">
        <f t="shared" si="518"/>
        <v>3</v>
      </c>
      <c r="AD340" t="s">
        <v>203</v>
      </c>
      <c r="AK340" t="s">
        <v>203</v>
      </c>
      <c r="AN340" t="s">
        <v>203</v>
      </c>
      <c r="AP340">
        <f t="shared" si="545"/>
        <v>3</v>
      </c>
    </row>
    <row r="341" spans="1:42" ht="14.5" customHeight="1" x14ac:dyDescent="0.35">
      <c r="A341" t="s">
        <v>19</v>
      </c>
      <c r="B341">
        <v>13</v>
      </c>
      <c r="C341" t="s">
        <v>1</v>
      </c>
      <c r="D341" t="str">
        <f>IF($B340&lt;$B341, "W", IF($B341&lt;$B340, "L", "T"))</f>
        <v>L</v>
      </c>
      <c r="E341" s="5">
        <v>40874</v>
      </c>
      <c r="F341" s="4">
        <f t="shared" si="541"/>
        <v>11</v>
      </c>
      <c r="G341">
        <v>7</v>
      </c>
      <c r="H341" t="s">
        <v>35</v>
      </c>
      <c r="I341">
        <v>1300</v>
      </c>
      <c r="J341" t="s">
        <v>43</v>
      </c>
      <c r="K341">
        <v>75</v>
      </c>
      <c r="L341" t="s">
        <v>113</v>
      </c>
      <c r="M341">
        <f t="shared" si="533"/>
        <v>20</v>
      </c>
      <c r="N341" s="10">
        <f t="shared" si="542"/>
        <v>12.5</v>
      </c>
      <c r="O341" s="10">
        <f t="shared" si="543"/>
        <v>18</v>
      </c>
      <c r="P341" s="8">
        <v>-6.5</v>
      </c>
      <c r="Q341" t="str">
        <f t="shared" si="544"/>
        <v>N</v>
      </c>
      <c r="Z341" t="s">
        <v>203</v>
      </c>
      <c r="AC341">
        <f t="shared" si="518"/>
        <v>1</v>
      </c>
      <c r="AG341" t="s">
        <v>204</v>
      </c>
      <c r="AH341" t="s">
        <v>204</v>
      </c>
      <c r="AK341" t="s">
        <v>204</v>
      </c>
      <c r="AL341" t="s">
        <v>204</v>
      </c>
      <c r="AP341">
        <f t="shared" si="545"/>
        <v>8</v>
      </c>
    </row>
    <row r="342" spans="1:42" ht="14.5" customHeight="1" x14ac:dyDescent="0.35">
      <c r="A342" t="s">
        <v>17</v>
      </c>
      <c r="B342">
        <v>20</v>
      </c>
      <c r="C342" t="s">
        <v>1</v>
      </c>
      <c r="D342" t="str">
        <f>IF($B342&lt;$B343,"L",IF($B343&lt;$B342, "W", "T"))</f>
        <v>L</v>
      </c>
      <c r="E342" s="5">
        <f t="shared" si="548"/>
        <v>40874</v>
      </c>
      <c r="F342" s="4">
        <f t="shared" si="541"/>
        <v>11</v>
      </c>
      <c r="G342">
        <v>7</v>
      </c>
      <c r="H342" t="s">
        <v>34</v>
      </c>
      <c r="I342">
        <v>1305</v>
      </c>
      <c r="J342" t="s">
        <v>67</v>
      </c>
      <c r="K342">
        <v>59</v>
      </c>
      <c r="L342" t="s">
        <v>62</v>
      </c>
      <c r="M342">
        <f t="shared" si="532"/>
        <v>25</v>
      </c>
      <c r="N342" s="10">
        <f t="shared" si="542"/>
        <v>26.8</v>
      </c>
      <c r="O342" s="10">
        <f t="shared" si="543"/>
        <v>20.7</v>
      </c>
      <c r="P342" s="8">
        <f>(P343*-1)</f>
        <v>-3</v>
      </c>
      <c r="Q342" t="str">
        <f t="shared" si="544"/>
        <v>N</v>
      </c>
      <c r="R342" t="s">
        <v>204</v>
      </c>
      <c r="T342" t="s">
        <v>203</v>
      </c>
      <c r="X342" t="s">
        <v>204</v>
      </c>
      <c r="AC342">
        <f t="shared" si="518"/>
        <v>5</v>
      </c>
      <c r="AP342">
        <f t="shared" si="545"/>
        <v>0</v>
      </c>
    </row>
    <row r="343" spans="1:42" ht="14.5" customHeight="1" x14ac:dyDescent="0.35">
      <c r="A343" t="s">
        <v>12</v>
      </c>
      <c r="B343">
        <v>25</v>
      </c>
      <c r="C343" t="s">
        <v>1</v>
      </c>
      <c r="D343" t="str">
        <f>IF($B342&lt;$B343, "W", IF($B343&lt;$B342, "L", "T"))</f>
        <v>W</v>
      </c>
      <c r="E343" s="5">
        <v>40874</v>
      </c>
      <c r="F343" s="4">
        <f t="shared" si="541"/>
        <v>11</v>
      </c>
      <c r="G343">
        <v>7</v>
      </c>
      <c r="H343" t="s">
        <v>35</v>
      </c>
      <c r="I343">
        <v>1305</v>
      </c>
      <c r="J343" t="s">
        <v>67</v>
      </c>
      <c r="K343">
        <v>59</v>
      </c>
      <c r="L343" t="s">
        <v>62</v>
      </c>
      <c r="M343">
        <f t="shared" si="533"/>
        <v>20</v>
      </c>
      <c r="N343" s="10">
        <f t="shared" si="542"/>
        <v>23.5</v>
      </c>
      <c r="O343" s="10">
        <f t="shared" si="543"/>
        <v>25.4</v>
      </c>
      <c r="P343" s="8">
        <v>3</v>
      </c>
      <c r="Q343" t="str">
        <f t="shared" si="544"/>
        <v>N</v>
      </c>
      <c r="T343" t="s">
        <v>203</v>
      </c>
      <c r="V343" t="s">
        <v>203</v>
      </c>
      <c r="AA343" t="s">
        <v>204</v>
      </c>
      <c r="AC343">
        <f t="shared" si="518"/>
        <v>4</v>
      </c>
      <c r="AJ343" t="s">
        <v>203</v>
      </c>
      <c r="AN343" t="s">
        <v>203</v>
      </c>
      <c r="AP343">
        <f t="shared" si="545"/>
        <v>2</v>
      </c>
    </row>
    <row r="344" spans="1:42" ht="14.5" customHeight="1" x14ac:dyDescent="0.35">
      <c r="A344" t="s">
        <v>29</v>
      </c>
      <c r="B344">
        <v>23</v>
      </c>
      <c r="C344" t="s">
        <v>1</v>
      </c>
      <c r="D344" t="str">
        <f>IF($B344&lt;$B345,"L",IF($B345&lt;$B344, "W", "T"))</f>
        <v>W</v>
      </c>
      <c r="E344" s="5">
        <f t="shared" si="548"/>
        <v>40874</v>
      </c>
      <c r="F344" s="4">
        <f t="shared" si="541"/>
        <v>11</v>
      </c>
      <c r="G344">
        <v>7</v>
      </c>
      <c r="H344" t="s">
        <v>34</v>
      </c>
      <c r="I344">
        <v>1305</v>
      </c>
      <c r="J344" t="s">
        <v>67</v>
      </c>
      <c r="K344">
        <v>52</v>
      </c>
      <c r="L344" t="s">
        <v>73</v>
      </c>
      <c r="M344">
        <f t="shared" si="532"/>
        <v>17</v>
      </c>
      <c r="N344" s="10">
        <f t="shared" si="542"/>
        <v>16</v>
      </c>
      <c r="O344" s="10">
        <f t="shared" si="543"/>
        <v>20.5</v>
      </c>
      <c r="P344" s="8">
        <f>(P345*-1)</f>
        <v>-3</v>
      </c>
      <c r="Q344" t="str">
        <f t="shared" si="544"/>
        <v>Y</v>
      </c>
      <c r="W344" t="s">
        <v>203</v>
      </c>
      <c r="X344" t="s">
        <v>203</v>
      </c>
      <c r="Z344" t="s">
        <v>203</v>
      </c>
      <c r="AA344" t="s">
        <v>203</v>
      </c>
      <c r="AC344">
        <f t="shared" si="518"/>
        <v>4</v>
      </c>
      <c r="AI344" t="s">
        <v>203</v>
      </c>
      <c r="AM344" t="s">
        <v>203</v>
      </c>
      <c r="AO344" t="s">
        <v>203</v>
      </c>
      <c r="AP344">
        <f t="shared" si="545"/>
        <v>3</v>
      </c>
    </row>
    <row r="345" spans="1:42" ht="14.5" customHeight="1" x14ac:dyDescent="0.35">
      <c r="A345" t="s">
        <v>25</v>
      </c>
      <c r="B345">
        <v>17</v>
      </c>
      <c r="C345" t="s">
        <v>1</v>
      </c>
      <c r="D345" t="str">
        <f>IF($B344&lt;$B345, "W", IF($B345&lt;$B344, "L", "T"))</f>
        <v>L</v>
      </c>
      <c r="E345" s="5">
        <v>40874</v>
      </c>
      <c r="F345" s="4">
        <f t="shared" si="541"/>
        <v>11</v>
      </c>
      <c r="G345">
        <v>7</v>
      </c>
      <c r="H345" t="s">
        <v>35</v>
      </c>
      <c r="I345">
        <v>1305</v>
      </c>
      <c r="J345" t="s">
        <v>67</v>
      </c>
      <c r="K345">
        <v>52</v>
      </c>
      <c r="L345" t="s">
        <v>73</v>
      </c>
      <c r="M345">
        <f t="shared" si="533"/>
        <v>23</v>
      </c>
      <c r="N345" s="10">
        <f t="shared" si="542"/>
        <v>16.8</v>
      </c>
      <c r="O345" s="10">
        <f t="shared" si="543"/>
        <v>20.9</v>
      </c>
      <c r="P345" s="8">
        <v>3</v>
      </c>
      <c r="Q345" t="str">
        <f t="shared" si="544"/>
        <v>Y</v>
      </c>
      <c r="R345" t="s">
        <v>203</v>
      </c>
      <c r="T345" t="s">
        <v>203</v>
      </c>
      <c r="U345" t="s">
        <v>204</v>
      </c>
      <c r="Y345" t="s">
        <v>204</v>
      </c>
      <c r="AC345">
        <f t="shared" si="518"/>
        <v>6</v>
      </c>
      <c r="AK345" t="s">
        <v>204</v>
      </c>
      <c r="AP345">
        <f t="shared" si="545"/>
        <v>2</v>
      </c>
    </row>
    <row r="346" spans="1:42" ht="14.5" customHeight="1" x14ac:dyDescent="0.35">
      <c r="A346" t="s">
        <v>7</v>
      </c>
      <c r="B346">
        <v>38</v>
      </c>
      <c r="C346" t="s">
        <v>1</v>
      </c>
      <c r="D346" t="str">
        <f>IF($B346&lt;$B347,"L",IF($B347&lt;$B346, "W", "T"))</f>
        <v>W</v>
      </c>
      <c r="E346" s="5">
        <f t="shared" si="548"/>
        <v>40874</v>
      </c>
      <c r="F346" s="4">
        <f t="shared" si="541"/>
        <v>11</v>
      </c>
      <c r="G346">
        <v>6</v>
      </c>
      <c r="H346" t="s">
        <v>34</v>
      </c>
      <c r="I346">
        <v>1615</v>
      </c>
      <c r="J346" t="s">
        <v>43</v>
      </c>
      <c r="K346" s="1">
        <f>K347</f>
        <v>63</v>
      </c>
      <c r="L346" s="1" t="str">
        <f>L347</f>
        <v>Cloudy</v>
      </c>
      <c r="M346">
        <f t="shared" si="532"/>
        <v>20</v>
      </c>
      <c r="N346" s="10">
        <f t="shared" si="542"/>
        <v>29.3</v>
      </c>
      <c r="O346" s="10">
        <f t="shared" si="543"/>
        <v>20.3</v>
      </c>
      <c r="P346" s="8">
        <f>(P347*-1)</f>
        <v>-3</v>
      </c>
      <c r="Q346" t="str">
        <f t="shared" si="544"/>
        <v>Y</v>
      </c>
      <c r="T346" t="s">
        <v>203</v>
      </c>
      <c r="V346" t="s">
        <v>204</v>
      </c>
      <c r="W346" t="s">
        <v>203</v>
      </c>
      <c r="Y346" t="s">
        <v>203</v>
      </c>
      <c r="AA346" t="s">
        <v>203</v>
      </c>
      <c r="AC346">
        <f t="shared" ref="AC346:AC409" si="549">IF(ISBLANK($R346),0,IF($R346="O",2,1))+IF(ISBLANK($S346),0,IF($S346="O",2,1))+IF(ISBLANK($T346),0,IF($T346="O",2,1))+IF(ISBLANK($U346),0,IF($U346="O",2,1))+IF(ISBLANK($V346),0,IF($V346="O",2,1))+IF(ISBLANK($W346),0,IF($W346="O",2,1))+IF(ISBLANK($X346),0,IF($X346="O",2,1))+IF(ISBLANK($Y346),0,IF($Y346="O",2,1))+IF(ISBLANK($Z346),0,IF($Z346="O",2,1))+IF(ISBLANK($AA346),0,IF($AA346="O",2,1))+IF(ISBLANK($AB346),0,IF($AB346="O",2,1))</f>
        <v>6</v>
      </c>
      <c r="AJ346" t="s">
        <v>203</v>
      </c>
      <c r="AL346" t="s">
        <v>204</v>
      </c>
      <c r="AO346" t="s">
        <v>204</v>
      </c>
      <c r="AP346">
        <f t="shared" si="545"/>
        <v>5</v>
      </c>
    </row>
    <row r="347" spans="1:42" ht="14.5" customHeight="1" x14ac:dyDescent="0.35">
      <c r="A347" t="s">
        <v>27</v>
      </c>
      <c r="B347">
        <v>20</v>
      </c>
      <c r="C347" t="s">
        <v>1</v>
      </c>
      <c r="D347" t="str">
        <f>IF($B346&lt;$B347, "W", IF($B347&lt;$B346, "L", "T"))</f>
        <v>L</v>
      </c>
      <c r="E347" s="5">
        <v>40874</v>
      </c>
      <c r="F347" s="4">
        <f t="shared" si="541"/>
        <v>11</v>
      </c>
      <c r="G347">
        <v>7</v>
      </c>
      <c r="H347" t="s">
        <v>35</v>
      </c>
      <c r="I347">
        <v>1615</v>
      </c>
      <c r="J347" t="s">
        <v>43</v>
      </c>
      <c r="K347" s="1">
        <v>63</v>
      </c>
      <c r="L347" s="1" t="s">
        <v>64</v>
      </c>
      <c r="M347">
        <f t="shared" si="533"/>
        <v>38</v>
      </c>
      <c r="N347" s="10">
        <f t="shared" si="542"/>
        <v>23.7</v>
      </c>
      <c r="O347" s="10">
        <f t="shared" si="543"/>
        <v>21.3</v>
      </c>
      <c r="P347" s="8">
        <v>3</v>
      </c>
      <c r="Q347" t="str">
        <f t="shared" si="544"/>
        <v>Y</v>
      </c>
      <c r="R347" t="s">
        <v>204</v>
      </c>
      <c r="T347" t="s">
        <v>203</v>
      </c>
      <c r="AA347" t="s">
        <v>204</v>
      </c>
      <c r="AC347">
        <f t="shared" si="549"/>
        <v>5</v>
      </c>
      <c r="AM347" t="s">
        <v>203</v>
      </c>
      <c r="AP347">
        <f t="shared" si="545"/>
        <v>1</v>
      </c>
    </row>
    <row r="348" spans="1:42" ht="14.5" customHeight="1" x14ac:dyDescent="0.35">
      <c r="A348" t="s">
        <v>18</v>
      </c>
      <c r="B348">
        <v>16</v>
      </c>
      <c r="C348" t="s">
        <v>5</v>
      </c>
      <c r="D348" t="str">
        <f>IF($B348&lt;$B349,"L",IF($B349&lt;$B348, "W", "T"))</f>
        <v>W</v>
      </c>
      <c r="E348" s="5">
        <f t="shared" si="548"/>
        <v>40874</v>
      </c>
      <c r="F348" s="4">
        <f t="shared" si="541"/>
        <v>11</v>
      </c>
      <c r="G348">
        <v>10</v>
      </c>
      <c r="H348" t="s">
        <v>34</v>
      </c>
      <c r="I348">
        <v>1315</v>
      </c>
      <c r="J348" t="s">
        <v>67</v>
      </c>
      <c r="K348">
        <v>84</v>
      </c>
      <c r="L348" t="s">
        <v>65</v>
      </c>
      <c r="M348">
        <f t="shared" si="532"/>
        <v>13</v>
      </c>
      <c r="N348" s="10">
        <f t="shared" si="542"/>
        <v>20.5</v>
      </c>
      <c r="O348" s="10">
        <f t="shared" si="543"/>
        <v>24.7</v>
      </c>
      <c r="P348" s="8">
        <f>(P349*-1)</f>
        <v>-4.5</v>
      </c>
      <c r="Q348" t="str">
        <f t="shared" si="544"/>
        <v>Y</v>
      </c>
      <c r="S348" t="s">
        <v>203</v>
      </c>
      <c r="U348" t="s">
        <v>203</v>
      </c>
      <c r="AC348">
        <f t="shared" si="549"/>
        <v>2</v>
      </c>
      <c r="AO348" t="s">
        <v>203</v>
      </c>
      <c r="AP348">
        <f t="shared" si="545"/>
        <v>1</v>
      </c>
    </row>
    <row r="349" spans="1:42" ht="14.5" customHeight="1" x14ac:dyDescent="0.35">
      <c r="A349" t="s">
        <v>32</v>
      </c>
      <c r="B349">
        <v>13</v>
      </c>
      <c r="C349" t="s">
        <v>5</v>
      </c>
      <c r="D349" t="str">
        <f>IF($B348&lt;$B349, "W", IF($B349&lt;$B348, "L", "T"))</f>
        <v>L</v>
      </c>
      <c r="E349" s="5">
        <v>40874</v>
      </c>
      <c r="F349" s="4">
        <f t="shared" si="541"/>
        <v>11</v>
      </c>
      <c r="G349">
        <v>7</v>
      </c>
      <c r="H349" t="s">
        <v>35</v>
      </c>
      <c r="I349">
        <v>1315</v>
      </c>
      <c r="J349" t="s">
        <v>67</v>
      </c>
      <c r="K349">
        <v>84</v>
      </c>
      <c r="L349" t="s">
        <v>65</v>
      </c>
      <c r="M349">
        <f t="shared" si="533"/>
        <v>16</v>
      </c>
      <c r="N349" s="10">
        <f t="shared" si="542"/>
        <v>23.6</v>
      </c>
      <c r="O349" s="10">
        <f t="shared" si="543"/>
        <v>25.9</v>
      </c>
      <c r="P349" s="8">
        <v>4.5</v>
      </c>
      <c r="Q349" t="str">
        <f t="shared" si="544"/>
        <v>Y</v>
      </c>
      <c r="S349" t="s">
        <v>203</v>
      </c>
      <c r="T349" t="s">
        <v>204</v>
      </c>
      <c r="W349" t="s">
        <v>204</v>
      </c>
      <c r="X349" t="s">
        <v>204</v>
      </c>
      <c r="Y349" t="s">
        <v>204</v>
      </c>
      <c r="AC349">
        <f t="shared" si="549"/>
        <v>9</v>
      </c>
      <c r="AJ349" t="s">
        <v>203</v>
      </c>
      <c r="AP349">
        <f t="shared" si="545"/>
        <v>1</v>
      </c>
    </row>
    <row r="350" spans="1:42" ht="14.5" customHeight="1" x14ac:dyDescent="0.35">
      <c r="A350" t="s">
        <v>4</v>
      </c>
      <c r="B350">
        <v>13</v>
      </c>
      <c r="C350" t="s">
        <v>1</v>
      </c>
      <c r="D350" t="str">
        <f>IF($B350&lt;$B351,"L",IF($B351&lt;$B350, "W", "T"))</f>
        <v>W</v>
      </c>
      <c r="E350" s="5">
        <f t="shared" si="548"/>
        <v>40874</v>
      </c>
      <c r="F350" s="4">
        <f t="shared" si="541"/>
        <v>11</v>
      </c>
      <c r="G350">
        <v>14</v>
      </c>
      <c r="H350" t="s">
        <v>34</v>
      </c>
      <c r="I350">
        <v>1920</v>
      </c>
      <c r="J350" t="s">
        <v>38</v>
      </c>
      <c r="K350" s="1">
        <f>K351</f>
        <v>32</v>
      </c>
      <c r="L350" s="1" t="str">
        <f>L351</f>
        <v>Clear</v>
      </c>
      <c r="M350">
        <f t="shared" si="532"/>
        <v>9</v>
      </c>
      <c r="N350" s="10">
        <f t="shared" si="542"/>
        <v>22</v>
      </c>
      <c r="O350" s="10">
        <f t="shared" si="543"/>
        <v>17.899999999999999</v>
      </c>
      <c r="P350" s="8">
        <f>(P351*-1)</f>
        <v>11</v>
      </c>
      <c r="Q350" t="str">
        <f t="shared" si="544"/>
        <v>N</v>
      </c>
      <c r="R350" t="s">
        <v>203</v>
      </c>
      <c r="AC350">
        <f t="shared" si="549"/>
        <v>1</v>
      </c>
      <c r="AI350" t="s">
        <v>204</v>
      </c>
      <c r="AJ350" t="s">
        <v>203</v>
      </c>
      <c r="AO350" t="s">
        <v>203</v>
      </c>
      <c r="AP350">
        <f t="shared" si="545"/>
        <v>4</v>
      </c>
    </row>
    <row r="351" spans="1:42" ht="14.5" customHeight="1" x14ac:dyDescent="0.35">
      <c r="A351" t="s">
        <v>33</v>
      </c>
      <c r="B351">
        <v>9</v>
      </c>
      <c r="C351" t="s">
        <v>1</v>
      </c>
      <c r="D351" t="str">
        <f>IF($B350&lt;$B351, "W", IF($B351&lt;$B350, "L", "T"))</f>
        <v>L</v>
      </c>
      <c r="E351" s="5">
        <v>40874</v>
      </c>
      <c r="F351" s="4">
        <f t="shared" si="541"/>
        <v>11</v>
      </c>
      <c r="G351">
        <v>6</v>
      </c>
      <c r="H351" t="s">
        <v>35</v>
      </c>
      <c r="I351">
        <v>1920</v>
      </c>
      <c r="J351" t="s">
        <v>38</v>
      </c>
      <c r="K351" s="1">
        <v>32</v>
      </c>
      <c r="L351" s="1" t="s">
        <v>69</v>
      </c>
      <c r="M351">
        <f t="shared" si="533"/>
        <v>13</v>
      </c>
      <c r="N351" s="10">
        <f t="shared" si="542"/>
        <v>14.4</v>
      </c>
      <c r="O351" s="10">
        <f t="shared" si="543"/>
        <v>25.2</v>
      </c>
      <c r="P351" s="8">
        <v>-11</v>
      </c>
      <c r="Q351" t="str">
        <f t="shared" si="544"/>
        <v>N</v>
      </c>
      <c r="R351" t="s">
        <v>204</v>
      </c>
      <c r="X351" t="s">
        <v>204</v>
      </c>
      <c r="AC351">
        <f t="shared" si="549"/>
        <v>4</v>
      </c>
      <c r="AD351" t="s">
        <v>203</v>
      </c>
      <c r="AO351" t="s">
        <v>203</v>
      </c>
      <c r="AP351">
        <f t="shared" si="545"/>
        <v>2</v>
      </c>
    </row>
    <row r="352" spans="1:42" ht="14.5" customHeight="1" x14ac:dyDescent="0.35">
      <c r="A352" t="s">
        <v>21</v>
      </c>
      <c r="B352">
        <v>24</v>
      </c>
      <c r="C352" t="s">
        <v>1</v>
      </c>
      <c r="D352" t="str">
        <f>IF($B352&lt;$B353,"L",IF($B353&lt;$B352, "W", "T"))</f>
        <v>L</v>
      </c>
      <c r="E352" s="5">
        <f t="shared" si="548"/>
        <v>40875</v>
      </c>
      <c r="F352" s="4">
        <f t="shared" si="541"/>
        <v>11</v>
      </c>
      <c r="G352">
        <v>8</v>
      </c>
      <c r="H352" t="s">
        <v>34</v>
      </c>
      <c r="I352">
        <v>1930</v>
      </c>
      <c r="J352" t="s">
        <v>38</v>
      </c>
      <c r="K352" t="s">
        <v>61</v>
      </c>
      <c r="M352">
        <f t="shared" si="532"/>
        <v>49</v>
      </c>
      <c r="N352" s="10">
        <f t="shared" si="542"/>
        <v>22.8</v>
      </c>
      <c r="O352" s="10">
        <f t="shared" si="543"/>
        <v>22.8</v>
      </c>
      <c r="P352" s="8">
        <f>(P353*-1)</f>
        <v>-7</v>
      </c>
      <c r="Q352" t="str">
        <f t="shared" si="544"/>
        <v>N</v>
      </c>
      <c r="S352" t="s">
        <v>204</v>
      </c>
      <c r="T352" t="s">
        <v>204</v>
      </c>
      <c r="U352" t="s">
        <v>203</v>
      </c>
      <c r="W352" t="s">
        <v>204</v>
      </c>
      <c r="Z352" t="s">
        <v>203</v>
      </c>
      <c r="AC352">
        <f t="shared" si="549"/>
        <v>8</v>
      </c>
      <c r="AH352" t="s">
        <v>204</v>
      </c>
      <c r="AK352" t="s">
        <v>203</v>
      </c>
      <c r="AP352">
        <f t="shared" si="545"/>
        <v>3</v>
      </c>
    </row>
    <row r="353" spans="1:42" ht="14.5" customHeight="1" x14ac:dyDescent="0.35">
      <c r="A353" t="s">
        <v>2</v>
      </c>
      <c r="B353">
        <v>49</v>
      </c>
      <c r="C353" t="s">
        <v>1</v>
      </c>
      <c r="D353" t="str">
        <f>IF($B352&lt;$B353, "W", IF($B353&lt;$B352, "L", "T"))</f>
        <v>W</v>
      </c>
      <c r="E353" s="5">
        <v>40875</v>
      </c>
      <c r="F353" s="4">
        <f t="shared" si="541"/>
        <v>11</v>
      </c>
      <c r="G353">
        <v>15</v>
      </c>
      <c r="H353" t="s">
        <v>35</v>
      </c>
      <c r="I353">
        <v>1930</v>
      </c>
      <c r="J353" t="s">
        <v>38</v>
      </c>
      <c r="K353" t="s">
        <v>61</v>
      </c>
      <c r="M353">
        <f t="shared" si="533"/>
        <v>24</v>
      </c>
      <c r="N353" s="10">
        <f t="shared" si="542"/>
        <v>31.3</v>
      </c>
      <c r="O353" s="10">
        <f t="shared" si="543"/>
        <v>22.8</v>
      </c>
      <c r="P353" s="8">
        <v>7</v>
      </c>
      <c r="Q353" t="str">
        <f t="shared" si="544"/>
        <v>N</v>
      </c>
      <c r="AC353">
        <f t="shared" si="549"/>
        <v>0</v>
      </c>
      <c r="AD353" t="s">
        <v>203</v>
      </c>
      <c r="AI353" t="s">
        <v>204</v>
      </c>
      <c r="AP353">
        <f t="shared" si="545"/>
        <v>3</v>
      </c>
    </row>
    <row r="354" spans="1:42" ht="14.5" customHeight="1" x14ac:dyDescent="0.35">
      <c r="A354" t="s">
        <v>27</v>
      </c>
      <c r="B354">
        <v>14</v>
      </c>
      <c r="C354" t="s">
        <v>1</v>
      </c>
      <c r="D354" t="str">
        <f>IF($B354&lt;$B355,"L",IF($B355&lt;$B354, "W", "T"))</f>
        <v>L</v>
      </c>
      <c r="E354" s="5">
        <f>$E355</f>
        <v>40878</v>
      </c>
      <c r="F354" s="4">
        <f>1+IF(ISNA(VLOOKUP($A354,$A$322:$F$353,6,FALSE)),VLOOKUP($A354,$A$294:$F$321,6,FALSE),VLOOKUP($A354,$A$322:$F$353,6,FALSE))</f>
        <v>12</v>
      </c>
      <c r="G354">
        <v>4</v>
      </c>
      <c r="H354" t="s">
        <v>34</v>
      </c>
      <c r="I354">
        <v>1720</v>
      </c>
      <c r="J354" t="s">
        <v>67</v>
      </c>
      <c r="K354">
        <v>38</v>
      </c>
      <c r="L354" t="s">
        <v>69</v>
      </c>
      <c r="M354">
        <f t="shared" si="532"/>
        <v>31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23.363636363636363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22.818181818181817</v>
      </c>
      <c r="P354" s="8">
        <f>(P355*-1)</f>
        <v>3</v>
      </c>
      <c r="Q354" t="str">
        <f>IF(AND(($P354 &lt;  0), ($D354="L")), "N", IF(AND(($P354 &gt; 0), ($D354="W")),"N","Y"))</f>
        <v>Y</v>
      </c>
      <c r="R354" t="s">
        <v>204</v>
      </c>
      <c r="S354" t="s">
        <v>203</v>
      </c>
      <c r="AA354" t="s">
        <v>204</v>
      </c>
      <c r="AC354">
        <f t="shared" si="549"/>
        <v>5</v>
      </c>
      <c r="AK354" t="s">
        <v>203</v>
      </c>
      <c r="AM354" t="s">
        <v>203</v>
      </c>
      <c r="AP354">
        <f t="shared" si="545"/>
        <v>2</v>
      </c>
    </row>
    <row r="355" spans="1:42" ht="14.5" customHeight="1" x14ac:dyDescent="0.35">
      <c r="A355" t="s">
        <v>25</v>
      </c>
      <c r="B355">
        <v>31</v>
      </c>
      <c r="C355" t="s">
        <v>1</v>
      </c>
      <c r="D355" t="str">
        <f>IF($B354&lt;$B355, "W", IF($B355&lt;$B354, "L", "T"))</f>
        <v>W</v>
      </c>
      <c r="E355" s="5">
        <v>40878</v>
      </c>
      <c r="F355" s="4">
        <f t="shared" ref="F355:F385" si="550">1+IF(ISNA(VLOOKUP($A355,$A$322:$F$353,6,FALSE)),VLOOKUP($A355,$A$294:$F$321,6,FALSE),VLOOKUP($A355,$A$322:$F$353,6,FALSE))</f>
        <v>12</v>
      </c>
      <c r="G355">
        <v>4</v>
      </c>
      <c r="H355" t="s">
        <v>35</v>
      </c>
      <c r="I355">
        <v>1720</v>
      </c>
      <c r="J355" t="s">
        <v>67</v>
      </c>
      <c r="K355">
        <v>38</v>
      </c>
      <c r="L355" t="s">
        <v>69</v>
      </c>
      <c r="M355">
        <f t="shared" si="533"/>
        <v>14</v>
      </c>
      <c r="N355" s="10">
        <f>IF(ISNA(VLOOKUP($A355,$A$322:$N$353,2,FALSE)),((VLOOKUP($A355,$A$294:$N$321,14,FALSE)*($F355-2))+VLOOKUP($A355,$A$294:$N$321,2,FALSE))/($F355-1),((VLOOKUP($A355,$A$322:$N$353,14,FALSE)*($F355-2))+VLOOKUP($A355,$A$322:$N$353,2,FALSE))/($F355-1))</f>
        <v>16.818181818181817</v>
      </c>
      <c r="O355" s="10">
        <f t="shared" ref="O355:O384" si="551">IF(ISNA(VLOOKUP($A355,$A$322:$O$353,13,FALSE)),((VLOOKUP($A355,$A$294:$O$321,15,FALSE)*($F355-2))+VLOOKUP($A355,$A$294:$O$321,13,FALSE))/($F355-1),((VLOOKUP($A355,$A$322:$O$353,15,FALSE)*($F355-2))+VLOOKUP($A355,$A$322:$O$353,13,FALSE))/($F355-1))</f>
        <v>21.09090909090909</v>
      </c>
      <c r="P355" s="8">
        <v>-3</v>
      </c>
      <c r="Q355" t="str">
        <f t="shared" ref="Q355:Q385" si="552">IF(AND(($P355 &lt;  0), ($D355="L")), "N", IF(AND(($P355 &gt; 0), ($D355="W")),"N","Y"))</f>
        <v>Y</v>
      </c>
      <c r="R355" t="s">
        <v>203</v>
      </c>
      <c r="T355" t="s">
        <v>204</v>
      </c>
      <c r="U355" t="s">
        <v>204</v>
      </c>
      <c r="Y355" t="s">
        <v>204</v>
      </c>
      <c r="AB355" t="s">
        <v>203</v>
      </c>
      <c r="AC355">
        <f t="shared" si="549"/>
        <v>8</v>
      </c>
      <c r="AI355" t="s">
        <v>203</v>
      </c>
      <c r="AK355" t="s">
        <v>203</v>
      </c>
      <c r="AL355" t="s">
        <v>203</v>
      </c>
      <c r="AP355">
        <f t="shared" si="545"/>
        <v>3</v>
      </c>
    </row>
    <row r="356" spans="1:42" ht="14.5" customHeight="1" x14ac:dyDescent="0.35">
      <c r="A356" t="s">
        <v>13</v>
      </c>
      <c r="B356">
        <v>23</v>
      </c>
      <c r="C356" t="s">
        <v>1</v>
      </c>
      <c r="D356" t="str">
        <f>IF($B356&lt;$B357,"L",IF($B357&lt;$B356, "W", "T"))</f>
        <v>W</v>
      </c>
      <c r="E356" s="5">
        <f>$E357</f>
        <v>40881</v>
      </c>
      <c r="F356" s="4">
        <f t="shared" si="550"/>
        <v>12</v>
      </c>
      <c r="G356">
        <v>7</v>
      </c>
      <c r="H356" t="s">
        <v>34</v>
      </c>
      <c r="I356">
        <v>1300</v>
      </c>
      <c r="J356" t="s">
        <v>43</v>
      </c>
      <c r="K356">
        <v>57</v>
      </c>
      <c r="L356" t="s">
        <v>74</v>
      </c>
      <c r="M356">
        <f t="shared" si="532"/>
        <v>17</v>
      </c>
      <c r="N356" s="10">
        <f>IF(ISNA(VLOOKUP($A356,$A$322:$N$353,2,FALSE)),((VLOOKUP($A356,$A$294:$N$321,14,FALSE)*($F356-2))+VLOOKUP($A356,$A$294:$N$321,2,FALSE))/($F356-1),((VLOOKUP($A356,$A$322:$N$353,14,FALSE)*($F356-2))+VLOOKUP($A356,$A$322:$N$353,2,FALSE))/($F356-1))</f>
        <v>20.545454545454547</v>
      </c>
      <c r="O356" s="10">
        <f t="shared" si="551"/>
        <v>19.272727272727273</v>
      </c>
      <c r="P356" s="8">
        <f>(P357*-1)</f>
        <v>-1</v>
      </c>
      <c r="Q356" t="str">
        <f t="shared" si="552"/>
        <v>Y</v>
      </c>
      <c r="V356" t="s">
        <v>203</v>
      </c>
      <c r="Z356" t="s">
        <v>203</v>
      </c>
      <c r="AC356">
        <f t="shared" si="549"/>
        <v>2</v>
      </c>
      <c r="AI356" t="s">
        <v>204</v>
      </c>
      <c r="AJ356" t="s">
        <v>203</v>
      </c>
      <c r="AK356" t="s">
        <v>203</v>
      </c>
      <c r="AP356">
        <f t="shared" si="545"/>
        <v>4</v>
      </c>
    </row>
    <row r="357" spans="1:42" ht="14.5" customHeight="1" x14ac:dyDescent="0.35">
      <c r="A357" t="s">
        <v>11</v>
      </c>
      <c r="B357">
        <v>17</v>
      </c>
      <c r="C357" t="s">
        <v>1</v>
      </c>
      <c r="D357" t="str">
        <f>IF($B356&lt;$B357, "W", IF($B357&lt;$B356, "L", "T"))</f>
        <v>L</v>
      </c>
      <c r="E357" s="5">
        <v>40881</v>
      </c>
      <c r="F357" s="4">
        <f t="shared" si="550"/>
        <v>12</v>
      </c>
      <c r="G357">
        <v>7</v>
      </c>
      <c r="H357" t="s">
        <v>35</v>
      </c>
      <c r="I357">
        <v>1300</v>
      </c>
      <c r="J357" t="s">
        <v>43</v>
      </c>
      <c r="K357">
        <v>57</v>
      </c>
      <c r="L357" t="s">
        <v>74</v>
      </c>
      <c r="M357">
        <f t="shared" si="533"/>
        <v>23</v>
      </c>
      <c r="N357" s="10">
        <f t="shared" ref="N357:N385" si="553">IF(ISNA(VLOOKUP($A357,$A$322:$N$353,2,FALSE)),((VLOOKUP($A357,$A$294:$N$321,14,FALSE)*($F357-2))+VLOOKUP($A357,$A$294:$N$321,2,FALSE))/($F357-1),((VLOOKUP($A357,$A$322:$N$353,14,FALSE)*($F357-2))+VLOOKUP($A357,$A$322:$N$353,2,FALSE))/($F357-1))</f>
        <v>23.727272727272727</v>
      </c>
      <c r="O357" s="10">
        <f t="shared" si="551"/>
        <v>25.545454545454547</v>
      </c>
      <c r="P357" s="8">
        <v>1</v>
      </c>
      <c r="Q357" t="str">
        <f t="shared" si="552"/>
        <v>Y</v>
      </c>
      <c r="S357" t="s">
        <v>204</v>
      </c>
      <c r="V357" t="s">
        <v>204</v>
      </c>
      <c r="AC357">
        <f t="shared" si="549"/>
        <v>4</v>
      </c>
      <c r="AO357" t="s">
        <v>204</v>
      </c>
      <c r="AP357">
        <f t="shared" si="545"/>
        <v>2</v>
      </c>
    </row>
    <row r="358" spans="1:42" ht="14.5" customHeight="1" x14ac:dyDescent="0.35">
      <c r="A358" t="s">
        <v>6</v>
      </c>
      <c r="B358">
        <v>7</v>
      </c>
      <c r="C358" t="s">
        <v>1</v>
      </c>
      <c r="D358" t="str">
        <f>IF($B358&lt;$B359,"L",IF($B359&lt;$B358, "W", "T"))</f>
        <v>L</v>
      </c>
      <c r="E358" s="5">
        <f t="shared" ref="E358" si="554">$E359</f>
        <v>40881</v>
      </c>
      <c r="F358" s="4">
        <f t="shared" si="550"/>
        <v>12</v>
      </c>
      <c r="G358">
        <v>7</v>
      </c>
      <c r="H358" t="s">
        <v>34</v>
      </c>
      <c r="I358">
        <v>1300</v>
      </c>
      <c r="J358" t="s">
        <v>43</v>
      </c>
      <c r="K358" s="1">
        <f>K359</f>
        <v>59</v>
      </c>
      <c r="L358" s="1" t="str">
        <f>L359</f>
        <v>Partly Cloudy</v>
      </c>
      <c r="M358">
        <f t="shared" si="532"/>
        <v>35</v>
      </c>
      <c r="N358" s="10">
        <f t="shared" si="553"/>
        <v>23.545454545454547</v>
      </c>
      <c r="O358" s="10">
        <f t="shared" si="551"/>
        <v>19.545454545454547</v>
      </c>
      <c r="P358" s="8">
        <f>(P359*-1)</f>
        <v>-7</v>
      </c>
      <c r="Q358" t="str">
        <f t="shared" si="552"/>
        <v>N</v>
      </c>
      <c r="S358" t="s">
        <v>203</v>
      </c>
      <c r="AA358" t="s">
        <v>203</v>
      </c>
      <c r="AC358">
        <f t="shared" si="549"/>
        <v>2</v>
      </c>
      <c r="AF358" t="s">
        <v>203</v>
      </c>
      <c r="AL358" t="s">
        <v>204</v>
      </c>
      <c r="AM358" t="s">
        <v>204</v>
      </c>
      <c r="AO358" t="s">
        <v>203</v>
      </c>
      <c r="AP358">
        <f t="shared" si="545"/>
        <v>6</v>
      </c>
    </row>
    <row r="359" spans="1:42" ht="14.5" customHeight="1" x14ac:dyDescent="0.35">
      <c r="A359" t="s">
        <v>4</v>
      </c>
      <c r="B359">
        <v>35</v>
      </c>
      <c r="C359" t="s">
        <v>1</v>
      </c>
      <c r="D359" t="str">
        <f>IF($B358&lt;$B359, "W", IF($B359&lt;$B358, "L", "T"))</f>
        <v>W</v>
      </c>
      <c r="E359" s="5">
        <v>40881</v>
      </c>
      <c r="F359" s="4">
        <f t="shared" si="550"/>
        <v>12</v>
      </c>
      <c r="G359">
        <v>7</v>
      </c>
      <c r="H359" t="s">
        <v>35</v>
      </c>
      <c r="I359">
        <v>1300</v>
      </c>
      <c r="J359" t="s">
        <v>43</v>
      </c>
      <c r="K359">
        <v>59</v>
      </c>
      <c r="L359" t="s">
        <v>62</v>
      </c>
      <c r="M359">
        <f t="shared" si="533"/>
        <v>7</v>
      </c>
      <c r="N359" s="10">
        <f t="shared" si="553"/>
        <v>21.181818181818183</v>
      </c>
      <c r="O359" s="10">
        <f t="shared" si="551"/>
        <v>17.09090909090909</v>
      </c>
      <c r="P359" s="8">
        <v>7</v>
      </c>
      <c r="Q359" t="str">
        <f t="shared" si="552"/>
        <v>N</v>
      </c>
      <c r="R359" t="s">
        <v>203</v>
      </c>
      <c r="V359" t="s">
        <v>203</v>
      </c>
      <c r="AC359">
        <f t="shared" si="549"/>
        <v>2</v>
      </c>
      <c r="AI359" t="s">
        <v>203</v>
      </c>
      <c r="AO359" t="s">
        <v>203</v>
      </c>
      <c r="AP359">
        <f t="shared" si="545"/>
        <v>2</v>
      </c>
    </row>
    <row r="360" spans="1:42" ht="14.5" customHeight="1" x14ac:dyDescent="0.35">
      <c r="A360" t="s">
        <v>20</v>
      </c>
      <c r="B360">
        <v>38</v>
      </c>
      <c r="C360" t="s">
        <v>1</v>
      </c>
      <c r="D360" t="str">
        <f>IF($B360&lt;$B361,"L",IF($B361&lt;$B360, "W", "T"))</f>
        <v>W</v>
      </c>
      <c r="E360" s="5">
        <f t="shared" ref="E360" si="555">$E361</f>
        <v>40881</v>
      </c>
      <c r="F360" s="4">
        <f t="shared" si="550"/>
        <v>12</v>
      </c>
      <c r="G360">
        <v>7</v>
      </c>
      <c r="H360" t="s">
        <v>34</v>
      </c>
      <c r="I360">
        <v>1300</v>
      </c>
      <c r="J360" t="s">
        <v>43</v>
      </c>
      <c r="K360">
        <v>79</v>
      </c>
      <c r="L360" t="s">
        <v>64</v>
      </c>
      <c r="M360">
        <f t="shared" si="532"/>
        <v>19</v>
      </c>
      <c r="N360" s="10">
        <f t="shared" si="553"/>
        <v>22.90909090909091</v>
      </c>
      <c r="O360" s="10">
        <f t="shared" si="551"/>
        <v>27.727272727272727</v>
      </c>
      <c r="P360" s="8">
        <f>(P361*-1)</f>
        <v>2</v>
      </c>
      <c r="Q360" t="str">
        <f t="shared" si="552"/>
        <v>N</v>
      </c>
      <c r="AC360">
        <f t="shared" si="549"/>
        <v>0</v>
      </c>
      <c r="AP360">
        <f t="shared" si="545"/>
        <v>0</v>
      </c>
    </row>
    <row r="361" spans="1:42" ht="14.5" customHeight="1" x14ac:dyDescent="0.35">
      <c r="A361" t="s">
        <v>9</v>
      </c>
      <c r="B361">
        <v>19</v>
      </c>
      <c r="C361" t="s">
        <v>1</v>
      </c>
      <c r="D361" t="str">
        <f>IF($B360&lt;$B361, "W", IF($B361&lt;$B360, "L", "T"))</f>
        <v>L</v>
      </c>
      <c r="E361" s="5">
        <v>40881</v>
      </c>
      <c r="F361" s="4">
        <f t="shared" si="550"/>
        <v>12</v>
      </c>
      <c r="G361">
        <v>7</v>
      </c>
      <c r="H361" t="s">
        <v>35</v>
      </c>
      <c r="I361">
        <v>1300</v>
      </c>
      <c r="J361" t="s">
        <v>43</v>
      </c>
      <c r="K361">
        <v>79</v>
      </c>
      <c r="L361" t="s">
        <v>64</v>
      </c>
      <c r="M361">
        <f t="shared" si="533"/>
        <v>38</v>
      </c>
      <c r="N361" s="10">
        <f t="shared" si="553"/>
        <v>18.09090909090909</v>
      </c>
      <c r="O361" s="10">
        <f t="shared" si="551"/>
        <v>26.454545454545453</v>
      </c>
      <c r="P361" s="8">
        <v>-2</v>
      </c>
      <c r="Q361" t="str">
        <f t="shared" si="552"/>
        <v>N</v>
      </c>
      <c r="R361" t="s">
        <v>204</v>
      </c>
      <c r="AC361">
        <f t="shared" si="549"/>
        <v>2</v>
      </c>
      <c r="AD361" t="s">
        <v>204</v>
      </c>
      <c r="AE361" t="s">
        <v>203</v>
      </c>
      <c r="AK361" t="s">
        <v>203</v>
      </c>
      <c r="AN361" t="s">
        <v>203</v>
      </c>
      <c r="AP361">
        <f t="shared" si="545"/>
        <v>5</v>
      </c>
    </row>
    <row r="362" spans="1:42" ht="14.5" customHeight="1" x14ac:dyDescent="0.35">
      <c r="A362" t="s">
        <v>14</v>
      </c>
      <c r="B362">
        <v>24</v>
      </c>
      <c r="C362" t="s">
        <v>1</v>
      </c>
      <c r="D362" t="str">
        <f>IF($B362&lt;$B363,"L",IF($B363&lt;$B362, "W", "T"))</f>
        <v>L</v>
      </c>
      <c r="E362" s="5">
        <f t="shared" ref="E362" si="556">$E363</f>
        <v>40881</v>
      </c>
      <c r="F362" s="4">
        <f t="shared" si="550"/>
        <v>12</v>
      </c>
      <c r="G362">
        <v>7</v>
      </c>
      <c r="H362" t="s">
        <v>34</v>
      </c>
      <c r="I362">
        <v>1300</v>
      </c>
      <c r="J362" t="s">
        <v>43</v>
      </c>
      <c r="K362">
        <v>51</v>
      </c>
      <c r="L362" t="s">
        <v>64</v>
      </c>
      <c r="M362">
        <f t="shared" si="532"/>
        <v>31</v>
      </c>
      <c r="N362" s="10">
        <f t="shared" si="553"/>
        <v>13.636363636363637</v>
      </c>
      <c r="O362" s="10">
        <f t="shared" si="551"/>
        <v>29.727272727272727</v>
      </c>
      <c r="P362" s="8">
        <f>(P363*-1)</f>
        <v>-20.5</v>
      </c>
      <c r="Q362" t="str">
        <f t="shared" si="552"/>
        <v>N</v>
      </c>
      <c r="S362" t="s">
        <v>203</v>
      </c>
      <c r="U362" t="s">
        <v>204</v>
      </c>
      <c r="V362" t="s">
        <v>203</v>
      </c>
      <c r="X362" t="s">
        <v>203</v>
      </c>
      <c r="Y362" t="s">
        <v>203</v>
      </c>
      <c r="AA362" t="s">
        <v>204</v>
      </c>
      <c r="AC362">
        <f t="shared" si="549"/>
        <v>8</v>
      </c>
      <c r="AP362">
        <f t="shared" si="545"/>
        <v>0</v>
      </c>
    </row>
    <row r="363" spans="1:42" ht="14.5" customHeight="1" x14ac:dyDescent="0.35">
      <c r="A363" t="s">
        <v>7</v>
      </c>
      <c r="B363">
        <v>31</v>
      </c>
      <c r="C363" t="s">
        <v>1</v>
      </c>
      <c r="D363" t="str">
        <f>IF($B362&lt;$B363, "W", IF($B363&lt;$B362, "L", "T"))</f>
        <v>W</v>
      </c>
      <c r="E363" s="5">
        <v>40881</v>
      </c>
      <c r="F363" s="4">
        <f t="shared" si="550"/>
        <v>12</v>
      </c>
      <c r="G363">
        <v>7</v>
      </c>
      <c r="H363" t="s">
        <v>35</v>
      </c>
      <c r="I363">
        <v>1300</v>
      </c>
      <c r="J363" t="s">
        <v>43</v>
      </c>
      <c r="K363">
        <v>51</v>
      </c>
      <c r="L363" t="s">
        <v>64</v>
      </c>
      <c r="M363">
        <f t="shared" si="533"/>
        <v>24</v>
      </c>
      <c r="N363" s="10">
        <f t="shared" si="553"/>
        <v>30.09090909090909</v>
      </c>
      <c r="O363" s="10">
        <f t="shared" si="551"/>
        <v>20.272727272727273</v>
      </c>
      <c r="P363" s="8">
        <v>20.5</v>
      </c>
      <c r="Q363" t="str">
        <f t="shared" si="552"/>
        <v>N</v>
      </c>
      <c r="V363" t="s">
        <v>204</v>
      </c>
      <c r="W363" t="s">
        <v>203</v>
      </c>
      <c r="Y363" t="s">
        <v>203</v>
      </c>
      <c r="AC363">
        <f t="shared" si="549"/>
        <v>4</v>
      </c>
      <c r="AJ363" t="s">
        <v>203</v>
      </c>
      <c r="AL363" t="s">
        <v>203</v>
      </c>
      <c r="AO363" t="s">
        <v>204</v>
      </c>
      <c r="AP363">
        <f t="shared" si="545"/>
        <v>4</v>
      </c>
    </row>
    <row r="364" spans="1:42" ht="14.5" customHeight="1" x14ac:dyDescent="0.35">
      <c r="A364" t="s">
        <v>31</v>
      </c>
      <c r="B364">
        <v>34</v>
      </c>
      <c r="C364" t="s">
        <v>1</v>
      </c>
      <c r="D364" t="str">
        <f>IF($B364&lt;$B365,"L",IF($B365&lt;$B364, "W", "T"))</f>
        <v>W</v>
      </c>
      <c r="E364" s="5">
        <f t="shared" ref="E364" si="557">$E365</f>
        <v>40881</v>
      </c>
      <c r="F364" s="4">
        <f t="shared" si="550"/>
        <v>12</v>
      </c>
      <c r="G364">
        <v>7</v>
      </c>
      <c r="H364" t="s">
        <v>34</v>
      </c>
      <c r="I364">
        <v>1300</v>
      </c>
      <c r="J364" t="s">
        <v>43</v>
      </c>
      <c r="K364">
        <v>53</v>
      </c>
      <c r="L364" t="s">
        <v>65</v>
      </c>
      <c r="M364">
        <f t="shared" si="532"/>
        <v>19</v>
      </c>
      <c r="N364" s="10">
        <f t="shared" si="553"/>
        <v>23.272727272727273</v>
      </c>
      <c r="O364" s="10">
        <f t="shared" si="551"/>
        <v>21.90909090909091</v>
      </c>
      <c r="P364" s="8">
        <f>(P365*-1)</f>
        <v>3</v>
      </c>
      <c r="Q364" t="str">
        <f t="shared" si="552"/>
        <v>N</v>
      </c>
      <c r="S364" t="s">
        <v>203</v>
      </c>
      <c r="V364" t="s">
        <v>203</v>
      </c>
      <c r="X364" t="s">
        <v>203</v>
      </c>
      <c r="AA364" t="s">
        <v>204</v>
      </c>
      <c r="AC364">
        <f t="shared" si="549"/>
        <v>5</v>
      </c>
      <c r="AH364" t="s">
        <v>203</v>
      </c>
      <c r="AP364">
        <f t="shared" si="545"/>
        <v>1</v>
      </c>
    </row>
    <row r="365" spans="1:42" ht="14.5" customHeight="1" x14ac:dyDescent="0.35">
      <c r="A365" t="s">
        <v>29</v>
      </c>
      <c r="B365">
        <v>19</v>
      </c>
      <c r="C365" t="s">
        <v>1</v>
      </c>
      <c r="D365" t="str">
        <f>IF($B364&lt;$B365, "W", IF($B365&lt;$B364, "L", "T"))</f>
        <v>L</v>
      </c>
      <c r="E365" s="5">
        <v>40881</v>
      </c>
      <c r="F365" s="4">
        <f t="shared" si="550"/>
        <v>12</v>
      </c>
      <c r="G365">
        <v>7</v>
      </c>
      <c r="H365" t="s">
        <v>35</v>
      </c>
      <c r="I365">
        <v>1300</v>
      </c>
      <c r="J365" t="s">
        <v>43</v>
      </c>
      <c r="K365">
        <v>53</v>
      </c>
      <c r="L365" t="s">
        <v>65</v>
      </c>
      <c r="M365">
        <f t="shared" si="533"/>
        <v>34</v>
      </c>
      <c r="N365" s="10">
        <f t="shared" si="553"/>
        <v>16.636363636363637</v>
      </c>
      <c r="O365" s="10">
        <f t="shared" si="551"/>
        <v>20.181818181818183</v>
      </c>
      <c r="P365" s="8">
        <v>-3</v>
      </c>
      <c r="Q365" t="str">
        <f t="shared" si="552"/>
        <v>N</v>
      </c>
      <c r="R365" t="s">
        <v>203</v>
      </c>
      <c r="T365" t="s">
        <v>203</v>
      </c>
      <c r="X365" t="s">
        <v>203</v>
      </c>
      <c r="Z365" t="s">
        <v>203</v>
      </c>
      <c r="AB365" t="s">
        <v>204</v>
      </c>
      <c r="AC365">
        <f t="shared" si="549"/>
        <v>6</v>
      </c>
      <c r="AD365" t="s">
        <v>203</v>
      </c>
      <c r="AI365" t="s">
        <v>203</v>
      </c>
      <c r="AJ365" t="s">
        <v>203</v>
      </c>
      <c r="AO365" t="s">
        <v>204</v>
      </c>
      <c r="AP365">
        <f t="shared" si="545"/>
        <v>5</v>
      </c>
    </row>
    <row r="366" spans="1:42" ht="14.5" customHeight="1" x14ac:dyDescent="0.35">
      <c r="A366" t="s">
        <v>12</v>
      </c>
      <c r="B366">
        <v>14</v>
      </c>
      <c r="C366" t="s">
        <v>1</v>
      </c>
      <c r="D366" t="str">
        <f>IF($B366&lt;$B367,"L",IF($B367&lt;$B366, "W", "T"))</f>
        <v>L</v>
      </c>
      <c r="E366" s="5">
        <f t="shared" ref="E366" si="558">$E367</f>
        <v>40881</v>
      </c>
      <c r="F366" s="4">
        <f t="shared" si="550"/>
        <v>12</v>
      </c>
      <c r="G366">
        <v>7</v>
      </c>
      <c r="H366" t="s">
        <v>34</v>
      </c>
      <c r="I366">
        <v>1300</v>
      </c>
      <c r="J366" t="s">
        <v>43</v>
      </c>
      <c r="K366">
        <v>80</v>
      </c>
      <c r="L366" t="s">
        <v>65</v>
      </c>
      <c r="M366">
        <f t="shared" si="532"/>
        <v>34</v>
      </c>
      <c r="N366" s="10">
        <f t="shared" si="553"/>
        <v>23.636363636363637</v>
      </c>
      <c r="O366" s="10">
        <f t="shared" si="551"/>
        <v>24.90909090909091</v>
      </c>
      <c r="P366" s="8">
        <f>(P367*-1)</f>
        <v>-3</v>
      </c>
      <c r="Q366" t="str">
        <f t="shared" si="552"/>
        <v>N</v>
      </c>
      <c r="AA366" t="s">
        <v>204</v>
      </c>
      <c r="AC366">
        <f t="shared" si="549"/>
        <v>2</v>
      </c>
      <c r="AE366" t="s">
        <v>203</v>
      </c>
      <c r="AH366" t="s">
        <v>203</v>
      </c>
      <c r="AI366" t="s">
        <v>203</v>
      </c>
      <c r="AJ366" t="s">
        <v>203</v>
      </c>
      <c r="AN366" t="s">
        <v>203</v>
      </c>
      <c r="AP366">
        <f t="shared" si="545"/>
        <v>5</v>
      </c>
    </row>
    <row r="367" spans="1:42" ht="14.5" customHeight="1" x14ac:dyDescent="0.35">
      <c r="A367" t="s">
        <v>10</v>
      </c>
      <c r="B367">
        <v>34</v>
      </c>
      <c r="C367" t="s">
        <v>1</v>
      </c>
      <c r="D367" t="str">
        <f>IF($B366&lt;$B367, "W", IF($B367&lt;$B366, "L", "T"))</f>
        <v>W</v>
      </c>
      <c r="E367" s="5">
        <v>40881</v>
      </c>
      <c r="F367" s="4">
        <f t="shared" si="550"/>
        <v>12</v>
      </c>
      <c r="G367">
        <v>10</v>
      </c>
      <c r="H367" t="s">
        <v>35</v>
      </c>
      <c r="I367">
        <v>1300</v>
      </c>
      <c r="J367" t="s">
        <v>43</v>
      </c>
      <c r="K367">
        <v>80</v>
      </c>
      <c r="L367" t="s">
        <v>65</v>
      </c>
      <c r="M367">
        <f t="shared" si="533"/>
        <v>14</v>
      </c>
      <c r="N367" s="10">
        <f t="shared" si="553"/>
        <v>19.272727272727273</v>
      </c>
      <c r="O367" s="10">
        <f t="shared" si="551"/>
        <v>18.727272727272727</v>
      </c>
      <c r="P367" s="8">
        <v>3</v>
      </c>
      <c r="Q367" t="str">
        <f t="shared" si="552"/>
        <v>N</v>
      </c>
      <c r="Y367" t="s">
        <v>204</v>
      </c>
      <c r="AC367">
        <f t="shared" si="549"/>
        <v>2</v>
      </c>
      <c r="AO367" t="s">
        <v>203</v>
      </c>
      <c r="AP367">
        <f t="shared" si="545"/>
        <v>1</v>
      </c>
    </row>
    <row r="368" spans="1:42" ht="14.5" customHeight="1" x14ac:dyDescent="0.35">
      <c r="A368" t="s">
        <v>33</v>
      </c>
      <c r="B368">
        <v>10</v>
      </c>
      <c r="C368" t="s">
        <v>1</v>
      </c>
      <c r="D368" t="str">
        <f>IF($B368&lt;$B369,"L",IF($B369&lt;$B368, "W", "T"))</f>
        <v>W</v>
      </c>
      <c r="E368" s="5">
        <f t="shared" ref="E368" si="559">$E369</f>
        <v>40881</v>
      </c>
      <c r="F368" s="4">
        <f t="shared" si="550"/>
        <v>12</v>
      </c>
      <c r="G368">
        <v>7</v>
      </c>
      <c r="H368" t="s">
        <v>34</v>
      </c>
      <c r="I368">
        <v>1200</v>
      </c>
      <c r="J368" t="s">
        <v>38</v>
      </c>
      <c r="K368">
        <v>46</v>
      </c>
      <c r="L368" t="s">
        <v>132</v>
      </c>
      <c r="M368">
        <f t="shared" ref="M368:M431" si="560">$B369</f>
        <v>3</v>
      </c>
      <c r="N368" s="10">
        <f t="shared" si="553"/>
        <v>13.909090909090908</v>
      </c>
      <c r="O368" s="10">
        <f t="shared" si="551"/>
        <v>24.09090909090909</v>
      </c>
      <c r="P368" s="8">
        <f>(P369*-1)</f>
        <v>-8.5</v>
      </c>
      <c r="Q368" t="str">
        <f t="shared" si="552"/>
        <v>Y</v>
      </c>
      <c r="R368" t="s">
        <v>204</v>
      </c>
      <c r="V368" t="s">
        <v>203</v>
      </c>
      <c r="X368" t="s">
        <v>203</v>
      </c>
      <c r="AC368">
        <f t="shared" si="549"/>
        <v>4</v>
      </c>
      <c r="AP368">
        <f t="shared" si="545"/>
        <v>0</v>
      </c>
    </row>
    <row r="369" spans="1:42" ht="14.5" customHeight="1" x14ac:dyDescent="0.35">
      <c r="A369" t="s">
        <v>17</v>
      </c>
      <c r="B369">
        <v>3</v>
      </c>
      <c r="C369" t="s">
        <v>1</v>
      </c>
      <c r="D369" t="str">
        <f>IF($B368&lt;$B369, "W", IF($B369&lt;$B368, "L", "T"))</f>
        <v>L</v>
      </c>
      <c r="E369" s="5">
        <v>40881</v>
      </c>
      <c r="F369" s="4">
        <f t="shared" si="550"/>
        <v>12</v>
      </c>
      <c r="G369">
        <v>7</v>
      </c>
      <c r="H369" t="s">
        <v>35</v>
      </c>
      <c r="I369">
        <v>1200</v>
      </c>
      <c r="J369" t="s">
        <v>38</v>
      </c>
      <c r="K369">
        <v>46</v>
      </c>
      <c r="L369" t="s">
        <v>132</v>
      </c>
      <c r="M369">
        <f t="shared" ref="M369:M432" si="561">$B368</f>
        <v>10</v>
      </c>
      <c r="N369" s="10">
        <f t="shared" si="553"/>
        <v>26.181818181818183</v>
      </c>
      <c r="O369" s="10">
        <f t="shared" si="551"/>
        <v>21.09090909090909</v>
      </c>
      <c r="P369" s="8">
        <v>8.5</v>
      </c>
      <c r="Q369" t="str">
        <f t="shared" si="552"/>
        <v>Y</v>
      </c>
      <c r="R369" t="s">
        <v>204</v>
      </c>
      <c r="X369" t="s">
        <v>204</v>
      </c>
      <c r="AC369">
        <f t="shared" si="549"/>
        <v>4</v>
      </c>
      <c r="AM369" t="s">
        <v>203</v>
      </c>
      <c r="AP369">
        <f t="shared" si="545"/>
        <v>1</v>
      </c>
    </row>
    <row r="370" spans="1:42" ht="14.5" customHeight="1" x14ac:dyDescent="0.35">
      <c r="A370" t="s">
        <v>3</v>
      </c>
      <c r="B370">
        <v>10</v>
      </c>
      <c r="C370" t="s">
        <v>1</v>
      </c>
      <c r="D370" t="str">
        <f>IF($B370&lt;$B371,"L",IF($B371&lt;$B370, "W", "T"))</f>
        <v>L</v>
      </c>
      <c r="E370" s="5">
        <f t="shared" ref="E370" si="562">$E371</f>
        <v>40881</v>
      </c>
      <c r="F370" s="4">
        <f t="shared" si="550"/>
        <v>12</v>
      </c>
      <c r="G370">
        <v>7</v>
      </c>
      <c r="H370" t="s">
        <v>34</v>
      </c>
      <c r="I370">
        <v>1200</v>
      </c>
      <c r="J370" t="s">
        <v>38</v>
      </c>
      <c r="K370" t="s">
        <v>61</v>
      </c>
      <c r="M370">
        <f t="shared" si="560"/>
        <v>17</v>
      </c>
      <c r="N370" s="10">
        <f t="shared" si="553"/>
        <v>23.545454545454547</v>
      </c>
      <c r="O370" s="10">
        <f t="shared" si="551"/>
        <v>20.636363636363637</v>
      </c>
      <c r="P370" s="8">
        <f>(P371*-1)</f>
        <v>2</v>
      </c>
      <c r="Q370" t="str">
        <f t="shared" si="552"/>
        <v>Y</v>
      </c>
      <c r="S370" t="s">
        <v>203</v>
      </c>
      <c r="T370" t="s">
        <v>203</v>
      </c>
      <c r="AC370">
        <f t="shared" si="549"/>
        <v>2</v>
      </c>
      <c r="AH370" t="s">
        <v>204</v>
      </c>
      <c r="AL370" t="s">
        <v>204</v>
      </c>
      <c r="AM370" t="s">
        <v>203</v>
      </c>
      <c r="AP370">
        <f t="shared" si="545"/>
        <v>5</v>
      </c>
    </row>
    <row r="371" spans="1:42" ht="14.5" customHeight="1" x14ac:dyDescent="0.35">
      <c r="A371" t="s">
        <v>15</v>
      </c>
      <c r="B371">
        <v>17</v>
      </c>
      <c r="C371" t="s">
        <v>1</v>
      </c>
      <c r="D371" t="str">
        <f>IF($B370&lt;$B371, "W", IF($B371&lt;$B370, "L", "T"))</f>
        <v>W</v>
      </c>
      <c r="E371" s="5">
        <v>40881</v>
      </c>
      <c r="F371" s="4">
        <f t="shared" si="550"/>
        <v>12</v>
      </c>
      <c r="G371">
        <v>7</v>
      </c>
      <c r="H371" t="s">
        <v>35</v>
      </c>
      <c r="I371">
        <v>1200</v>
      </c>
      <c r="J371" t="s">
        <v>38</v>
      </c>
      <c r="K371" t="s">
        <v>61</v>
      </c>
      <c r="M371">
        <f t="shared" si="561"/>
        <v>10</v>
      </c>
      <c r="N371" s="10">
        <f t="shared" si="553"/>
        <v>26.636363636363637</v>
      </c>
      <c r="O371" s="10">
        <f t="shared" si="551"/>
        <v>16.272727272727273</v>
      </c>
      <c r="P371" s="8">
        <v>-2</v>
      </c>
      <c r="Q371" t="str">
        <f t="shared" si="552"/>
        <v>Y</v>
      </c>
      <c r="R371" t="s">
        <v>204</v>
      </c>
      <c r="U371" t="s">
        <v>203</v>
      </c>
      <c r="X371" t="s">
        <v>203</v>
      </c>
      <c r="Y371" t="s">
        <v>203</v>
      </c>
      <c r="AC371">
        <f t="shared" si="549"/>
        <v>5</v>
      </c>
      <c r="AD371" t="s">
        <v>203</v>
      </c>
      <c r="AE371" t="s">
        <v>203</v>
      </c>
      <c r="AF371" t="s">
        <v>203</v>
      </c>
      <c r="AI371" t="s">
        <v>203</v>
      </c>
      <c r="AM371" t="s">
        <v>203</v>
      </c>
      <c r="AN371" t="s">
        <v>203</v>
      </c>
      <c r="AP371">
        <f t="shared" si="545"/>
        <v>6</v>
      </c>
    </row>
    <row r="372" spans="1:42" ht="14.5" customHeight="1" x14ac:dyDescent="0.35">
      <c r="A372" t="s">
        <v>18</v>
      </c>
      <c r="B372">
        <v>35</v>
      </c>
      <c r="C372" t="s">
        <v>1</v>
      </c>
      <c r="D372" t="str">
        <f>IF($B372&lt;$B373,"L",IF($B373&lt;$B372, "W", "T"))</f>
        <v>W</v>
      </c>
      <c r="E372" s="5">
        <f t="shared" ref="E372" si="563">$E373</f>
        <v>40881</v>
      </c>
      <c r="F372" s="4">
        <f t="shared" si="550"/>
        <v>12</v>
      </c>
      <c r="G372">
        <v>7</v>
      </c>
      <c r="H372" t="s">
        <v>34</v>
      </c>
      <c r="I372">
        <v>1200</v>
      </c>
      <c r="J372" t="s">
        <v>38</v>
      </c>
      <c r="K372" t="s">
        <v>61</v>
      </c>
      <c r="M372">
        <f t="shared" si="560"/>
        <v>32</v>
      </c>
      <c r="N372" s="10">
        <f t="shared" si="553"/>
        <v>20.09090909090909</v>
      </c>
      <c r="O372" s="10">
        <f t="shared" si="551"/>
        <v>23.636363636363637</v>
      </c>
      <c r="P372" s="8">
        <f>(P373*-1)</f>
        <v>-1</v>
      </c>
      <c r="Q372" t="str">
        <f t="shared" si="552"/>
        <v>Y</v>
      </c>
      <c r="S372" t="s">
        <v>203</v>
      </c>
      <c r="T372" t="s">
        <v>203</v>
      </c>
      <c r="U372" t="s">
        <v>203</v>
      </c>
      <c r="W372" t="s">
        <v>203</v>
      </c>
      <c r="AC372">
        <f t="shared" si="549"/>
        <v>4</v>
      </c>
      <c r="AH372" t="s">
        <v>204</v>
      </c>
      <c r="AP372">
        <f t="shared" si="545"/>
        <v>2</v>
      </c>
    </row>
    <row r="373" spans="1:42" ht="14.5" customHeight="1" x14ac:dyDescent="0.35">
      <c r="A373" t="s">
        <v>0</v>
      </c>
      <c r="B373">
        <v>32</v>
      </c>
      <c r="C373" t="s">
        <v>1</v>
      </c>
      <c r="D373" t="str">
        <f>IF($B372&lt;$B373, "W", IF($B373&lt;$B372, "L", "T"))</f>
        <v>L</v>
      </c>
      <c r="E373" s="5">
        <v>40881</v>
      </c>
      <c r="F373" s="4">
        <f t="shared" si="550"/>
        <v>12</v>
      </c>
      <c r="G373">
        <v>7</v>
      </c>
      <c r="H373" t="s">
        <v>35</v>
      </c>
      <c r="I373">
        <v>1200</v>
      </c>
      <c r="J373" t="s">
        <v>38</v>
      </c>
      <c r="K373" t="s">
        <v>61</v>
      </c>
      <c r="M373">
        <f t="shared" si="561"/>
        <v>35</v>
      </c>
      <c r="N373" s="10">
        <f t="shared" si="553"/>
        <v>19.454545454545453</v>
      </c>
      <c r="O373" s="10">
        <f t="shared" si="551"/>
        <v>26.818181818181817</v>
      </c>
      <c r="P373" s="8">
        <v>1</v>
      </c>
      <c r="Q373" t="str">
        <f t="shared" si="552"/>
        <v>Y</v>
      </c>
      <c r="S373" t="s">
        <v>204</v>
      </c>
      <c r="T373" t="s">
        <v>203</v>
      </c>
      <c r="Y373" t="s">
        <v>203</v>
      </c>
      <c r="AA373" t="s">
        <v>203</v>
      </c>
      <c r="AB373" t="s">
        <v>203</v>
      </c>
      <c r="AC373">
        <f t="shared" si="549"/>
        <v>6</v>
      </c>
      <c r="AI373" t="s">
        <v>203</v>
      </c>
      <c r="AN373" t="s">
        <v>204</v>
      </c>
      <c r="AO373" t="s">
        <v>203</v>
      </c>
      <c r="AP373">
        <f t="shared" si="545"/>
        <v>4</v>
      </c>
    </row>
    <row r="374" spans="1:42" ht="14.5" customHeight="1" x14ac:dyDescent="0.35">
      <c r="A374" t="s">
        <v>30</v>
      </c>
      <c r="B374">
        <v>24</v>
      </c>
      <c r="C374" t="s">
        <v>1</v>
      </c>
      <c r="D374" t="str">
        <f>IF($B374&lt;$B375,"L",IF($B375&lt;$B374, "W", "T"))</f>
        <v>W</v>
      </c>
      <c r="E374" s="5">
        <f t="shared" ref="E374" si="564">$E375</f>
        <v>40881</v>
      </c>
      <c r="F374" s="4">
        <f t="shared" si="550"/>
        <v>12</v>
      </c>
      <c r="G374">
        <v>10</v>
      </c>
      <c r="H374" t="s">
        <v>34</v>
      </c>
      <c r="I374">
        <v>1605</v>
      </c>
      <c r="J374" t="s">
        <v>43</v>
      </c>
      <c r="K374" s="1">
        <f>K375</f>
        <v>54</v>
      </c>
      <c r="L374" s="1" t="str">
        <f>L375</f>
        <v>Rain</v>
      </c>
      <c r="M374">
        <f t="shared" si="560"/>
        <v>10</v>
      </c>
      <c r="N374" s="10">
        <f t="shared" si="553"/>
        <v>24.727272727272727</v>
      </c>
      <c r="O374" s="10">
        <f t="shared" si="551"/>
        <v>16.545454545454547</v>
      </c>
      <c r="P374" s="8">
        <f>(P375*-1)</f>
        <v>7</v>
      </c>
      <c r="Q374" t="str">
        <f t="shared" si="552"/>
        <v>N</v>
      </c>
      <c r="AC374">
        <f t="shared" si="549"/>
        <v>0</v>
      </c>
      <c r="AI374" t="s">
        <v>204</v>
      </c>
      <c r="AP374">
        <f t="shared" si="545"/>
        <v>2</v>
      </c>
    </row>
    <row r="375" spans="1:42" ht="14.5" customHeight="1" x14ac:dyDescent="0.35">
      <c r="A375" t="s">
        <v>8</v>
      </c>
      <c r="B375">
        <v>10</v>
      </c>
      <c r="C375" t="s">
        <v>1</v>
      </c>
      <c r="D375" t="str">
        <f>IF($B374&lt;$B375, "W", IF($B375&lt;$B374, "L", "T"))</f>
        <v>L</v>
      </c>
      <c r="E375" s="5">
        <v>40881</v>
      </c>
      <c r="F375" s="4">
        <f t="shared" si="550"/>
        <v>12</v>
      </c>
      <c r="G375">
        <v>7</v>
      </c>
      <c r="H375" t="s">
        <v>35</v>
      </c>
      <c r="I375">
        <v>1605</v>
      </c>
      <c r="J375" t="s">
        <v>43</v>
      </c>
      <c r="K375" s="1">
        <v>54</v>
      </c>
      <c r="L375" s="1" t="s">
        <v>73</v>
      </c>
      <c r="M375">
        <f t="shared" si="561"/>
        <v>24</v>
      </c>
      <c r="N375" s="10">
        <f t="shared" si="553"/>
        <v>15</v>
      </c>
      <c r="O375" s="10">
        <f t="shared" si="551"/>
        <v>19.636363636363637</v>
      </c>
      <c r="P375" s="8">
        <v>-7</v>
      </c>
      <c r="Q375" t="str">
        <f t="shared" si="552"/>
        <v>N</v>
      </c>
      <c r="R375" t="s">
        <v>203</v>
      </c>
      <c r="S375" t="s">
        <v>203</v>
      </c>
      <c r="Z375" t="s">
        <v>203</v>
      </c>
      <c r="AC375">
        <f t="shared" si="549"/>
        <v>3</v>
      </c>
      <c r="AD375" t="s">
        <v>203</v>
      </c>
      <c r="AH375" t="s">
        <v>204</v>
      </c>
      <c r="AN375" t="s">
        <v>203</v>
      </c>
      <c r="AO375" t="s">
        <v>204</v>
      </c>
      <c r="AP375">
        <f t="shared" si="545"/>
        <v>6</v>
      </c>
    </row>
    <row r="376" spans="1:42" ht="14.5" customHeight="1" x14ac:dyDescent="0.35">
      <c r="A376" t="s">
        <v>23</v>
      </c>
      <c r="B376">
        <v>0</v>
      </c>
      <c r="C376" t="s">
        <v>1</v>
      </c>
      <c r="D376" t="str">
        <f>IF($B376&lt;$B377,"L",IF($B377&lt;$B376, "W", "T"))</f>
        <v>L</v>
      </c>
      <c r="E376" s="5">
        <f t="shared" ref="E376" si="565">$E377</f>
        <v>40881</v>
      </c>
      <c r="F376" s="4">
        <f t="shared" si="550"/>
        <v>12</v>
      </c>
      <c r="G376">
        <v>7</v>
      </c>
      <c r="H376" t="s">
        <v>34</v>
      </c>
      <c r="I376">
        <v>1315</v>
      </c>
      <c r="J376" t="s">
        <v>67</v>
      </c>
      <c r="K376" s="1">
        <f>K377</f>
        <v>53</v>
      </c>
      <c r="L376" s="1" t="str">
        <f>L377</f>
        <v>Sunny</v>
      </c>
      <c r="M376">
        <f t="shared" si="560"/>
        <v>26</v>
      </c>
      <c r="N376" s="10">
        <f t="shared" si="553"/>
        <v>12.727272727272727</v>
      </c>
      <c r="O376" s="10">
        <f t="shared" si="551"/>
        <v>24.545454545454547</v>
      </c>
      <c r="P376" s="8">
        <f>(P377*-1)</f>
        <v>-14</v>
      </c>
      <c r="Q376" t="str">
        <f t="shared" si="552"/>
        <v>N</v>
      </c>
      <c r="R376" t="s">
        <v>204</v>
      </c>
      <c r="W376" t="s">
        <v>204</v>
      </c>
      <c r="AC376">
        <f t="shared" si="549"/>
        <v>4</v>
      </c>
      <c r="AG376" t="s">
        <v>203</v>
      </c>
      <c r="AH376" t="s">
        <v>203</v>
      </c>
      <c r="AK376" t="s">
        <v>203</v>
      </c>
      <c r="AL376" t="s">
        <v>203</v>
      </c>
      <c r="AO376" t="s">
        <v>204</v>
      </c>
      <c r="AP376">
        <f t="shared" si="545"/>
        <v>6</v>
      </c>
    </row>
    <row r="377" spans="1:42" ht="14.5" customHeight="1" x14ac:dyDescent="0.35">
      <c r="A377" t="s">
        <v>24</v>
      </c>
      <c r="B377">
        <v>26</v>
      </c>
      <c r="C377" t="s">
        <v>1</v>
      </c>
      <c r="D377" t="str">
        <f>IF($B376&lt;$B377, "W", IF($B377&lt;$B376, "L", "T"))</f>
        <v>W</v>
      </c>
      <c r="E377" s="5">
        <v>40881</v>
      </c>
      <c r="F377" s="4">
        <f t="shared" si="550"/>
        <v>12</v>
      </c>
      <c r="G377">
        <v>10</v>
      </c>
      <c r="H377" t="s">
        <v>35</v>
      </c>
      <c r="I377">
        <v>1315</v>
      </c>
      <c r="J377" t="s">
        <v>67</v>
      </c>
      <c r="K377" s="1">
        <v>53</v>
      </c>
      <c r="L377" s="1" t="s">
        <v>65</v>
      </c>
      <c r="M377">
        <f t="shared" si="561"/>
        <v>0</v>
      </c>
      <c r="N377" s="10">
        <f t="shared" si="553"/>
        <v>23.818181818181817</v>
      </c>
      <c r="O377" s="10">
        <f t="shared" si="551"/>
        <v>14.636363636363637</v>
      </c>
      <c r="P377" s="8">
        <v>14</v>
      </c>
      <c r="Q377" t="str">
        <f t="shared" si="552"/>
        <v>N</v>
      </c>
      <c r="S377" t="s">
        <v>203</v>
      </c>
      <c r="Y377" t="s">
        <v>203</v>
      </c>
      <c r="Z377" t="s">
        <v>203</v>
      </c>
      <c r="AA377" t="s">
        <v>203</v>
      </c>
      <c r="AC377">
        <f t="shared" si="549"/>
        <v>4</v>
      </c>
      <c r="AP377">
        <f t="shared" si="545"/>
        <v>0</v>
      </c>
    </row>
    <row r="378" spans="1:42" ht="14.5" customHeight="1" x14ac:dyDescent="0.35">
      <c r="A378" t="s">
        <v>28</v>
      </c>
      <c r="B378">
        <v>13</v>
      </c>
      <c r="C378" t="s">
        <v>5</v>
      </c>
      <c r="D378" t="str">
        <f>IF($B378&lt;$B379,"L",IF($B379&lt;$B378, "W", "T"))</f>
        <v>L</v>
      </c>
      <c r="E378" s="5">
        <f t="shared" ref="E378" si="566">$E379</f>
        <v>40881</v>
      </c>
      <c r="F378" s="4">
        <f t="shared" si="550"/>
        <v>12</v>
      </c>
      <c r="G378">
        <v>10</v>
      </c>
      <c r="H378" t="s">
        <v>34</v>
      </c>
      <c r="I378">
        <v>1415</v>
      </c>
      <c r="J378" t="s">
        <v>40</v>
      </c>
      <c r="K378" s="1" t="str">
        <f>K379</f>
        <v>Dome</v>
      </c>
      <c r="L378" s="1">
        <f>L379</f>
        <v>0</v>
      </c>
      <c r="M378">
        <f t="shared" si="560"/>
        <v>19</v>
      </c>
      <c r="N378" s="10">
        <f t="shared" si="553"/>
        <v>24.545454545454547</v>
      </c>
      <c r="O378" s="10">
        <f t="shared" si="551"/>
        <v>20.454545454545453</v>
      </c>
      <c r="P378" s="8">
        <f>(P379*-1)</f>
        <v>4.5</v>
      </c>
      <c r="Q378" t="str">
        <f t="shared" si="552"/>
        <v>Y</v>
      </c>
      <c r="T378" t="s">
        <v>204</v>
      </c>
      <c r="Y378" t="s">
        <v>203</v>
      </c>
      <c r="AC378">
        <f t="shared" si="549"/>
        <v>3</v>
      </c>
      <c r="AH378" t="s">
        <v>203</v>
      </c>
      <c r="AM378" t="s">
        <v>203</v>
      </c>
      <c r="AN378" t="s">
        <v>203</v>
      </c>
      <c r="AP378">
        <f t="shared" si="545"/>
        <v>3</v>
      </c>
    </row>
    <row r="379" spans="1:42" ht="14.5" customHeight="1" x14ac:dyDescent="0.35">
      <c r="A379" t="s">
        <v>22</v>
      </c>
      <c r="B379">
        <v>19</v>
      </c>
      <c r="C379" t="s">
        <v>5</v>
      </c>
      <c r="D379" t="str">
        <f>IF($B378&lt;$B379, "W", IF($B379&lt;$B378, "L", "T"))</f>
        <v>W</v>
      </c>
      <c r="E379" s="5">
        <v>40881</v>
      </c>
      <c r="F379" s="4">
        <f t="shared" si="550"/>
        <v>12</v>
      </c>
      <c r="G379">
        <v>7</v>
      </c>
      <c r="H379" t="s">
        <v>35</v>
      </c>
      <c r="I379">
        <v>1415</v>
      </c>
      <c r="J379" t="s">
        <v>40</v>
      </c>
      <c r="K379" s="1" t="s">
        <v>61</v>
      </c>
      <c r="L379" s="1"/>
      <c r="M379">
        <f t="shared" si="561"/>
        <v>13</v>
      </c>
      <c r="N379" s="10">
        <f t="shared" si="553"/>
        <v>19.363636363636363</v>
      </c>
      <c r="O379" s="10">
        <f t="shared" si="551"/>
        <v>23.272727272727273</v>
      </c>
      <c r="P379" s="8">
        <v>-4.5</v>
      </c>
      <c r="Q379" t="str">
        <f t="shared" si="552"/>
        <v>Y</v>
      </c>
      <c r="R379" t="s">
        <v>203</v>
      </c>
      <c r="S379" t="s">
        <v>203</v>
      </c>
      <c r="AC379">
        <f t="shared" si="549"/>
        <v>2</v>
      </c>
      <c r="AF379" t="s">
        <v>204</v>
      </c>
      <c r="AP379">
        <f t="shared" si="545"/>
        <v>2</v>
      </c>
    </row>
    <row r="380" spans="1:42" ht="14.5" customHeight="1" x14ac:dyDescent="0.35">
      <c r="A380" t="s">
        <v>26</v>
      </c>
      <c r="B380">
        <v>38</v>
      </c>
      <c r="C380" t="s">
        <v>1</v>
      </c>
      <c r="D380" t="str">
        <f>IF($B380&lt;$B381,"L",IF($B381&lt;$B380, "W", "T"))</f>
        <v>W</v>
      </c>
      <c r="E380" s="5">
        <f t="shared" ref="E380" si="567">$E381</f>
        <v>40881</v>
      </c>
      <c r="F380" s="4">
        <f t="shared" si="550"/>
        <v>12</v>
      </c>
      <c r="G380">
        <v>10</v>
      </c>
      <c r="H380" t="s">
        <v>34</v>
      </c>
      <c r="I380">
        <v>1615</v>
      </c>
      <c r="J380" t="s">
        <v>43</v>
      </c>
      <c r="K380">
        <v>52</v>
      </c>
      <c r="L380" t="s">
        <v>82</v>
      </c>
      <c r="M380">
        <f t="shared" si="560"/>
        <v>35</v>
      </c>
      <c r="N380" s="10">
        <f t="shared" si="553"/>
        <v>34.727272727272727</v>
      </c>
      <c r="O380" s="10">
        <f t="shared" si="551"/>
        <v>20.636363636363637</v>
      </c>
      <c r="P380" s="8">
        <f>(P381*-1)</f>
        <v>7</v>
      </c>
      <c r="Q380" t="str">
        <f t="shared" si="552"/>
        <v>N</v>
      </c>
      <c r="Y380" t="s">
        <v>204</v>
      </c>
      <c r="AC380">
        <f t="shared" si="549"/>
        <v>2</v>
      </c>
      <c r="AH380" t="s">
        <v>204</v>
      </c>
      <c r="AI380" t="s">
        <v>204</v>
      </c>
      <c r="AP380">
        <f t="shared" si="545"/>
        <v>4</v>
      </c>
    </row>
    <row r="381" spans="1:42" ht="14.5" customHeight="1" x14ac:dyDescent="0.35">
      <c r="A381" t="s">
        <v>21</v>
      </c>
      <c r="B381">
        <v>35</v>
      </c>
      <c r="C381" t="s">
        <v>1</v>
      </c>
      <c r="D381" t="str">
        <f>IF($B380&lt;$B381, "W", IF($B381&lt;$B380, "L", "T"))</f>
        <v>L</v>
      </c>
      <c r="E381" s="5">
        <v>40881</v>
      </c>
      <c r="F381" s="4">
        <f t="shared" si="550"/>
        <v>12</v>
      </c>
      <c r="G381">
        <v>6</v>
      </c>
      <c r="H381" t="s">
        <v>35</v>
      </c>
      <c r="I381">
        <v>1615</v>
      </c>
      <c r="J381" t="s">
        <v>43</v>
      </c>
      <c r="K381">
        <v>52</v>
      </c>
      <c r="L381" t="s">
        <v>82</v>
      </c>
      <c r="M381">
        <f t="shared" si="561"/>
        <v>38</v>
      </c>
      <c r="N381" s="10">
        <f t="shared" si="553"/>
        <v>22.90909090909091</v>
      </c>
      <c r="O381" s="10">
        <f t="shared" si="551"/>
        <v>25.181818181818183</v>
      </c>
      <c r="P381" s="8">
        <v>-7</v>
      </c>
      <c r="Q381" t="str">
        <f t="shared" si="552"/>
        <v>N</v>
      </c>
      <c r="S381" t="s">
        <v>203</v>
      </c>
      <c r="T381" t="s">
        <v>204</v>
      </c>
      <c r="V381" t="s">
        <v>204</v>
      </c>
      <c r="W381" t="s">
        <v>204</v>
      </c>
      <c r="AA381" t="s">
        <v>203</v>
      </c>
      <c r="AC381">
        <f t="shared" si="549"/>
        <v>8</v>
      </c>
      <c r="AH381" t="s">
        <v>203</v>
      </c>
      <c r="AK381" t="s">
        <v>203</v>
      </c>
      <c r="AP381">
        <f t="shared" si="545"/>
        <v>2</v>
      </c>
    </row>
    <row r="382" spans="1:42" ht="14.5" customHeight="1" x14ac:dyDescent="0.35">
      <c r="A382" t="s">
        <v>16</v>
      </c>
      <c r="B382">
        <v>17</v>
      </c>
      <c r="C382" t="s">
        <v>1</v>
      </c>
      <c r="D382" t="str">
        <f>IF($B382&lt;$B383,"L",IF($B383&lt;$B382, "W", "T"))</f>
        <v>L</v>
      </c>
      <c r="E382" s="5">
        <f t="shared" ref="E382" si="568">$E383</f>
        <v>40881</v>
      </c>
      <c r="F382" s="4">
        <f t="shared" si="550"/>
        <v>12</v>
      </c>
      <c r="G382">
        <v>10</v>
      </c>
      <c r="H382" t="s">
        <v>34</v>
      </c>
      <c r="I382">
        <v>1920</v>
      </c>
      <c r="J382" t="s">
        <v>38</v>
      </c>
      <c r="K382" t="s">
        <v>61</v>
      </c>
      <c r="M382">
        <f t="shared" si="560"/>
        <v>31</v>
      </c>
      <c r="N382" s="10">
        <f t="shared" si="553"/>
        <v>28.727272727272727</v>
      </c>
      <c r="O382" s="10">
        <f t="shared" si="551"/>
        <v>22.363636363636363</v>
      </c>
      <c r="P382" s="8">
        <f>(P383*-1)</f>
        <v>-8.5</v>
      </c>
      <c r="Q382" t="str">
        <f t="shared" si="552"/>
        <v>N</v>
      </c>
      <c r="T382" t="s">
        <v>203</v>
      </c>
      <c r="AA382" t="s">
        <v>203</v>
      </c>
      <c r="AC382">
        <f t="shared" si="549"/>
        <v>2</v>
      </c>
      <c r="AL382" t="s">
        <v>204</v>
      </c>
      <c r="AM382" t="s">
        <v>203</v>
      </c>
      <c r="AN382" t="s">
        <v>204</v>
      </c>
      <c r="AP382">
        <f t="shared" si="545"/>
        <v>5</v>
      </c>
    </row>
    <row r="383" spans="1:42" ht="14.5" customHeight="1" x14ac:dyDescent="0.35">
      <c r="A383" t="s">
        <v>2</v>
      </c>
      <c r="B383">
        <v>31</v>
      </c>
      <c r="C383" t="s">
        <v>1</v>
      </c>
      <c r="D383" t="str">
        <f>IF($B382&lt;$B383, "W", IF($B383&lt;$B382, "L", "T"))</f>
        <v>W</v>
      </c>
      <c r="E383" s="5">
        <v>40881</v>
      </c>
      <c r="F383" s="4">
        <f t="shared" si="550"/>
        <v>12</v>
      </c>
      <c r="G383">
        <v>6</v>
      </c>
      <c r="H383" t="s">
        <v>35</v>
      </c>
      <c r="I383">
        <v>1920</v>
      </c>
      <c r="J383" t="s">
        <v>38</v>
      </c>
      <c r="K383" t="s">
        <v>61</v>
      </c>
      <c r="M383">
        <f t="shared" si="561"/>
        <v>17</v>
      </c>
      <c r="N383" s="10">
        <f t="shared" si="553"/>
        <v>32.909090909090907</v>
      </c>
      <c r="O383" s="10">
        <f t="shared" si="551"/>
        <v>22.90909090909091</v>
      </c>
      <c r="P383" s="8">
        <v>8.5</v>
      </c>
      <c r="Q383" t="str">
        <f t="shared" si="552"/>
        <v>N</v>
      </c>
      <c r="AC383">
        <f t="shared" si="549"/>
        <v>0</v>
      </c>
      <c r="AI383" t="s">
        <v>203</v>
      </c>
      <c r="AL383" t="s">
        <v>203</v>
      </c>
      <c r="AP383">
        <f t="shared" si="545"/>
        <v>2</v>
      </c>
    </row>
    <row r="384" spans="1:42" ht="14.5" customHeight="1" x14ac:dyDescent="0.35">
      <c r="A384" t="s">
        <v>32</v>
      </c>
      <c r="B384">
        <v>38</v>
      </c>
      <c r="C384" t="s">
        <v>1</v>
      </c>
      <c r="D384" t="str">
        <f>IF($B384&lt;$B385,"L",IF($B385&lt;$B384, "W", "T"))</f>
        <v>W</v>
      </c>
      <c r="E384" s="5">
        <f t="shared" ref="E384" si="569">$E385</f>
        <v>40882</v>
      </c>
      <c r="F384" s="4">
        <f t="shared" si="550"/>
        <v>12</v>
      </c>
      <c r="G384">
        <v>8</v>
      </c>
      <c r="H384" t="s">
        <v>34</v>
      </c>
      <c r="I384">
        <v>2030</v>
      </c>
      <c r="J384" t="s">
        <v>43</v>
      </c>
      <c r="K384">
        <v>67</v>
      </c>
      <c r="L384" t="s">
        <v>69</v>
      </c>
      <c r="M384">
        <f t="shared" si="560"/>
        <v>14</v>
      </c>
      <c r="N384" s="10">
        <f t="shared" si="553"/>
        <v>22.636363636363637</v>
      </c>
      <c r="O384" s="10">
        <f t="shared" si="551"/>
        <v>25</v>
      </c>
      <c r="P384" s="8">
        <f>(P385*-1)</f>
        <v>3</v>
      </c>
      <c r="Q384" t="str">
        <f t="shared" si="552"/>
        <v>N</v>
      </c>
      <c r="T384" t="s">
        <v>203</v>
      </c>
      <c r="W384" t="s">
        <v>204</v>
      </c>
      <c r="X384" t="s">
        <v>203</v>
      </c>
      <c r="Y384" t="s">
        <v>203</v>
      </c>
      <c r="AC384">
        <f t="shared" si="549"/>
        <v>5</v>
      </c>
      <c r="AD384" t="s">
        <v>203</v>
      </c>
      <c r="AJ384" t="s">
        <v>203</v>
      </c>
      <c r="AP384">
        <f t="shared" si="545"/>
        <v>2</v>
      </c>
    </row>
    <row r="385" spans="1:42" ht="14.5" customHeight="1" x14ac:dyDescent="0.35">
      <c r="A385" t="s">
        <v>19</v>
      </c>
      <c r="B385">
        <v>14</v>
      </c>
      <c r="C385" t="s">
        <v>1</v>
      </c>
      <c r="D385" t="str">
        <f>IF($B384&lt;$B385, "W", IF($B385&lt;$B384, "L", "T"))</f>
        <v>L</v>
      </c>
      <c r="E385" s="5">
        <v>40882</v>
      </c>
      <c r="F385" s="4">
        <f t="shared" si="550"/>
        <v>12</v>
      </c>
      <c r="G385">
        <v>8</v>
      </c>
      <c r="H385" t="s">
        <v>35</v>
      </c>
      <c r="I385">
        <v>2030</v>
      </c>
      <c r="J385" t="s">
        <v>43</v>
      </c>
      <c r="K385">
        <v>67</v>
      </c>
      <c r="L385" t="s">
        <v>69</v>
      </c>
      <c r="M385">
        <f t="shared" si="561"/>
        <v>38</v>
      </c>
      <c r="N385" s="10">
        <f t="shared" si="553"/>
        <v>12.545454545454545</v>
      </c>
      <c r="O385" s="10">
        <f t="shared" ref="O357:O385" si="570">IF(ISNA(VLOOKUP($A385,$A$322:$O$353,13,FALSE)),((VLOOKUP($A385,$A$294:$O$321,15,FALSE)*($F385-2))+VLOOKUP($A385,$A$294:$O$321,13,FALSE))/($F385-1),((VLOOKUP($A385,$A$322:$O$353,15,FALSE)*($F385-2))+VLOOKUP($A385,$A$322:$O$353,13,FALSE))/($F385-1))</f>
        <v>18.181818181818183</v>
      </c>
      <c r="P385" s="8">
        <v>-3</v>
      </c>
      <c r="Q385" t="str">
        <f t="shared" si="552"/>
        <v>N</v>
      </c>
      <c r="Z385" t="s">
        <v>203</v>
      </c>
      <c r="AC385">
        <f t="shared" si="549"/>
        <v>1</v>
      </c>
      <c r="AG385" t="s">
        <v>203</v>
      </c>
      <c r="AH385" t="s">
        <v>204</v>
      </c>
      <c r="AK385" t="s">
        <v>204</v>
      </c>
      <c r="AL385" t="s">
        <v>204</v>
      </c>
      <c r="AP385">
        <f t="shared" si="545"/>
        <v>7</v>
      </c>
    </row>
    <row r="386" spans="1:42" ht="14.5" customHeight="1" x14ac:dyDescent="0.35">
      <c r="A386" t="s">
        <v>8</v>
      </c>
      <c r="B386">
        <v>3</v>
      </c>
      <c r="C386" t="s">
        <v>1</v>
      </c>
      <c r="D386" t="str">
        <f t="shared" ref="D386" si="571">IF($B386&lt;$B387,"L",IF($B387&lt;$B386, "W", "T"))</f>
        <v>L</v>
      </c>
      <c r="E386" s="5">
        <f>$E387</f>
        <v>40885</v>
      </c>
      <c r="F386" s="4">
        <f>1+IF(ISNA(VLOOKUP($A386,$A$354:$F$385,6,FALSE)),VLOOKUP($A386,$A$322:$F$353,6,FALSE),VLOOKUP($A386,$A$354:$F$385,6,FALSE))</f>
        <v>13</v>
      </c>
      <c r="G386">
        <v>4</v>
      </c>
      <c r="H386" t="s">
        <v>34</v>
      </c>
      <c r="I386">
        <v>2020</v>
      </c>
      <c r="J386" t="s">
        <v>43</v>
      </c>
      <c r="K386" s="1">
        <f>K387</f>
        <v>31</v>
      </c>
      <c r="L386" s="1" t="str">
        <f>L387</f>
        <v>Fair</v>
      </c>
      <c r="M386">
        <f t="shared" si="560"/>
        <v>14</v>
      </c>
      <c r="N386" s="10">
        <f t="shared" ref="N386:N387" si="572">IF(ISNA(VLOOKUP($A386,$A$354:$N$385,2,FALSE)),((VLOOKUP($A386,$A$322:$N$353,14,FALSE)*($F386-2))+VLOOKUP($A386,$A$322:$N$353,2,FALSE))/($F386-1),((VLOOKUP($A386,$A$354:$N$385,14,FALSE)*($F386-2))+VLOOKUP($A386,$A$354:$N$385,2,FALSE))/($F386-1))</f>
        <v>14.583333333333334</v>
      </c>
      <c r="O386" s="10">
        <f t="shared" ref="O386:O387" si="573">IF(ISNA(VLOOKUP($A386,$A$354:$O$385,13,FALSE)),((VLOOKUP($A386,$A$322:$O$353,15,FALSE)*($F386-2))+VLOOKUP($A386,$A$322:$O$353,13,FALSE))/($F386-1),((VLOOKUP($A386,$A$354:$O$385,15,FALSE)*($F386-2))+VLOOKUP($A386,$A$354:$O$385,13,FALSE))/($F386-1))</f>
        <v>20</v>
      </c>
      <c r="P386" s="8">
        <f>(P387*-1)</f>
        <v>-14</v>
      </c>
      <c r="Q386" t="str">
        <f>IF(AND(($P386 &lt;  0), ($D386="L")), "N", IF(AND(($P386 &gt; 0), ($D386="W")),"N","Y"))</f>
        <v>N</v>
      </c>
      <c r="R386" t="s">
        <v>203</v>
      </c>
      <c r="S386" t="s">
        <v>203</v>
      </c>
      <c r="Z386" t="s">
        <v>203</v>
      </c>
      <c r="AC386">
        <f t="shared" si="549"/>
        <v>3</v>
      </c>
      <c r="AD386" t="s">
        <v>203</v>
      </c>
      <c r="AH386" t="s">
        <v>204</v>
      </c>
      <c r="AI386" t="s">
        <v>203</v>
      </c>
      <c r="AN386" t="s">
        <v>203</v>
      </c>
      <c r="AO386" t="s">
        <v>204</v>
      </c>
      <c r="AP386">
        <f t="shared" si="545"/>
        <v>7</v>
      </c>
    </row>
    <row r="387" spans="1:42" ht="14.5" customHeight="1" x14ac:dyDescent="0.35">
      <c r="A387" t="s">
        <v>4</v>
      </c>
      <c r="B387">
        <v>14</v>
      </c>
      <c r="C387" t="s">
        <v>1</v>
      </c>
      <c r="D387" t="str">
        <f t="shared" ref="D387" si="574">IF($B386&lt;$B387, "W", IF($B387&lt;$B386, "L", "T"))</f>
        <v>W</v>
      </c>
      <c r="E387" s="5">
        <v>40885</v>
      </c>
      <c r="F387" s="4">
        <f t="shared" ref="F387:F417" si="575">1+IF(ISNA(VLOOKUP($A387,$A$354:$F$385,6,FALSE)),VLOOKUP($A387,$A$322:$F$353,6,FALSE),VLOOKUP($A387,$A$354:$F$385,6,FALSE))</f>
        <v>13</v>
      </c>
      <c r="G387">
        <v>4</v>
      </c>
      <c r="H387" t="s">
        <v>35</v>
      </c>
      <c r="I387">
        <v>2020</v>
      </c>
      <c r="J387" t="s">
        <v>43</v>
      </c>
      <c r="K387" s="1">
        <v>31</v>
      </c>
      <c r="L387" s="1" t="s">
        <v>82</v>
      </c>
      <c r="M387">
        <f t="shared" si="561"/>
        <v>3</v>
      </c>
      <c r="N387" s="10">
        <f t="shared" si="572"/>
        <v>22.333333333333332</v>
      </c>
      <c r="O387" s="10">
        <f t="shared" si="573"/>
        <v>16.25</v>
      </c>
      <c r="P387" s="8">
        <v>14</v>
      </c>
      <c r="Q387" t="str">
        <f t="shared" ref="Q387:Q417" si="576">IF(AND(($P387 &lt;  0), ($D387="L")), "N", IF(AND(($P387 &gt; 0), ($D387="W")),"N","Y"))</f>
        <v>N</v>
      </c>
      <c r="R387" t="s">
        <v>203</v>
      </c>
      <c r="S387" t="s">
        <v>203</v>
      </c>
      <c r="U387" t="s">
        <v>203</v>
      </c>
      <c r="V387" t="s">
        <v>203</v>
      </c>
      <c r="Y387" t="s">
        <v>203</v>
      </c>
      <c r="AC387">
        <f t="shared" si="549"/>
        <v>5</v>
      </c>
      <c r="AI387" t="s">
        <v>204</v>
      </c>
      <c r="AJ387" t="s">
        <v>203</v>
      </c>
      <c r="AK387" t="s">
        <v>203</v>
      </c>
      <c r="AO387" t="s">
        <v>203</v>
      </c>
      <c r="AP387">
        <f t="shared" ref="AP387:AP450" si="577">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+IF(ISBLANK($AL387),0,IF($AL387="O",2,1))+IF(ISBLANK($AM387),0,IF($AM387="O",2,1))+IF(ISBLANK($AN387),0,IF($AN387="O",2,1))+IF(ISBLANK($AO387),0,IF($AO387="O",2,1))</f>
        <v>5</v>
      </c>
    </row>
    <row r="388" spans="1:42" ht="14.5" customHeight="1" x14ac:dyDescent="0.35">
      <c r="A388" t="s">
        <v>33</v>
      </c>
      <c r="B388">
        <v>10</v>
      </c>
      <c r="C388" t="s">
        <v>1</v>
      </c>
      <c r="D388" t="str">
        <f t="shared" ref="D388" si="578">IF($B388&lt;$B389,"L",IF($B389&lt;$B388, "W", "T"))</f>
        <v>L</v>
      </c>
      <c r="E388" s="5">
        <f>$E389</f>
        <v>40888</v>
      </c>
      <c r="F388" s="4">
        <f t="shared" si="575"/>
        <v>13</v>
      </c>
      <c r="G388">
        <v>7</v>
      </c>
      <c r="H388" t="s">
        <v>34</v>
      </c>
      <c r="I388">
        <v>1300</v>
      </c>
      <c r="J388" t="s">
        <v>43</v>
      </c>
      <c r="K388">
        <v>37</v>
      </c>
      <c r="L388" t="s">
        <v>65</v>
      </c>
      <c r="M388">
        <f t="shared" si="560"/>
        <v>37</v>
      </c>
      <c r="N388" s="10">
        <f t="shared" ref="N388" si="579">IF(ISNA(VLOOKUP($A388,$A$354:$N$385,2,FALSE)),((VLOOKUP($A388,$A$322:$N$353,14,FALSE)*($F388-2))+VLOOKUP($A388,$A$322:$N$353,2,FALSE))/($F388-1),((VLOOKUP($A388,$A$354:$N$385,14,FALSE)*($F388-2))+VLOOKUP($A388,$A$354:$N$385,2,FALSE))/($F388-1))</f>
        <v>13.583333333333334</v>
      </c>
      <c r="O388" s="10">
        <f t="shared" ref="O388" si="580">IF(ISNA(VLOOKUP($A388,$A$354:$O$385,13,FALSE)),((VLOOKUP($A388,$A$322:$O$353,15,FALSE)*($F388-2))+VLOOKUP($A388,$A$322:$O$353,13,FALSE))/($F388-1),((VLOOKUP($A388,$A$354:$O$385,15,FALSE)*($F388-2))+VLOOKUP($A388,$A$354:$O$385,13,FALSE))/($F388-1))</f>
        <v>22.333333333333332</v>
      </c>
      <c r="P388" s="8">
        <f>(P389*-1)</f>
        <v>-11</v>
      </c>
      <c r="Q388" t="str">
        <f t="shared" si="576"/>
        <v>N</v>
      </c>
      <c r="R388" t="s">
        <v>204</v>
      </c>
      <c r="V388" t="s">
        <v>203</v>
      </c>
      <c r="AC388">
        <f t="shared" si="549"/>
        <v>3</v>
      </c>
      <c r="AJ388" t="s">
        <v>203</v>
      </c>
      <c r="AK388" t="s">
        <v>203</v>
      </c>
      <c r="AN388" t="s">
        <v>203</v>
      </c>
      <c r="AP388">
        <f t="shared" si="577"/>
        <v>3</v>
      </c>
    </row>
    <row r="389" spans="1:42" ht="14.5" customHeight="1" x14ac:dyDescent="0.35">
      <c r="A389" t="s">
        <v>31</v>
      </c>
      <c r="B389">
        <v>37</v>
      </c>
      <c r="C389" t="s">
        <v>1</v>
      </c>
      <c r="D389" t="str">
        <f t="shared" ref="D389" si="581">IF($B388&lt;$B389, "W", IF($B389&lt;$B388, "L", "T"))</f>
        <v>W</v>
      </c>
      <c r="E389" s="5">
        <v>40888</v>
      </c>
      <c r="F389" s="4">
        <f t="shared" si="575"/>
        <v>13</v>
      </c>
      <c r="G389">
        <v>7</v>
      </c>
      <c r="H389" t="s">
        <v>35</v>
      </c>
      <c r="I389">
        <v>1300</v>
      </c>
      <c r="J389" t="s">
        <v>43</v>
      </c>
      <c r="K389">
        <v>37</v>
      </c>
      <c r="L389" t="s">
        <v>65</v>
      </c>
      <c r="M389">
        <f t="shared" si="561"/>
        <v>10</v>
      </c>
      <c r="N389" s="10">
        <f t="shared" ref="N389:N417" si="582">IF(ISNA(VLOOKUP($A389,$A$354:$N$385,2,FALSE)),((VLOOKUP($A389,$A$322:$N$353,14,FALSE)*($F389-2))+VLOOKUP($A389,$A$322:$N$353,2,FALSE))/($F389-1),((VLOOKUP($A389,$A$354:$N$385,14,FALSE)*($F389-2))+VLOOKUP($A389,$A$354:$N$385,2,FALSE))/($F389-1))</f>
        <v>24.166666666666668</v>
      </c>
      <c r="O389" s="10">
        <f t="shared" ref="O389:O417" si="583">IF(ISNA(VLOOKUP($A389,$A$354:$O$385,13,FALSE)),((VLOOKUP($A389,$A$322:$O$353,15,FALSE)*($F389-2))+VLOOKUP($A389,$A$322:$O$353,13,FALSE))/($F389-1),((VLOOKUP($A389,$A$354:$O$385,15,FALSE)*($F389-2))+VLOOKUP($A389,$A$354:$O$385,13,FALSE))/($F389-1))</f>
        <v>21.666666666666668</v>
      </c>
      <c r="P389" s="8">
        <v>11</v>
      </c>
      <c r="Q389" t="str">
        <f t="shared" si="576"/>
        <v>N</v>
      </c>
      <c r="S389" t="s">
        <v>203</v>
      </c>
      <c r="V389" t="s">
        <v>203</v>
      </c>
      <c r="X389" t="s">
        <v>203</v>
      </c>
      <c r="Y389" t="s">
        <v>203</v>
      </c>
      <c r="AA389" t="s">
        <v>204</v>
      </c>
      <c r="AC389">
        <f t="shared" si="549"/>
        <v>6</v>
      </c>
      <c r="AD389" t="s">
        <v>203</v>
      </c>
      <c r="AH389" t="s">
        <v>203</v>
      </c>
      <c r="AI389" t="s">
        <v>203</v>
      </c>
      <c r="AN389" t="s">
        <v>203</v>
      </c>
      <c r="AP389">
        <f t="shared" si="577"/>
        <v>4</v>
      </c>
    </row>
    <row r="390" spans="1:42" ht="14.5" customHeight="1" x14ac:dyDescent="0.35">
      <c r="A390" t="s">
        <v>15</v>
      </c>
      <c r="B390">
        <v>20</v>
      </c>
      <c r="C390" t="s">
        <v>1</v>
      </c>
      <c r="D390" t="str">
        <f t="shared" ref="D390" si="584">IF($B390&lt;$B391,"L",IF($B391&lt;$B390, "W", "T"))</f>
        <v>W</v>
      </c>
      <c r="E390" s="5">
        <f t="shared" ref="E390" si="585">$E391</f>
        <v>40888</v>
      </c>
      <c r="F390" s="4">
        <f t="shared" si="575"/>
        <v>13</v>
      </c>
      <c r="G390">
        <v>7</v>
      </c>
      <c r="H390" t="s">
        <v>34</v>
      </c>
      <c r="I390">
        <v>1300</v>
      </c>
      <c r="J390" t="s">
        <v>43</v>
      </c>
      <c r="K390" s="1">
        <f>K391</f>
        <v>34</v>
      </c>
      <c r="L390" s="1" t="str">
        <f>L391</f>
        <v>Sunny</v>
      </c>
      <c r="M390">
        <f t="shared" si="560"/>
        <v>19</v>
      </c>
      <c r="N390" s="10">
        <f t="shared" si="582"/>
        <v>25.833333333333332</v>
      </c>
      <c r="O390" s="10">
        <f t="shared" si="583"/>
        <v>15.75</v>
      </c>
      <c r="P390" s="8">
        <f>(P391*-1)</f>
        <v>-2.5</v>
      </c>
      <c r="Q390" t="str">
        <f t="shared" si="576"/>
        <v>Y</v>
      </c>
      <c r="R390" t="s">
        <v>204</v>
      </c>
      <c r="Y390" t="s">
        <v>203</v>
      </c>
      <c r="Z390" t="s">
        <v>203</v>
      </c>
      <c r="AA390" t="s">
        <v>203</v>
      </c>
      <c r="AC390">
        <f t="shared" si="549"/>
        <v>5</v>
      </c>
      <c r="AD390" t="s">
        <v>203</v>
      </c>
      <c r="AI390" t="s">
        <v>203</v>
      </c>
      <c r="AP390">
        <f t="shared" si="577"/>
        <v>2</v>
      </c>
    </row>
    <row r="391" spans="1:42" ht="14.5" customHeight="1" x14ac:dyDescent="0.35">
      <c r="A391" t="s">
        <v>6</v>
      </c>
      <c r="B391">
        <v>19</v>
      </c>
      <c r="C391" t="s">
        <v>1</v>
      </c>
      <c r="D391" t="str">
        <f t="shared" ref="D391" si="586">IF($B390&lt;$B391, "W", IF($B391&lt;$B390, "L", "T"))</f>
        <v>L</v>
      </c>
      <c r="E391" s="5">
        <v>40888</v>
      </c>
      <c r="F391" s="4">
        <f t="shared" si="575"/>
        <v>13</v>
      </c>
      <c r="G391">
        <v>7</v>
      </c>
      <c r="H391" t="s">
        <v>35</v>
      </c>
      <c r="I391">
        <v>1300</v>
      </c>
      <c r="J391" t="s">
        <v>43</v>
      </c>
      <c r="K391" s="1">
        <v>34</v>
      </c>
      <c r="L391" s="1" t="s">
        <v>65</v>
      </c>
      <c r="M391">
        <f t="shared" si="561"/>
        <v>20</v>
      </c>
      <c r="N391" s="10">
        <f t="shared" si="582"/>
        <v>22.166666666666668</v>
      </c>
      <c r="O391" s="10">
        <f t="shared" si="583"/>
        <v>20.833333333333332</v>
      </c>
      <c r="P391" s="8">
        <v>2.5</v>
      </c>
      <c r="Q391" t="str">
        <f t="shared" si="576"/>
        <v>Y</v>
      </c>
      <c r="R391" t="s">
        <v>203</v>
      </c>
      <c r="S391" t="s">
        <v>203</v>
      </c>
      <c r="V391" t="s">
        <v>203</v>
      </c>
      <c r="Z391" t="s">
        <v>204</v>
      </c>
      <c r="AC391">
        <f t="shared" si="549"/>
        <v>5</v>
      </c>
      <c r="AL391" t="s">
        <v>203</v>
      </c>
      <c r="AM391" t="s">
        <v>204</v>
      </c>
      <c r="AO391" t="s">
        <v>203</v>
      </c>
      <c r="AP391">
        <f t="shared" si="577"/>
        <v>4</v>
      </c>
    </row>
    <row r="392" spans="1:42" ht="14.5" customHeight="1" x14ac:dyDescent="0.35">
      <c r="A392" t="s">
        <v>14</v>
      </c>
      <c r="B392">
        <v>10</v>
      </c>
      <c r="C392" t="s">
        <v>1</v>
      </c>
      <c r="D392" t="str">
        <f t="shared" ref="D392" si="587">IF($B392&lt;$B393,"L",IF($B393&lt;$B392, "W", "T"))</f>
        <v>L</v>
      </c>
      <c r="E392" s="5">
        <f t="shared" ref="E392" si="588">$E393</f>
        <v>40888</v>
      </c>
      <c r="F392" s="4">
        <f t="shared" si="575"/>
        <v>13</v>
      </c>
      <c r="G392">
        <v>7</v>
      </c>
      <c r="H392" t="s">
        <v>34</v>
      </c>
      <c r="I392">
        <v>1300</v>
      </c>
      <c r="J392" t="s">
        <v>43</v>
      </c>
      <c r="K392">
        <v>43</v>
      </c>
      <c r="L392" t="s">
        <v>65</v>
      </c>
      <c r="M392">
        <f t="shared" si="560"/>
        <v>24</v>
      </c>
      <c r="N392" s="10">
        <f t="shared" si="582"/>
        <v>14.5</v>
      </c>
      <c r="O392" s="10">
        <f t="shared" si="583"/>
        <v>29.833333333333332</v>
      </c>
      <c r="P392" s="8">
        <f>(P393*-1)</f>
        <v>-16</v>
      </c>
      <c r="Q392" t="str">
        <f t="shared" si="576"/>
        <v>N</v>
      </c>
      <c r="U392" t="s">
        <v>203</v>
      </c>
      <c r="X392" t="s">
        <v>203</v>
      </c>
      <c r="AA392" t="s">
        <v>203</v>
      </c>
      <c r="AC392">
        <f t="shared" si="549"/>
        <v>3</v>
      </c>
      <c r="AI392" t="s">
        <v>203</v>
      </c>
      <c r="AP392">
        <f t="shared" si="577"/>
        <v>1</v>
      </c>
    </row>
    <row r="393" spans="1:42" ht="14.5" customHeight="1" x14ac:dyDescent="0.35">
      <c r="A393" t="s">
        <v>30</v>
      </c>
      <c r="B393">
        <v>24</v>
      </c>
      <c r="C393" t="s">
        <v>1</v>
      </c>
      <c r="D393" t="str">
        <f t="shared" ref="D393" si="589">IF($B392&lt;$B393, "W", IF($B393&lt;$B392, "L", "T"))</f>
        <v>W</v>
      </c>
      <c r="E393" s="5">
        <v>40888</v>
      </c>
      <c r="F393" s="4">
        <f t="shared" si="575"/>
        <v>13</v>
      </c>
      <c r="G393">
        <v>7</v>
      </c>
      <c r="H393" t="s">
        <v>35</v>
      </c>
      <c r="I393">
        <v>1300</v>
      </c>
      <c r="J393" t="s">
        <v>43</v>
      </c>
      <c r="K393">
        <v>43</v>
      </c>
      <c r="L393" t="s">
        <v>65</v>
      </c>
      <c r="M393">
        <f t="shared" si="561"/>
        <v>10</v>
      </c>
      <c r="N393" s="10">
        <f t="shared" si="582"/>
        <v>24.666666666666668</v>
      </c>
      <c r="O393" s="10">
        <f t="shared" si="583"/>
        <v>16</v>
      </c>
      <c r="P393" s="8">
        <v>16</v>
      </c>
      <c r="Q393" t="str">
        <f t="shared" si="576"/>
        <v>N</v>
      </c>
      <c r="V393" t="s">
        <v>203</v>
      </c>
      <c r="X393" t="s">
        <v>203</v>
      </c>
      <c r="AC393">
        <f t="shared" si="549"/>
        <v>2</v>
      </c>
      <c r="AI393" t="s">
        <v>204</v>
      </c>
      <c r="AP393">
        <f t="shared" si="577"/>
        <v>2</v>
      </c>
    </row>
    <row r="394" spans="1:42" ht="14.5" customHeight="1" x14ac:dyDescent="0.35">
      <c r="A394" t="s">
        <v>7</v>
      </c>
      <c r="B394">
        <v>34</v>
      </c>
      <c r="C394" t="s">
        <v>1</v>
      </c>
      <c r="D394" t="str">
        <f t="shared" ref="D394" si="590">IF($B394&lt;$B395,"L",IF($B395&lt;$B394, "W", "T"))</f>
        <v>W</v>
      </c>
      <c r="E394" s="5">
        <f t="shared" ref="E394" si="591">$E395</f>
        <v>40888</v>
      </c>
      <c r="F394" s="4">
        <f t="shared" si="575"/>
        <v>13</v>
      </c>
      <c r="G394">
        <v>7</v>
      </c>
      <c r="H394" t="s">
        <v>34</v>
      </c>
      <c r="I394">
        <v>1300</v>
      </c>
      <c r="J394" t="s">
        <v>43</v>
      </c>
      <c r="K394">
        <v>40</v>
      </c>
      <c r="L394" t="s">
        <v>65</v>
      </c>
      <c r="M394">
        <f t="shared" si="560"/>
        <v>27</v>
      </c>
      <c r="N394" s="10">
        <f t="shared" si="582"/>
        <v>30.166666666666668</v>
      </c>
      <c r="O394" s="10">
        <f t="shared" si="583"/>
        <v>20.583333333333332</v>
      </c>
      <c r="P394" s="8">
        <f>(P395*-1)</f>
        <v>7.5</v>
      </c>
      <c r="Q394" t="str">
        <f t="shared" si="576"/>
        <v>N</v>
      </c>
      <c r="V394" t="s">
        <v>204</v>
      </c>
      <c r="AA394" t="s">
        <v>203</v>
      </c>
      <c r="AC394">
        <f t="shared" si="549"/>
        <v>3</v>
      </c>
      <c r="AJ394" t="s">
        <v>203</v>
      </c>
      <c r="AL394" t="s">
        <v>203</v>
      </c>
      <c r="AM394" t="s">
        <v>203</v>
      </c>
      <c r="AO394" t="s">
        <v>204</v>
      </c>
      <c r="AP394">
        <f t="shared" si="577"/>
        <v>5</v>
      </c>
    </row>
    <row r="395" spans="1:42" ht="14.5" customHeight="1" x14ac:dyDescent="0.35">
      <c r="A395" t="s">
        <v>29</v>
      </c>
      <c r="B395">
        <v>27</v>
      </c>
      <c r="C395" t="s">
        <v>1</v>
      </c>
      <c r="D395" t="str">
        <f t="shared" ref="D395" si="592">IF($B394&lt;$B395, "W", IF($B395&lt;$B394, "L", "T"))</f>
        <v>L</v>
      </c>
      <c r="E395" s="5">
        <v>40888</v>
      </c>
      <c r="F395" s="4">
        <f t="shared" si="575"/>
        <v>13</v>
      </c>
      <c r="G395">
        <v>7</v>
      </c>
      <c r="H395" t="s">
        <v>35</v>
      </c>
      <c r="I395">
        <v>1300</v>
      </c>
      <c r="J395" t="s">
        <v>43</v>
      </c>
      <c r="K395">
        <v>40</v>
      </c>
      <c r="L395" t="s">
        <v>65</v>
      </c>
      <c r="M395">
        <f t="shared" si="561"/>
        <v>34</v>
      </c>
      <c r="N395" s="10">
        <f t="shared" si="582"/>
        <v>16.833333333333332</v>
      </c>
      <c r="O395" s="10">
        <f t="shared" si="583"/>
        <v>21.333333333333332</v>
      </c>
      <c r="P395" s="8">
        <v>-7.5</v>
      </c>
      <c r="Q395" t="str">
        <f t="shared" si="576"/>
        <v>N</v>
      </c>
      <c r="R395" t="s">
        <v>203</v>
      </c>
      <c r="X395" t="s">
        <v>203</v>
      </c>
      <c r="Z395" t="s">
        <v>204</v>
      </c>
      <c r="AB395" t="s">
        <v>203</v>
      </c>
      <c r="AC395">
        <f t="shared" si="549"/>
        <v>5</v>
      </c>
      <c r="AD395" t="s">
        <v>203</v>
      </c>
      <c r="AI395" t="s">
        <v>203</v>
      </c>
      <c r="AL395" t="s">
        <v>203</v>
      </c>
      <c r="AO395" t="s">
        <v>204</v>
      </c>
      <c r="AP395">
        <f t="shared" si="577"/>
        <v>5</v>
      </c>
    </row>
    <row r="396" spans="1:42" ht="14.5" customHeight="1" x14ac:dyDescent="0.35">
      <c r="A396" t="s">
        <v>2</v>
      </c>
      <c r="B396">
        <v>22</v>
      </c>
      <c r="C396" t="s">
        <v>1</v>
      </c>
      <c r="D396" t="str">
        <f t="shared" ref="D396" si="593">IF($B396&lt;$B397,"L",IF($B397&lt;$B396, "W", "T"))</f>
        <v>W</v>
      </c>
      <c r="E396" s="5">
        <f t="shared" ref="E396" si="594">$E397</f>
        <v>40888</v>
      </c>
      <c r="F396" s="4">
        <f t="shared" si="575"/>
        <v>13</v>
      </c>
      <c r="G396">
        <v>7</v>
      </c>
      <c r="H396" t="s">
        <v>34</v>
      </c>
      <c r="I396">
        <v>1200</v>
      </c>
      <c r="J396" t="s">
        <v>38</v>
      </c>
      <c r="K396" s="1">
        <f>K397</f>
        <v>41</v>
      </c>
      <c r="L396" s="1" t="str">
        <f>L397</f>
        <v>Sunny, Cool</v>
      </c>
      <c r="M396">
        <f t="shared" si="560"/>
        <v>17</v>
      </c>
      <c r="N396" s="10">
        <f t="shared" si="582"/>
        <v>32.75</v>
      </c>
      <c r="O396" s="10">
        <f t="shared" si="583"/>
        <v>22.416666666666668</v>
      </c>
      <c r="P396" s="8">
        <f>(P397*-1)</f>
        <v>3.5</v>
      </c>
      <c r="Q396" t="str">
        <f t="shared" si="576"/>
        <v>N</v>
      </c>
      <c r="AC396">
        <f t="shared" si="549"/>
        <v>0</v>
      </c>
      <c r="AE396" t="s">
        <v>204</v>
      </c>
      <c r="AH396" t="s">
        <v>203</v>
      </c>
      <c r="AI396" t="s">
        <v>203</v>
      </c>
      <c r="AP396">
        <f t="shared" si="577"/>
        <v>4</v>
      </c>
    </row>
    <row r="397" spans="1:42" ht="14.5" customHeight="1" x14ac:dyDescent="0.35">
      <c r="A397" t="s">
        <v>13</v>
      </c>
      <c r="B397">
        <v>17</v>
      </c>
      <c r="C397" t="s">
        <v>1</v>
      </c>
      <c r="D397" t="str">
        <f t="shared" ref="D397" si="595">IF($B396&lt;$B397, "W", IF($B397&lt;$B396, "L", "T"))</f>
        <v>L</v>
      </c>
      <c r="E397" s="5">
        <v>40888</v>
      </c>
      <c r="F397" s="4">
        <f t="shared" si="575"/>
        <v>13</v>
      </c>
      <c r="G397">
        <v>7</v>
      </c>
      <c r="H397" t="s">
        <v>35</v>
      </c>
      <c r="I397">
        <v>1200</v>
      </c>
      <c r="J397" t="s">
        <v>38</v>
      </c>
      <c r="K397" s="1">
        <v>41</v>
      </c>
      <c r="L397" s="1" t="s">
        <v>105</v>
      </c>
      <c r="M397">
        <f t="shared" si="561"/>
        <v>22</v>
      </c>
      <c r="N397" s="10">
        <f t="shared" si="582"/>
        <v>20.75</v>
      </c>
      <c r="O397" s="10">
        <f t="shared" si="583"/>
        <v>19.083333333333332</v>
      </c>
      <c r="P397" s="8">
        <v>-3.5</v>
      </c>
      <c r="Q397" t="str">
        <f t="shared" si="576"/>
        <v>N</v>
      </c>
      <c r="V397" t="s">
        <v>203</v>
      </c>
      <c r="AA397" t="s">
        <v>203</v>
      </c>
      <c r="AC397">
        <f t="shared" si="549"/>
        <v>2</v>
      </c>
      <c r="AI397" t="s">
        <v>204</v>
      </c>
      <c r="AM397" t="s">
        <v>204</v>
      </c>
      <c r="AP397">
        <f t="shared" si="577"/>
        <v>4</v>
      </c>
    </row>
    <row r="398" spans="1:42" ht="14.5" customHeight="1" x14ac:dyDescent="0.35">
      <c r="A398" t="s">
        <v>9</v>
      </c>
      <c r="B398">
        <v>14</v>
      </c>
      <c r="C398" t="s">
        <v>1</v>
      </c>
      <c r="D398" t="str">
        <f t="shared" ref="D398" si="596">IF($B398&lt;$B399,"L",IF($B399&lt;$B398, "W", "T"))</f>
        <v>L</v>
      </c>
      <c r="E398" s="5">
        <f t="shared" ref="E398" si="597">$E399</f>
        <v>40888</v>
      </c>
      <c r="F398" s="4">
        <f t="shared" si="575"/>
        <v>13</v>
      </c>
      <c r="G398">
        <v>7</v>
      </c>
      <c r="H398" t="s">
        <v>34</v>
      </c>
      <c r="I398">
        <v>1300</v>
      </c>
      <c r="J398" t="s">
        <v>43</v>
      </c>
      <c r="K398">
        <v>58</v>
      </c>
      <c r="L398" t="s">
        <v>73</v>
      </c>
      <c r="M398">
        <f t="shared" si="560"/>
        <v>41</v>
      </c>
      <c r="N398" s="10">
        <f t="shared" si="582"/>
        <v>18.166666666666668</v>
      </c>
      <c r="O398" s="10">
        <f t="shared" si="583"/>
        <v>27.416666666666668</v>
      </c>
      <c r="P398" s="8">
        <f>(P399*-1)</f>
        <v>3</v>
      </c>
      <c r="Q398" t="str">
        <f t="shared" si="576"/>
        <v>Y</v>
      </c>
      <c r="R398" t="s">
        <v>203</v>
      </c>
      <c r="U398" t="s">
        <v>203</v>
      </c>
      <c r="AC398">
        <f t="shared" si="549"/>
        <v>2</v>
      </c>
      <c r="AD398" t="s">
        <v>203</v>
      </c>
      <c r="AE398" t="s">
        <v>203</v>
      </c>
      <c r="AL398" t="s">
        <v>204</v>
      </c>
      <c r="AP398">
        <f t="shared" si="577"/>
        <v>4</v>
      </c>
    </row>
    <row r="399" spans="1:42" ht="14.5" customHeight="1" x14ac:dyDescent="0.35">
      <c r="A399" t="s">
        <v>19</v>
      </c>
      <c r="B399">
        <v>41</v>
      </c>
      <c r="C399" t="s">
        <v>1</v>
      </c>
      <c r="D399" t="str">
        <f t="shared" ref="D399" si="598">IF($B398&lt;$B399, "W", IF($B399&lt;$B398, "L", "T"))</f>
        <v>W</v>
      </c>
      <c r="E399" s="5">
        <v>40888</v>
      </c>
      <c r="F399" s="4">
        <f t="shared" si="575"/>
        <v>13</v>
      </c>
      <c r="G399">
        <v>6</v>
      </c>
      <c r="H399" t="s">
        <v>35</v>
      </c>
      <c r="I399">
        <v>1300</v>
      </c>
      <c r="J399" t="s">
        <v>43</v>
      </c>
      <c r="K399">
        <v>58</v>
      </c>
      <c r="L399" t="s">
        <v>73</v>
      </c>
      <c r="M399">
        <f t="shared" si="561"/>
        <v>14</v>
      </c>
      <c r="N399" s="10">
        <f t="shared" si="582"/>
        <v>12.666666666666666</v>
      </c>
      <c r="O399" s="10">
        <f t="shared" si="583"/>
        <v>19.833333333333336</v>
      </c>
      <c r="P399" s="8">
        <v>-3</v>
      </c>
      <c r="Q399" t="str">
        <f t="shared" si="576"/>
        <v>Y</v>
      </c>
      <c r="U399" t="s">
        <v>203</v>
      </c>
      <c r="Z399" t="s">
        <v>203</v>
      </c>
      <c r="AC399">
        <f t="shared" si="549"/>
        <v>2</v>
      </c>
      <c r="AH399" t="s">
        <v>204</v>
      </c>
      <c r="AK399" t="s">
        <v>204</v>
      </c>
      <c r="AL399" t="s">
        <v>204</v>
      </c>
      <c r="AN399" t="s">
        <v>204</v>
      </c>
      <c r="AP399">
        <f t="shared" si="577"/>
        <v>8</v>
      </c>
    </row>
    <row r="400" spans="1:42" ht="14.5" customHeight="1" x14ac:dyDescent="0.35">
      <c r="A400" t="s">
        <v>27</v>
      </c>
      <c r="B400">
        <v>26</v>
      </c>
      <c r="C400" t="s">
        <v>1</v>
      </c>
      <c r="D400" t="str">
        <f t="shared" ref="D400" si="599">IF($B400&lt;$B401,"L",IF($B401&lt;$B400, "W", "T"))</f>
        <v>W</v>
      </c>
      <c r="E400" s="5">
        <f t="shared" ref="E400" si="600">$E401</f>
        <v>40888</v>
      </c>
      <c r="F400" s="4">
        <f t="shared" si="575"/>
        <v>13</v>
      </c>
      <c r="G400">
        <v>10</v>
      </c>
      <c r="H400" t="s">
        <v>34</v>
      </c>
      <c r="I400">
        <v>1300</v>
      </c>
      <c r="J400" t="s">
        <v>43</v>
      </c>
      <c r="K400">
        <v>75</v>
      </c>
      <c r="L400" t="s">
        <v>64</v>
      </c>
      <c r="M400">
        <f t="shared" si="560"/>
        <v>10</v>
      </c>
      <c r="N400" s="10">
        <f t="shared" si="582"/>
        <v>22.583333333333332</v>
      </c>
      <c r="O400" s="10">
        <f t="shared" si="583"/>
        <v>23.5</v>
      </c>
      <c r="P400" s="8">
        <f>(P401*-1)</f>
        <v>-3</v>
      </c>
      <c r="Q400" t="str">
        <f t="shared" si="576"/>
        <v>Y</v>
      </c>
      <c r="R400" t="s">
        <v>203</v>
      </c>
      <c r="Y400" t="s">
        <v>203</v>
      </c>
      <c r="Z400" t="s">
        <v>203</v>
      </c>
      <c r="AA400" t="s">
        <v>203</v>
      </c>
      <c r="AC400">
        <f t="shared" si="549"/>
        <v>4</v>
      </c>
      <c r="AD400" t="s">
        <v>203</v>
      </c>
      <c r="AH400" t="s">
        <v>203</v>
      </c>
      <c r="AK400" t="s">
        <v>203</v>
      </c>
      <c r="AM400" t="s">
        <v>203</v>
      </c>
      <c r="AP400">
        <f t="shared" si="577"/>
        <v>4</v>
      </c>
    </row>
    <row r="401" spans="1:42" ht="14.5" customHeight="1" x14ac:dyDescent="0.35">
      <c r="A401" t="s">
        <v>10</v>
      </c>
      <c r="B401">
        <v>10</v>
      </c>
      <c r="C401" t="s">
        <v>1</v>
      </c>
      <c r="D401" t="str">
        <f t="shared" ref="D401" si="601">IF($B400&lt;$B401, "W", IF($B401&lt;$B400, "L", "T"))</f>
        <v>L</v>
      </c>
      <c r="E401" s="5">
        <v>40888</v>
      </c>
      <c r="F401" s="4">
        <f t="shared" si="575"/>
        <v>13</v>
      </c>
      <c r="G401">
        <v>7</v>
      </c>
      <c r="H401" t="s">
        <v>35</v>
      </c>
      <c r="I401">
        <v>1300</v>
      </c>
      <c r="J401" t="s">
        <v>43</v>
      </c>
      <c r="K401">
        <v>75</v>
      </c>
      <c r="L401" t="s">
        <v>64</v>
      </c>
      <c r="M401">
        <f t="shared" si="561"/>
        <v>26</v>
      </c>
      <c r="N401" s="10">
        <f t="shared" si="582"/>
        <v>20.5</v>
      </c>
      <c r="O401" s="10">
        <f t="shared" si="583"/>
        <v>18.333333333333332</v>
      </c>
      <c r="P401" s="8">
        <v>3</v>
      </c>
      <c r="Q401" t="str">
        <f t="shared" si="576"/>
        <v>Y</v>
      </c>
      <c r="Y401" t="s">
        <v>203</v>
      </c>
      <c r="AC401">
        <f t="shared" si="549"/>
        <v>1</v>
      </c>
      <c r="AO401" t="s">
        <v>203</v>
      </c>
      <c r="AP401">
        <f t="shared" si="577"/>
        <v>1</v>
      </c>
    </row>
    <row r="402" spans="1:42" ht="14.5" customHeight="1" x14ac:dyDescent="0.35">
      <c r="A402" t="s">
        <v>0</v>
      </c>
      <c r="B402">
        <v>28</v>
      </c>
      <c r="C402" t="s">
        <v>1</v>
      </c>
      <c r="D402" t="str">
        <f t="shared" ref="D402" si="602">IF($B402&lt;$B403,"L",IF($B403&lt;$B402, "W", "T"))</f>
        <v>L</v>
      </c>
      <c r="E402" s="5">
        <f t="shared" ref="E402" si="603">$E403</f>
        <v>40888</v>
      </c>
      <c r="F402" s="4">
        <f t="shared" si="575"/>
        <v>13</v>
      </c>
      <c r="G402">
        <v>7</v>
      </c>
      <c r="H402" t="s">
        <v>34</v>
      </c>
      <c r="I402">
        <v>1200</v>
      </c>
      <c r="J402" t="s">
        <v>43</v>
      </c>
      <c r="K402" t="s">
        <v>61</v>
      </c>
      <c r="M402">
        <f t="shared" si="560"/>
        <v>34</v>
      </c>
      <c r="N402" s="10">
        <f t="shared" si="582"/>
        <v>20.5</v>
      </c>
      <c r="O402" s="10">
        <f t="shared" si="583"/>
        <v>27.5</v>
      </c>
      <c r="P402" s="8">
        <f>(P403*-1)</f>
        <v>-10</v>
      </c>
      <c r="Q402" t="str">
        <f t="shared" si="576"/>
        <v>N</v>
      </c>
      <c r="R402" t="s">
        <v>203</v>
      </c>
      <c r="S402" t="s">
        <v>204</v>
      </c>
      <c r="T402" t="s">
        <v>203</v>
      </c>
      <c r="Y402" t="s">
        <v>203</v>
      </c>
      <c r="AB402" t="s">
        <v>203</v>
      </c>
      <c r="AC402">
        <f t="shared" si="549"/>
        <v>6</v>
      </c>
      <c r="AH402" t="s">
        <v>203</v>
      </c>
      <c r="AI402" t="s">
        <v>203</v>
      </c>
      <c r="AK402" t="s">
        <v>203</v>
      </c>
      <c r="AN402" t="s">
        <v>204</v>
      </c>
      <c r="AP402">
        <f t="shared" si="577"/>
        <v>5</v>
      </c>
    </row>
    <row r="403" spans="1:42" ht="14.5" customHeight="1" x14ac:dyDescent="0.35">
      <c r="A403" t="s">
        <v>16</v>
      </c>
      <c r="B403">
        <v>34</v>
      </c>
      <c r="C403" t="s">
        <v>1</v>
      </c>
      <c r="D403" t="str">
        <f t="shared" ref="D403" si="604">IF($B402&lt;$B403, "W", IF($B403&lt;$B402, "L", "T"))</f>
        <v>W</v>
      </c>
      <c r="E403" s="5">
        <v>40888</v>
      </c>
      <c r="F403" s="4">
        <f t="shared" si="575"/>
        <v>13</v>
      </c>
      <c r="G403">
        <v>7</v>
      </c>
      <c r="H403" t="s">
        <v>35</v>
      </c>
      <c r="I403">
        <v>1200</v>
      </c>
      <c r="J403" t="s">
        <v>43</v>
      </c>
      <c r="K403" t="s">
        <v>61</v>
      </c>
      <c r="M403">
        <f t="shared" si="561"/>
        <v>28</v>
      </c>
      <c r="N403" s="10">
        <f t="shared" si="582"/>
        <v>27.75</v>
      </c>
      <c r="O403" s="10">
        <f t="shared" si="583"/>
        <v>23.083333333333332</v>
      </c>
      <c r="P403" s="8">
        <v>10</v>
      </c>
      <c r="Q403" t="str">
        <f t="shared" si="576"/>
        <v>N</v>
      </c>
      <c r="X403" t="s">
        <v>203</v>
      </c>
      <c r="AA403" t="s">
        <v>203</v>
      </c>
      <c r="AC403">
        <f t="shared" si="549"/>
        <v>2</v>
      </c>
      <c r="AH403" t="s">
        <v>203</v>
      </c>
      <c r="AL403" t="s">
        <v>204</v>
      </c>
      <c r="AM403" t="s">
        <v>203</v>
      </c>
      <c r="AN403" t="s">
        <v>204</v>
      </c>
      <c r="AO403" t="s">
        <v>203</v>
      </c>
      <c r="AP403">
        <f t="shared" si="577"/>
        <v>7</v>
      </c>
    </row>
    <row r="404" spans="1:42" ht="14.5" customHeight="1" x14ac:dyDescent="0.35">
      <c r="A404" t="s">
        <v>3</v>
      </c>
      <c r="B404">
        <v>31</v>
      </c>
      <c r="C404" t="s">
        <v>1</v>
      </c>
      <c r="D404" t="str">
        <f t="shared" ref="D404" si="605">IF($B404&lt;$B405,"L",IF($B405&lt;$B404, "W", "T"))</f>
        <v>W</v>
      </c>
      <c r="E404" s="5">
        <f t="shared" ref="E404" si="606">$E405</f>
        <v>40888</v>
      </c>
      <c r="F404" s="4">
        <f t="shared" si="575"/>
        <v>13</v>
      </c>
      <c r="G404">
        <v>7</v>
      </c>
      <c r="H404" t="s">
        <v>34</v>
      </c>
      <c r="I404">
        <v>1300</v>
      </c>
      <c r="J404" t="s">
        <v>43</v>
      </c>
      <c r="K404">
        <v>43</v>
      </c>
      <c r="L404" t="s">
        <v>65</v>
      </c>
      <c r="M404">
        <f t="shared" si="560"/>
        <v>23</v>
      </c>
      <c r="N404" s="10">
        <f t="shared" si="582"/>
        <v>22.416666666666668</v>
      </c>
      <c r="O404" s="10">
        <f t="shared" si="583"/>
        <v>20.333333333333332</v>
      </c>
      <c r="P404" s="8">
        <f>(P405*-1)</f>
        <v>3</v>
      </c>
      <c r="Q404" t="str">
        <f t="shared" si="576"/>
        <v>N</v>
      </c>
      <c r="S404" t="s">
        <v>203</v>
      </c>
      <c r="T404" t="s">
        <v>203</v>
      </c>
      <c r="W404" t="s">
        <v>203</v>
      </c>
      <c r="Y404" t="s">
        <v>203</v>
      </c>
      <c r="AA404" t="s">
        <v>203</v>
      </c>
      <c r="AC404">
        <f t="shared" si="549"/>
        <v>5</v>
      </c>
      <c r="AH404" t="s">
        <v>204</v>
      </c>
      <c r="AK404" t="s">
        <v>203</v>
      </c>
      <c r="AL404" t="s">
        <v>204</v>
      </c>
      <c r="AP404">
        <f t="shared" si="577"/>
        <v>5</v>
      </c>
    </row>
    <row r="405" spans="1:42" ht="14.5" customHeight="1" x14ac:dyDescent="0.35">
      <c r="A405" t="s">
        <v>20</v>
      </c>
      <c r="B405">
        <v>23</v>
      </c>
      <c r="C405" t="s">
        <v>1</v>
      </c>
      <c r="D405" t="str">
        <f t="shared" ref="D405" si="607">IF($B404&lt;$B405, "W", IF($B405&lt;$B404, "L", "T"))</f>
        <v>L</v>
      </c>
      <c r="E405" s="5">
        <v>40888</v>
      </c>
      <c r="F405" s="4">
        <f t="shared" si="575"/>
        <v>13</v>
      </c>
      <c r="G405">
        <v>7</v>
      </c>
      <c r="H405" t="s">
        <v>35</v>
      </c>
      <c r="I405">
        <v>1300</v>
      </c>
      <c r="J405" t="s">
        <v>43</v>
      </c>
      <c r="K405">
        <v>43</v>
      </c>
      <c r="L405" t="s">
        <v>65</v>
      </c>
      <c r="M405">
        <f t="shared" si="561"/>
        <v>31</v>
      </c>
      <c r="N405" s="10">
        <f t="shared" si="582"/>
        <v>24.166666666666668</v>
      </c>
      <c r="O405" s="10">
        <f t="shared" si="583"/>
        <v>27</v>
      </c>
      <c r="P405" s="8">
        <v>-3</v>
      </c>
      <c r="Q405" t="str">
        <f t="shared" si="576"/>
        <v>N</v>
      </c>
      <c r="U405" t="s">
        <v>203</v>
      </c>
      <c r="W405" t="s">
        <v>204</v>
      </c>
      <c r="X405" t="s">
        <v>203</v>
      </c>
      <c r="AC405">
        <f t="shared" si="549"/>
        <v>4</v>
      </c>
      <c r="AF405" t="s">
        <v>204</v>
      </c>
      <c r="AK405" t="s">
        <v>204</v>
      </c>
      <c r="AO405" t="s">
        <v>203</v>
      </c>
      <c r="AP405">
        <f t="shared" si="577"/>
        <v>5</v>
      </c>
    </row>
    <row r="406" spans="1:42" ht="14.5" customHeight="1" x14ac:dyDescent="0.35">
      <c r="A406" t="s">
        <v>17</v>
      </c>
      <c r="B406">
        <v>10</v>
      </c>
      <c r="C406" t="s">
        <v>5</v>
      </c>
      <c r="D406" t="str">
        <f t="shared" ref="D406" si="608">IF($B406&lt;$B407,"L",IF($B407&lt;$B406, "W", "T"))</f>
        <v>L</v>
      </c>
      <c r="E406" s="5">
        <f t="shared" ref="E406" si="609">$E407</f>
        <v>40888</v>
      </c>
      <c r="F406" s="4">
        <f t="shared" si="575"/>
        <v>13</v>
      </c>
      <c r="G406">
        <v>7</v>
      </c>
      <c r="H406" t="s">
        <v>34</v>
      </c>
      <c r="I406">
        <v>1405</v>
      </c>
      <c r="J406" t="s">
        <v>40</v>
      </c>
      <c r="K406">
        <v>50</v>
      </c>
      <c r="L406" t="s">
        <v>65</v>
      </c>
      <c r="M406">
        <f t="shared" si="560"/>
        <v>13</v>
      </c>
      <c r="N406" s="10">
        <f t="shared" si="582"/>
        <v>24.25</v>
      </c>
      <c r="O406" s="10">
        <f t="shared" si="583"/>
        <v>20.166666666666668</v>
      </c>
      <c r="P406" s="8">
        <f>(P407*-1)</f>
        <v>-3</v>
      </c>
      <c r="Q406" t="str">
        <f t="shared" si="576"/>
        <v>N</v>
      </c>
      <c r="R406" t="s">
        <v>204</v>
      </c>
      <c r="S406" t="s">
        <v>204</v>
      </c>
      <c r="X406" t="s">
        <v>204</v>
      </c>
      <c r="AC406">
        <f t="shared" si="549"/>
        <v>6</v>
      </c>
      <c r="AE406" t="s">
        <v>203</v>
      </c>
      <c r="AJ406" t="s">
        <v>203</v>
      </c>
      <c r="AM406" t="s">
        <v>203</v>
      </c>
      <c r="AO406" t="s">
        <v>204</v>
      </c>
      <c r="AP406">
        <f t="shared" si="577"/>
        <v>5</v>
      </c>
    </row>
    <row r="407" spans="1:42" ht="14.5" customHeight="1" x14ac:dyDescent="0.35">
      <c r="A407" t="s">
        <v>18</v>
      </c>
      <c r="B407">
        <v>13</v>
      </c>
      <c r="C407" t="s">
        <v>5</v>
      </c>
      <c r="D407" t="str">
        <f t="shared" ref="D407" si="610">IF($B406&lt;$B407, "W", IF($B407&lt;$B406, "L", "T"))</f>
        <v>W</v>
      </c>
      <c r="E407" s="5">
        <v>40888</v>
      </c>
      <c r="F407" s="4">
        <f t="shared" si="575"/>
        <v>13</v>
      </c>
      <c r="G407">
        <v>7</v>
      </c>
      <c r="H407" t="s">
        <v>35</v>
      </c>
      <c r="I407">
        <v>1405</v>
      </c>
      <c r="J407" t="s">
        <v>40</v>
      </c>
      <c r="K407">
        <v>50</v>
      </c>
      <c r="L407" t="s">
        <v>65</v>
      </c>
      <c r="M407">
        <f t="shared" si="561"/>
        <v>10</v>
      </c>
      <c r="N407" s="10">
        <f t="shared" si="582"/>
        <v>21.333333333333332</v>
      </c>
      <c r="O407" s="10">
        <f t="shared" si="583"/>
        <v>24.333333333333332</v>
      </c>
      <c r="P407" s="8">
        <v>3</v>
      </c>
      <c r="Q407" t="str">
        <f t="shared" si="576"/>
        <v>N</v>
      </c>
      <c r="S407" t="s">
        <v>203</v>
      </c>
      <c r="T407" t="s">
        <v>204</v>
      </c>
      <c r="W407" t="s">
        <v>203</v>
      </c>
      <c r="AC407">
        <f t="shared" si="549"/>
        <v>4</v>
      </c>
      <c r="AH407" t="s">
        <v>203</v>
      </c>
      <c r="AN407" t="s">
        <v>203</v>
      </c>
      <c r="AP407">
        <f t="shared" si="577"/>
        <v>2</v>
      </c>
    </row>
    <row r="408" spans="1:42" ht="14.5" customHeight="1" x14ac:dyDescent="0.35">
      <c r="A408" t="s">
        <v>24</v>
      </c>
      <c r="B408">
        <v>19</v>
      </c>
      <c r="C408" t="s">
        <v>1</v>
      </c>
      <c r="D408" t="str">
        <f t="shared" ref="D408" si="611">IF($B408&lt;$B409,"L",IF($B409&lt;$B408, "W", "T"))</f>
        <v>L</v>
      </c>
      <c r="E408" s="5">
        <f t="shared" ref="E408" si="612">$E409</f>
        <v>40888</v>
      </c>
      <c r="F408" s="4">
        <f t="shared" si="575"/>
        <v>13</v>
      </c>
      <c r="G408">
        <v>7</v>
      </c>
      <c r="H408" t="s">
        <v>34</v>
      </c>
      <c r="I408">
        <v>1405</v>
      </c>
      <c r="J408" t="s">
        <v>40</v>
      </c>
      <c r="K408" s="1" t="str">
        <f>K409</f>
        <v>Dome</v>
      </c>
      <c r="L408" s="1">
        <f>L409</f>
        <v>0</v>
      </c>
      <c r="M408">
        <f t="shared" si="560"/>
        <v>21</v>
      </c>
      <c r="N408" s="10">
        <f t="shared" si="582"/>
        <v>24</v>
      </c>
      <c r="O408" s="10">
        <f t="shared" si="583"/>
        <v>13.416666666666666</v>
      </c>
      <c r="P408" s="8">
        <f>(P409*-1)</f>
        <v>3.5</v>
      </c>
      <c r="Q408" t="str">
        <f t="shared" si="576"/>
        <v>Y</v>
      </c>
      <c r="AC408">
        <f t="shared" si="549"/>
        <v>0</v>
      </c>
      <c r="AJ408" t="s">
        <v>204</v>
      </c>
      <c r="AL408" t="s">
        <v>203</v>
      </c>
      <c r="AM408" t="s">
        <v>203</v>
      </c>
      <c r="AP408">
        <f t="shared" si="577"/>
        <v>4</v>
      </c>
    </row>
    <row r="409" spans="1:42" ht="14.5" customHeight="1" x14ac:dyDescent="0.35">
      <c r="A409" t="s">
        <v>22</v>
      </c>
      <c r="B409">
        <v>21</v>
      </c>
      <c r="C409" t="s">
        <v>1</v>
      </c>
      <c r="D409" t="str">
        <f t="shared" ref="D409" si="613">IF($B408&lt;$B409, "W", IF($B409&lt;$B408, "L", "T"))</f>
        <v>W</v>
      </c>
      <c r="E409" s="5">
        <v>40888</v>
      </c>
      <c r="F409" s="4">
        <f t="shared" si="575"/>
        <v>13</v>
      </c>
      <c r="G409">
        <v>7</v>
      </c>
      <c r="H409" t="s">
        <v>35</v>
      </c>
      <c r="I409">
        <v>1405</v>
      </c>
      <c r="J409" t="s">
        <v>40</v>
      </c>
      <c r="K409" s="1" t="s">
        <v>61</v>
      </c>
      <c r="L409" s="1"/>
      <c r="M409">
        <f t="shared" si="561"/>
        <v>19</v>
      </c>
      <c r="N409" s="10">
        <f t="shared" si="582"/>
        <v>19.333333333333332</v>
      </c>
      <c r="O409" s="10">
        <f t="shared" si="583"/>
        <v>22.416666666666668</v>
      </c>
      <c r="P409" s="8">
        <v>-3.5</v>
      </c>
      <c r="Q409" t="str">
        <f t="shared" si="576"/>
        <v>Y</v>
      </c>
      <c r="S409" t="s">
        <v>203</v>
      </c>
      <c r="AC409">
        <f t="shared" si="549"/>
        <v>1</v>
      </c>
      <c r="AE409" t="s">
        <v>203</v>
      </c>
      <c r="AF409" t="s">
        <v>204</v>
      </c>
      <c r="AP409">
        <f t="shared" si="577"/>
        <v>3</v>
      </c>
    </row>
    <row r="410" spans="1:42" ht="14.5" customHeight="1" x14ac:dyDescent="0.35">
      <c r="A410" t="s">
        <v>12</v>
      </c>
      <c r="B410">
        <v>16</v>
      </c>
      <c r="C410" t="s">
        <v>1</v>
      </c>
      <c r="D410" t="str">
        <f t="shared" ref="D410" si="614">IF($B410&lt;$B411,"L",IF($B411&lt;$B410, "W", "T"))</f>
        <v>L</v>
      </c>
      <c r="E410" s="5">
        <f t="shared" ref="E410" si="615">$E411</f>
        <v>40888</v>
      </c>
      <c r="F410" s="4">
        <f t="shared" si="575"/>
        <v>13</v>
      </c>
      <c r="G410">
        <v>7</v>
      </c>
      <c r="H410" t="s">
        <v>34</v>
      </c>
      <c r="I410">
        <v>1515</v>
      </c>
      <c r="J410" t="s">
        <v>38</v>
      </c>
      <c r="K410">
        <v>43</v>
      </c>
      <c r="L410" t="s">
        <v>69</v>
      </c>
      <c r="M410">
        <f t="shared" si="560"/>
        <v>46</v>
      </c>
      <c r="N410" s="10">
        <f t="shared" si="582"/>
        <v>22.833333333333332</v>
      </c>
      <c r="O410" s="10">
        <f t="shared" si="583"/>
        <v>25.666666666666668</v>
      </c>
      <c r="P410" s="8">
        <f>(P411*-1)</f>
        <v>-12</v>
      </c>
      <c r="Q410" t="str">
        <f t="shared" si="576"/>
        <v>N</v>
      </c>
      <c r="U410" t="s">
        <v>203</v>
      </c>
      <c r="AA410" t="s">
        <v>204</v>
      </c>
      <c r="AC410">
        <f t="shared" ref="AC410:AC473" si="616">IF(ISBLANK($R410),0,IF($R410="O",2,1))+IF(ISBLANK($S410),0,IF($S410="O",2,1))+IF(ISBLANK($T410),0,IF($T410="O",2,1))+IF(ISBLANK($U410),0,IF($U410="O",2,1))+IF(ISBLANK($V410),0,IF($V410="O",2,1))+IF(ISBLANK($W410),0,IF($W410="O",2,1))+IF(ISBLANK($X410),0,IF($X410="O",2,1))+IF(ISBLANK($Y410),0,IF($Y410="O",2,1))+IF(ISBLANK($Z410),0,IF($Z410="O",2,1))+IF(ISBLANK($AA410),0,IF($AA410="O",2,1))+IF(ISBLANK($AB410),0,IF($AB410="O",2,1))</f>
        <v>3</v>
      </c>
      <c r="AE410" t="s">
        <v>203</v>
      </c>
      <c r="AJ410" t="s">
        <v>203</v>
      </c>
      <c r="AN410" t="s">
        <v>203</v>
      </c>
      <c r="AP410">
        <f t="shared" si="577"/>
        <v>3</v>
      </c>
    </row>
    <row r="411" spans="1:42" ht="14.5" customHeight="1" x14ac:dyDescent="0.35">
      <c r="A411" t="s">
        <v>26</v>
      </c>
      <c r="B411">
        <v>46</v>
      </c>
      <c r="C411" t="s">
        <v>1</v>
      </c>
      <c r="D411" t="str">
        <f t="shared" ref="D411" si="617">IF($B410&lt;$B411, "W", IF($B411&lt;$B410, "L", "T"))</f>
        <v>W</v>
      </c>
      <c r="E411" s="5">
        <v>40888</v>
      </c>
      <c r="F411" s="4">
        <f t="shared" si="575"/>
        <v>13</v>
      </c>
      <c r="G411">
        <v>7</v>
      </c>
      <c r="H411" t="s">
        <v>35</v>
      </c>
      <c r="I411">
        <v>1515</v>
      </c>
      <c r="J411" t="s">
        <v>38</v>
      </c>
      <c r="K411">
        <v>43</v>
      </c>
      <c r="L411" t="s">
        <v>69</v>
      </c>
      <c r="M411">
        <f t="shared" si="561"/>
        <v>16</v>
      </c>
      <c r="N411" s="10">
        <f t="shared" si="582"/>
        <v>35</v>
      </c>
      <c r="O411" s="10">
        <f t="shared" si="583"/>
        <v>21.833333333333332</v>
      </c>
      <c r="P411" s="8">
        <v>12</v>
      </c>
      <c r="Q411" t="str">
        <f t="shared" si="576"/>
        <v>N</v>
      </c>
      <c r="Y411" t="s">
        <v>204</v>
      </c>
      <c r="AC411">
        <f t="shared" si="616"/>
        <v>2</v>
      </c>
      <c r="AH411" t="s">
        <v>204</v>
      </c>
      <c r="AI411" t="s">
        <v>204</v>
      </c>
      <c r="AK411" t="s">
        <v>203</v>
      </c>
      <c r="AL411" t="s">
        <v>203</v>
      </c>
      <c r="AP411">
        <f t="shared" si="577"/>
        <v>6</v>
      </c>
    </row>
    <row r="412" spans="1:42" ht="14.5" customHeight="1" x14ac:dyDescent="0.35">
      <c r="A412" t="s">
        <v>11</v>
      </c>
      <c r="B412">
        <v>10</v>
      </c>
      <c r="C412" t="s">
        <v>1</v>
      </c>
      <c r="D412" t="str">
        <f t="shared" ref="D412" si="618">IF($B412&lt;$B413,"L",IF($B413&lt;$B412, "W", "T"))</f>
        <v>L</v>
      </c>
      <c r="E412" s="5">
        <f t="shared" ref="E412" si="619">$E413</f>
        <v>40888</v>
      </c>
      <c r="F412" s="4">
        <f t="shared" si="575"/>
        <v>13</v>
      </c>
      <c r="G412">
        <v>7</v>
      </c>
      <c r="H412" t="s">
        <v>34</v>
      </c>
      <c r="I412">
        <v>1305</v>
      </c>
      <c r="J412" t="s">
        <v>67</v>
      </c>
      <c r="K412">
        <v>59</v>
      </c>
      <c r="L412" t="s">
        <v>64</v>
      </c>
      <c r="M412">
        <f t="shared" si="560"/>
        <v>37</v>
      </c>
      <c r="N412" s="10">
        <f t="shared" si="582"/>
        <v>23.166666666666668</v>
      </c>
      <c r="O412" s="10">
        <f t="shared" si="583"/>
        <v>25.333333333333332</v>
      </c>
      <c r="P412" s="8">
        <f>(P413*-1)</f>
        <v>-7</v>
      </c>
      <c r="Q412" t="str">
        <f t="shared" si="576"/>
        <v>N</v>
      </c>
      <c r="S412" t="s">
        <v>204</v>
      </c>
      <c r="U412" t="s">
        <v>204</v>
      </c>
      <c r="V412" t="s">
        <v>204</v>
      </c>
      <c r="Y412" t="s">
        <v>203</v>
      </c>
      <c r="AC412">
        <f t="shared" si="616"/>
        <v>7</v>
      </c>
      <c r="AN412" t="s">
        <v>203</v>
      </c>
      <c r="AO412" t="s">
        <v>203</v>
      </c>
      <c r="AP412">
        <f t="shared" si="577"/>
        <v>2</v>
      </c>
    </row>
    <row r="413" spans="1:42" ht="14.5" customHeight="1" x14ac:dyDescent="0.35">
      <c r="A413" t="s">
        <v>32</v>
      </c>
      <c r="B413">
        <v>37</v>
      </c>
      <c r="C413" t="s">
        <v>1</v>
      </c>
      <c r="D413" t="str">
        <f t="shared" ref="D413" si="620">IF($B412&lt;$B413, "W", IF($B413&lt;$B412, "L", "T"))</f>
        <v>W</v>
      </c>
      <c r="E413" s="5">
        <v>40888</v>
      </c>
      <c r="F413" s="4">
        <f t="shared" si="575"/>
        <v>13</v>
      </c>
      <c r="G413">
        <v>6</v>
      </c>
      <c r="H413" t="s">
        <v>35</v>
      </c>
      <c r="I413">
        <v>1305</v>
      </c>
      <c r="J413" t="s">
        <v>67</v>
      </c>
      <c r="K413">
        <v>59</v>
      </c>
      <c r="L413" t="s">
        <v>64</v>
      </c>
      <c r="M413">
        <f t="shared" si="561"/>
        <v>10</v>
      </c>
      <c r="N413" s="10">
        <f t="shared" si="582"/>
        <v>23.916666666666668</v>
      </c>
      <c r="O413" s="10">
        <f t="shared" si="583"/>
        <v>24.083333333333332</v>
      </c>
      <c r="P413" s="8">
        <v>7</v>
      </c>
      <c r="Q413" t="str">
        <f t="shared" si="576"/>
        <v>N</v>
      </c>
      <c r="V413" t="s">
        <v>203</v>
      </c>
      <c r="W413" t="s">
        <v>204</v>
      </c>
      <c r="X413" t="s">
        <v>203</v>
      </c>
      <c r="Y413" t="s">
        <v>203</v>
      </c>
      <c r="AC413">
        <f t="shared" si="616"/>
        <v>5</v>
      </c>
      <c r="AD413" t="s">
        <v>203</v>
      </c>
      <c r="AH413" t="s">
        <v>203</v>
      </c>
      <c r="AJ413" t="s">
        <v>203</v>
      </c>
      <c r="AK413" t="s">
        <v>203</v>
      </c>
      <c r="AP413">
        <f t="shared" si="577"/>
        <v>4</v>
      </c>
    </row>
    <row r="414" spans="1:42" ht="14.5" customHeight="1" x14ac:dyDescent="0.35">
      <c r="A414" t="s">
        <v>21</v>
      </c>
      <c r="B414">
        <v>37</v>
      </c>
      <c r="C414" t="s">
        <v>1</v>
      </c>
      <c r="D414" t="str">
        <f t="shared" ref="D414" si="621">IF($B414&lt;$B415,"L",IF($B415&lt;$B414, "W", "T"))</f>
        <v>W</v>
      </c>
      <c r="E414" s="5">
        <f t="shared" ref="E414" si="622">$E415</f>
        <v>40888</v>
      </c>
      <c r="F414" s="4">
        <f t="shared" si="575"/>
        <v>13</v>
      </c>
      <c r="G414">
        <v>7</v>
      </c>
      <c r="H414" t="s">
        <v>34</v>
      </c>
      <c r="I414">
        <v>1920</v>
      </c>
      <c r="J414" t="s">
        <v>38</v>
      </c>
      <c r="K414" t="s">
        <v>61</v>
      </c>
      <c r="M414">
        <f t="shared" si="560"/>
        <v>34</v>
      </c>
      <c r="N414" s="10">
        <f t="shared" si="582"/>
        <v>23.916666666666668</v>
      </c>
      <c r="O414" s="10">
        <f t="shared" si="583"/>
        <v>26.25</v>
      </c>
      <c r="P414" s="8">
        <f>(P415*-1)</f>
        <v>-4.5</v>
      </c>
      <c r="Q414" t="str">
        <f t="shared" si="576"/>
        <v>Y</v>
      </c>
      <c r="S414" t="s">
        <v>203</v>
      </c>
      <c r="T414" t="s">
        <v>203</v>
      </c>
      <c r="V414" t="s">
        <v>204</v>
      </c>
      <c r="W414" t="s">
        <v>204</v>
      </c>
      <c r="AC414">
        <f t="shared" si="616"/>
        <v>6</v>
      </c>
      <c r="AH414" t="s">
        <v>203</v>
      </c>
      <c r="AO414" t="s">
        <v>204</v>
      </c>
      <c r="AP414">
        <f t="shared" si="577"/>
        <v>3</v>
      </c>
    </row>
    <row r="415" spans="1:42" ht="14.5" customHeight="1" x14ac:dyDescent="0.35">
      <c r="A415" t="s">
        <v>28</v>
      </c>
      <c r="B415">
        <v>34</v>
      </c>
      <c r="C415" t="s">
        <v>1</v>
      </c>
      <c r="D415" t="str">
        <f t="shared" ref="D415" si="623">IF($B414&lt;$B415, "W", IF($B415&lt;$B414, "L", "T"))</f>
        <v>L</v>
      </c>
      <c r="E415" s="5">
        <v>40888</v>
      </c>
      <c r="F415" s="4">
        <f t="shared" si="575"/>
        <v>13</v>
      </c>
      <c r="G415">
        <v>7</v>
      </c>
      <c r="H415" t="s">
        <v>35</v>
      </c>
      <c r="I415">
        <v>1920</v>
      </c>
      <c r="J415" t="s">
        <v>38</v>
      </c>
      <c r="K415" t="s">
        <v>61</v>
      </c>
      <c r="M415">
        <f t="shared" si="561"/>
        <v>37</v>
      </c>
      <c r="N415" s="10">
        <f t="shared" si="582"/>
        <v>23.583333333333332</v>
      </c>
      <c r="O415" s="10">
        <f t="shared" si="583"/>
        <v>20.333333333333332</v>
      </c>
      <c r="P415" s="8">
        <v>4.5</v>
      </c>
      <c r="Q415" t="str">
        <f t="shared" si="576"/>
        <v>Y</v>
      </c>
      <c r="T415" t="s">
        <v>203</v>
      </c>
      <c r="Y415" t="s">
        <v>203</v>
      </c>
      <c r="AC415">
        <f t="shared" si="616"/>
        <v>2</v>
      </c>
      <c r="AH415" t="s">
        <v>203</v>
      </c>
      <c r="AK415" t="s">
        <v>203</v>
      </c>
      <c r="AP415">
        <f t="shared" si="577"/>
        <v>2</v>
      </c>
    </row>
    <row r="416" spans="1:42" ht="14.5" customHeight="1" x14ac:dyDescent="0.35">
      <c r="A416" t="s">
        <v>23</v>
      </c>
      <c r="B416">
        <v>13</v>
      </c>
      <c r="C416" t="s">
        <v>1</v>
      </c>
      <c r="D416" t="str">
        <f t="shared" ref="D416:D448" si="624">IF($B416&lt;$B417,"L",IF($B417&lt;$B416, "W", "T"))</f>
        <v>L</v>
      </c>
      <c r="E416" s="5">
        <f t="shared" ref="E416" si="625">$E417</f>
        <v>40889</v>
      </c>
      <c r="F416" s="4">
        <f t="shared" si="575"/>
        <v>13</v>
      </c>
      <c r="G416">
        <v>8</v>
      </c>
      <c r="H416" t="s">
        <v>34</v>
      </c>
      <c r="I416">
        <v>1730</v>
      </c>
      <c r="J416" t="s">
        <v>67</v>
      </c>
      <c r="K416">
        <v>40</v>
      </c>
      <c r="L416" t="s">
        <v>69</v>
      </c>
      <c r="M416">
        <f t="shared" si="560"/>
        <v>30</v>
      </c>
      <c r="N416" s="10">
        <f t="shared" si="582"/>
        <v>11.666666666666666</v>
      </c>
      <c r="O416" s="10">
        <f t="shared" si="583"/>
        <v>24.666666666666668</v>
      </c>
      <c r="P416" s="8">
        <f>(P417*-1)</f>
        <v>-8.5</v>
      </c>
      <c r="Q416" t="str">
        <f t="shared" si="576"/>
        <v>N</v>
      </c>
      <c r="W416" t="s">
        <v>204</v>
      </c>
      <c r="X416" t="s">
        <v>204</v>
      </c>
      <c r="AC416">
        <f t="shared" si="616"/>
        <v>4</v>
      </c>
      <c r="AE416" t="s">
        <v>204</v>
      </c>
      <c r="AK416" t="s">
        <v>203</v>
      </c>
      <c r="AO416" t="s">
        <v>203</v>
      </c>
      <c r="AP416">
        <f t="shared" si="577"/>
        <v>4</v>
      </c>
    </row>
    <row r="417" spans="1:42" ht="14.5" customHeight="1" x14ac:dyDescent="0.35">
      <c r="A417" t="s">
        <v>25</v>
      </c>
      <c r="B417">
        <v>30</v>
      </c>
      <c r="C417" t="s">
        <v>1</v>
      </c>
      <c r="D417" t="str">
        <f t="shared" ref="D417" si="626">IF($B416&lt;$B417, "W", IF($B417&lt;$B416, "L", "T"))</f>
        <v>W</v>
      </c>
      <c r="E417" s="5">
        <v>40889</v>
      </c>
      <c r="F417" s="4">
        <f t="shared" si="575"/>
        <v>13</v>
      </c>
      <c r="G417">
        <v>11</v>
      </c>
      <c r="H417" t="s">
        <v>35</v>
      </c>
      <c r="I417">
        <v>1730</v>
      </c>
      <c r="J417" t="s">
        <v>67</v>
      </c>
      <c r="K417">
        <v>40</v>
      </c>
      <c r="L417" t="s">
        <v>69</v>
      </c>
      <c r="M417">
        <f t="shared" si="561"/>
        <v>13</v>
      </c>
      <c r="N417" s="10">
        <f t="shared" si="582"/>
        <v>17.999999999999996</v>
      </c>
      <c r="O417" s="10">
        <f t="shared" si="583"/>
        <v>20.5</v>
      </c>
      <c r="P417" s="8">
        <v>8.5</v>
      </c>
      <c r="Q417" t="str">
        <f t="shared" si="576"/>
        <v>N</v>
      </c>
      <c r="R417" t="s">
        <v>203</v>
      </c>
      <c r="T417" t="s">
        <v>204</v>
      </c>
      <c r="U417" t="s">
        <v>204</v>
      </c>
      <c r="W417" t="s">
        <v>204</v>
      </c>
      <c r="Y417" t="s">
        <v>204</v>
      </c>
      <c r="AC417">
        <f t="shared" si="616"/>
        <v>9</v>
      </c>
      <c r="AI417" t="s">
        <v>203</v>
      </c>
      <c r="AP417">
        <f t="shared" si="577"/>
        <v>1</v>
      </c>
    </row>
    <row r="418" spans="1:42" ht="14.5" customHeight="1" x14ac:dyDescent="0.35">
      <c r="A418" t="s">
        <v>19</v>
      </c>
      <c r="B418">
        <v>14</v>
      </c>
      <c r="C418" t="s">
        <v>1</v>
      </c>
      <c r="D418" t="str">
        <f t="shared" si="624"/>
        <v>L</v>
      </c>
      <c r="E418" s="5">
        <f>$E419</f>
        <v>40892</v>
      </c>
      <c r="F418" s="4">
        <f>1+IF(ISNA(VLOOKUP($A418,$A$386:$F$417,6,FALSE)),VLOOKUP($A418,$A$354:$F$385,6,FALSE),VLOOKUP($A418,$A$386:$F$417,6,FALSE))</f>
        <v>14</v>
      </c>
      <c r="G418">
        <v>4</v>
      </c>
      <c r="H418" t="s">
        <v>34</v>
      </c>
      <c r="I418" s="1">
        <f>I419</f>
        <v>2020</v>
      </c>
      <c r="J418" t="s">
        <v>43</v>
      </c>
      <c r="K418" s="1" t="str">
        <f>K419</f>
        <v>Dome</v>
      </c>
      <c r="L418" s="1">
        <f>L419</f>
        <v>0</v>
      </c>
      <c r="M418">
        <f t="shared" si="560"/>
        <v>41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14.846153846153847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19.384615384615387</v>
      </c>
      <c r="P418" s="8">
        <f>(P419*-1)</f>
        <v>-13.5</v>
      </c>
      <c r="Q418" t="str">
        <f>IF(AND(($P418 &lt;  0), ($D418="L")), "N", IF(AND(($P418 &gt; 0), ($D418="W")),"N","Y"))</f>
        <v>N</v>
      </c>
      <c r="Z418" t="s">
        <v>203</v>
      </c>
      <c r="AB418" t="s">
        <v>204</v>
      </c>
      <c r="AC418">
        <f t="shared" si="616"/>
        <v>3</v>
      </c>
      <c r="AD418" t="s">
        <v>203</v>
      </c>
      <c r="AH418" t="s">
        <v>204</v>
      </c>
      <c r="AK418" t="s">
        <v>204</v>
      </c>
      <c r="AL418" t="s">
        <v>204</v>
      </c>
      <c r="AN418" t="s">
        <v>203</v>
      </c>
      <c r="AP418">
        <f t="shared" si="577"/>
        <v>8</v>
      </c>
    </row>
    <row r="419" spans="1:42" ht="14.5" customHeight="1" x14ac:dyDescent="0.35">
      <c r="A419" t="s">
        <v>3</v>
      </c>
      <c r="B419">
        <v>41</v>
      </c>
      <c r="C419" t="s">
        <v>1</v>
      </c>
      <c r="D419" t="str">
        <f t="shared" ref="D419:D435" si="627">IF($B418&lt;$B419, "W", IF($B419&lt;$B418, "L", "T"))</f>
        <v>W</v>
      </c>
      <c r="E419" s="5">
        <v>40892</v>
      </c>
      <c r="F419" s="4">
        <f t="shared" ref="F419:F449" si="628">1+IF(ISNA(VLOOKUP($A419,$A$386:$F$417,6,FALSE)),VLOOKUP($A419,$A$354:$F$385,6,FALSE),VLOOKUP($A419,$A$386:$F$417,6,FALSE))</f>
        <v>14</v>
      </c>
      <c r="G419">
        <v>4</v>
      </c>
      <c r="H419" t="s">
        <v>35</v>
      </c>
      <c r="I419" s="1">
        <v>2020</v>
      </c>
      <c r="J419" t="s">
        <v>43</v>
      </c>
      <c r="K419" t="s">
        <v>61</v>
      </c>
      <c r="M419">
        <f t="shared" si="561"/>
        <v>14</v>
      </c>
      <c r="N419" s="10">
        <f t="shared" ref="N419:N450" si="629">IF(ISNA(VLOOKUP($A419,$A$386:$N$417,2,FALSE)),((VLOOKUP($A419,$A$354:$N$385,14,FALSE)*($F419-2))+VLOOKUP($A419,$A$354:$N$385,2,FALSE))/($F419-1),((VLOOKUP($A419,$A$386:$N$417,14,FALSE)*($F419-2))+VLOOKUP($A419,$A$386:$N$417,2,FALSE))/($F419-1))</f>
        <v>23.076923076923077</v>
      </c>
      <c r="O419" s="10">
        <f t="shared" ref="O419:O450" si="630">IF(ISNA(VLOOKUP($A419,$A$386:$O$417,13,FALSE)),((VLOOKUP($A419,$A$354:$O$385,15,FALSE)*($F419-2))+VLOOKUP($A419,$A$354:$O$385,13,FALSE))/($F419-1),((VLOOKUP($A419,$A$386:$O$417,15,FALSE)*($F419-2))+VLOOKUP($A419,$A$386:$O$417,13,FALSE))/($F419-1))</f>
        <v>20.53846153846154</v>
      </c>
      <c r="P419" s="8">
        <v>13.5</v>
      </c>
      <c r="Q419" t="str">
        <f t="shared" ref="Q419:Q449" si="631">IF(AND(($P419 &lt;  0), ($D419="L")), "N", IF(AND(($P419 &gt; 0), ($D419="W")),"N","Y"))</f>
        <v>N</v>
      </c>
      <c r="S419" t="s">
        <v>203</v>
      </c>
      <c r="T419" t="s">
        <v>203</v>
      </c>
      <c r="W419" t="s">
        <v>203</v>
      </c>
      <c r="Z419" t="s">
        <v>203</v>
      </c>
      <c r="AC419">
        <f t="shared" si="616"/>
        <v>4</v>
      </c>
      <c r="AE419" t="s">
        <v>203</v>
      </c>
      <c r="AH419" t="s">
        <v>203</v>
      </c>
      <c r="AK419" t="s">
        <v>203</v>
      </c>
      <c r="AL419" t="s">
        <v>204</v>
      </c>
      <c r="AP419">
        <f t="shared" si="577"/>
        <v>5</v>
      </c>
    </row>
    <row r="420" spans="1:42" ht="14.5" customHeight="1" x14ac:dyDescent="0.35">
      <c r="A420" t="s">
        <v>28</v>
      </c>
      <c r="B420">
        <v>31</v>
      </c>
      <c r="C420" t="s">
        <v>1</v>
      </c>
      <c r="D420" t="str">
        <f t="shared" si="624"/>
        <v>W</v>
      </c>
      <c r="E420" s="5">
        <f>$E421</f>
        <v>40894</v>
      </c>
      <c r="F420" s="4">
        <f t="shared" si="628"/>
        <v>14</v>
      </c>
      <c r="G420">
        <v>6</v>
      </c>
      <c r="H420" t="s">
        <v>34</v>
      </c>
      <c r="I420">
        <v>2020</v>
      </c>
      <c r="J420" t="s">
        <v>43</v>
      </c>
      <c r="K420">
        <v>66</v>
      </c>
      <c r="L420" t="s">
        <v>69</v>
      </c>
      <c r="M420">
        <f t="shared" si="560"/>
        <v>15</v>
      </c>
      <c r="N420" s="10">
        <f t="shared" si="629"/>
        <v>24.384615384615383</v>
      </c>
      <c r="O420" s="10">
        <f t="shared" si="630"/>
        <v>21.615384615384617</v>
      </c>
      <c r="P420" s="8">
        <f>(P421*-1)</f>
        <v>7.5</v>
      </c>
      <c r="Q420" t="str">
        <f t="shared" si="631"/>
        <v>N</v>
      </c>
      <c r="V420" t="s">
        <v>203</v>
      </c>
      <c r="Y420" t="s">
        <v>203</v>
      </c>
      <c r="AC420">
        <f t="shared" si="616"/>
        <v>2</v>
      </c>
      <c r="AH420" t="s">
        <v>203</v>
      </c>
      <c r="AK420" t="s">
        <v>203</v>
      </c>
      <c r="AM420" t="s">
        <v>203</v>
      </c>
      <c r="AP420">
        <f t="shared" si="577"/>
        <v>3</v>
      </c>
    </row>
    <row r="421" spans="1:42" ht="14.5" customHeight="1" x14ac:dyDescent="0.35">
      <c r="A421" t="s">
        <v>9</v>
      </c>
      <c r="B421">
        <v>15</v>
      </c>
      <c r="C421" t="s">
        <v>1</v>
      </c>
      <c r="D421" t="str">
        <f t="shared" si="627"/>
        <v>L</v>
      </c>
      <c r="E421" s="5">
        <v>40894</v>
      </c>
      <c r="F421" s="4">
        <f t="shared" si="628"/>
        <v>14</v>
      </c>
      <c r="G421">
        <v>6</v>
      </c>
      <c r="H421" t="s">
        <v>35</v>
      </c>
      <c r="I421">
        <v>2020</v>
      </c>
      <c r="J421" t="s">
        <v>43</v>
      </c>
      <c r="K421">
        <v>66</v>
      </c>
      <c r="L421" t="s">
        <v>69</v>
      </c>
      <c r="M421">
        <f t="shared" si="561"/>
        <v>31</v>
      </c>
      <c r="N421" s="10">
        <f t="shared" si="629"/>
        <v>17.846153846153847</v>
      </c>
      <c r="O421" s="10">
        <f t="shared" si="630"/>
        <v>28.46153846153846</v>
      </c>
      <c r="P421" s="8">
        <v>-7.5</v>
      </c>
      <c r="Q421" t="str">
        <f t="shared" si="631"/>
        <v>N</v>
      </c>
      <c r="R421" t="s">
        <v>203</v>
      </c>
      <c r="T421" t="s">
        <v>204</v>
      </c>
      <c r="AC421">
        <f t="shared" si="616"/>
        <v>3</v>
      </c>
      <c r="AD421" t="s">
        <v>203</v>
      </c>
      <c r="AE421" t="s">
        <v>203</v>
      </c>
      <c r="AL421" t="s">
        <v>203</v>
      </c>
      <c r="AP421">
        <f t="shared" si="577"/>
        <v>3</v>
      </c>
    </row>
    <row r="422" spans="1:42" ht="14.5" customHeight="1" x14ac:dyDescent="0.35">
      <c r="A422" t="s">
        <v>6</v>
      </c>
      <c r="B422">
        <v>20</v>
      </c>
      <c r="C422" t="s">
        <v>1</v>
      </c>
      <c r="D422" t="str">
        <f t="shared" si="624"/>
        <v>W</v>
      </c>
      <c r="E422" s="5">
        <f>$E423</f>
        <v>40895</v>
      </c>
      <c r="F422" s="4">
        <f t="shared" si="628"/>
        <v>14</v>
      </c>
      <c r="G422">
        <v>7</v>
      </c>
      <c r="H422" t="s">
        <v>34</v>
      </c>
      <c r="I422">
        <v>1200</v>
      </c>
      <c r="J422" t="s">
        <v>38</v>
      </c>
      <c r="K422" s="1" t="str">
        <f>K423</f>
        <v>Dome</v>
      </c>
      <c r="L422" s="1">
        <f>L423</f>
        <v>0</v>
      </c>
      <c r="M422">
        <f t="shared" si="560"/>
        <v>13</v>
      </c>
      <c r="N422" s="10">
        <f t="shared" si="629"/>
        <v>21.923076923076923</v>
      </c>
      <c r="O422" s="10">
        <f t="shared" si="630"/>
        <v>20.76923076923077</v>
      </c>
      <c r="P422" s="8">
        <f>(P423*-1)</f>
        <v>7</v>
      </c>
      <c r="Q422" t="str">
        <f t="shared" si="631"/>
        <v>N</v>
      </c>
      <c r="S422" t="s">
        <v>203</v>
      </c>
      <c r="Y422" t="s">
        <v>204</v>
      </c>
      <c r="Z422" t="s">
        <v>204</v>
      </c>
      <c r="AB422" t="s">
        <v>204</v>
      </c>
      <c r="AC422">
        <f t="shared" si="616"/>
        <v>7</v>
      </c>
      <c r="AI422" t="s">
        <v>203</v>
      </c>
      <c r="AK422" t="s">
        <v>203</v>
      </c>
      <c r="AL422" t="s">
        <v>203</v>
      </c>
      <c r="AM422" t="s">
        <v>204</v>
      </c>
      <c r="AO422" t="s">
        <v>203</v>
      </c>
      <c r="AP422">
        <f t="shared" si="577"/>
        <v>6</v>
      </c>
    </row>
    <row r="423" spans="1:42" ht="14.5" customHeight="1" x14ac:dyDescent="0.35">
      <c r="A423" t="s">
        <v>23</v>
      </c>
      <c r="B423">
        <v>13</v>
      </c>
      <c r="C423" t="s">
        <v>1</v>
      </c>
      <c r="D423" t="str">
        <f t="shared" si="627"/>
        <v>L</v>
      </c>
      <c r="E423" s="5">
        <v>40895</v>
      </c>
      <c r="F423" s="4">
        <f t="shared" si="628"/>
        <v>14</v>
      </c>
      <c r="G423">
        <v>6</v>
      </c>
      <c r="H423" t="s">
        <v>35</v>
      </c>
      <c r="I423">
        <v>1200</v>
      </c>
      <c r="J423" t="s">
        <v>38</v>
      </c>
      <c r="K423" t="s">
        <v>61</v>
      </c>
      <c r="M423">
        <f t="shared" si="561"/>
        <v>20</v>
      </c>
      <c r="N423" s="10">
        <f t="shared" si="629"/>
        <v>11.76923076923077</v>
      </c>
      <c r="O423" s="10">
        <f t="shared" si="630"/>
        <v>25.076923076923077</v>
      </c>
      <c r="P423" s="8">
        <v>-7</v>
      </c>
      <c r="Q423" t="str">
        <f t="shared" si="631"/>
        <v>N</v>
      </c>
      <c r="R423" t="s">
        <v>204</v>
      </c>
      <c r="W423" t="s">
        <v>204</v>
      </c>
      <c r="X423" t="s">
        <v>204</v>
      </c>
      <c r="Y423" t="s">
        <v>203</v>
      </c>
      <c r="AC423">
        <f t="shared" si="616"/>
        <v>7</v>
      </c>
      <c r="AD423" t="s">
        <v>204</v>
      </c>
      <c r="AE423" t="s">
        <v>203</v>
      </c>
      <c r="AK423" t="s">
        <v>203</v>
      </c>
      <c r="AL423" t="s">
        <v>204</v>
      </c>
      <c r="AP423">
        <f t="shared" si="577"/>
        <v>6</v>
      </c>
    </row>
    <row r="424" spans="1:42" ht="14.5" customHeight="1" x14ac:dyDescent="0.35">
      <c r="A424" t="s">
        <v>29</v>
      </c>
      <c r="B424">
        <v>23</v>
      </c>
      <c r="C424" t="s">
        <v>1</v>
      </c>
      <c r="D424" t="str">
        <f t="shared" si="624"/>
        <v>W</v>
      </c>
      <c r="E424" s="5">
        <f t="shared" ref="E424" si="632">$E425</f>
        <v>40895</v>
      </c>
      <c r="F424" s="4">
        <f t="shared" si="628"/>
        <v>14</v>
      </c>
      <c r="G424">
        <v>7</v>
      </c>
      <c r="H424" t="s">
        <v>34</v>
      </c>
      <c r="I424">
        <v>1300</v>
      </c>
      <c r="J424" t="s">
        <v>43</v>
      </c>
      <c r="K424">
        <v>29</v>
      </c>
      <c r="L424" t="s">
        <v>65</v>
      </c>
      <c r="M424">
        <f t="shared" si="560"/>
        <v>10</v>
      </c>
      <c r="N424" s="10">
        <f t="shared" si="629"/>
        <v>17.615384615384617</v>
      </c>
      <c r="O424" s="10">
        <f t="shared" si="630"/>
        <v>22.307692307692307</v>
      </c>
      <c r="P424" s="8">
        <f>(P425*-1)</f>
        <v>-6</v>
      </c>
      <c r="Q424" t="str">
        <f t="shared" si="631"/>
        <v>Y</v>
      </c>
      <c r="Z424" t="s">
        <v>204</v>
      </c>
      <c r="AC424">
        <f t="shared" si="616"/>
        <v>2</v>
      </c>
      <c r="AD424" t="s">
        <v>203</v>
      </c>
      <c r="AI424" t="s">
        <v>203</v>
      </c>
      <c r="AO424" t="s">
        <v>204</v>
      </c>
      <c r="AP424">
        <f t="shared" si="577"/>
        <v>4</v>
      </c>
    </row>
    <row r="425" spans="1:42" ht="14.5" customHeight="1" x14ac:dyDescent="0.35">
      <c r="A425" t="s">
        <v>21</v>
      </c>
      <c r="B425">
        <v>10</v>
      </c>
      <c r="C425" t="s">
        <v>1</v>
      </c>
      <c r="D425" t="str">
        <f t="shared" si="627"/>
        <v>L</v>
      </c>
      <c r="E425" s="5">
        <v>40895</v>
      </c>
      <c r="F425" s="4">
        <f t="shared" si="628"/>
        <v>14</v>
      </c>
      <c r="G425">
        <v>7</v>
      </c>
      <c r="H425" t="s">
        <v>35</v>
      </c>
      <c r="I425">
        <v>1300</v>
      </c>
      <c r="J425" t="s">
        <v>43</v>
      </c>
      <c r="K425">
        <v>29</v>
      </c>
      <c r="L425" t="s">
        <v>65</v>
      </c>
      <c r="M425">
        <f t="shared" si="561"/>
        <v>23</v>
      </c>
      <c r="N425" s="10">
        <f t="shared" si="629"/>
        <v>24.923076923076923</v>
      </c>
      <c r="O425" s="10">
        <f t="shared" si="630"/>
        <v>26.846153846153847</v>
      </c>
      <c r="P425" s="8">
        <v>6</v>
      </c>
      <c r="Q425" t="str">
        <f t="shared" si="631"/>
        <v>Y</v>
      </c>
      <c r="S425" t="s">
        <v>203</v>
      </c>
      <c r="V425" t="s">
        <v>204</v>
      </c>
      <c r="W425" t="s">
        <v>204</v>
      </c>
      <c r="AC425">
        <f t="shared" si="616"/>
        <v>5</v>
      </c>
      <c r="AK425" t="s">
        <v>203</v>
      </c>
      <c r="AO425" t="s">
        <v>203</v>
      </c>
      <c r="AP425">
        <f t="shared" si="577"/>
        <v>2</v>
      </c>
    </row>
    <row r="426" spans="1:42" ht="14.5" customHeight="1" x14ac:dyDescent="0.35">
      <c r="A426" t="s">
        <v>10</v>
      </c>
      <c r="B426">
        <v>30</v>
      </c>
      <c r="C426" t="s">
        <v>1</v>
      </c>
      <c r="D426" t="str">
        <f t="shared" si="624"/>
        <v>W</v>
      </c>
      <c r="E426" s="5">
        <f t="shared" ref="E426" si="633">$E427</f>
        <v>40895</v>
      </c>
      <c r="F426" s="4">
        <f t="shared" si="628"/>
        <v>14</v>
      </c>
      <c r="G426">
        <v>7</v>
      </c>
      <c r="H426" t="s">
        <v>34</v>
      </c>
      <c r="I426">
        <v>1300</v>
      </c>
      <c r="J426" t="s">
        <v>43</v>
      </c>
      <c r="K426" s="1">
        <f>K427</f>
        <v>31</v>
      </c>
      <c r="L426" s="1" t="str">
        <f>L427</f>
        <v>Cloudy</v>
      </c>
      <c r="M426">
        <f t="shared" si="560"/>
        <v>23</v>
      </c>
      <c r="N426" s="10">
        <f t="shared" si="629"/>
        <v>19.692307692307693</v>
      </c>
      <c r="O426" s="10">
        <f t="shared" si="630"/>
        <v>18.923076923076923</v>
      </c>
      <c r="P426" s="8">
        <f>(P427*-1)</f>
        <v>0</v>
      </c>
      <c r="Q426" t="str">
        <f t="shared" si="631"/>
        <v>Y</v>
      </c>
      <c r="R426" t="s">
        <v>203</v>
      </c>
      <c r="U426" t="s">
        <v>203</v>
      </c>
      <c r="W426" t="s">
        <v>204</v>
      </c>
      <c r="Y426" t="s">
        <v>203</v>
      </c>
      <c r="AC426">
        <f t="shared" si="616"/>
        <v>5</v>
      </c>
      <c r="AI426" t="s">
        <v>204</v>
      </c>
      <c r="AM426" t="s">
        <v>203</v>
      </c>
      <c r="AO426" t="s">
        <v>203</v>
      </c>
      <c r="AP426">
        <f t="shared" si="577"/>
        <v>4</v>
      </c>
    </row>
    <row r="427" spans="1:42" ht="14.5" customHeight="1" x14ac:dyDescent="0.35">
      <c r="A427" t="s">
        <v>11</v>
      </c>
      <c r="B427">
        <v>23</v>
      </c>
      <c r="C427" t="s">
        <v>1</v>
      </c>
      <c r="D427" t="str">
        <f t="shared" si="627"/>
        <v>L</v>
      </c>
      <c r="E427" s="5">
        <v>40895</v>
      </c>
      <c r="F427" s="4">
        <f t="shared" si="628"/>
        <v>14</v>
      </c>
      <c r="G427">
        <v>7</v>
      </c>
      <c r="H427" t="s">
        <v>35</v>
      </c>
      <c r="I427">
        <v>1300</v>
      </c>
      <c r="J427" t="s">
        <v>43</v>
      </c>
      <c r="K427" s="1">
        <v>31</v>
      </c>
      <c r="L427" s="1" t="s">
        <v>64</v>
      </c>
      <c r="M427">
        <f t="shared" si="561"/>
        <v>30</v>
      </c>
      <c r="N427" s="10">
        <f t="shared" si="629"/>
        <v>22.153846153846153</v>
      </c>
      <c r="O427" s="10">
        <f t="shared" si="630"/>
        <v>26.23076923076923</v>
      </c>
      <c r="P427" s="8">
        <v>0</v>
      </c>
      <c r="Q427" t="str">
        <f t="shared" si="631"/>
        <v>Y</v>
      </c>
      <c r="S427" t="s">
        <v>204</v>
      </c>
      <c r="T427" t="s">
        <v>203</v>
      </c>
      <c r="U427" t="s">
        <v>204</v>
      </c>
      <c r="V427" t="s">
        <v>204</v>
      </c>
      <c r="AC427">
        <f t="shared" si="616"/>
        <v>7</v>
      </c>
      <c r="AP427">
        <f t="shared" si="577"/>
        <v>0</v>
      </c>
    </row>
    <row r="428" spans="1:42" ht="14.5" customHeight="1" x14ac:dyDescent="0.35">
      <c r="A428" t="s">
        <v>26</v>
      </c>
      <c r="B428">
        <v>14</v>
      </c>
      <c r="C428" t="s">
        <v>1</v>
      </c>
      <c r="D428" t="str">
        <f t="shared" si="624"/>
        <v>L</v>
      </c>
      <c r="E428" s="5">
        <f t="shared" ref="E428" si="634">$E429</f>
        <v>40895</v>
      </c>
      <c r="F428" s="4">
        <f t="shared" si="628"/>
        <v>14</v>
      </c>
      <c r="G428">
        <v>7</v>
      </c>
      <c r="H428" t="s">
        <v>34</v>
      </c>
      <c r="I428">
        <v>1200</v>
      </c>
      <c r="J428" t="s">
        <v>38</v>
      </c>
      <c r="K428">
        <v>50</v>
      </c>
      <c r="L428" t="s">
        <v>65</v>
      </c>
      <c r="M428">
        <f t="shared" si="560"/>
        <v>19</v>
      </c>
      <c r="N428" s="10">
        <f t="shared" si="629"/>
        <v>35.846153846153847</v>
      </c>
      <c r="O428" s="10">
        <f t="shared" si="630"/>
        <v>21.384615384615383</v>
      </c>
      <c r="P428" s="8">
        <f>(P429*-1)</f>
        <v>11.5</v>
      </c>
      <c r="Q428" t="str">
        <f t="shared" si="631"/>
        <v>Y</v>
      </c>
      <c r="Y428" t="s">
        <v>203</v>
      </c>
      <c r="AA428" t="s">
        <v>204</v>
      </c>
      <c r="AC428">
        <f t="shared" si="616"/>
        <v>3</v>
      </c>
      <c r="AD428" t="s">
        <v>204</v>
      </c>
      <c r="AH428" t="s">
        <v>203</v>
      </c>
      <c r="AI428" t="s">
        <v>204</v>
      </c>
      <c r="AP428">
        <f t="shared" si="577"/>
        <v>5</v>
      </c>
    </row>
    <row r="429" spans="1:42" ht="14.5" customHeight="1" x14ac:dyDescent="0.35">
      <c r="A429" t="s">
        <v>33</v>
      </c>
      <c r="B429">
        <v>19</v>
      </c>
      <c r="C429" t="s">
        <v>1</v>
      </c>
      <c r="D429" t="str">
        <f t="shared" si="627"/>
        <v>W</v>
      </c>
      <c r="E429" s="5">
        <v>40895</v>
      </c>
      <c r="F429" s="4">
        <f t="shared" si="628"/>
        <v>14</v>
      </c>
      <c r="G429">
        <v>7</v>
      </c>
      <c r="H429" t="s">
        <v>35</v>
      </c>
      <c r="I429">
        <v>1200</v>
      </c>
      <c r="J429" t="s">
        <v>38</v>
      </c>
      <c r="K429">
        <v>50</v>
      </c>
      <c r="L429" t="s">
        <v>65</v>
      </c>
      <c r="M429">
        <f t="shared" si="561"/>
        <v>14</v>
      </c>
      <c r="N429" s="10">
        <f t="shared" si="629"/>
        <v>13.307692307692308</v>
      </c>
      <c r="O429" s="10">
        <f t="shared" si="630"/>
        <v>23.46153846153846</v>
      </c>
      <c r="P429" s="8">
        <v>-11.5</v>
      </c>
      <c r="Q429" t="str">
        <f t="shared" si="631"/>
        <v>Y</v>
      </c>
      <c r="R429" t="s">
        <v>204</v>
      </c>
      <c r="AC429">
        <f t="shared" si="616"/>
        <v>2</v>
      </c>
      <c r="AO429" t="s">
        <v>204</v>
      </c>
      <c r="AP429">
        <f t="shared" si="577"/>
        <v>2</v>
      </c>
    </row>
    <row r="430" spans="1:42" ht="14.5" customHeight="1" x14ac:dyDescent="0.35">
      <c r="A430" t="s">
        <v>13</v>
      </c>
      <c r="B430">
        <v>13</v>
      </c>
      <c r="C430" t="s">
        <v>1</v>
      </c>
      <c r="D430" t="str">
        <f t="shared" si="624"/>
        <v>L</v>
      </c>
      <c r="E430" s="5">
        <f t="shared" ref="E430" si="635">$E431</f>
        <v>40895</v>
      </c>
      <c r="F430" s="4">
        <f t="shared" si="628"/>
        <v>14</v>
      </c>
      <c r="G430">
        <v>7</v>
      </c>
      <c r="H430" t="s">
        <v>34</v>
      </c>
      <c r="I430">
        <v>1300</v>
      </c>
      <c r="J430" t="s">
        <v>43</v>
      </c>
      <c r="K430" t="s">
        <v>61</v>
      </c>
      <c r="M430">
        <f t="shared" si="560"/>
        <v>27</v>
      </c>
      <c r="N430" s="10">
        <f t="shared" si="629"/>
        <v>20.46153846153846</v>
      </c>
      <c r="O430" s="10">
        <f t="shared" si="630"/>
        <v>19.307692307692307</v>
      </c>
      <c r="P430" s="8">
        <f>(P431*-1)</f>
        <v>6.5</v>
      </c>
      <c r="Q430" t="str">
        <f t="shared" si="631"/>
        <v>Y</v>
      </c>
      <c r="R430" t="s">
        <v>203</v>
      </c>
      <c r="AA430" t="s">
        <v>203</v>
      </c>
      <c r="AC430">
        <f t="shared" si="616"/>
        <v>2</v>
      </c>
      <c r="AI430" t="s">
        <v>204</v>
      </c>
      <c r="AM430" t="s">
        <v>203</v>
      </c>
      <c r="AP430">
        <f t="shared" si="577"/>
        <v>3</v>
      </c>
    </row>
    <row r="431" spans="1:42" ht="14.5" customHeight="1" x14ac:dyDescent="0.35">
      <c r="A431" t="s">
        <v>14</v>
      </c>
      <c r="B431">
        <v>27</v>
      </c>
      <c r="C431" t="s">
        <v>1</v>
      </c>
      <c r="D431" t="str">
        <f t="shared" si="627"/>
        <v>W</v>
      </c>
      <c r="E431" s="5">
        <v>40895</v>
      </c>
      <c r="F431" s="4">
        <f t="shared" si="628"/>
        <v>14</v>
      </c>
      <c r="G431">
        <v>7</v>
      </c>
      <c r="H431" t="s">
        <v>35</v>
      </c>
      <c r="I431">
        <v>1300</v>
      </c>
      <c r="J431" t="s">
        <v>43</v>
      </c>
      <c r="K431" t="s">
        <v>61</v>
      </c>
      <c r="M431">
        <f t="shared" si="561"/>
        <v>13</v>
      </c>
      <c r="N431" s="10">
        <f t="shared" si="629"/>
        <v>14.153846153846153</v>
      </c>
      <c r="O431" s="10">
        <f t="shared" si="630"/>
        <v>29.384615384615383</v>
      </c>
      <c r="P431" s="8">
        <v>-6.5</v>
      </c>
      <c r="Q431" t="str">
        <f t="shared" si="631"/>
        <v>Y</v>
      </c>
      <c r="U431" t="s">
        <v>204</v>
      </c>
      <c r="AC431">
        <f t="shared" si="616"/>
        <v>2</v>
      </c>
      <c r="AJ431" t="s">
        <v>204</v>
      </c>
      <c r="AK431" t="s">
        <v>203</v>
      </c>
      <c r="AP431">
        <f t="shared" si="577"/>
        <v>3</v>
      </c>
    </row>
    <row r="432" spans="1:42" ht="14.5" customHeight="1" x14ac:dyDescent="0.35">
      <c r="A432" t="s">
        <v>20</v>
      </c>
      <c r="B432">
        <v>28</v>
      </c>
      <c r="C432" t="s">
        <v>1</v>
      </c>
      <c r="D432" t="str">
        <f t="shared" si="624"/>
        <v>W</v>
      </c>
      <c r="E432" s="5">
        <f t="shared" ref="E432" si="636">$E433</f>
        <v>40895</v>
      </c>
      <c r="F432" s="4">
        <f t="shared" si="628"/>
        <v>14</v>
      </c>
      <c r="G432">
        <v>7</v>
      </c>
      <c r="H432" t="s">
        <v>34</v>
      </c>
      <c r="I432">
        <v>1200</v>
      </c>
      <c r="J432" t="s">
        <v>38</v>
      </c>
      <c r="K432" t="s">
        <v>61</v>
      </c>
      <c r="M432">
        <f t="shared" ref="M432:M495" si="637">$B433</f>
        <v>13</v>
      </c>
      <c r="N432" s="10">
        <f t="shared" si="629"/>
        <v>24.076923076923077</v>
      </c>
      <c r="O432" s="10">
        <f t="shared" si="630"/>
        <v>27.307692307692307</v>
      </c>
      <c r="P432" s="8">
        <f>(P433*-1)</f>
        <v>-5</v>
      </c>
      <c r="Q432" t="str">
        <f t="shared" si="631"/>
        <v>Y</v>
      </c>
      <c r="U432" t="s">
        <v>203</v>
      </c>
      <c r="V432" t="s">
        <v>203</v>
      </c>
      <c r="W432" t="s">
        <v>203</v>
      </c>
      <c r="AC432">
        <f t="shared" si="616"/>
        <v>3</v>
      </c>
      <c r="AF432" t="s">
        <v>204</v>
      </c>
      <c r="AK432" t="s">
        <v>204</v>
      </c>
      <c r="AM432" t="s">
        <v>203</v>
      </c>
      <c r="AO432" t="s">
        <v>203</v>
      </c>
      <c r="AP432">
        <f t="shared" si="577"/>
        <v>6</v>
      </c>
    </row>
    <row r="433" spans="1:42" ht="14.5" customHeight="1" x14ac:dyDescent="0.35">
      <c r="A433" t="s">
        <v>15</v>
      </c>
      <c r="B433">
        <v>13</v>
      </c>
      <c r="C433" t="s">
        <v>1</v>
      </c>
      <c r="D433" t="str">
        <f t="shared" si="627"/>
        <v>L</v>
      </c>
      <c r="E433" s="5">
        <v>40895</v>
      </c>
      <c r="F433" s="4">
        <f t="shared" si="628"/>
        <v>14</v>
      </c>
      <c r="G433">
        <v>7</v>
      </c>
      <c r="H433" t="s">
        <v>35</v>
      </c>
      <c r="I433">
        <v>1200</v>
      </c>
      <c r="J433" t="s">
        <v>38</v>
      </c>
      <c r="K433" t="s">
        <v>61</v>
      </c>
      <c r="M433">
        <f t="shared" ref="M433:M496" si="638">$B432</f>
        <v>28</v>
      </c>
      <c r="N433" s="10">
        <f t="shared" si="629"/>
        <v>25.384615384615383</v>
      </c>
      <c r="O433" s="10">
        <f t="shared" si="630"/>
        <v>16</v>
      </c>
      <c r="P433" s="8">
        <v>5</v>
      </c>
      <c r="Q433" t="str">
        <f t="shared" si="631"/>
        <v>Y</v>
      </c>
      <c r="R433" t="s">
        <v>204</v>
      </c>
      <c r="V433" t="s">
        <v>203</v>
      </c>
      <c r="Y433" t="s">
        <v>204</v>
      </c>
      <c r="AA433" t="s">
        <v>203</v>
      </c>
      <c r="AC433">
        <f t="shared" si="616"/>
        <v>6</v>
      </c>
      <c r="AE433" t="s">
        <v>203</v>
      </c>
      <c r="AP433">
        <f t="shared" si="577"/>
        <v>1</v>
      </c>
    </row>
    <row r="434" spans="1:42" ht="14.5" customHeight="1" x14ac:dyDescent="0.35">
      <c r="A434" t="s">
        <v>25</v>
      </c>
      <c r="B434">
        <v>38</v>
      </c>
      <c r="C434" t="s">
        <v>1</v>
      </c>
      <c r="D434" t="str">
        <f t="shared" si="624"/>
        <v>W</v>
      </c>
      <c r="E434" s="5">
        <f t="shared" ref="E434" si="639">$E435</f>
        <v>40895</v>
      </c>
      <c r="F434" s="4">
        <f t="shared" si="628"/>
        <v>14</v>
      </c>
      <c r="G434">
        <v>6</v>
      </c>
      <c r="H434" t="s">
        <v>34</v>
      </c>
      <c r="I434">
        <v>1200</v>
      </c>
      <c r="J434" t="s">
        <v>38</v>
      </c>
      <c r="K434" s="1">
        <f>K435</f>
        <v>39</v>
      </c>
      <c r="L434" s="1" t="str">
        <f>L435</f>
        <v>Sunny</v>
      </c>
      <c r="M434">
        <f t="shared" si="637"/>
        <v>14</v>
      </c>
      <c r="N434" s="10">
        <f t="shared" si="629"/>
        <v>18.92307692307692</v>
      </c>
      <c r="O434" s="10">
        <f t="shared" si="630"/>
        <v>19.923076923076923</v>
      </c>
      <c r="P434" s="8">
        <f>(P435*-1)</f>
        <v>-3.5</v>
      </c>
      <c r="Q434" t="str">
        <f t="shared" si="631"/>
        <v>Y</v>
      </c>
      <c r="R434" t="s">
        <v>203</v>
      </c>
      <c r="T434" t="s">
        <v>204</v>
      </c>
      <c r="U434" t="s">
        <v>204</v>
      </c>
      <c r="W434" t="s">
        <v>204</v>
      </c>
      <c r="X434" t="s">
        <v>203</v>
      </c>
      <c r="Y434" t="s">
        <v>204</v>
      </c>
      <c r="AC434">
        <f t="shared" si="616"/>
        <v>10</v>
      </c>
      <c r="AH434" t="s">
        <v>203</v>
      </c>
      <c r="AI434" t="s">
        <v>203</v>
      </c>
      <c r="AL434" t="s">
        <v>203</v>
      </c>
      <c r="AP434">
        <f t="shared" si="577"/>
        <v>3</v>
      </c>
    </row>
    <row r="435" spans="1:42" ht="14.5" customHeight="1" x14ac:dyDescent="0.35">
      <c r="A435" t="s">
        <v>17</v>
      </c>
      <c r="B435">
        <v>14</v>
      </c>
      <c r="C435" t="s">
        <v>1</v>
      </c>
      <c r="D435" t="str">
        <f t="shared" si="627"/>
        <v>L</v>
      </c>
      <c r="E435" s="5">
        <v>40895</v>
      </c>
      <c r="F435" s="4">
        <f t="shared" si="628"/>
        <v>14</v>
      </c>
      <c r="G435">
        <v>7</v>
      </c>
      <c r="H435" t="s">
        <v>35</v>
      </c>
      <c r="I435">
        <v>1200</v>
      </c>
      <c r="J435" t="s">
        <v>38</v>
      </c>
      <c r="K435" s="1">
        <v>39</v>
      </c>
      <c r="L435" s="1" t="s">
        <v>65</v>
      </c>
      <c r="M435">
        <f t="shared" si="638"/>
        <v>38</v>
      </c>
      <c r="N435" s="10">
        <f t="shared" si="629"/>
        <v>23.153846153846153</v>
      </c>
      <c r="O435" s="10">
        <f t="shared" si="630"/>
        <v>19.615384615384617</v>
      </c>
      <c r="P435" s="8">
        <v>3.5</v>
      </c>
      <c r="Q435" t="str">
        <f t="shared" si="631"/>
        <v>Y</v>
      </c>
      <c r="R435" t="s">
        <v>204</v>
      </c>
      <c r="S435" t="s">
        <v>204</v>
      </c>
      <c r="X435" t="s">
        <v>204</v>
      </c>
      <c r="AC435">
        <f t="shared" si="616"/>
        <v>6</v>
      </c>
      <c r="AE435" t="s">
        <v>204</v>
      </c>
      <c r="AM435" t="s">
        <v>203</v>
      </c>
      <c r="AO435" t="s">
        <v>204</v>
      </c>
      <c r="AP435">
        <f t="shared" si="577"/>
        <v>5</v>
      </c>
    </row>
    <row r="436" spans="1:42" ht="14.5" customHeight="1" x14ac:dyDescent="0.35">
      <c r="A436" t="s">
        <v>2</v>
      </c>
      <c r="B436">
        <v>42</v>
      </c>
      <c r="C436" t="s">
        <v>1</v>
      </c>
      <c r="D436" t="str">
        <f t="shared" si="624"/>
        <v>W</v>
      </c>
      <c r="E436" s="5">
        <f t="shared" ref="E436" si="640">$E437</f>
        <v>40895</v>
      </c>
      <c r="F436" s="4">
        <f t="shared" si="628"/>
        <v>14</v>
      </c>
      <c r="G436">
        <v>7</v>
      </c>
      <c r="H436" t="s">
        <v>34</v>
      </c>
      <c r="I436">
        <v>1200</v>
      </c>
      <c r="J436" t="s">
        <v>38</v>
      </c>
      <c r="K436" t="s">
        <v>61</v>
      </c>
      <c r="M436">
        <f t="shared" si="637"/>
        <v>20</v>
      </c>
      <c r="N436" s="10">
        <f t="shared" si="629"/>
        <v>31.923076923076923</v>
      </c>
      <c r="O436" s="10">
        <f t="shared" si="630"/>
        <v>22</v>
      </c>
      <c r="P436" s="8">
        <f>(P437*-1)</f>
        <v>7</v>
      </c>
      <c r="Q436" t="str">
        <f t="shared" si="631"/>
        <v>N</v>
      </c>
      <c r="U436" t="s">
        <v>203</v>
      </c>
      <c r="AC436">
        <f t="shared" si="616"/>
        <v>1</v>
      </c>
      <c r="AE436" t="s">
        <v>203</v>
      </c>
      <c r="AH436" t="s">
        <v>203</v>
      </c>
      <c r="AI436" t="s">
        <v>203</v>
      </c>
      <c r="AM436" t="s">
        <v>203</v>
      </c>
      <c r="AP436">
        <f t="shared" si="577"/>
        <v>4</v>
      </c>
    </row>
    <row r="437" spans="1:42" ht="14.5" customHeight="1" x14ac:dyDescent="0.35">
      <c r="A437" t="s">
        <v>0</v>
      </c>
      <c r="B437">
        <v>20</v>
      </c>
      <c r="C437" t="s">
        <v>1</v>
      </c>
      <c r="D437" t="str">
        <f t="shared" ref="D437:D449" si="641">IF($B436&lt;$B437, "W", IF($B437&lt;$B436, "L", "T"))</f>
        <v>L</v>
      </c>
      <c r="E437" s="5">
        <v>40895</v>
      </c>
      <c r="F437" s="4">
        <f t="shared" si="628"/>
        <v>14</v>
      </c>
      <c r="G437">
        <v>7</v>
      </c>
      <c r="H437" t="s">
        <v>35</v>
      </c>
      <c r="I437">
        <v>1200</v>
      </c>
      <c r="J437" t="s">
        <v>38</v>
      </c>
      <c r="K437" t="s">
        <v>61</v>
      </c>
      <c r="M437">
        <f t="shared" si="638"/>
        <v>42</v>
      </c>
      <c r="N437" s="10">
        <f t="shared" si="629"/>
        <v>21.076923076923077</v>
      </c>
      <c r="O437" s="10">
        <f t="shared" si="630"/>
        <v>28</v>
      </c>
      <c r="P437" s="8">
        <v>-7</v>
      </c>
      <c r="Q437" t="str">
        <f t="shared" si="631"/>
        <v>N</v>
      </c>
      <c r="R437" t="s">
        <v>203</v>
      </c>
      <c r="S437" t="s">
        <v>203</v>
      </c>
      <c r="AC437">
        <f t="shared" si="616"/>
        <v>2</v>
      </c>
      <c r="AI437" t="s">
        <v>203</v>
      </c>
      <c r="AN437" t="s">
        <v>204</v>
      </c>
      <c r="AP437">
        <f t="shared" si="577"/>
        <v>3</v>
      </c>
    </row>
    <row r="438" spans="1:42" ht="14.5" customHeight="1" x14ac:dyDescent="0.35">
      <c r="A438" t="s">
        <v>16</v>
      </c>
      <c r="B438">
        <v>28</v>
      </c>
      <c r="C438" t="s">
        <v>1</v>
      </c>
      <c r="D438" t="str">
        <f t="shared" si="624"/>
        <v>W</v>
      </c>
      <c r="E438" s="5">
        <f t="shared" ref="E438" si="642">$E439</f>
        <v>40895</v>
      </c>
      <c r="F438" s="4">
        <f t="shared" si="628"/>
        <v>14</v>
      </c>
      <c r="G438">
        <v>7</v>
      </c>
      <c r="H438" t="s">
        <v>34</v>
      </c>
      <c r="I438">
        <v>1305</v>
      </c>
      <c r="J438" t="s">
        <v>67</v>
      </c>
      <c r="K438">
        <v>50</v>
      </c>
      <c r="L438" t="s">
        <v>64</v>
      </c>
      <c r="M438">
        <f t="shared" si="637"/>
        <v>27</v>
      </c>
      <c r="N438" s="10">
        <f t="shared" si="629"/>
        <v>28.23076923076923</v>
      </c>
      <c r="O438" s="10">
        <f t="shared" si="630"/>
        <v>23.46153846153846</v>
      </c>
      <c r="P438" s="8">
        <f>(P439*-1)</f>
        <v>3</v>
      </c>
      <c r="Q438" t="str">
        <f t="shared" si="631"/>
        <v>N</v>
      </c>
      <c r="X438" t="s">
        <v>203</v>
      </c>
      <c r="AA438" t="s">
        <v>203</v>
      </c>
      <c r="AC438">
        <f t="shared" si="616"/>
        <v>2</v>
      </c>
      <c r="AE438" t="s">
        <v>203</v>
      </c>
      <c r="AH438" t="s">
        <v>203</v>
      </c>
      <c r="AL438" t="s">
        <v>203</v>
      </c>
      <c r="AM438" t="s">
        <v>203</v>
      </c>
      <c r="AN438" t="s">
        <v>204</v>
      </c>
      <c r="AO438" t="s">
        <v>203</v>
      </c>
      <c r="AP438">
        <f t="shared" si="577"/>
        <v>7</v>
      </c>
    </row>
    <row r="439" spans="1:42" ht="14.5" customHeight="1" x14ac:dyDescent="0.35">
      <c r="A439" t="s">
        <v>12</v>
      </c>
      <c r="B439">
        <v>27</v>
      </c>
      <c r="C439" t="s">
        <v>1</v>
      </c>
      <c r="D439" t="str">
        <f t="shared" si="641"/>
        <v>L</v>
      </c>
      <c r="E439" s="5">
        <v>40895</v>
      </c>
      <c r="F439" s="4">
        <f t="shared" si="628"/>
        <v>14</v>
      </c>
      <c r="G439">
        <v>7</v>
      </c>
      <c r="H439" t="s">
        <v>35</v>
      </c>
      <c r="I439">
        <v>1305</v>
      </c>
      <c r="J439" t="s">
        <v>67</v>
      </c>
      <c r="K439">
        <v>50</v>
      </c>
      <c r="L439" t="s">
        <v>64</v>
      </c>
      <c r="M439">
        <f t="shared" si="638"/>
        <v>28</v>
      </c>
      <c r="N439" s="10">
        <f t="shared" si="629"/>
        <v>22.307692307692307</v>
      </c>
      <c r="O439" s="10">
        <f t="shared" si="630"/>
        <v>27.23076923076923</v>
      </c>
      <c r="P439" s="8">
        <v>-3</v>
      </c>
      <c r="Q439" t="str">
        <f t="shared" si="631"/>
        <v>N</v>
      </c>
      <c r="T439" t="s">
        <v>203</v>
      </c>
      <c r="V439" t="s">
        <v>203</v>
      </c>
      <c r="AA439" t="s">
        <v>203</v>
      </c>
      <c r="AC439">
        <f t="shared" si="616"/>
        <v>3</v>
      </c>
      <c r="AE439" t="s">
        <v>203</v>
      </c>
      <c r="AN439" t="s">
        <v>204</v>
      </c>
      <c r="AP439">
        <f t="shared" si="577"/>
        <v>3</v>
      </c>
    </row>
    <row r="440" spans="1:42" ht="14.5" customHeight="1" x14ac:dyDescent="0.35">
      <c r="A440" t="s">
        <v>8</v>
      </c>
      <c r="B440">
        <v>17</v>
      </c>
      <c r="C440" t="s">
        <v>5</v>
      </c>
      <c r="D440" t="str">
        <f t="shared" si="624"/>
        <v>L</v>
      </c>
      <c r="E440" s="5">
        <f t="shared" ref="E440" si="643">$E441</f>
        <v>40895</v>
      </c>
      <c r="F440" s="4">
        <f t="shared" si="628"/>
        <v>14</v>
      </c>
      <c r="G440">
        <v>10</v>
      </c>
      <c r="H440" t="s">
        <v>34</v>
      </c>
      <c r="I440">
        <v>1415</v>
      </c>
      <c r="J440" t="s">
        <v>40</v>
      </c>
      <c r="K440" t="s">
        <v>61</v>
      </c>
      <c r="M440">
        <f t="shared" si="637"/>
        <v>20</v>
      </c>
      <c r="N440" s="10">
        <f t="shared" si="629"/>
        <v>13.692307692307692</v>
      </c>
      <c r="O440" s="10">
        <f t="shared" si="630"/>
        <v>19.53846153846154</v>
      </c>
      <c r="P440" s="8">
        <f>(P441*-1)</f>
        <v>-6</v>
      </c>
      <c r="Q440" t="str">
        <f t="shared" si="631"/>
        <v>N</v>
      </c>
      <c r="R440" t="s">
        <v>204</v>
      </c>
      <c r="S440" t="s">
        <v>203</v>
      </c>
      <c r="U440" t="s">
        <v>204</v>
      </c>
      <c r="Z440" t="s">
        <v>203</v>
      </c>
      <c r="AC440">
        <f t="shared" si="616"/>
        <v>6</v>
      </c>
      <c r="AH440" t="s">
        <v>204</v>
      </c>
      <c r="AK440" t="s">
        <v>203</v>
      </c>
      <c r="AO440" t="s">
        <v>204</v>
      </c>
      <c r="AP440">
        <f t="shared" si="577"/>
        <v>5</v>
      </c>
    </row>
    <row r="441" spans="1:42" ht="14.5" customHeight="1" x14ac:dyDescent="0.35">
      <c r="A441" t="s">
        <v>22</v>
      </c>
      <c r="B441">
        <v>20</v>
      </c>
      <c r="C441" t="s">
        <v>5</v>
      </c>
      <c r="D441" t="str">
        <f t="shared" si="641"/>
        <v>W</v>
      </c>
      <c r="E441" s="5">
        <v>40895</v>
      </c>
      <c r="F441" s="4">
        <f t="shared" si="628"/>
        <v>14</v>
      </c>
      <c r="G441">
        <v>7</v>
      </c>
      <c r="H441" t="s">
        <v>35</v>
      </c>
      <c r="I441">
        <v>1415</v>
      </c>
      <c r="J441" t="s">
        <v>40</v>
      </c>
      <c r="K441" t="s">
        <v>61</v>
      </c>
      <c r="M441">
        <f t="shared" si="638"/>
        <v>17</v>
      </c>
      <c r="N441" s="10">
        <f t="shared" si="629"/>
        <v>19.46153846153846</v>
      </c>
      <c r="O441" s="10">
        <f t="shared" si="630"/>
        <v>22.153846153846153</v>
      </c>
      <c r="P441" s="8">
        <v>6</v>
      </c>
      <c r="Q441" t="str">
        <f t="shared" si="631"/>
        <v>N</v>
      </c>
      <c r="R441" t="s">
        <v>204</v>
      </c>
      <c r="S441" t="s">
        <v>203</v>
      </c>
      <c r="Z441" t="s">
        <v>203</v>
      </c>
      <c r="AC441">
        <f t="shared" si="616"/>
        <v>4</v>
      </c>
      <c r="AF441" t="s">
        <v>204</v>
      </c>
      <c r="AI441" t="s">
        <v>203</v>
      </c>
      <c r="AP441">
        <f t="shared" si="577"/>
        <v>3</v>
      </c>
    </row>
    <row r="442" spans="1:42" ht="14.5" customHeight="1" x14ac:dyDescent="0.35">
      <c r="A442" t="s">
        <v>31</v>
      </c>
      <c r="B442">
        <v>19</v>
      </c>
      <c r="C442" t="s">
        <v>1</v>
      </c>
      <c r="D442" t="str">
        <f t="shared" si="624"/>
        <v>L</v>
      </c>
      <c r="E442" s="5">
        <f t="shared" ref="E442" si="644">$E443</f>
        <v>40895</v>
      </c>
      <c r="F442" s="4">
        <f t="shared" si="628"/>
        <v>14</v>
      </c>
      <c r="G442">
        <v>7</v>
      </c>
      <c r="H442" t="s">
        <v>34</v>
      </c>
      <c r="I442">
        <v>1615</v>
      </c>
      <c r="J442" t="s">
        <v>43</v>
      </c>
      <c r="K442" s="1">
        <f>K443</f>
        <v>35</v>
      </c>
      <c r="L442" s="1" t="str">
        <f>L443</f>
        <v>Sunny</v>
      </c>
      <c r="M442">
        <f t="shared" si="637"/>
        <v>45</v>
      </c>
      <c r="N442" s="10">
        <f t="shared" si="629"/>
        <v>25.153846153846153</v>
      </c>
      <c r="O442" s="10">
        <f t="shared" si="630"/>
        <v>20.76923076923077</v>
      </c>
      <c r="P442" s="8">
        <f>(P443*-1)</f>
        <v>-3</v>
      </c>
      <c r="Q442" t="str">
        <f t="shared" si="631"/>
        <v>N</v>
      </c>
      <c r="S442" t="s">
        <v>203</v>
      </c>
      <c r="V442" t="s">
        <v>203</v>
      </c>
      <c r="X442" t="s">
        <v>203</v>
      </c>
      <c r="Y442" t="s">
        <v>203</v>
      </c>
      <c r="AA442" t="s">
        <v>203</v>
      </c>
      <c r="AC442">
        <f t="shared" si="616"/>
        <v>5</v>
      </c>
      <c r="AH442" t="s">
        <v>203</v>
      </c>
      <c r="AN442" t="s">
        <v>203</v>
      </c>
      <c r="AO442" t="s">
        <v>204</v>
      </c>
      <c r="AP442">
        <f t="shared" si="577"/>
        <v>4</v>
      </c>
    </row>
    <row r="443" spans="1:42" ht="14.5" customHeight="1" x14ac:dyDescent="0.35">
      <c r="A443" t="s">
        <v>27</v>
      </c>
      <c r="B443">
        <v>45</v>
      </c>
      <c r="C443" t="s">
        <v>1</v>
      </c>
      <c r="D443" t="str">
        <f t="shared" si="641"/>
        <v>W</v>
      </c>
      <c r="E443" s="5">
        <v>40895</v>
      </c>
      <c r="F443" s="4">
        <f t="shared" si="628"/>
        <v>14</v>
      </c>
      <c r="G443">
        <v>7</v>
      </c>
      <c r="H443" t="s">
        <v>35</v>
      </c>
      <c r="I443">
        <v>1615</v>
      </c>
      <c r="J443" t="s">
        <v>43</v>
      </c>
      <c r="K443" s="1">
        <v>35</v>
      </c>
      <c r="L443" s="1" t="s">
        <v>65</v>
      </c>
      <c r="M443">
        <f t="shared" si="638"/>
        <v>19</v>
      </c>
      <c r="N443" s="10">
        <f t="shared" si="629"/>
        <v>22.846153846153847</v>
      </c>
      <c r="O443" s="10">
        <f t="shared" si="630"/>
        <v>22.46153846153846</v>
      </c>
      <c r="P443" s="8">
        <v>3</v>
      </c>
      <c r="Q443" t="str">
        <f t="shared" si="631"/>
        <v>N</v>
      </c>
      <c r="R443" t="s">
        <v>203</v>
      </c>
      <c r="Z443" t="s">
        <v>203</v>
      </c>
      <c r="AA443" t="s">
        <v>203</v>
      </c>
      <c r="AC443">
        <f t="shared" si="616"/>
        <v>3</v>
      </c>
      <c r="AK443" t="s">
        <v>203</v>
      </c>
      <c r="AM443" t="s">
        <v>203</v>
      </c>
      <c r="AN443" t="s">
        <v>203</v>
      </c>
      <c r="AP443">
        <f t="shared" si="577"/>
        <v>3</v>
      </c>
    </row>
    <row r="444" spans="1:42" ht="14.5" customHeight="1" x14ac:dyDescent="0.35">
      <c r="A444" t="s">
        <v>7</v>
      </c>
      <c r="B444">
        <v>41</v>
      </c>
      <c r="C444" t="s">
        <v>1</v>
      </c>
      <c r="D444" t="str">
        <f t="shared" si="624"/>
        <v>W</v>
      </c>
      <c r="E444" s="5">
        <f t="shared" ref="E444" si="645">$E445</f>
        <v>40895</v>
      </c>
      <c r="F444" s="4">
        <f t="shared" si="628"/>
        <v>14</v>
      </c>
      <c r="G444">
        <v>7</v>
      </c>
      <c r="H444" t="s">
        <v>34</v>
      </c>
      <c r="I444">
        <v>1415</v>
      </c>
      <c r="J444" t="s">
        <v>40</v>
      </c>
      <c r="K444">
        <v>63</v>
      </c>
      <c r="L444" t="s">
        <v>107</v>
      </c>
      <c r="M444">
        <f t="shared" si="637"/>
        <v>23</v>
      </c>
      <c r="N444" s="10">
        <f t="shared" si="629"/>
        <v>30.46153846153846</v>
      </c>
      <c r="O444" s="10">
        <f t="shared" si="630"/>
        <v>21.076923076923077</v>
      </c>
      <c r="P444" s="8">
        <f>(P445*-1)</f>
        <v>7</v>
      </c>
      <c r="Q444" t="str">
        <f t="shared" si="631"/>
        <v>N</v>
      </c>
      <c r="T444" t="s">
        <v>204</v>
      </c>
      <c r="V444" t="s">
        <v>203</v>
      </c>
      <c r="AA444" t="s">
        <v>203</v>
      </c>
      <c r="AC444">
        <f t="shared" si="616"/>
        <v>4</v>
      </c>
      <c r="AJ444" t="s">
        <v>203</v>
      </c>
      <c r="AL444" t="s">
        <v>203</v>
      </c>
      <c r="AM444" t="s">
        <v>203</v>
      </c>
      <c r="AO444" t="s">
        <v>204</v>
      </c>
      <c r="AP444">
        <f t="shared" si="577"/>
        <v>5</v>
      </c>
    </row>
    <row r="445" spans="1:42" ht="14.5" customHeight="1" x14ac:dyDescent="0.35">
      <c r="A445" t="s">
        <v>18</v>
      </c>
      <c r="B445">
        <v>23</v>
      </c>
      <c r="C445" t="s">
        <v>1</v>
      </c>
      <c r="D445" t="str">
        <f t="shared" si="641"/>
        <v>L</v>
      </c>
      <c r="E445" s="5">
        <v>40895</v>
      </c>
      <c r="F445" s="4">
        <f t="shared" si="628"/>
        <v>14</v>
      </c>
      <c r="G445">
        <v>7</v>
      </c>
      <c r="H445" t="s">
        <v>35</v>
      </c>
      <c r="I445">
        <v>1415</v>
      </c>
      <c r="J445" t="s">
        <v>40</v>
      </c>
      <c r="K445">
        <v>63</v>
      </c>
      <c r="L445" t="s">
        <v>107</v>
      </c>
      <c r="M445">
        <f t="shared" si="638"/>
        <v>41</v>
      </c>
      <c r="N445" s="10">
        <f t="shared" si="629"/>
        <v>20.692307692307693</v>
      </c>
      <c r="O445" s="10">
        <f t="shared" si="630"/>
        <v>23.23076923076923</v>
      </c>
      <c r="P445" s="8">
        <v>-7</v>
      </c>
      <c r="Q445" t="str">
        <f t="shared" si="631"/>
        <v>N</v>
      </c>
      <c r="T445" t="s">
        <v>203</v>
      </c>
      <c r="AC445">
        <f t="shared" si="616"/>
        <v>1</v>
      </c>
      <c r="AH445" t="s">
        <v>203</v>
      </c>
      <c r="AO445" t="s">
        <v>204</v>
      </c>
      <c r="AP445">
        <f t="shared" si="577"/>
        <v>3</v>
      </c>
    </row>
    <row r="446" spans="1:42" ht="14.5" customHeight="1" x14ac:dyDescent="0.35">
      <c r="A446" t="s">
        <v>30</v>
      </c>
      <c r="B446">
        <v>14</v>
      </c>
      <c r="C446" t="s">
        <v>1</v>
      </c>
      <c r="D446" t="str">
        <f t="shared" si="624"/>
        <v>L</v>
      </c>
      <c r="E446" s="5">
        <f t="shared" ref="E446" si="646">$E447</f>
        <v>40895</v>
      </c>
      <c r="F446" s="4">
        <f t="shared" si="628"/>
        <v>14</v>
      </c>
      <c r="G446">
        <v>7</v>
      </c>
      <c r="H446" t="s">
        <v>34</v>
      </c>
      <c r="I446">
        <v>1720</v>
      </c>
      <c r="J446" t="s">
        <v>67</v>
      </c>
      <c r="K446">
        <v>58</v>
      </c>
      <c r="L446" t="s">
        <v>64</v>
      </c>
      <c r="M446">
        <f t="shared" si="637"/>
        <v>34</v>
      </c>
      <c r="N446" s="10">
        <f t="shared" si="629"/>
        <v>24.615384615384617</v>
      </c>
      <c r="O446" s="10">
        <f t="shared" si="630"/>
        <v>15.538461538461538</v>
      </c>
      <c r="P446" s="8">
        <f>(P447*-1)</f>
        <v>1</v>
      </c>
      <c r="Q446" t="str">
        <f t="shared" si="631"/>
        <v>Y</v>
      </c>
      <c r="X446" t="s">
        <v>203</v>
      </c>
      <c r="AB446" t="s">
        <v>203</v>
      </c>
      <c r="AC446">
        <f t="shared" si="616"/>
        <v>2</v>
      </c>
      <c r="AD446" t="s">
        <v>203</v>
      </c>
      <c r="AE446" t="s">
        <v>203</v>
      </c>
      <c r="AI446" t="s">
        <v>203</v>
      </c>
      <c r="AL446" t="s">
        <v>203</v>
      </c>
      <c r="AP446">
        <f t="shared" si="577"/>
        <v>4</v>
      </c>
    </row>
    <row r="447" spans="1:42" ht="14.5" customHeight="1" x14ac:dyDescent="0.35">
      <c r="A447" t="s">
        <v>32</v>
      </c>
      <c r="B447">
        <v>34</v>
      </c>
      <c r="C447" t="s">
        <v>1</v>
      </c>
      <c r="D447" t="str">
        <f t="shared" si="641"/>
        <v>W</v>
      </c>
      <c r="E447" s="5">
        <v>40895</v>
      </c>
      <c r="F447" s="4">
        <f t="shared" si="628"/>
        <v>14</v>
      </c>
      <c r="G447">
        <v>7</v>
      </c>
      <c r="H447" t="s">
        <v>35</v>
      </c>
      <c r="I447">
        <v>1720</v>
      </c>
      <c r="J447" t="s">
        <v>67</v>
      </c>
      <c r="K447">
        <v>58</v>
      </c>
      <c r="L447" t="s">
        <v>64</v>
      </c>
      <c r="M447">
        <f t="shared" si="638"/>
        <v>14</v>
      </c>
      <c r="N447" s="10">
        <f t="shared" si="629"/>
        <v>24.923076923076923</v>
      </c>
      <c r="O447" s="10">
        <f t="shared" si="630"/>
        <v>23</v>
      </c>
      <c r="P447" s="8">
        <v>-1</v>
      </c>
      <c r="Q447" t="str">
        <f t="shared" si="631"/>
        <v>Y</v>
      </c>
      <c r="W447" t="s">
        <v>204</v>
      </c>
      <c r="AC447">
        <f t="shared" si="616"/>
        <v>2</v>
      </c>
      <c r="AH447" t="s">
        <v>203</v>
      </c>
      <c r="AK447" t="s">
        <v>203</v>
      </c>
      <c r="AP447">
        <f t="shared" si="577"/>
        <v>2</v>
      </c>
    </row>
    <row r="448" spans="1:42" ht="14.5" customHeight="1" x14ac:dyDescent="0.35">
      <c r="A448" t="s">
        <v>4</v>
      </c>
      <c r="B448">
        <v>3</v>
      </c>
      <c r="C448" t="s">
        <v>1</v>
      </c>
      <c r="D448" t="str">
        <f t="shared" si="624"/>
        <v>L</v>
      </c>
      <c r="E448" s="5">
        <f t="shared" ref="E448" si="647">$E449</f>
        <v>40896</v>
      </c>
      <c r="F448" s="4">
        <f t="shared" si="628"/>
        <v>14</v>
      </c>
      <c r="G448">
        <v>11</v>
      </c>
      <c r="H448" t="s">
        <v>34</v>
      </c>
      <c r="I448">
        <v>1730</v>
      </c>
      <c r="J448" t="s">
        <v>67</v>
      </c>
      <c r="K448" s="1">
        <f>K449</f>
        <v>51</v>
      </c>
      <c r="L448" s="1" t="str">
        <f>L449</f>
        <v>Clear</v>
      </c>
      <c r="M448">
        <f t="shared" si="637"/>
        <v>20</v>
      </c>
      <c r="N448" s="10">
        <f t="shared" si="629"/>
        <v>21.692307692307693</v>
      </c>
      <c r="O448" s="10">
        <f t="shared" si="630"/>
        <v>15.23076923076923</v>
      </c>
      <c r="P448" s="8">
        <f>(P449*-1)</f>
        <v>-3</v>
      </c>
      <c r="Q448" t="str">
        <f t="shared" si="631"/>
        <v>N</v>
      </c>
      <c r="R448" t="s">
        <v>203</v>
      </c>
      <c r="V448" t="s">
        <v>204</v>
      </c>
      <c r="Z448" t="s">
        <v>203</v>
      </c>
      <c r="AC448">
        <f t="shared" si="616"/>
        <v>4</v>
      </c>
      <c r="AO448" t="s">
        <v>203</v>
      </c>
      <c r="AP448">
        <f t="shared" si="577"/>
        <v>1</v>
      </c>
    </row>
    <row r="449" spans="1:42" ht="14.5" customHeight="1" x14ac:dyDescent="0.35">
      <c r="A449" t="s">
        <v>24</v>
      </c>
      <c r="B449">
        <v>20</v>
      </c>
      <c r="C449" t="s">
        <v>1</v>
      </c>
      <c r="D449" t="str">
        <f t="shared" si="641"/>
        <v>W</v>
      </c>
      <c r="E449" s="5">
        <v>40896</v>
      </c>
      <c r="F449" s="4">
        <f t="shared" si="628"/>
        <v>14</v>
      </c>
      <c r="G449">
        <v>8</v>
      </c>
      <c r="H449" t="s">
        <v>35</v>
      </c>
      <c r="I449">
        <v>1730</v>
      </c>
      <c r="J449" t="s">
        <v>67</v>
      </c>
      <c r="K449" s="1">
        <v>51</v>
      </c>
      <c r="L449" s="1" t="s">
        <v>69</v>
      </c>
      <c r="M449">
        <f t="shared" si="638"/>
        <v>3</v>
      </c>
      <c r="N449" s="10">
        <f t="shared" si="629"/>
        <v>23.615384615384617</v>
      </c>
      <c r="O449" s="10">
        <f t="shared" si="630"/>
        <v>14</v>
      </c>
      <c r="P449" s="8">
        <v>3</v>
      </c>
      <c r="Q449" t="str">
        <f t="shared" si="631"/>
        <v>N</v>
      </c>
      <c r="W449" t="s">
        <v>203</v>
      </c>
      <c r="AA449" t="s">
        <v>203</v>
      </c>
      <c r="AC449">
        <f t="shared" si="616"/>
        <v>2</v>
      </c>
      <c r="AJ449" t="s">
        <v>204</v>
      </c>
      <c r="AP449">
        <f t="shared" si="577"/>
        <v>2</v>
      </c>
    </row>
    <row r="450" spans="1:42" ht="14.5" customHeight="1" x14ac:dyDescent="0.35">
      <c r="A450" t="s">
        <v>15</v>
      </c>
      <c r="B450">
        <v>16</v>
      </c>
      <c r="C450" t="s">
        <v>1</v>
      </c>
      <c r="D450" t="str">
        <f t="shared" ref="D450:D480" si="648">IF($B450&lt;$B451,"L",IF($B451&lt;$B450, "W", "T"))</f>
        <v>L</v>
      </c>
      <c r="E450" s="5">
        <f>$E451</f>
        <v>40899</v>
      </c>
      <c r="F450" s="4">
        <f>1+IF(ISNA(VLOOKUP($A450,$A$418:$F$449,6,FALSE)),VLOOKUP($A450,$A$386:$F$417,6,FALSE),VLOOKUP($A450,$A$418:$F$449,6,FALSE))</f>
        <v>15</v>
      </c>
      <c r="G450">
        <v>4</v>
      </c>
      <c r="H450" t="s">
        <v>34</v>
      </c>
      <c r="I450">
        <v>2020</v>
      </c>
      <c r="J450" t="s">
        <v>43</v>
      </c>
      <c r="K450" t="s">
        <v>61</v>
      </c>
      <c r="M450">
        <f t="shared" si="637"/>
        <v>19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24.5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16.857142857142858</v>
      </c>
      <c r="P450" s="8">
        <f>(P451*-1)</f>
        <v>7</v>
      </c>
      <c r="Q450" t="str">
        <f>IF(AND(($P450 &lt;  0), ($D450="L")), "N", IF(AND(($P450 &gt; 0), ($D450="W")),"N","Y"))</f>
        <v>Y</v>
      </c>
      <c r="R450" t="s">
        <v>204</v>
      </c>
      <c r="T450" t="s">
        <v>203</v>
      </c>
      <c r="U450" t="s">
        <v>203</v>
      </c>
      <c r="V450" t="s">
        <v>203</v>
      </c>
      <c r="Y450" t="s">
        <v>204</v>
      </c>
      <c r="AA450" t="s">
        <v>203</v>
      </c>
      <c r="AC450">
        <f t="shared" si="616"/>
        <v>8</v>
      </c>
      <c r="AD450" t="s">
        <v>203</v>
      </c>
      <c r="AF450" t="s">
        <v>203</v>
      </c>
      <c r="AM450" t="s">
        <v>203</v>
      </c>
      <c r="AO450" t="s">
        <v>203</v>
      </c>
      <c r="AP450">
        <f t="shared" si="577"/>
        <v>4</v>
      </c>
    </row>
    <row r="451" spans="1:42" ht="14.5" customHeight="1" x14ac:dyDescent="0.35">
      <c r="A451" t="s">
        <v>14</v>
      </c>
      <c r="B451">
        <v>19</v>
      </c>
      <c r="C451" t="s">
        <v>1</v>
      </c>
      <c r="D451" t="str">
        <f t="shared" ref="D451:D481" si="649">IF($B450&lt;$B451, "W", IF($B451&lt;$B450, "L", "T"))</f>
        <v>W</v>
      </c>
      <c r="E451" s="5">
        <v>40899</v>
      </c>
      <c r="F451" s="4">
        <f t="shared" ref="F451:F481" si="650">1+IF(ISNA(VLOOKUP($A451,$A$418:$F$449,6,FALSE)),VLOOKUP($A451,$A$386:$F$417,6,FALSE),VLOOKUP($A451,$A$418:$F$449,6,FALSE))</f>
        <v>15</v>
      </c>
      <c r="G451">
        <v>4</v>
      </c>
      <c r="H451" t="s">
        <v>35</v>
      </c>
      <c r="I451">
        <v>2020</v>
      </c>
      <c r="J451" t="s">
        <v>43</v>
      </c>
      <c r="K451" t="s">
        <v>61</v>
      </c>
      <c r="M451">
        <f t="shared" si="638"/>
        <v>16</v>
      </c>
      <c r="N451" s="10">
        <f t="shared" ref="N451:N482" si="651">IF(ISNA(VLOOKUP($A451,$A$418:$N$449,2,FALSE)),((VLOOKUP($A451,$A$386:$N$417,14,FALSE)*($F451-2))+VLOOKUP($A451,$A$386:$N$417,2,FALSE))/($F451-1),((VLOOKUP($A451,$A$418:$N$449,14,FALSE)*($F451-2))+VLOOKUP($A451,$A$418:$N$449,2,FALSE))/($F451-1))</f>
        <v>15.071428571428571</v>
      </c>
      <c r="O451" s="10">
        <f t="shared" ref="O451:O482" si="652">IF(ISNA(VLOOKUP($A451,$A$418:$O$449,13,FALSE)),((VLOOKUP($A451,$A$386:$O$417,15,FALSE)*($F451-2))+VLOOKUP($A451,$A$386:$O$417,13,FALSE))/($F451-1),((VLOOKUP($A451,$A$418:$O$449,15,FALSE)*($F451-2))+VLOOKUP($A451,$A$418:$O$449,13,FALSE))/($F451-1))</f>
        <v>28.214285714285715</v>
      </c>
      <c r="P451" s="8">
        <v>-7</v>
      </c>
      <c r="Q451" t="str">
        <f t="shared" ref="Q451:Q481" si="653">IF(AND(($P451 &lt;  0), ($D451="L")), "N", IF(AND(($P451 &gt; 0), ($D451="W")),"N","Y"))</f>
        <v>Y</v>
      </c>
      <c r="U451" t="s">
        <v>204</v>
      </c>
      <c r="V451" t="s">
        <v>203</v>
      </c>
      <c r="AC451">
        <f t="shared" si="616"/>
        <v>3</v>
      </c>
      <c r="AJ451" t="s">
        <v>204</v>
      </c>
      <c r="AK451" t="s">
        <v>203</v>
      </c>
      <c r="AP451">
        <f t="shared" ref="AP451:AP513" si="654">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+IF(ISBLANK($AL451),0,IF($AL451="O",2,1))+IF(ISBLANK($AM451),0,IF($AM451="O",2,1))+IF(ISBLANK($AN451),0,IF($AN451="O",2,1))+IF(ISBLANK($AO451),0,IF($AO451="O",2,1))</f>
        <v>3</v>
      </c>
    </row>
    <row r="452" spans="1:42" ht="14.5" customHeight="1" x14ac:dyDescent="0.35">
      <c r="A452" t="s">
        <v>19</v>
      </c>
      <c r="B452">
        <v>17</v>
      </c>
      <c r="C452" t="s">
        <v>1</v>
      </c>
      <c r="D452" t="str">
        <f t="shared" si="648"/>
        <v>L</v>
      </c>
      <c r="E452" s="5">
        <f>$E453</f>
        <v>40901</v>
      </c>
      <c r="F452" s="4">
        <f t="shared" si="650"/>
        <v>15</v>
      </c>
      <c r="G452">
        <v>9</v>
      </c>
      <c r="H452" t="s">
        <v>34</v>
      </c>
      <c r="I452">
        <v>1200</v>
      </c>
      <c r="J452" t="s">
        <v>38</v>
      </c>
      <c r="K452" s="1">
        <f>K453</f>
        <v>44</v>
      </c>
      <c r="L452" s="1" t="str">
        <f>L453</f>
        <v>Sunny</v>
      </c>
      <c r="M452">
        <f t="shared" si="637"/>
        <v>23</v>
      </c>
      <c r="N452" s="10">
        <f t="shared" si="651"/>
        <v>14.785714285714286</v>
      </c>
      <c r="O452" s="10">
        <f t="shared" si="652"/>
        <v>20.928571428571427</v>
      </c>
      <c r="P452" s="8">
        <f>(P453*-1)</f>
        <v>-8</v>
      </c>
      <c r="Q452" t="str">
        <f t="shared" si="653"/>
        <v>N</v>
      </c>
      <c r="S452" t="s">
        <v>203</v>
      </c>
      <c r="U452" t="s">
        <v>203</v>
      </c>
      <c r="Z452" t="s">
        <v>204</v>
      </c>
      <c r="AA452" t="s">
        <v>203</v>
      </c>
      <c r="AB452" t="s">
        <v>203</v>
      </c>
      <c r="AC452">
        <f t="shared" si="616"/>
        <v>6</v>
      </c>
      <c r="AH452" t="s">
        <v>204</v>
      </c>
      <c r="AK452" t="s">
        <v>204</v>
      </c>
      <c r="AL452" t="s">
        <v>204</v>
      </c>
      <c r="AN452" t="s">
        <v>204</v>
      </c>
      <c r="AP452">
        <f t="shared" si="654"/>
        <v>8</v>
      </c>
    </row>
    <row r="453" spans="1:42" ht="14.5" customHeight="1" x14ac:dyDescent="0.35">
      <c r="A453" t="s">
        <v>13</v>
      </c>
      <c r="B453">
        <v>23</v>
      </c>
      <c r="C453" t="s">
        <v>1</v>
      </c>
      <c r="D453" t="str">
        <f t="shared" si="649"/>
        <v>W</v>
      </c>
      <c r="E453" s="5">
        <v>40901</v>
      </c>
      <c r="F453" s="4">
        <f t="shared" si="650"/>
        <v>15</v>
      </c>
      <c r="G453">
        <v>6</v>
      </c>
      <c r="H453" t="s">
        <v>35</v>
      </c>
      <c r="I453">
        <v>1200</v>
      </c>
      <c r="J453" t="s">
        <v>38</v>
      </c>
      <c r="K453" s="1">
        <v>44</v>
      </c>
      <c r="L453" s="1" t="s">
        <v>65</v>
      </c>
      <c r="M453">
        <f t="shared" si="638"/>
        <v>17</v>
      </c>
      <c r="N453" s="10">
        <f t="shared" si="651"/>
        <v>19.928571428571427</v>
      </c>
      <c r="O453" s="10">
        <f t="shared" si="652"/>
        <v>19.857142857142858</v>
      </c>
      <c r="P453" s="8">
        <v>8</v>
      </c>
      <c r="Q453" t="str">
        <f t="shared" si="653"/>
        <v>N</v>
      </c>
      <c r="R453" t="s">
        <v>203</v>
      </c>
      <c r="S453" t="s">
        <v>203</v>
      </c>
      <c r="AA453" t="s">
        <v>203</v>
      </c>
      <c r="AC453">
        <f t="shared" si="616"/>
        <v>3</v>
      </c>
      <c r="AI453" t="s">
        <v>204</v>
      </c>
      <c r="AP453">
        <f t="shared" si="654"/>
        <v>2</v>
      </c>
    </row>
    <row r="454" spans="1:42" ht="14.5" customHeight="1" x14ac:dyDescent="0.35">
      <c r="A454" t="s">
        <v>23</v>
      </c>
      <c r="B454">
        <v>0</v>
      </c>
      <c r="C454" t="s">
        <v>1</v>
      </c>
      <c r="D454" t="str">
        <f t="shared" si="648"/>
        <v>L</v>
      </c>
      <c r="E454" s="5">
        <f t="shared" ref="E454" si="655">$E455</f>
        <v>40901</v>
      </c>
      <c r="F454" s="4">
        <f t="shared" si="650"/>
        <v>15</v>
      </c>
      <c r="G454">
        <v>6</v>
      </c>
      <c r="H454" t="s">
        <v>34</v>
      </c>
      <c r="I454">
        <v>1300</v>
      </c>
      <c r="J454" t="s">
        <v>43</v>
      </c>
      <c r="K454" s="1">
        <f>K455</f>
        <v>36</v>
      </c>
      <c r="L454" s="1" t="str">
        <f>L455</f>
        <v>Cloudy</v>
      </c>
      <c r="M454">
        <f t="shared" si="637"/>
        <v>27</v>
      </c>
      <c r="N454" s="10">
        <f t="shared" si="651"/>
        <v>11.857142857142858</v>
      </c>
      <c r="O454" s="10">
        <f t="shared" si="652"/>
        <v>24.714285714285715</v>
      </c>
      <c r="P454" s="8">
        <f>(P455*-1)</f>
        <v>-10</v>
      </c>
      <c r="Q454" t="str">
        <f t="shared" si="653"/>
        <v>N</v>
      </c>
      <c r="R454" t="s">
        <v>204</v>
      </c>
      <c r="W454" t="s">
        <v>204</v>
      </c>
      <c r="X454" t="s">
        <v>204</v>
      </c>
      <c r="AA454" t="s">
        <v>203</v>
      </c>
      <c r="AC454">
        <f t="shared" si="616"/>
        <v>7</v>
      </c>
      <c r="AD454" t="s">
        <v>203</v>
      </c>
      <c r="AK454" t="s">
        <v>203</v>
      </c>
      <c r="AL454" t="s">
        <v>204</v>
      </c>
      <c r="AP454">
        <f t="shared" si="654"/>
        <v>4</v>
      </c>
    </row>
    <row r="455" spans="1:42" ht="14.5" customHeight="1" x14ac:dyDescent="0.35">
      <c r="A455" t="s">
        <v>4</v>
      </c>
      <c r="B455">
        <v>27</v>
      </c>
      <c r="C455" t="s">
        <v>1</v>
      </c>
      <c r="D455" t="str">
        <f t="shared" si="649"/>
        <v>W</v>
      </c>
      <c r="E455" s="5">
        <v>40901</v>
      </c>
      <c r="F455" s="4">
        <f t="shared" si="650"/>
        <v>15</v>
      </c>
      <c r="G455">
        <v>5</v>
      </c>
      <c r="H455" t="s">
        <v>35</v>
      </c>
      <c r="I455">
        <v>1300</v>
      </c>
      <c r="J455" t="s">
        <v>43</v>
      </c>
      <c r="K455" s="1">
        <v>36</v>
      </c>
      <c r="L455" s="1" t="s">
        <v>64</v>
      </c>
      <c r="M455">
        <f t="shared" si="638"/>
        <v>0</v>
      </c>
      <c r="N455" s="10">
        <f t="shared" si="651"/>
        <v>20.357142857142858</v>
      </c>
      <c r="O455" s="10">
        <f t="shared" si="652"/>
        <v>15.571428571428571</v>
      </c>
      <c r="P455" s="8">
        <v>10</v>
      </c>
      <c r="Q455" t="str">
        <f t="shared" si="653"/>
        <v>N</v>
      </c>
      <c r="R455" t="s">
        <v>204</v>
      </c>
      <c r="S455" t="s">
        <v>203</v>
      </c>
      <c r="V455" t="s">
        <v>204</v>
      </c>
      <c r="AC455">
        <f t="shared" si="616"/>
        <v>5</v>
      </c>
      <c r="AI455" t="s">
        <v>204</v>
      </c>
      <c r="AJ455" t="s">
        <v>203</v>
      </c>
      <c r="AP455">
        <f t="shared" si="654"/>
        <v>3</v>
      </c>
    </row>
    <row r="456" spans="1:42" ht="14.5" customHeight="1" x14ac:dyDescent="0.35">
      <c r="A456" t="s">
        <v>18</v>
      </c>
      <c r="B456">
        <v>14</v>
      </c>
      <c r="C456" t="s">
        <v>1</v>
      </c>
      <c r="D456" t="str">
        <f t="shared" si="648"/>
        <v>L</v>
      </c>
      <c r="E456" s="5">
        <f t="shared" ref="E456" si="656">$E457</f>
        <v>40901</v>
      </c>
      <c r="F456" s="4">
        <f t="shared" si="650"/>
        <v>15</v>
      </c>
      <c r="G456">
        <v>6</v>
      </c>
      <c r="H456" t="s">
        <v>34</v>
      </c>
      <c r="I456">
        <v>1300</v>
      </c>
      <c r="J456" t="s">
        <v>43</v>
      </c>
      <c r="K456">
        <v>30</v>
      </c>
      <c r="L456" t="s">
        <v>65</v>
      </c>
      <c r="M456">
        <f t="shared" si="637"/>
        <v>40</v>
      </c>
      <c r="N456" s="10">
        <f t="shared" si="651"/>
        <v>20.857142857142858</v>
      </c>
      <c r="O456" s="10">
        <f t="shared" si="652"/>
        <v>24.5</v>
      </c>
      <c r="P456" s="8">
        <f>(P457*-1)</f>
        <v>3</v>
      </c>
      <c r="Q456" t="str">
        <f t="shared" si="653"/>
        <v>Y</v>
      </c>
      <c r="S456" t="s">
        <v>203</v>
      </c>
      <c r="U456" t="s">
        <v>203</v>
      </c>
      <c r="AC456">
        <f t="shared" si="616"/>
        <v>2</v>
      </c>
      <c r="AF456" t="s">
        <v>203</v>
      </c>
      <c r="AH456" t="s">
        <v>203</v>
      </c>
      <c r="AO456" t="s">
        <v>203</v>
      </c>
      <c r="AP456">
        <f t="shared" si="654"/>
        <v>3</v>
      </c>
    </row>
    <row r="457" spans="1:42" ht="14.5" customHeight="1" x14ac:dyDescent="0.35">
      <c r="A457" t="s">
        <v>11</v>
      </c>
      <c r="B457">
        <v>40</v>
      </c>
      <c r="C457" t="s">
        <v>1</v>
      </c>
      <c r="D457" t="str">
        <f t="shared" si="649"/>
        <v>W</v>
      </c>
      <c r="E457" s="5">
        <v>40901</v>
      </c>
      <c r="F457" s="4">
        <f t="shared" si="650"/>
        <v>15</v>
      </c>
      <c r="G457">
        <v>6</v>
      </c>
      <c r="H457" t="s">
        <v>35</v>
      </c>
      <c r="I457">
        <v>1300</v>
      </c>
      <c r="J457" t="s">
        <v>43</v>
      </c>
      <c r="K457">
        <v>30</v>
      </c>
      <c r="L457" t="s">
        <v>65</v>
      </c>
      <c r="M457">
        <f t="shared" si="638"/>
        <v>14</v>
      </c>
      <c r="N457" s="10">
        <f t="shared" si="651"/>
        <v>22.214285714285715</v>
      </c>
      <c r="O457" s="10">
        <f t="shared" si="652"/>
        <v>26.5</v>
      </c>
      <c r="P457" s="8">
        <v>-3</v>
      </c>
      <c r="Q457" t="str">
        <f t="shared" si="653"/>
        <v>Y</v>
      </c>
      <c r="S457" t="s">
        <v>204</v>
      </c>
      <c r="T457" t="s">
        <v>203</v>
      </c>
      <c r="U457" t="s">
        <v>203</v>
      </c>
      <c r="V457" t="s">
        <v>204</v>
      </c>
      <c r="AC457">
        <f t="shared" si="616"/>
        <v>6</v>
      </c>
      <c r="AF457" t="s">
        <v>203</v>
      </c>
      <c r="AP457">
        <f t="shared" si="654"/>
        <v>1</v>
      </c>
    </row>
    <row r="458" spans="1:42" ht="14.5" customHeight="1" x14ac:dyDescent="0.35">
      <c r="A458" t="s">
        <v>10</v>
      </c>
      <c r="B458">
        <v>24</v>
      </c>
      <c r="C458" t="s">
        <v>1</v>
      </c>
      <c r="D458" t="str">
        <f t="shared" si="648"/>
        <v>L</v>
      </c>
      <c r="E458" s="5">
        <f t="shared" ref="E458" si="657">$E459</f>
        <v>40901</v>
      </c>
      <c r="F458" s="4">
        <f t="shared" si="650"/>
        <v>15</v>
      </c>
      <c r="G458">
        <v>6</v>
      </c>
      <c r="H458" t="s">
        <v>34</v>
      </c>
      <c r="I458">
        <v>1300</v>
      </c>
      <c r="J458" t="s">
        <v>43</v>
      </c>
      <c r="K458">
        <v>30</v>
      </c>
      <c r="L458" t="s">
        <v>95</v>
      </c>
      <c r="M458">
        <f t="shared" si="637"/>
        <v>27</v>
      </c>
      <c r="N458" s="10">
        <f t="shared" si="651"/>
        <v>20.428571428571427</v>
      </c>
      <c r="O458" s="10">
        <f t="shared" si="652"/>
        <v>19.214285714285715</v>
      </c>
      <c r="P458" s="8">
        <f>(P459*-1)</f>
        <v>-7</v>
      </c>
      <c r="Q458" t="str">
        <f t="shared" si="653"/>
        <v>N</v>
      </c>
      <c r="T458" t="s">
        <v>203</v>
      </c>
      <c r="U458" t="s">
        <v>204</v>
      </c>
      <c r="W458" t="s">
        <v>203</v>
      </c>
      <c r="AC458">
        <f t="shared" si="616"/>
        <v>4</v>
      </c>
      <c r="AI458" t="s">
        <v>204</v>
      </c>
      <c r="AP458">
        <f t="shared" si="654"/>
        <v>2</v>
      </c>
    </row>
    <row r="459" spans="1:42" ht="14.5" customHeight="1" x14ac:dyDescent="0.35">
      <c r="A459" t="s">
        <v>7</v>
      </c>
      <c r="B459">
        <v>27</v>
      </c>
      <c r="C459" t="s">
        <v>1</v>
      </c>
      <c r="D459" t="str">
        <f t="shared" si="649"/>
        <v>W</v>
      </c>
      <c r="E459" s="5">
        <v>40901</v>
      </c>
      <c r="F459" s="4">
        <f t="shared" si="650"/>
        <v>15</v>
      </c>
      <c r="G459">
        <v>6</v>
      </c>
      <c r="H459" t="s">
        <v>35</v>
      </c>
      <c r="I459">
        <v>1300</v>
      </c>
      <c r="J459" t="s">
        <v>43</v>
      </c>
      <c r="K459">
        <v>30</v>
      </c>
      <c r="L459" t="s">
        <v>95</v>
      </c>
      <c r="M459">
        <f t="shared" si="638"/>
        <v>24</v>
      </c>
      <c r="N459" s="10">
        <f t="shared" si="651"/>
        <v>31.214285714285715</v>
      </c>
      <c r="O459" s="10">
        <f t="shared" si="652"/>
        <v>21.214285714285715</v>
      </c>
      <c r="P459" s="8">
        <v>7</v>
      </c>
      <c r="Q459" t="str">
        <f t="shared" si="653"/>
        <v>N</v>
      </c>
      <c r="T459" t="s">
        <v>203</v>
      </c>
      <c r="V459" t="s">
        <v>203</v>
      </c>
      <c r="W459" t="s">
        <v>204</v>
      </c>
      <c r="Y459" t="s">
        <v>203</v>
      </c>
      <c r="AA459" t="s">
        <v>203</v>
      </c>
      <c r="AC459">
        <f t="shared" si="616"/>
        <v>6</v>
      </c>
      <c r="AD459" t="s">
        <v>204</v>
      </c>
      <c r="AJ459" t="s">
        <v>203</v>
      </c>
      <c r="AL459" t="s">
        <v>203</v>
      </c>
      <c r="AM459" t="s">
        <v>203</v>
      </c>
      <c r="AO459" t="s">
        <v>204</v>
      </c>
      <c r="AP459">
        <f t="shared" si="654"/>
        <v>7</v>
      </c>
    </row>
    <row r="460" spans="1:42" ht="14.5" customHeight="1" x14ac:dyDescent="0.35">
      <c r="A460" t="s">
        <v>22</v>
      </c>
      <c r="B460">
        <v>16</v>
      </c>
      <c r="C460" t="s">
        <v>1</v>
      </c>
      <c r="D460" t="str">
        <f t="shared" si="648"/>
        <v>L</v>
      </c>
      <c r="E460" s="5">
        <f t="shared" ref="E460" si="658">$E461</f>
        <v>40901</v>
      </c>
      <c r="F460" s="4">
        <f t="shared" si="650"/>
        <v>15</v>
      </c>
      <c r="G460">
        <v>6</v>
      </c>
      <c r="H460" t="s">
        <v>34</v>
      </c>
      <c r="I460">
        <v>1300</v>
      </c>
      <c r="J460" t="s">
        <v>43</v>
      </c>
      <c r="K460" s="1">
        <f>K461</f>
        <v>38</v>
      </c>
      <c r="L460" s="1" t="str">
        <f>L461</f>
        <v>Fair</v>
      </c>
      <c r="M460">
        <f t="shared" si="637"/>
        <v>23</v>
      </c>
      <c r="N460" s="10">
        <f t="shared" si="651"/>
        <v>19.5</v>
      </c>
      <c r="O460" s="10">
        <f t="shared" si="652"/>
        <v>21.785714285714285</v>
      </c>
      <c r="P460" s="8">
        <f>(P461*-1)</f>
        <v>-4</v>
      </c>
      <c r="Q460" t="str">
        <f t="shared" si="653"/>
        <v>N</v>
      </c>
      <c r="R460" t="s">
        <v>204</v>
      </c>
      <c r="S460" t="s">
        <v>203</v>
      </c>
      <c r="Z460" t="s">
        <v>204</v>
      </c>
      <c r="AC460">
        <f t="shared" si="616"/>
        <v>5</v>
      </c>
      <c r="AF460" t="s">
        <v>204</v>
      </c>
      <c r="AN460" t="s">
        <v>203</v>
      </c>
      <c r="AP460">
        <f t="shared" si="654"/>
        <v>3</v>
      </c>
    </row>
    <row r="461" spans="1:42" ht="14.5" customHeight="1" x14ac:dyDescent="0.35">
      <c r="A461" t="s">
        <v>6</v>
      </c>
      <c r="B461">
        <v>23</v>
      </c>
      <c r="C461" t="s">
        <v>1</v>
      </c>
      <c r="D461" t="str">
        <f t="shared" si="649"/>
        <v>W</v>
      </c>
      <c r="E461" s="5">
        <v>40901</v>
      </c>
      <c r="F461" s="4">
        <f t="shared" si="650"/>
        <v>15</v>
      </c>
      <c r="G461">
        <v>6</v>
      </c>
      <c r="H461" t="s">
        <v>35</v>
      </c>
      <c r="I461">
        <v>1300</v>
      </c>
      <c r="J461" t="s">
        <v>43</v>
      </c>
      <c r="K461" s="1">
        <v>38</v>
      </c>
      <c r="L461" s="1" t="s">
        <v>82</v>
      </c>
      <c r="M461">
        <f t="shared" si="638"/>
        <v>16</v>
      </c>
      <c r="N461" s="10">
        <f t="shared" si="651"/>
        <v>21.785714285714285</v>
      </c>
      <c r="O461" s="10">
        <f t="shared" si="652"/>
        <v>20.214285714285715</v>
      </c>
      <c r="P461" s="8">
        <v>4</v>
      </c>
      <c r="Q461" t="str">
        <f t="shared" si="653"/>
        <v>N</v>
      </c>
      <c r="T461" t="s">
        <v>203</v>
      </c>
      <c r="W461" t="s">
        <v>203</v>
      </c>
      <c r="Y461" t="s">
        <v>204</v>
      </c>
      <c r="Z461" t="s">
        <v>203</v>
      </c>
      <c r="AB461" t="s">
        <v>203</v>
      </c>
      <c r="AC461">
        <f t="shared" si="616"/>
        <v>6</v>
      </c>
      <c r="AM461" t="s">
        <v>204</v>
      </c>
      <c r="AN461" t="s">
        <v>203</v>
      </c>
      <c r="AO461" t="s">
        <v>203</v>
      </c>
      <c r="AP461">
        <f t="shared" si="654"/>
        <v>4</v>
      </c>
    </row>
    <row r="462" spans="1:42" ht="14.5" customHeight="1" x14ac:dyDescent="0.35">
      <c r="A462" t="s">
        <v>8</v>
      </c>
      <c r="B462">
        <v>14</v>
      </c>
      <c r="C462" t="s">
        <v>1</v>
      </c>
      <c r="D462" t="str">
        <f t="shared" si="648"/>
        <v>L</v>
      </c>
      <c r="E462" s="5">
        <f t="shared" ref="E462" si="659">$E463</f>
        <v>40901</v>
      </c>
      <c r="F462" s="4">
        <f t="shared" si="650"/>
        <v>15</v>
      </c>
      <c r="G462">
        <v>6</v>
      </c>
      <c r="H462" t="s">
        <v>34</v>
      </c>
      <c r="I462">
        <v>1300</v>
      </c>
      <c r="J462" t="s">
        <v>43</v>
      </c>
      <c r="K462">
        <v>44</v>
      </c>
      <c r="L462" t="s">
        <v>62</v>
      </c>
      <c r="M462">
        <f t="shared" si="637"/>
        <v>20</v>
      </c>
      <c r="N462" s="10">
        <f t="shared" si="651"/>
        <v>13.928571428571429</v>
      </c>
      <c r="O462" s="10">
        <f t="shared" si="652"/>
        <v>19.571428571428573</v>
      </c>
      <c r="P462" s="8">
        <f>(P463*-1)</f>
        <v>-11</v>
      </c>
      <c r="Q462" t="str">
        <f t="shared" si="653"/>
        <v>N</v>
      </c>
      <c r="R462" t="s">
        <v>204</v>
      </c>
      <c r="U462" t="s">
        <v>204</v>
      </c>
      <c r="Z462" t="s">
        <v>203</v>
      </c>
      <c r="AC462">
        <f t="shared" si="616"/>
        <v>5</v>
      </c>
      <c r="AH462" t="s">
        <v>204</v>
      </c>
      <c r="AJ462" t="s">
        <v>203</v>
      </c>
      <c r="AL462" t="s">
        <v>203</v>
      </c>
      <c r="AO462" t="s">
        <v>204</v>
      </c>
      <c r="AP462">
        <f t="shared" si="654"/>
        <v>6</v>
      </c>
    </row>
    <row r="463" spans="1:42" ht="14.5" customHeight="1" x14ac:dyDescent="0.35">
      <c r="A463" t="s">
        <v>30</v>
      </c>
      <c r="B463">
        <v>20</v>
      </c>
      <c r="C463" t="s">
        <v>1</v>
      </c>
      <c r="D463" t="str">
        <f t="shared" si="649"/>
        <v>W</v>
      </c>
      <c r="E463" s="5">
        <v>40901</v>
      </c>
      <c r="F463" s="4">
        <f t="shared" si="650"/>
        <v>15</v>
      </c>
      <c r="G463">
        <v>6</v>
      </c>
      <c r="H463" t="s">
        <v>35</v>
      </c>
      <c r="I463">
        <v>1300</v>
      </c>
      <c r="J463" t="s">
        <v>43</v>
      </c>
      <c r="K463">
        <v>44</v>
      </c>
      <c r="L463" t="s">
        <v>62</v>
      </c>
      <c r="M463">
        <f t="shared" si="638"/>
        <v>14</v>
      </c>
      <c r="N463" s="10">
        <f t="shared" si="651"/>
        <v>23.857142857142858</v>
      </c>
      <c r="O463" s="10">
        <f t="shared" si="652"/>
        <v>16.857142857142858</v>
      </c>
      <c r="P463" s="8">
        <v>11</v>
      </c>
      <c r="Q463" t="str">
        <f t="shared" si="653"/>
        <v>N</v>
      </c>
      <c r="T463" t="s">
        <v>204</v>
      </c>
      <c r="AC463">
        <f t="shared" si="616"/>
        <v>2</v>
      </c>
      <c r="AD463" t="s">
        <v>204</v>
      </c>
      <c r="AP463">
        <f t="shared" si="654"/>
        <v>2</v>
      </c>
    </row>
    <row r="464" spans="1:42" ht="14.5" customHeight="1" x14ac:dyDescent="0.35">
      <c r="A464" t="s">
        <v>21</v>
      </c>
      <c r="B464">
        <v>29</v>
      </c>
      <c r="C464" t="s">
        <v>1</v>
      </c>
      <c r="D464" t="str">
        <f t="shared" si="648"/>
        <v>W</v>
      </c>
      <c r="E464" s="5">
        <f t="shared" ref="E464" si="660">$E465</f>
        <v>40901</v>
      </c>
      <c r="F464" s="4">
        <f t="shared" si="650"/>
        <v>15</v>
      </c>
      <c r="G464">
        <v>6</v>
      </c>
      <c r="H464" t="s">
        <v>34</v>
      </c>
      <c r="I464">
        <v>1300</v>
      </c>
      <c r="J464" t="s">
        <v>43</v>
      </c>
      <c r="K464">
        <v>35</v>
      </c>
      <c r="L464" t="s">
        <v>65</v>
      </c>
      <c r="M464">
        <f t="shared" si="637"/>
        <v>14</v>
      </c>
      <c r="N464" s="10">
        <f t="shared" si="651"/>
        <v>23.857142857142858</v>
      </c>
      <c r="O464" s="10">
        <f t="shared" si="652"/>
        <v>26.571428571428573</v>
      </c>
      <c r="P464" s="8">
        <f>(P465*-1)</f>
        <v>-2.5</v>
      </c>
      <c r="Q464" t="str">
        <f t="shared" si="653"/>
        <v>Y</v>
      </c>
      <c r="S464" t="s">
        <v>203</v>
      </c>
      <c r="T464" t="s">
        <v>204</v>
      </c>
      <c r="U464" t="s">
        <v>204</v>
      </c>
      <c r="V464" t="s">
        <v>203</v>
      </c>
      <c r="W464" t="s">
        <v>204</v>
      </c>
      <c r="AC464">
        <f t="shared" si="616"/>
        <v>8</v>
      </c>
      <c r="AP464">
        <f t="shared" si="654"/>
        <v>0</v>
      </c>
    </row>
    <row r="465" spans="1:42" ht="14.5" customHeight="1" x14ac:dyDescent="0.35">
      <c r="A465" t="s">
        <v>31</v>
      </c>
      <c r="B465">
        <v>14</v>
      </c>
      <c r="C465" t="s">
        <v>1</v>
      </c>
      <c r="D465" t="str">
        <f t="shared" si="649"/>
        <v>L</v>
      </c>
      <c r="E465" s="5">
        <v>40901</v>
      </c>
      <c r="F465" s="4">
        <f t="shared" si="650"/>
        <v>15</v>
      </c>
      <c r="G465">
        <v>6</v>
      </c>
      <c r="H465" t="s">
        <v>35</v>
      </c>
      <c r="I465">
        <v>1300</v>
      </c>
      <c r="J465" t="s">
        <v>43</v>
      </c>
      <c r="K465">
        <v>35</v>
      </c>
      <c r="L465" t="s">
        <v>65</v>
      </c>
      <c r="M465">
        <f t="shared" si="638"/>
        <v>29</v>
      </c>
      <c r="N465" s="10">
        <f t="shared" si="651"/>
        <v>24.714285714285715</v>
      </c>
      <c r="O465" s="10">
        <f t="shared" si="652"/>
        <v>22.5</v>
      </c>
      <c r="P465" s="8">
        <v>2.5</v>
      </c>
      <c r="Q465" t="str">
        <f t="shared" si="653"/>
        <v>Y</v>
      </c>
      <c r="R465" t="s">
        <v>203</v>
      </c>
      <c r="S465" t="s">
        <v>203</v>
      </c>
      <c r="T465" t="s">
        <v>203</v>
      </c>
      <c r="W465" t="s">
        <v>203</v>
      </c>
      <c r="Y465" t="s">
        <v>203</v>
      </c>
      <c r="AA465" t="s">
        <v>203</v>
      </c>
      <c r="AC465">
        <f t="shared" si="616"/>
        <v>6</v>
      </c>
      <c r="AN465" t="s">
        <v>203</v>
      </c>
      <c r="AO465" t="s">
        <v>204</v>
      </c>
      <c r="AP465">
        <f t="shared" si="654"/>
        <v>3</v>
      </c>
    </row>
    <row r="466" spans="1:42" ht="14.5" customHeight="1" x14ac:dyDescent="0.35">
      <c r="A466" t="s">
        <v>12</v>
      </c>
      <c r="B466">
        <v>16</v>
      </c>
      <c r="C466" t="s">
        <v>5</v>
      </c>
      <c r="D466" t="str">
        <f t="shared" si="648"/>
        <v>W</v>
      </c>
      <c r="E466" s="5">
        <f t="shared" ref="E466" si="661">$E467</f>
        <v>40901</v>
      </c>
      <c r="F466" s="4">
        <f t="shared" si="650"/>
        <v>15</v>
      </c>
      <c r="G466">
        <v>6</v>
      </c>
      <c r="H466" t="s">
        <v>34</v>
      </c>
      <c r="I466">
        <v>1200</v>
      </c>
      <c r="J466" t="s">
        <v>38</v>
      </c>
      <c r="K466">
        <v>38</v>
      </c>
      <c r="L466" t="s">
        <v>65</v>
      </c>
      <c r="M466">
        <f t="shared" si="637"/>
        <v>13</v>
      </c>
      <c r="N466" s="10">
        <f t="shared" si="651"/>
        <v>22.642857142857142</v>
      </c>
      <c r="O466" s="10">
        <f t="shared" si="652"/>
        <v>27.285714285714285</v>
      </c>
      <c r="P466" s="8">
        <f>(P467*-1)</f>
        <v>-3</v>
      </c>
      <c r="Q466" t="str">
        <f t="shared" si="653"/>
        <v>Y</v>
      </c>
      <c r="S466" t="s">
        <v>203</v>
      </c>
      <c r="V466" t="s">
        <v>203</v>
      </c>
      <c r="AA466" t="s">
        <v>203</v>
      </c>
      <c r="AC466">
        <f t="shared" si="616"/>
        <v>3</v>
      </c>
      <c r="AE466" t="s">
        <v>203</v>
      </c>
      <c r="AK466" t="s">
        <v>203</v>
      </c>
      <c r="AN466" t="s">
        <v>204</v>
      </c>
      <c r="AP466">
        <f t="shared" si="654"/>
        <v>4</v>
      </c>
    </row>
    <row r="467" spans="1:42" ht="14.5" customHeight="1" x14ac:dyDescent="0.35">
      <c r="A467" t="s">
        <v>33</v>
      </c>
      <c r="B467">
        <v>13</v>
      </c>
      <c r="C467" t="s">
        <v>5</v>
      </c>
      <c r="D467" t="str">
        <f t="shared" si="649"/>
        <v>L</v>
      </c>
      <c r="E467" s="5">
        <v>40901</v>
      </c>
      <c r="F467" s="4">
        <f t="shared" si="650"/>
        <v>15</v>
      </c>
      <c r="G467">
        <v>6</v>
      </c>
      <c r="H467" t="s">
        <v>35</v>
      </c>
      <c r="I467">
        <v>1200</v>
      </c>
      <c r="J467" t="s">
        <v>38</v>
      </c>
      <c r="K467">
        <v>38</v>
      </c>
      <c r="L467" t="s">
        <v>65</v>
      </c>
      <c r="M467">
        <f t="shared" si="638"/>
        <v>16</v>
      </c>
      <c r="N467" s="10">
        <f t="shared" si="651"/>
        <v>13.714285714285714</v>
      </c>
      <c r="O467" s="10">
        <f t="shared" si="652"/>
        <v>22.785714285714285</v>
      </c>
      <c r="P467" s="8">
        <v>3</v>
      </c>
      <c r="Q467" t="str">
        <f t="shared" si="653"/>
        <v>Y</v>
      </c>
      <c r="R467" t="s">
        <v>204</v>
      </c>
      <c r="V467" t="s">
        <v>203</v>
      </c>
      <c r="AC467">
        <f t="shared" si="616"/>
        <v>3</v>
      </c>
      <c r="AO467" t="s">
        <v>204</v>
      </c>
      <c r="AP467">
        <f t="shared" si="654"/>
        <v>2</v>
      </c>
    </row>
    <row r="468" spans="1:42" ht="14.5" customHeight="1" x14ac:dyDescent="0.35">
      <c r="A468" t="s">
        <v>9</v>
      </c>
      <c r="B468">
        <v>16</v>
      </c>
      <c r="C468" t="s">
        <v>1</v>
      </c>
      <c r="D468" t="str">
        <f t="shared" si="648"/>
        <v>L</v>
      </c>
      <c r="E468" s="5">
        <f t="shared" ref="E468" si="662">$E469</f>
        <v>40901</v>
      </c>
      <c r="F468" s="4">
        <f t="shared" si="650"/>
        <v>15</v>
      </c>
      <c r="G468">
        <v>7</v>
      </c>
      <c r="H468" t="s">
        <v>34</v>
      </c>
      <c r="I468">
        <v>1300</v>
      </c>
      <c r="J468" t="s">
        <v>43</v>
      </c>
      <c r="K468">
        <v>51</v>
      </c>
      <c r="L468" t="s">
        <v>62</v>
      </c>
      <c r="M468">
        <f t="shared" si="637"/>
        <v>48</v>
      </c>
      <c r="N468" s="10">
        <f t="shared" si="651"/>
        <v>17.642857142857142</v>
      </c>
      <c r="O468" s="10">
        <f t="shared" si="652"/>
        <v>28.642857142857142</v>
      </c>
      <c r="P468" s="8">
        <f>(P469*-1)</f>
        <v>-8</v>
      </c>
      <c r="Q468" t="str">
        <f t="shared" si="653"/>
        <v>N</v>
      </c>
      <c r="R468" t="s">
        <v>203</v>
      </c>
      <c r="T468" t="s">
        <v>203</v>
      </c>
      <c r="AC468">
        <f t="shared" si="616"/>
        <v>2</v>
      </c>
      <c r="AD468" t="s">
        <v>203</v>
      </c>
      <c r="AE468" t="s">
        <v>204</v>
      </c>
      <c r="AL468" t="s">
        <v>204</v>
      </c>
      <c r="AP468">
        <f t="shared" si="654"/>
        <v>5</v>
      </c>
    </row>
    <row r="469" spans="1:42" ht="14.5" customHeight="1" x14ac:dyDescent="0.35">
      <c r="A469" t="s">
        <v>20</v>
      </c>
      <c r="B469">
        <v>48</v>
      </c>
      <c r="C469" t="s">
        <v>1</v>
      </c>
      <c r="D469" t="str">
        <f t="shared" si="649"/>
        <v>W</v>
      </c>
      <c r="E469" s="5">
        <v>40901</v>
      </c>
      <c r="F469" s="4">
        <f t="shared" si="650"/>
        <v>15</v>
      </c>
      <c r="G469">
        <v>6</v>
      </c>
      <c r="H469" t="s">
        <v>35</v>
      </c>
      <c r="I469">
        <v>1300</v>
      </c>
      <c r="J469" t="s">
        <v>43</v>
      </c>
      <c r="K469">
        <v>51</v>
      </c>
      <c r="L469" t="s">
        <v>62</v>
      </c>
      <c r="M469">
        <f t="shared" si="638"/>
        <v>16</v>
      </c>
      <c r="N469" s="10">
        <f t="shared" si="651"/>
        <v>24.357142857142858</v>
      </c>
      <c r="O469" s="10">
        <f t="shared" si="652"/>
        <v>26.285714285714285</v>
      </c>
      <c r="P469" s="8">
        <v>8</v>
      </c>
      <c r="Q469" t="str">
        <f t="shared" si="653"/>
        <v>N</v>
      </c>
      <c r="W469" t="s">
        <v>203</v>
      </c>
      <c r="AC469">
        <f t="shared" si="616"/>
        <v>1</v>
      </c>
      <c r="AD469" t="s">
        <v>203</v>
      </c>
      <c r="AF469" t="s">
        <v>204</v>
      </c>
      <c r="AJ469" t="s">
        <v>203</v>
      </c>
      <c r="AK469" t="s">
        <v>204</v>
      </c>
      <c r="AM469" t="s">
        <v>204</v>
      </c>
      <c r="AO469" t="s">
        <v>204</v>
      </c>
      <c r="AP469">
        <f t="shared" si="654"/>
        <v>10</v>
      </c>
    </row>
    <row r="470" spans="1:42" ht="14.5" customHeight="1" x14ac:dyDescent="0.35">
      <c r="A470" t="s">
        <v>0</v>
      </c>
      <c r="B470">
        <v>33</v>
      </c>
      <c r="C470" t="s">
        <v>1</v>
      </c>
      <c r="D470" t="str">
        <f t="shared" si="648"/>
        <v>W</v>
      </c>
      <c r="E470" s="5">
        <f t="shared" ref="E470" si="663">$E471</f>
        <v>40901</v>
      </c>
      <c r="F470" s="4">
        <f t="shared" si="650"/>
        <v>15</v>
      </c>
      <c r="G470">
        <v>6</v>
      </c>
      <c r="H470" t="s">
        <v>34</v>
      </c>
      <c r="I470" s="1">
        <v>1300</v>
      </c>
      <c r="J470" t="s">
        <v>43</v>
      </c>
      <c r="K470">
        <v>45</v>
      </c>
      <c r="L470" t="s">
        <v>65</v>
      </c>
      <c r="M470">
        <f t="shared" si="637"/>
        <v>26</v>
      </c>
      <c r="N470" s="10">
        <f t="shared" si="651"/>
        <v>21</v>
      </c>
      <c r="O470" s="10">
        <f t="shared" si="652"/>
        <v>29</v>
      </c>
      <c r="P470" s="8">
        <f>(P471*-1)</f>
        <v>-6</v>
      </c>
      <c r="Q470" t="str">
        <f t="shared" si="653"/>
        <v>Y</v>
      </c>
      <c r="Y470" t="s">
        <v>203</v>
      </c>
      <c r="AC470">
        <f t="shared" si="616"/>
        <v>1</v>
      </c>
      <c r="AJ470" t="s">
        <v>203</v>
      </c>
      <c r="AN470" t="s">
        <v>204</v>
      </c>
      <c r="AP470">
        <f t="shared" si="654"/>
        <v>3</v>
      </c>
    </row>
    <row r="471" spans="1:42" ht="14.5" customHeight="1" x14ac:dyDescent="0.35">
      <c r="A471" t="s">
        <v>29</v>
      </c>
      <c r="B471">
        <v>26</v>
      </c>
      <c r="C471" t="s">
        <v>1</v>
      </c>
      <c r="D471" t="str">
        <f t="shared" si="649"/>
        <v>L</v>
      </c>
      <c r="E471" s="5">
        <v>40901</v>
      </c>
      <c r="F471" s="4">
        <f t="shared" si="650"/>
        <v>15</v>
      </c>
      <c r="G471">
        <v>6</v>
      </c>
      <c r="H471" t="s">
        <v>35</v>
      </c>
      <c r="I471" s="1">
        <v>1300</v>
      </c>
      <c r="J471" t="s">
        <v>43</v>
      </c>
      <c r="K471">
        <v>45</v>
      </c>
      <c r="L471" t="s">
        <v>65</v>
      </c>
      <c r="M471">
        <f t="shared" si="638"/>
        <v>33</v>
      </c>
      <c r="N471" s="10">
        <f t="shared" si="651"/>
        <v>18.000000000000004</v>
      </c>
      <c r="O471" s="10">
        <f t="shared" si="652"/>
        <v>21.428571428571427</v>
      </c>
      <c r="P471" s="8">
        <v>6</v>
      </c>
      <c r="Q471" t="str">
        <f t="shared" si="653"/>
        <v>Y</v>
      </c>
      <c r="Z471" t="s">
        <v>203</v>
      </c>
      <c r="AC471">
        <f t="shared" si="616"/>
        <v>1</v>
      </c>
      <c r="AD471" t="s">
        <v>203</v>
      </c>
      <c r="AI471" t="s">
        <v>203</v>
      </c>
      <c r="AM471" t="s">
        <v>203</v>
      </c>
      <c r="AO471" t="s">
        <v>204</v>
      </c>
      <c r="AP471">
        <f t="shared" si="654"/>
        <v>5</v>
      </c>
    </row>
    <row r="472" spans="1:42" ht="14.5" customHeight="1" x14ac:dyDescent="0.35">
      <c r="A472" t="s">
        <v>32</v>
      </c>
      <c r="B472">
        <v>10</v>
      </c>
      <c r="C472" t="s">
        <v>1</v>
      </c>
      <c r="D472" t="str">
        <f t="shared" si="648"/>
        <v>L</v>
      </c>
      <c r="E472" s="5">
        <f t="shared" ref="E472" si="664">$E473</f>
        <v>40901</v>
      </c>
      <c r="F472" s="4">
        <f t="shared" si="650"/>
        <v>15</v>
      </c>
      <c r="G472">
        <v>6</v>
      </c>
      <c r="H472" t="s">
        <v>34</v>
      </c>
      <c r="I472" s="1">
        <v>1605</v>
      </c>
      <c r="J472" t="s">
        <v>43</v>
      </c>
      <c r="K472" t="s">
        <v>61</v>
      </c>
      <c r="M472">
        <f t="shared" si="637"/>
        <v>38</v>
      </c>
      <c r="N472" s="10">
        <f t="shared" si="651"/>
        <v>25.571428571428573</v>
      </c>
      <c r="O472" s="10">
        <f t="shared" si="652"/>
        <v>22.357142857142858</v>
      </c>
      <c r="P472" s="8">
        <f>(P473*-1)</f>
        <v>0</v>
      </c>
      <c r="Q472" t="str">
        <f t="shared" si="653"/>
        <v>Y</v>
      </c>
      <c r="W472" t="s">
        <v>204</v>
      </c>
      <c r="AA472" t="s">
        <v>203</v>
      </c>
      <c r="AC472">
        <f t="shared" si="616"/>
        <v>3</v>
      </c>
      <c r="AH472" t="s">
        <v>203</v>
      </c>
      <c r="AI472" t="s">
        <v>204</v>
      </c>
      <c r="AJ472" t="s">
        <v>203</v>
      </c>
      <c r="AP472">
        <f t="shared" si="654"/>
        <v>4</v>
      </c>
    </row>
    <row r="473" spans="1:42" ht="14.5" customHeight="1" x14ac:dyDescent="0.35">
      <c r="A473" t="s">
        <v>16</v>
      </c>
      <c r="B473">
        <v>38</v>
      </c>
      <c r="C473" t="s">
        <v>1</v>
      </c>
      <c r="D473" t="str">
        <f t="shared" si="649"/>
        <v>W</v>
      </c>
      <c r="E473" s="5">
        <v>40901</v>
      </c>
      <c r="F473" s="4">
        <f t="shared" si="650"/>
        <v>15</v>
      </c>
      <c r="G473">
        <v>6</v>
      </c>
      <c r="H473" t="s">
        <v>35</v>
      </c>
      <c r="I473" s="1">
        <v>1605</v>
      </c>
      <c r="J473" t="s">
        <v>43</v>
      </c>
      <c r="K473" t="s">
        <v>61</v>
      </c>
      <c r="M473">
        <f t="shared" si="638"/>
        <v>10</v>
      </c>
      <c r="N473" s="10">
        <f t="shared" si="651"/>
        <v>28.214285714285715</v>
      </c>
      <c r="O473" s="10">
        <f t="shared" si="652"/>
        <v>23.714285714285715</v>
      </c>
      <c r="P473" s="8">
        <v>0</v>
      </c>
      <c r="Q473" t="str">
        <f t="shared" si="653"/>
        <v>Y</v>
      </c>
      <c r="X473" t="s">
        <v>203</v>
      </c>
      <c r="Z473" t="s">
        <v>203</v>
      </c>
      <c r="AA473" t="s">
        <v>203</v>
      </c>
      <c r="AC473">
        <f t="shared" si="616"/>
        <v>3</v>
      </c>
      <c r="AG473" t="s">
        <v>203</v>
      </c>
      <c r="AH473" t="s">
        <v>203</v>
      </c>
      <c r="AL473" t="s">
        <v>203</v>
      </c>
      <c r="AM473" t="s">
        <v>203</v>
      </c>
      <c r="AN473" t="s">
        <v>204</v>
      </c>
      <c r="AO473" t="s">
        <v>203</v>
      </c>
      <c r="AP473">
        <f t="shared" si="654"/>
        <v>7</v>
      </c>
    </row>
    <row r="474" spans="1:42" ht="14.5" customHeight="1" x14ac:dyDescent="0.35">
      <c r="A474" t="s">
        <v>27</v>
      </c>
      <c r="B474">
        <v>20</v>
      </c>
      <c r="C474" t="s">
        <v>1</v>
      </c>
      <c r="D474" t="str">
        <f t="shared" si="648"/>
        <v>W</v>
      </c>
      <c r="E474" s="5">
        <f t="shared" ref="E474" si="665">$E475</f>
        <v>40901</v>
      </c>
      <c r="F474" s="4">
        <f t="shared" si="650"/>
        <v>15</v>
      </c>
      <c r="G474">
        <v>6</v>
      </c>
      <c r="H474" t="s">
        <v>34</v>
      </c>
      <c r="I474">
        <v>1515</v>
      </c>
      <c r="J474" t="s">
        <v>38</v>
      </c>
      <c r="K474" t="s">
        <v>61</v>
      </c>
      <c r="M474">
        <f t="shared" si="637"/>
        <v>7</v>
      </c>
      <c r="N474" s="10">
        <f t="shared" si="651"/>
        <v>24.428571428571427</v>
      </c>
      <c r="O474" s="10">
        <f t="shared" si="652"/>
        <v>22.214285714285715</v>
      </c>
      <c r="P474" s="8">
        <f>(P475*-1)</f>
        <v>2.5</v>
      </c>
      <c r="Q474" t="str">
        <f t="shared" si="653"/>
        <v>N</v>
      </c>
      <c r="R474" t="s">
        <v>203</v>
      </c>
      <c r="T474" t="s">
        <v>203</v>
      </c>
      <c r="Z474" t="s">
        <v>203</v>
      </c>
      <c r="AA474" t="s">
        <v>203</v>
      </c>
      <c r="AC474">
        <f t="shared" ref="AC474:AC513" si="666">IF(ISBLANK($R474),0,IF($R474="O",2,1))+IF(ISBLANK($S474),0,IF($S474="O",2,1))+IF(ISBLANK($T474),0,IF($T474="O",2,1))+IF(ISBLANK($U474),0,IF($U474="O",2,1))+IF(ISBLANK($V474),0,IF($V474="O",2,1))+IF(ISBLANK($W474),0,IF($W474="O",2,1))+IF(ISBLANK($X474),0,IF($X474="O",2,1))+IF(ISBLANK($Y474),0,IF($Y474="O",2,1))+IF(ISBLANK($Z474),0,IF($Z474="O",2,1))+IF(ISBLANK($AA474),0,IF($AA474="O",2,1))+IF(ISBLANK($AB474),0,IF($AB474="O",2,1))</f>
        <v>4</v>
      </c>
      <c r="AK474" t="s">
        <v>203</v>
      </c>
      <c r="AL474" t="s">
        <v>204</v>
      </c>
      <c r="AP474">
        <f t="shared" si="654"/>
        <v>3</v>
      </c>
    </row>
    <row r="475" spans="1:42" ht="14.5" customHeight="1" x14ac:dyDescent="0.35">
      <c r="A475" t="s">
        <v>28</v>
      </c>
      <c r="B475">
        <v>7</v>
      </c>
      <c r="C475" t="s">
        <v>1</v>
      </c>
      <c r="D475" t="str">
        <f t="shared" si="649"/>
        <v>L</v>
      </c>
      <c r="E475" s="5">
        <v>40901</v>
      </c>
      <c r="F475" s="4">
        <f t="shared" si="650"/>
        <v>15</v>
      </c>
      <c r="G475">
        <v>7</v>
      </c>
      <c r="H475" t="s">
        <v>35</v>
      </c>
      <c r="I475">
        <v>1515</v>
      </c>
      <c r="J475" t="s">
        <v>38</v>
      </c>
      <c r="K475" t="s">
        <v>61</v>
      </c>
      <c r="M475">
        <f t="shared" si="638"/>
        <v>20</v>
      </c>
      <c r="N475" s="10">
        <f t="shared" si="651"/>
        <v>24.857142857142858</v>
      </c>
      <c r="O475" s="10">
        <f t="shared" si="652"/>
        <v>21.142857142857142</v>
      </c>
      <c r="P475" s="8">
        <v>-2.5</v>
      </c>
      <c r="Q475" t="str">
        <f t="shared" si="653"/>
        <v>N</v>
      </c>
      <c r="S475" t="s">
        <v>203</v>
      </c>
      <c r="Y475" t="s">
        <v>203</v>
      </c>
      <c r="AC475">
        <f t="shared" si="666"/>
        <v>2</v>
      </c>
      <c r="AF475" t="s">
        <v>203</v>
      </c>
      <c r="AH475" t="s">
        <v>203</v>
      </c>
      <c r="AK475" t="s">
        <v>203</v>
      </c>
      <c r="AM475" t="s">
        <v>203</v>
      </c>
      <c r="AP475">
        <f t="shared" si="654"/>
        <v>4</v>
      </c>
    </row>
    <row r="476" spans="1:42" ht="14.5" customHeight="1" x14ac:dyDescent="0.35">
      <c r="A476" t="s">
        <v>24</v>
      </c>
      <c r="B476">
        <v>19</v>
      </c>
      <c r="C476" t="s">
        <v>1</v>
      </c>
      <c r="D476" t="str">
        <f t="shared" si="648"/>
        <v>W</v>
      </c>
      <c r="E476" s="5">
        <f t="shared" ref="E476" si="667">$E477</f>
        <v>40901</v>
      </c>
      <c r="F476" s="4">
        <f t="shared" si="650"/>
        <v>15</v>
      </c>
      <c r="G476">
        <v>5</v>
      </c>
      <c r="H476" t="s">
        <v>34</v>
      </c>
      <c r="I476">
        <v>1315</v>
      </c>
      <c r="J476" t="s">
        <v>67</v>
      </c>
      <c r="K476">
        <v>48</v>
      </c>
      <c r="L476" t="s">
        <v>64</v>
      </c>
      <c r="M476">
        <f t="shared" si="637"/>
        <v>17</v>
      </c>
      <c r="N476" s="10">
        <f t="shared" si="651"/>
        <v>23.357142857142858</v>
      </c>
      <c r="O476" s="10">
        <f t="shared" si="652"/>
        <v>13.214285714285714</v>
      </c>
      <c r="P476" s="8">
        <f>(P477*-1)</f>
        <v>2.5</v>
      </c>
      <c r="Q476" t="str">
        <f t="shared" si="653"/>
        <v>N</v>
      </c>
      <c r="AA476" t="s">
        <v>203</v>
      </c>
      <c r="AC476">
        <f t="shared" si="666"/>
        <v>1</v>
      </c>
      <c r="AJ476" t="s">
        <v>204</v>
      </c>
      <c r="AP476">
        <f t="shared" si="654"/>
        <v>2</v>
      </c>
    </row>
    <row r="477" spans="1:42" ht="14.5" customHeight="1" x14ac:dyDescent="0.35">
      <c r="A477" t="s">
        <v>25</v>
      </c>
      <c r="B477">
        <v>17</v>
      </c>
      <c r="C477" t="s">
        <v>1</v>
      </c>
      <c r="D477" t="str">
        <f t="shared" si="649"/>
        <v>L</v>
      </c>
      <c r="E477" s="5">
        <v>40901</v>
      </c>
      <c r="F477" s="4">
        <f t="shared" si="650"/>
        <v>15</v>
      </c>
      <c r="G477">
        <v>6</v>
      </c>
      <c r="H477" t="s">
        <v>35</v>
      </c>
      <c r="I477">
        <v>1315</v>
      </c>
      <c r="J477" t="s">
        <v>67</v>
      </c>
      <c r="K477">
        <v>48</v>
      </c>
      <c r="L477" t="s">
        <v>64</v>
      </c>
      <c r="M477">
        <f t="shared" si="638"/>
        <v>19</v>
      </c>
      <c r="N477" s="10">
        <f t="shared" si="651"/>
        <v>20.285714285714281</v>
      </c>
      <c r="O477" s="10">
        <f t="shared" si="652"/>
        <v>19.5</v>
      </c>
      <c r="P477" s="8">
        <v>-2.5</v>
      </c>
      <c r="Q477" t="str">
        <f t="shared" si="653"/>
        <v>N</v>
      </c>
      <c r="R477" t="s">
        <v>203</v>
      </c>
      <c r="T477" t="s">
        <v>204</v>
      </c>
      <c r="U477" t="s">
        <v>204</v>
      </c>
      <c r="W477" t="s">
        <v>204</v>
      </c>
      <c r="X477" t="s">
        <v>203</v>
      </c>
      <c r="Y477" t="s">
        <v>204</v>
      </c>
      <c r="AB477" t="s">
        <v>204</v>
      </c>
      <c r="AC477">
        <f t="shared" si="666"/>
        <v>12</v>
      </c>
      <c r="AI477" t="s">
        <v>203</v>
      </c>
      <c r="AP477">
        <f t="shared" si="654"/>
        <v>1</v>
      </c>
    </row>
    <row r="478" spans="1:42" ht="14.5" customHeight="1" x14ac:dyDescent="0.35">
      <c r="A478" t="s">
        <v>17</v>
      </c>
      <c r="B478">
        <v>21</v>
      </c>
      <c r="C478" t="s">
        <v>1</v>
      </c>
      <c r="D478" t="str">
        <f t="shared" si="648"/>
        <v>L</v>
      </c>
      <c r="E478" s="5">
        <f t="shared" ref="E478" si="668">$E479</f>
        <v>40902</v>
      </c>
      <c r="F478" s="4">
        <f t="shared" si="650"/>
        <v>15</v>
      </c>
      <c r="G478">
        <v>7</v>
      </c>
      <c r="H478" t="s">
        <v>34</v>
      </c>
      <c r="I478">
        <v>1920</v>
      </c>
      <c r="J478" t="s">
        <v>38</v>
      </c>
      <c r="K478">
        <v>37</v>
      </c>
      <c r="L478" t="s">
        <v>64</v>
      </c>
      <c r="M478">
        <f t="shared" si="637"/>
        <v>35</v>
      </c>
      <c r="N478" s="10">
        <f t="shared" si="651"/>
        <v>22.5</v>
      </c>
      <c r="O478" s="10">
        <f t="shared" si="652"/>
        <v>20.928571428571427</v>
      </c>
      <c r="P478" s="8">
        <f>(P479*-1)</f>
        <v>-13.5</v>
      </c>
      <c r="Q478" t="str">
        <f t="shared" si="653"/>
        <v>N</v>
      </c>
      <c r="R478" t="s">
        <v>204</v>
      </c>
      <c r="S478" t="s">
        <v>204</v>
      </c>
      <c r="T478" t="s">
        <v>203</v>
      </c>
      <c r="U478" t="s">
        <v>203</v>
      </c>
      <c r="X478" t="s">
        <v>204</v>
      </c>
      <c r="AA478" t="s">
        <v>204</v>
      </c>
      <c r="AC478">
        <f t="shared" si="666"/>
        <v>10</v>
      </c>
      <c r="AE478" t="s">
        <v>203</v>
      </c>
      <c r="AH478" t="s">
        <v>203</v>
      </c>
      <c r="AN478" t="s">
        <v>204</v>
      </c>
      <c r="AP478">
        <f t="shared" si="654"/>
        <v>4</v>
      </c>
    </row>
    <row r="479" spans="1:42" ht="14.5" customHeight="1" x14ac:dyDescent="0.35">
      <c r="A479" t="s">
        <v>26</v>
      </c>
      <c r="B479">
        <v>35</v>
      </c>
      <c r="C479" t="s">
        <v>1</v>
      </c>
      <c r="D479" t="str">
        <f t="shared" si="649"/>
        <v>W</v>
      </c>
      <c r="E479" s="5">
        <v>40902</v>
      </c>
      <c r="F479" s="4">
        <f t="shared" si="650"/>
        <v>15</v>
      </c>
      <c r="G479">
        <v>7</v>
      </c>
      <c r="H479" t="s">
        <v>35</v>
      </c>
      <c r="I479">
        <v>1920</v>
      </c>
      <c r="J479" t="s">
        <v>38</v>
      </c>
      <c r="K479">
        <v>37</v>
      </c>
      <c r="L479" t="s">
        <v>64</v>
      </c>
      <c r="M479">
        <f t="shared" si="638"/>
        <v>21</v>
      </c>
      <c r="N479" s="10">
        <f t="shared" si="651"/>
        <v>34.285714285714285</v>
      </c>
      <c r="O479" s="10">
        <f t="shared" si="652"/>
        <v>21.214285714285715</v>
      </c>
      <c r="P479" s="8">
        <v>13.5</v>
      </c>
      <c r="Q479" t="str">
        <f t="shared" si="653"/>
        <v>N</v>
      </c>
      <c r="Z479" t="s">
        <v>204</v>
      </c>
      <c r="AA479" t="s">
        <v>204</v>
      </c>
      <c r="AC479">
        <f t="shared" si="666"/>
        <v>4</v>
      </c>
      <c r="AD479" t="s">
        <v>204</v>
      </c>
      <c r="AI479" t="s">
        <v>203</v>
      </c>
      <c r="AP479">
        <f t="shared" si="654"/>
        <v>3</v>
      </c>
    </row>
    <row r="480" spans="1:42" ht="14.5" customHeight="1" x14ac:dyDescent="0.35">
      <c r="A480" t="s">
        <v>3</v>
      </c>
      <c r="B480">
        <v>16</v>
      </c>
      <c r="C480" t="s">
        <v>1</v>
      </c>
      <c r="D480" t="str">
        <f t="shared" si="648"/>
        <v>L</v>
      </c>
      <c r="E480" s="5">
        <f t="shared" ref="E480" si="669">$E481</f>
        <v>40903</v>
      </c>
      <c r="F480" s="4">
        <f t="shared" si="650"/>
        <v>15</v>
      </c>
      <c r="G480">
        <v>11</v>
      </c>
      <c r="H480" t="s">
        <v>34</v>
      </c>
      <c r="I480">
        <v>1930</v>
      </c>
      <c r="J480" t="s">
        <v>38</v>
      </c>
      <c r="K480" t="s">
        <v>61</v>
      </c>
      <c r="M480">
        <f t="shared" si="637"/>
        <v>45</v>
      </c>
      <c r="N480" s="10">
        <f t="shared" si="651"/>
        <v>24.357142857142858</v>
      </c>
      <c r="O480" s="10">
        <f t="shared" si="652"/>
        <v>20.071428571428573</v>
      </c>
      <c r="P480" s="8">
        <f>(P481*-1)</f>
        <v>-7</v>
      </c>
      <c r="Q480" t="str">
        <f t="shared" si="653"/>
        <v>N</v>
      </c>
      <c r="S480" t="s">
        <v>203</v>
      </c>
      <c r="W480" t="s">
        <v>203</v>
      </c>
      <c r="AC480">
        <f t="shared" si="666"/>
        <v>2</v>
      </c>
      <c r="AH480" t="s">
        <v>204</v>
      </c>
      <c r="AI480" t="s">
        <v>203</v>
      </c>
      <c r="AJ480" t="s">
        <v>203</v>
      </c>
      <c r="AL480" t="s">
        <v>203</v>
      </c>
      <c r="AP480">
        <f t="shared" si="654"/>
        <v>5</v>
      </c>
    </row>
    <row r="481" spans="1:42" ht="14.5" customHeight="1" x14ac:dyDescent="0.35">
      <c r="A481" t="s">
        <v>2</v>
      </c>
      <c r="B481">
        <v>45</v>
      </c>
      <c r="C481" t="s">
        <v>1</v>
      </c>
      <c r="D481" t="str">
        <f t="shared" si="649"/>
        <v>W</v>
      </c>
      <c r="E481" s="5">
        <v>40903</v>
      </c>
      <c r="F481" s="4">
        <f t="shared" si="650"/>
        <v>15</v>
      </c>
      <c r="G481">
        <v>8</v>
      </c>
      <c r="H481" t="s">
        <v>35</v>
      </c>
      <c r="I481">
        <v>1930</v>
      </c>
      <c r="J481" t="s">
        <v>38</v>
      </c>
      <c r="K481" t="s">
        <v>61</v>
      </c>
      <c r="M481">
        <f t="shared" si="638"/>
        <v>16</v>
      </c>
      <c r="N481" s="10">
        <f t="shared" si="651"/>
        <v>32.642857142857146</v>
      </c>
      <c r="O481" s="10">
        <f t="shared" si="652"/>
        <v>21.857142857142858</v>
      </c>
      <c r="P481" s="8">
        <v>7</v>
      </c>
      <c r="Q481" t="str">
        <f t="shared" si="653"/>
        <v>N</v>
      </c>
      <c r="Y481" t="s">
        <v>203</v>
      </c>
      <c r="AC481">
        <f t="shared" si="666"/>
        <v>1</v>
      </c>
      <c r="AE481" t="s">
        <v>203</v>
      </c>
      <c r="AF481" t="s">
        <v>203</v>
      </c>
      <c r="AI481" t="s">
        <v>203</v>
      </c>
      <c r="AP481">
        <f t="shared" si="654"/>
        <v>3</v>
      </c>
    </row>
    <row r="482" spans="1:42" ht="14.5" customHeight="1" x14ac:dyDescent="0.35">
      <c r="A482" t="s">
        <v>24</v>
      </c>
      <c r="B482">
        <v>34</v>
      </c>
      <c r="C482" t="s">
        <v>1</v>
      </c>
      <c r="D482" t="str">
        <f t="shared" ref="D482:D512" si="670">IF($B482&lt;$B483,"L",IF($B483&lt;$B482, "W", "T"))</f>
        <v>W</v>
      </c>
      <c r="E482" s="5">
        <f>$E483</f>
        <v>40909</v>
      </c>
      <c r="F482" s="4">
        <f>1+IF(ISNA(VLOOKUP($A482,$A$450:$F$481,6,FALSE)),VLOOKUP($A482,$A$418:$F$449,6,FALSE),VLOOKUP($A482,$A$450:$F$481,6,FALSE))</f>
        <v>16</v>
      </c>
      <c r="G482">
        <v>8</v>
      </c>
      <c r="H482" t="s">
        <v>34</v>
      </c>
      <c r="I482">
        <v>1200</v>
      </c>
      <c r="J482" t="s">
        <v>38</v>
      </c>
      <c r="K482" t="s">
        <v>61</v>
      </c>
      <c r="M482">
        <f t="shared" si="637"/>
        <v>27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23.066666666666666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13.466666666666667</v>
      </c>
      <c r="P482" s="8">
        <f>(P483*-1)</f>
        <v>12.5</v>
      </c>
      <c r="Q482" t="str">
        <f>IF(AND(($P482 &lt;  0), ($D482="L")), "N", IF(AND(($P482 &gt; 0), ($D482="W")),"N","Y"))</f>
        <v>N</v>
      </c>
      <c r="AA482" t="s">
        <v>203</v>
      </c>
      <c r="AC482">
        <f t="shared" si="666"/>
        <v>1</v>
      </c>
      <c r="AJ482" t="s">
        <v>203</v>
      </c>
      <c r="AP482">
        <f t="shared" si="654"/>
        <v>1</v>
      </c>
    </row>
    <row r="483" spans="1:42" ht="14.5" customHeight="1" x14ac:dyDescent="0.35">
      <c r="A483" t="s">
        <v>23</v>
      </c>
      <c r="B483">
        <v>27</v>
      </c>
      <c r="C483" t="s">
        <v>1</v>
      </c>
      <c r="D483" t="str">
        <f t="shared" ref="D483:D513" si="671">IF($B482&lt;$B483, "W", IF($B483&lt;$B482, "L", "T"))</f>
        <v>L</v>
      </c>
      <c r="E483" s="5">
        <v>40909</v>
      </c>
      <c r="F483" s="4">
        <f t="shared" ref="F483:F513" si="672">1+IF(ISNA(VLOOKUP($A483,$A$450:$F$481,6,FALSE)),VLOOKUP($A483,$A$418:$F$449,6,FALSE),VLOOKUP($A483,$A$450:$F$481,6,FALSE))</f>
        <v>16</v>
      </c>
      <c r="G483">
        <v>8</v>
      </c>
      <c r="H483" t="s">
        <v>35</v>
      </c>
      <c r="I483">
        <v>1200</v>
      </c>
      <c r="J483" t="s">
        <v>38</v>
      </c>
      <c r="K483" t="s">
        <v>61</v>
      </c>
      <c r="M483">
        <f t="shared" si="638"/>
        <v>34</v>
      </c>
      <c r="N483" s="10">
        <f t="shared" ref="N483:N513" si="673">IF(ISNA(VLOOKUP($A483,$A$450:$N$481,2,FALSE)),((VLOOKUP($A483,$A$418:$N$449,14,FALSE)*($F483-2))+VLOOKUP($A483,$A$418:$N$449,2,FALSE))/($F483-1),((VLOOKUP($A483,$A$450:$N$481,14,FALSE)*($F483-2))+VLOOKUP($A483,$A$450:$N$481,2,FALSE))/($F483-1))</f>
        <v>11.066666666666666</v>
      </c>
      <c r="O483" s="10">
        <f t="shared" ref="O483:O513" si="674">IF(ISNA(VLOOKUP($A483,$A$450:$O$481,13,FALSE)),((VLOOKUP($A483,$A$418:$O$449,15,FALSE)*($F483-2))+VLOOKUP($A483,$A$418:$O$449,13,FALSE))/($F483-1),((VLOOKUP($A483,$A$450:$O$481,15,FALSE)*($F483-2))+VLOOKUP($A483,$A$450:$O$481,13,FALSE))/($F483-1))</f>
        <v>24.866666666666667</v>
      </c>
      <c r="P483" s="8">
        <v>-12.5</v>
      </c>
      <c r="Q483" t="str">
        <f t="shared" ref="Q483:Q513" si="675">IF(AND(($P483 &lt;  0), ($D483="L")), "N", IF(AND(($P483 &gt; 0), ($D483="W")),"N","Y"))</f>
        <v>N</v>
      </c>
      <c r="R483" t="s">
        <v>204</v>
      </c>
      <c r="W483" t="s">
        <v>204</v>
      </c>
      <c r="X483" t="s">
        <v>204</v>
      </c>
      <c r="AC483">
        <f t="shared" si="666"/>
        <v>6</v>
      </c>
      <c r="AJ483" t="s">
        <v>203</v>
      </c>
      <c r="AK483" t="s">
        <v>203</v>
      </c>
      <c r="AP483">
        <f t="shared" si="654"/>
        <v>2</v>
      </c>
    </row>
    <row r="484" spans="1:42" ht="14.5" customHeight="1" x14ac:dyDescent="0.35">
      <c r="A484" t="s">
        <v>16</v>
      </c>
      <c r="B484">
        <v>41</v>
      </c>
      <c r="C484" t="s">
        <v>1</v>
      </c>
      <c r="D484" t="str">
        <f t="shared" si="670"/>
        <v>L</v>
      </c>
      <c r="E484" s="5">
        <f t="shared" ref="E484" si="676">$E485</f>
        <v>40909</v>
      </c>
      <c r="F484" s="4">
        <f t="shared" si="672"/>
        <v>16</v>
      </c>
      <c r="G484">
        <v>8</v>
      </c>
      <c r="H484" t="s">
        <v>34</v>
      </c>
      <c r="I484">
        <v>1200</v>
      </c>
      <c r="J484" t="s">
        <v>38</v>
      </c>
      <c r="K484" s="1">
        <f>K485</f>
        <v>31</v>
      </c>
      <c r="L484" s="1" t="str">
        <f>L485</f>
        <v>Cloudy, Wind 20 mph</v>
      </c>
      <c r="M484">
        <f t="shared" si="637"/>
        <v>45</v>
      </c>
      <c r="N484" s="10">
        <f t="shared" si="673"/>
        <v>28.866666666666667</v>
      </c>
      <c r="O484" s="10">
        <f t="shared" si="674"/>
        <v>22.8</v>
      </c>
      <c r="P484" s="8">
        <f>(P485*-1)</f>
        <v>6.5</v>
      </c>
      <c r="Q484" t="str">
        <f t="shared" si="675"/>
        <v>Y</v>
      </c>
      <c r="T484" t="s">
        <v>203</v>
      </c>
      <c r="AA484" t="s">
        <v>203</v>
      </c>
      <c r="AC484">
        <f t="shared" si="666"/>
        <v>2</v>
      </c>
      <c r="AD484" t="s">
        <v>203</v>
      </c>
      <c r="AG484" t="s">
        <v>204</v>
      </c>
      <c r="AL484" t="s">
        <v>203</v>
      </c>
      <c r="AM484" t="s">
        <v>203</v>
      </c>
      <c r="AN484" t="s">
        <v>204</v>
      </c>
      <c r="AO484" t="s">
        <v>203</v>
      </c>
      <c r="AP484">
        <f t="shared" si="654"/>
        <v>8</v>
      </c>
    </row>
    <row r="485" spans="1:42" ht="14.5" customHeight="1" x14ac:dyDescent="0.35">
      <c r="A485" t="s">
        <v>26</v>
      </c>
      <c r="B485">
        <v>45</v>
      </c>
      <c r="C485" t="s">
        <v>1</v>
      </c>
      <c r="D485" t="str">
        <f t="shared" si="671"/>
        <v>W</v>
      </c>
      <c r="E485" s="5">
        <v>40909</v>
      </c>
      <c r="F485" s="4">
        <f t="shared" si="672"/>
        <v>16</v>
      </c>
      <c r="G485">
        <v>7</v>
      </c>
      <c r="H485" t="s">
        <v>35</v>
      </c>
      <c r="I485">
        <v>1200</v>
      </c>
      <c r="J485" t="s">
        <v>38</v>
      </c>
      <c r="K485" s="1">
        <v>31</v>
      </c>
      <c r="L485" s="1" t="s">
        <v>179</v>
      </c>
      <c r="M485">
        <f t="shared" si="638"/>
        <v>41</v>
      </c>
      <c r="N485" s="10">
        <f t="shared" si="673"/>
        <v>34.333333333333336</v>
      </c>
      <c r="O485" s="10">
        <f t="shared" si="674"/>
        <v>21.2</v>
      </c>
      <c r="P485" s="8">
        <v>-6.5</v>
      </c>
      <c r="Q485" t="str">
        <f t="shared" si="675"/>
        <v>Y</v>
      </c>
      <c r="R485" t="s">
        <v>204</v>
      </c>
      <c r="U485" t="s">
        <v>203</v>
      </c>
      <c r="Z485" t="s">
        <v>204</v>
      </c>
      <c r="AA485" t="s">
        <v>204</v>
      </c>
      <c r="AC485">
        <f t="shared" si="666"/>
        <v>7</v>
      </c>
      <c r="AD485" t="s">
        <v>203</v>
      </c>
      <c r="AJ485" t="s">
        <v>204</v>
      </c>
      <c r="AL485" t="s">
        <v>204</v>
      </c>
      <c r="AP485">
        <f t="shared" si="654"/>
        <v>5</v>
      </c>
    </row>
    <row r="486" spans="1:42" ht="14.5" customHeight="1" x14ac:dyDescent="0.35">
      <c r="A486" t="s">
        <v>13</v>
      </c>
      <c r="B486">
        <v>23</v>
      </c>
      <c r="C486" t="s">
        <v>1</v>
      </c>
      <c r="D486" t="str">
        <f t="shared" si="670"/>
        <v>W</v>
      </c>
      <c r="E486" s="5">
        <f t="shared" ref="E486" si="677">$E487</f>
        <v>40909</v>
      </c>
      <c r="F486" s="4">
        <f t="shared" si="672"/>
        <v>16</v>
      </c>
      <c r="G486">
        <v>8</v>
      </c>
      <c r="H486" t="s">
        <v>34</v>
      </c>
      <c r="I486">
        <v>1200</v>
      </c>
      <c r="J486" t="s">
        <v>38</v>
      </c>
      <c r="K486" s="1" t="s">
        <v>61</v>
      </c>
      <c r="L486" s="1"/>
      <c r="M486">
        <f t="shared" si="637"/>
        <v>22</v>
      </c>
      <c r="N486" s="10">
        <f t="shared" si="673"/>
        <v>20.133333333333333</v>
      </c>
      <c r="O486" s="10">
        <f t="shared" si="674"/>
        <v>19.666666666666668</v>
      </c>
      <c r="P486" s="8">
        <f>(P487*-1)</f>
        <v>2.5</v>
      </c>
      <c r="Q486" t="str">
        <f t="shared" si="675"/>
        <v>N</v>
      </c>
      <c r="S486" t="s">
        <v>203</v>
      </c>
      <c r="AC486">
        <f t="shared" si="666"/>
        <v>1</v>
      </c>
      <c r="AI486" t="s">
        <v>204</v>
      </c>
      <c r="AK486" t="s">
        <v>204</v>
      </c>
      <c r="AP486">
        <f t="shared" si="654"/>
        <v>4</v>
      </c>
    </row>
    <row r="487" spans="1:42" ht="14.5" customHeight="1" x14ac:dyDescent="0.35">
      <c r="A487" t="s">
        <v>15</v>
      </c>
      <c r="B487">
        <v>22</v>
      </c>
      <c r="C487" t="s">
        <v>1</v>
      </c>
      <c r="D487" t="str">
        <f t="shared" si="671"/>
        <v>L</v>
      </c>
      <c r="E487" s="5">
        <v>40909</v>
      </c>
      <c r="F487" s="4">
        <f t="shared" si="672"/>
        <v>16</v>
      </c>
      <c r="G487">
        <v>10</v>
      </c>
      <c r="H487" t="s">
        <v>35</v>
      </c>
      <c r="I487">
        <v>1200</v>
      </c>
      <c r="J487" t="s">
        <v>38</v>
      </c>
      <c r="K487" s="1" t="s">
        <v>61</v>
      </c>
      <c r="L487" s="1"/>
      <c r="M487">
        <f t="shared" si="638"/>
        <v>23</v>
      </c>
      <c r="N487" s="10">
        <f t="shared" si="673"/>
        <v>23.933333333333334</v>
      </c>
      <c r="O487" s="10">
        <f t="shared" si="674"/>
        <v>17</v>
      </c>
      <c r="P487" s="8">
        <v>-2.5</v>
      </c>
      <c r="Q487" t="str">
        <f t="shared" si="675"/>
        <v>N</v>
      </c>
      <c r="R487" t="s">
        <v>204</v>
      </c>
      <c r="U487" t="s">
        <v>204</v>
      </c>
      <c r="V487" t="s">
        <v>203</v>
      </c>
      <c r="Y487" t="s">
        <v>204</v>
      </c>
      <c r="Z487" t="s">
        <v>203</v>
      </c>
      <c r="AC487">
        <f t="shared" si="666"/>
        <v>8</v>
      </c>
      <c r="AF487" t="s">
        <v>203</v>
      </c>
      <c r="AP487">
        <f t="shared" si="654"/>
        <v>1</v>
      </c>
    </row>
    <row r="488" spans="1:42" ht="14.5" customHeight="1" x14ac:dyDescent="0.35">
      <c r="A488" t="s">
        <v>29</v>
      </c>
      <c r="B488">
        <v>10</v>
      </c>
      <c r="C488" t="s">
        <v>1</v>
      </c>
      <c r="D488" t="str">
        <f t="shared" si="670"/>
        <v>L</v>
      </c>
      <c r="E488" s="5">
        <f t="shared" ref="E488" si="678">$E489</f>
        <v>40909</v>
      </c>
      <c r="F488" s="4">
        <f t="shared" si="672"/>
        <v>16</v>
      </c>
      <c r="G488">
        <v>8</v>
      </c>
      <c r="H488" t="s">
        <v>34</v>
      </c>
      <c r="I488">
        <v>1300</v>
      </c>
      <c r="J488" t="s">
        <v>43</v>
      </c>
      <c r="K488">
        <v>53</v>
      </c>
      <c r="L488" t="s">
        <v>65</v>
      </c>
      <c r="M488">
        <f t="shared" si="637"/>
        <v>34</v>
      </c>
      <c r="N488" s="10">
        <f t="shared" si="673"/>
        <v>18.533333333333339</v>
      </c>
      <c r="O488" s="10">
        <f t="shared" si="674"/>
        <v>22.2</v>
      </c>
      <c r="P488" s="8">
        <f>(P489*-1)</f>
        <v>-7.5</v>
      </c>
      <c r="Q488" t="str">
        <f t="shared" si="675"/>
        <v>N</v>
      </c>
      <c r="Z488" t="s">
        <v>203</v>
      </c>
      <c r="AC488">
        <f t="shared" si="666"/>
        <v>1</v>
      </c>
      <c r="AI488" t="s">
        <v>203</v>
      </c>
      <c r="AK488" t="s">
        <v>203</v>
      </c>
      <c r="AO488" t="s">
        <v>204</v>
      </c>
      <c r="AP488">
        <f t="shared" si="654"/>
        <v>4</v>
      </c>
    </row>
    <row r="489" spans="1:42" ht="14.5" customHeight="1" x14ac:dyDescent="0.35">
      <c r="A489" t="s">
        <v>27</v>
      </c>
      <c r="B489">
        <v>34</v>
      </c>
      <c r="C489" t="s">
        <v>1</v>
      </c>
      <c r="D489" t="str">
        <f t="shared" si="671"/>
        <v>W</v>
      </c>
      <c r="E489" s="5">
        <v>40909</v>
      </c>
      <c r="F489" s="4">
        <f t="shared" si="672"/>
        <v>16</v>
      </c>
      <c r="G489">
        <v>8</v>
      </c>
      <c r="H489" t="s">
        <v>35</v>
      </c>
      <c r="I489">
        <v>1300</v>
      </c>
      <c r="J489" t="s">
        <v>43</v>
      </c>
      <c r="K489">
        <v>53</v>
      </c>
      <c r="L489" t="s">
        <v>65</v>
      </c>
      <c r="M489">
        <f t="shared" si="638"/>
        <v>10</v>
      </c>
      <c r="N489" s="10">
        <f t="shared" si="673"/>
        <v>24.133333333333333</v>
      </c>
      <c r="O489" s="10">
        <f t="shared" si="674"/>
        <v>21.2</v>
      </c>
      <c r="P489" s="8">
        <v>7.5</v>
      </c>
      <c r="Q489" t="str">
        <f t="shared" si="675"/>
        <v>N</v>
      </c>
      <c r="S489" t="s">
        <v>204</v>
      </c>
      <c r="Z489" t="s">
        <v>203</v>
      </c>
      <c r="AC489">
        <f t="shared" si="666"/>
        <v>3</v>
      </c>
      <c r="AG489" t="s">
        <v>204</v>
      </c>
      <c r="AH489" t="s">
        <v>203</v>
      </c>
      <c r="AL489" t="s">
        <v>204</v>
      </c>
      <c r="AO489" t="s">
        <v>204</v>
      </c>
      <c r="AP489">
        <f t="shared" si="654"/>
        <v>7</v>
      </c>
    </row>
    <row r="490" spans="1:42" ht="14.5" customHeight="1" x14ac:dyDescent="0.35">
      <c r="A490" t="s">
        <v>11</v>
      </c>
      <c r="B490">
        <v>21</v>
      </c>
      <c r="C490" t="s">
        <v>1</v>
      </c>
      <c r="D490" t="str">
        <f t="shared" si="670"/>
        <v>L</v>
      </c>
      <c r="E490" s="5">
        <f t="shared" ref="E490" si="679">$E491</f>
        <v>40909</v>
      </c>
      <c r="F490" s="4">
        <f t="shared" si="672"/>
        <v>16</v>
      </c>
      <c r="G490">
        <v>8</v>
      </c>
      <c r="H490" t="s">
        <v>34</v>
      </c>
      <c r="I490">
        <v>1300</v>
      </c>
      <c r="J490" t="s">
        <v>43</v>
      </c>
      <c r="K490" s="1">
        <f>K491</f>
        <v>51</v>
      </c>
      <c r="L490" s="1" t="str">
        <f>L491</f>
        <v>Sunny, warm</v>
      </c>
      <c r="M490">
        <f t="shared" si="637"/>
        <v>49</v>
      </c>
      <c r="N490" s="10">
        <f t="shared" si="673"/>
        <v>23.4</v>
      </c>
      <c r="O490" s="10">
        <f t="shared" si="674"/>
        <v>25.666666666666668</v>
      </c>
      <c r="P490" s="8">
        <f>(P491*-1)</f>
        <v>-10.5</v>
      </c>
      <c r="Q490" t="str">
        <f t="shared" si="675"/>
        <v>N</v>
      </c>
      <c r="S490" t="s">
        <v>204</v>
      </c>
      <c r="V490" t="s">
        <v>204</v>
      </c>
      <c r="W490" t="s">
        <v>204</v>
      </c>
      <c r="AC490">
        <f t="shared" si="666"/>
        <v>6</v>
      </c>
      <c r="AP490">
        <f t="shared" si="654"/>
        <v>0</v>
      </c>
    </row>
    <row r="491" spans="1:42" ht="14.5" customHeight="1" x14ac:dyDescent="0.35">
      <c r="A491" t="s">
        <v>7</v>
      </c>
      <c r="B491">
        <v>49</v>
      </c>
      <c r="C491" t="s">
        <v>1</v>
      </c>
      <c r="D491" t="str">
        <f t="shared" si="671"/>
        <v>W</v>
      </c>
      <c r="E491" s="5">
        <v>40909</v>
      </c>
      <c r="F491" s="4">
        <f t="shared" si="672"/>
        <v>16</v>
      </c>
      <c r="G491">
        <v>8</v>
      </c>
      <c r="H491" t="s">
        <v>35</v>
      </c>
      <c r="I491">
        <v>1300</v>
      </c>
      <c r="J491" t="s">
        <v>43</v>
      </c>
      <c r="K491" s="1">
        <v>51</v>
      </c>
      <c r="L491" s="1" t="s">
        <v>99</v>
      </c>
      <c r="M491">
        <f t="shared" si="638"/>
        <v>21</v>
      </c>
      <c r="N491" s="10">
        <f t="shared" si="673"/>
        <v>30.933333333333334</v>
      </c>
      <c r="O491" s="10">
        <f t="shared" si="674"/>
        <v>21.4</v>
      </c>
      <c r="P491" s="8">
        <v>10.5</v>
      </c>
      <c r="Q491" t="str">
        <f t="shared" si="675"/>
        <v>N</v>
      </c>
      <c r="R491" t="s">
        <v>203</v>
      </c>
      <c r="T491" t="s">
        <v>203</v>
      </c>
      <c r="V491" t="s">
        <v>203</v>
      </c>
      <c r="W491" t="s">
        <v>203</v>
      </c>
      <c r="X491" t="s">
        <v>204</v>
      </c>
      <c r="Y491" t="s">
        <v>203</v>
      </c>
      <c r="AA491" t="s">
        <v>203</v>
      </c>
      <c r="AC491">
        <f t="shared" si="666"/>
        <v>8</v>
      </c>
      <c r="AD491" t="s">
        <v>204</v>
      </c>
      <c r="AI491" t="s">
        <v>203</v>
      </c>
      <c r="AJ491" t="s">
        <v>203</v>
      </c>
      <c r="AL491" t="s">
        <v>203</v>
      </c>
      <c r="AM491" t="s">
        <v>203</v>
      </c>
      <c r="AO491" t="s">
        <v>203</v>
      </c>
      <c r="AP491">
        <f t="shared" si="654"/>
        <v>7</v>
      </c>
    </row>
    <row r="492" spans="1:42" ht="14.5" customHeight="1" x14ac:dyDescent="0.35">
      <c r="A492" t="s">
        <v>31</v>
      </c>
      <c r="B492">
        <v>17</v>
      </c>
      <c r="C492" t="s">
        <v>1</v>
      </c>
      <c r="D492" t="str">
        <f t="shared" si="670"/>
        <v>L</v>
      </c>
      <c r="E492" s="5">
        <f t="shared" ref="E492" si="680">$E493</f>
        <v>40909</v>
      </c>
      <c r="F492" s="4">
        <f t="shared" si="672"/>
        <v>16</v>
      </c>
      <c r="G492">
        <v>8</v>
      </c>
      <c r="H492" t="s">
        <v>34</v>
      </c>
      <c r="I492">
        <v>1300</v>
      </c>
      <c r="J492" t="s">
        <v>43</v>
      </c>
      <c r="K492">
        <v>78</v>
      </c>
      <c r="L492" t="s">
        <v>65</v>
      </c>
      <c r="M492">
        <f t="shared" si="637"/>
        <v>19</v>
      </c>
      <c r="N492" s="10">
        <f t="shared" si="673"/>
        <v>24</v>
      </c>
      <c r="O492" s="10">
        <f t="shared" si="674"/>
        <v>22.933333333333334</v>
      </c>
      <c r="P492" s="8">
        <f>(P493*-1)</f>
        <v>-2</v>
      </c>
      <c r="Q492" t="str">
        <f t="shared" si="675"/>
        <v>N</v>
      </c>
      <c r="S492" t="s">
        <v>203</v>
      </c>
      <c r="W492" t="s">
        <v>203</v>
      </c>
      <c r="Y492" t="s">
        <v>203</v>
      </c>
      <c r="AA492" t="s">
        <v>203</v>
      </c>
      <c r="AC492">
        <f t="shared" si="666"/>
        <v>4</v>
      </c>
      <c r="AD492" t="s">
        <v>203</v>
      </c>
      <c r="AN492" t="s">
        <v>203</v>
      </c>
      <c r="AO492" t="s">
        <v>204</v>
      </c>
      <c r="AP492">
        <f t="shared" si="654"/>
        <v>4</v>
      </c>
    </row>
    <row r="493" spans="1:42" ht="14.5" customHeight="1" x14ac:dyDescent="0.35">
      <c r="A493" t="s">
        <v>10</v>
      </c>
      <c r="B493">
        <v>19</v>
      </c>
      <c r="C493" t="s">
        <v>1</v>
      </c>
      <c r="D493" t="str">
        <f t="shared" si="671"/>
        <v>W</v>
      </c>
      <c r="E493" s="5">
        <v>40909</v>
      </c>
      <c r="F493" s="4">
        <f t="shared" si="672"/>
        <v>16</v>
      </c>
      <c r="G493">
        <v>8</v>
      </c>
      <c r="H493" t="s">
        <v>35</v>
      </c>
      <c r="I493">
        <v>1300</v>
      </c>
      <c r="J493" t="s">
        <v>43</v>
      </c>
      <c r="K493">
        <v>78</v>
      </c>
      <c r="L493" t="s">
        <v>65</v>
      </c>
      <c r="M493">
        <f t="shared" si="638"/>
        <v>17</v>
      </c>
      <c r="N493" s="10">
        <f t="shared" si="673"/>
        <v>20.666666666666668</v>
      </c>
      <c r="O493" s="10">
        <f t="shared" si="674"/>
        <v>19.733333333333334</v>
      </c>
      <c r="P493" s="8">
        <v>2</v>
      </c>
      <c r="Q493" t="str">
        <f t="shared" si="675"/>
        <v>N</v>
      </c>
      <c r="S493" t="s">
        <v>204</v>
      </c>
      <c r="T493" t="s">
        <v>203</v>
      </c>
      <c r="U493" t="s">
        <v>203</v>
      </c>
      <c r="W493" t="s">
        <v>204</v>
      </c>
      <c r="Z493" t="s">
        <v>203</v>
      </c>
      <c r="AC493">
        <f t="shared" si="666"/>
        <v>7</v>
      </c>
      <c r="AI493" t="s">
        <v>204</v>
      </c>
      <c r="AM493" t="s">
        <v>203</v>
      </c>
      <c r="AP493">
        <f t="shared" si="654"/>
        <v>3</v>
      </c>
    </row>
    <row r="494" spans="1:42" ht="14.5" customHeight="1" x14ac:dyDescent="0.35">
      <c r="A494" t="s">
        <v>20</v>
      </c>
      <c r="B494">
        <v>17</v>
      </c>
      <c r="C494" t="s">
        <v>1</v>
      </c>
      <c r="D494" t="str">
        <f t="shared" si="670"/>
        <v>L</v>
      </c>
      <c r="E494" s="5">
        <f t="shared" ref="E494" si="681">$E495</f>
        <v>40909</v>
      </c>
      <c r="F494" s="4">
        <f t="shared" si="672"/>
        <v>16</v>
      </c>
      <c r="G494">
        <v>8</v>
      </c>
      <c r="H494" t="s">
        <v>34</v>
      </c>
      <c r="I494">
        <v>1200</v>
      </c>
      <c r="J494" t="s">
        <v>38</v>
      </c>
      <c r="K494" t="s">
        <v>61</v>
      </c>
      <c r="M494">
        <f t="shared" si="637"/>
        <v>45</v>
      </c>
      <c r="N494" s="10">
        <f t="shared" si="673"/>
        <v>25.933333333333334</v>
      </c>
      <c r="O494" s="10">
        <f t="shared" si="674"/>
        <v>25.6</v>
      </c>
      <c r="P494" s="8">
        <f>(P495*-1)</f>
        <v>-7</v>
      </c>
      <c r="Q494" t="str">
        <f t="shared" si="675"/>
        <v>N</v>
      </c>
      <c r="T494" t="s">
        <v>204</v>
      </c>
      <c r="AC494">
        <f t="shared" si="666"/>
        <v>2</v>
      </c>
      <c r="AF494" t="s">
        <v>204</v>
      </c>
      <c r="AJ494" t="s">
        <v>204</v>
      </c>
      <c r="AK494" t="s">
        <v>204</v>
      </c>
      <c r="AM494" t="s">
        <v>204</v>
      </c>
      <c r="AO494" t="s">
        <v>203</v>
      </c>
      <c r="AP494">
        <f t="shared" si="654"/>
        <v>9</v>
      </c>
    </row>
    <row r="495" spans="1:42" ht="14.5" customHeight="1" x14ac:dyDescent="0.35">
      <c r="A495" t="s">
        <v>2</v>
      </c>
      <c r="B495">
        <v>45</v>
      </c>
      <c r="C495" t="s">
        <v>1</v>
      </c>
      <c r="D495" t="str">
        <f t="shared" si="671"/>
        <v>W</v>
      </c>
      <c r="E495" s="5">
        <v>40909</v>
      </c>
      <c r="F495" s="4">
        <f t="shared" si="672"/>
        <v>16</v>
      </c>
      <c r="G495">
        <v>6</v>
      </c>
      <c r="H495" t="s">
        <v>35</v>
      </c>
      <c r="I495">
        <v>1200</v>
      </c>
      <c r="J495" t="s">
        <v>38</v>
      </c>
      <c r="K495" t="s">
        <v>61</v>
      </c>
      <c r="M495">
        <f t="shared" si="638"/>
        <v>17</v>
      </c>
      <c r="N495" s="10">
        <f t="shared" si="673"/>
        <v>33.466666666666669</v>
      </c>
      <c r="O495" s="10">
        <f t="shared" si="674"/>
        <v>21.466666666666665</v>
      </c>
      <c r="P495" s="8">
        <v>7</v>
      </c>
      <c r="Q495" t="str">
        <f t="shared" si="675"/>
        <v>N</v>
      </c>
      <c r="AC495">
        <f t="shared" si="666"/>
        <v>0</v>
      </c>
      <c r="AI495" t="s">
        <v>204</v>
      </c>
      <c r="AN495" t="s">
        <v>204</v>
      </c>
      <c r="AP495">
        <f t="shared" si="654"/>
        <v>4</v>
      </c>
    </row>
    <row r="496" spans="1:42" ht="14.5" customHeight="1" x14ac:dyDescent="0.35">
      <c r="A496" t="s">
        <v>14</v>
      </c>
      <c r="B496">
        <v>13</v>
      </c>
      <c r="C496" t="s">
        <v>1</v>
      </c>
      <c r="D496" t="str">
        <f t="shared" si="670"/>
        <v>L</v>
      </c>
      <c r="E496" s="5">
        <f t="shared" ref="E496" si="682">$E497</f>
        <v>40909</v>
      </c>
      <c r="F496" s="4">
        <f t="shared" si="672"/>
        <v>16</v>
      </c>
      <c r="G496">
        <v>10</v>
      </c>
      <c r="H496" t="s">
        <v>34</v>
      </c>
      <c r="I496">
        <v>1300</v>
      </c>
      <c r="J496" t="s">
        <v>43</v>
      </c>
      <c r="K496">
        <v>70</v>
      </c>
      <c r="L496" t="s">
        <v>113</v>
      </c>
      <c r="M496">
        <f t="shared" ref="M496:M513" si="683">$B497</f>
        <v>19</v>
      </c>
      <c r="N496" s="10">
        <f t="shared" si="673"/>
        <v>15.333333333333334</v>
      </c>
      <c r="O496" s="10">
        <f t="shared" si="674"/>
        <v>27.4</v>
      </c>
      <c r="P496" s="8">
        <f>(P497*-1)</f>
        <v>-3</v>
      </c>
      <c r="Q496" t="str">
        <f t="shared" si="675"/>
        <v>N</v>
      </c>
      <c r="U496" t="s">
        <v>203</v>
      </c>
      <c r="X496" t="s">
        <v>204</v>
      </c>
      <c r="AC496">
        <f t="shared" si="666"/>
        <v>3</v>
      </c>
      <c r="AJ496" t="s">
        <v>204</v>
      </c>
      <c r="AP496">
        <f t="shared" si="654"/>
        <v>2</v>
      </c>
    </row>
    <row r="497" spans="1:42" ht="14.5" customHeight="1" x14ac:dyDescent="0.35">
      <c r="A497" t="s">
        <v>19</v>
      </c>
      <c r="B497">
        <v>19</v>
      </c>
      <c r="C497" t="s">
        <v>1</v>
      </c>
      <c r="D497" t="str">
        <f t="shared" si="671"/>
        <v>W</v>
      </c>
      <c r="E497" s="5">
        <v>40909</v>
      </c>
      <c r="F497" s="4">
        <f t="shared" si="672"/>
        <v>16</v>
      </c>
      <c r="G497">
        <v>8</v>
      </c>
      <c r="H497" t="s">
        <v>35</v>
      </c>
      <c r="I497">
        <v>1300</v>
      </c>
      <c r="J497" t="s">
        <v>43</v>
      </c>
      <c r="K497">
        <v>70</v>
      </c>
      <c r="L497" t="s">
        <v>113</v>
      </c>
      <c r="M497">
        <f t="shared" ref="M497:M513" si="684">$B496</f>
        <v>13</v>
      </c>
      <c r="N497" s="10">
        <f t="shared" si="673"/>
        <v>14.933333333333334</v>
      </c>
      <c r="O497" s="10">
        <f t="shared" si="674"/>
        <v>21.066666666666666</v>
      </c>
      <c r="P497" s="8">
        <v>3</v>
      </c>
      <c r="Q497" t="str">
        <f t="shared" si="675"/>
        <v>N</v>
      </c>
      <c r="S497" t="s">
        <v>203</v>
      </c>
      <c r="U497" t="s">
        <v>203</v>
      </c>
      <c r="Z497" t="s">
        <v>203</v>
      </c>
      <c r="AA497" t="s">
        <v>203</v>
      </c>
      <c r="AC497">
        <f t="shared" si="666"/>
        <v>4</v>
      </c>
      <c r="AH497" t="s">
        <v>204</v>
      </c>
      <c r="AK497" t="s">
        <v>204</v>
      </c>
      <c r="AL497" t="s">
        <v>204</v>
      </c>
      <c r="AN497" t="s">
        <v>204</v>
      </c>
      <c r="AO497" t="s">
        <v>203</v>
      </c>
      <c r="AP497">
        <f t="shared" si="654"/>
        <v>9</v>
      </c>
    </row>
    <row r="498" spans="1:42" ht="14.5" customHeight="1" x14ac:dyDescent="0.35">
      <c r="A498" t="s">
        <v>17</v>
      </c>
      <c r="B498">
        <v>17</v>
      </c>
      <c r="C498" t="s">
        <v>1</v>
      </c>
      <c r="D498" t="str">
        <f t="shared" si="670"/>
        <v>W</v>
      </c>
      <c r="E498" s="5">
        <f t="shared" ref="E498" si="685">$E499</f>
        <v>40909</v>
      </c>
      <c r="F498" s="4">
        <f t="shared" si="672"/>
        <v>16</v>
      </c>
      <c r="G498">
        <v>7</v>
      </c>
      <c r="H498" t="s">
        <v>34</v>
      </c>
      <c r="I498">
        <v>1200</v>
      </c>
      <c r="J498" t="s">
        <v>38</v>
      </c>
      <c r="K498" t="s">
        <v>61</v>
      </c>
      <c r="M498">
        <f t="shared" si="683"/>
        <v>13</v>
      </c>
      <c r="N498" s="10">
        <f t="shared" si="673"/>
        <v>22.4</v>
      </c>
      <c r="O498" s="10">
        <f t="shared" si="674"/>
        <v>21.866666666666667</v>
      </c>
      <c r="P498" s="8">
        <f>(P499*-1)</f>
        <v>-2.5</v>
      </c>
      <c r="Q498" t="str">
        <f t="shared" si="675"/>
        <v>Y</v>
      </c>
      <c r="R498" t="s">
        <v>204</v>
      </c>
      <c r="S498" t="s">
        <v>204</v>
      </c>
      <c r="T498" t="s">
        <v>203</v>
      </c>
      <c r="U498" t="s">
        <v>203</v>
      </c>
      <c r="X498" t="s">
        <v>204</v>
      </c>
      <c r="AA498" t="s">
        <v>204</v>
      </c>
      <c r="AC498">
        <f t="shared" si="666"/>
        <v>10</v>
      </c>
      <c r="AH498" t="s">
        <v>203</v>
      </c>
      <c r="AI498" t="s">
        <v>203</v>
      </c>
      <c r="AJ498" t="s">
        <v>203</v>
      </c>
      <c r="AN498" t="s">
        <v>204</v>
      </c>
      <c r="AP498">
        <f t="shared" si="654"/>
        <v>5</v>
      </c>
    </row>
    <row r="499" spans="1:42" ht="14.5" customHeight="1" x14ac:dyDescent="0.35">
      <c r="A499" t="s">
        <v>0</v>
      </c>
      <c r="B499">
        <v>13</v>
      </c>
      <c r="C499" t="s">
        <v>1</v>
      </c>
      <c r="D499" t="str">
        <f t="shared" si="671"/>
        <v>L</v>
      </c>
      <c r="E499" s="5">
        <v>40909</v>
      </c>
      <c r="F499" s="4">
        <f t="shared" si="672"/>
        <v>16</v>
      </c>
      <c r="G499">
        <v>8</v>
      </c>
      <c r="H499" t="s">
        <v>35</v>
      </c>
      <c r="I499">
        <v>1200</v>
      </c>
      <c r="J499" t="s">
        <v>38</v>
      </c>
      <c r="K499" t="s">
        <v>61</v>
      </c>
      <c r="M499">
        <f t="shared" si="684"/>
        <v>17</v>
      </c>
      <c r="N499" s="10">
        <f t="shared" si="673"/>
        <v>21.8</v>
      </c>
      <c r="O499" s="10">
        <f t="shared" si="674"/>
        <v>28.8</v>
      </c>
      <c r="P499" s="8">
        <v>2.5</v>
      </c>
      <c r="Q499" t="str">
        <f t="shared" si="675"/>
        <v>Y</v>
      </c>
      <c r="R499" t="s">
        <v>203</v>
      </c>
      <c r="S499" t="s">
        <v>204</v>
      </c>
      <c r="Y499" t="s">
        <v>203</v>
      </c>
      <c r="AC499">
        <f t="shared" si="666"/>
        <v>4</v>
      </c>
      <c r="AN499" t="s">
        <v>204</v>
      </c>
      <c r="AO499" t="s">
        <v>203</v>
      </c>
      <c r="AP499">
        <f t="shared" si="654"/>
        <v>3</v>
      </c>
    </row>
    <row r="500" spans="1:42" ht="14.5" customHeight="1" x14ac:dyDescent="0.35">
      <c r="A500" t="s">
        <v>25</v>
      </c>
      <c r="B500">
        <v>20</v>
      </c>
      <c r="C500" t="s">
        <v>5</v>
      </c>
      <c r="D500" t="str">
        <f t="shared" si="670"/>
        <v>L</v>
      </c>
      <c r="E500" s="5">
        <f t="shared" ref="E500" si="686">$E501</f>
        <v>40909</v>
      </c>
      <c r="F500" s="4">
        <f t="shared" si="672"/>
        <v>16</v>
      </c>
      <c r="G500">
        <v>8</v>
      </c>
      <c r="H500" t="s">
        <v>34</v>
      </c>
      <c r="I500">
        <v>1415</v>
      </c>
      <c r="J500" t="s">
        <v>40</v>
      </c>
      <c r="K500" t="s">
        <v>61</v>
      </c>
      <c r="M500">
        <f t="shared" si="683"/>
        <v>23</v>
      </c>
      <c r="N500" s="10">
        <f t="shared" si="673"/>
        <v>20.066666666666663</v>
      </c>
      <c r="O500" s="10">
        <f t="shared" si="674"/>
        <v>19.466666666666665</v>
      </c>
      <c r="P500" s="8">
        <f>(P501*-1)</f>
        <v>-2.5</v>
      </c>
      <c r="Q500" t="str">
        <f t="shared" si="675"/>
        <v>N</v>
      </c>
      <c r="R500" t="s">
        <v>203</v>
      </c>
      <c r="T500" t="s">
        <v>204</v>
      </c>
      <c r="U500" t="s">
        <v>204</v>
      </c>
      <c r="W500" t="s">
        <v>204</v>
      </c>
      <c r="Y500" t="s">
        <v>204</v>
      </c>
      <c r="Z500" t="s">
        <v>203</v>
      </c>
      <c r="AB500" t="s">
        <v>204</v>
      </c>
      <c r="AC500">
        <f t="shared" si="666"/>
        <v>12</v>
      </c>
      <c r="AI500" t="s">
        <v>203</v>
      </c>
      <c r="AP500">
        <f t="shared" si="654"/>
        <v>1</v>
      </c>
    </row>
    <row r="501" spans="1:42" ht="14.5" customHeight="1" x14ac:dyDescent="0.35">
      <c r="A501" t="s">
        <v>22</v>
      </c>
      <c r="B501">
        <v>23</v>
      </c>
      <c r="C501" t="s">
        <v>5</v>
      </c>
      <c r="D501" t="str">
        <f t="shared" si="671"/>
        <v>W</v>
      </c>
      <c r="E501" s="5">
        <v>40909</v>
      </c>
      <c r="F501" s="4">
        <f t="shared" si="672"/>
        <v>16</v>
      </c>
      <c r="G501">
        <v>8</v>
      </c>
      <c r="H501" t="s">
        <v>35</v>
      </c>
      <c r="I501">
        <v>1415</v>
      </c>
      <c r="J501" t="s">
        <v>40</v>
      </c>
      <c r="K501" t="s">
        <v>61</v>
      </c>
      <c r="M501">
        <f t="shared" si="684"/>
        <v>20</v>
      </c>
      <c r="N501" s="10">
        <f t="shared" si="673"/>
        <v>19.266666666666666</v>
      </c>
      <c r="O501" s="10">
        <f t="shared" si="674"/>
        <v>21.866666666666667</v>
      </c>
      <c r="P501" s="8">
        <v>2.5</v>
      </c>
      <c r="Q501" t="str">
        <f t="shared" si="675"/>
        <v>N</v>
      </c>
      <c r="R501" t="s">
        <v>204</v>
      </c>
      <c r="S501" t="s">
        <v>203</v>
      </c>
      <c r="Z501" t="s">
        <v>204</v>
      </c>
      <c r="AC501">
        <f t="shared" si="666"/>
        <v>5</v>
      </c>
      <c r="AF501" t="s">
        <v>204</v>
      </c>
      <c r="AM501" t="s">
        <v>203</v>
      </c>
      <c r="AN501" t="s">
        <v>203</v>
      </c>
      <c r="AP501">
        <f t="shared" si="654"/>
        <v>4</v>
      </c>
    </row>
    <row r="502" spans="1:42" ht="14.5" customHeight="1" x14ac:dyDescent="0.35">
      <c r="A502" t="s">
        <v>32</v>
      </c>
      <c r="B502">
        <v>38</v>
      </c>
      <c r="C502" t="s">
        <v>1</v>
      </c>
      <c r="D502" t="str">
        <f t="shared" si="670"/>
        <v>W</v>
      </c>
      <c r="E502" s="5">
        <f t="shared" ref="E502" si="687">$E503</f>
        <v>40909</v>
      </c>
      <c r="F502" s="4">
        <f t="shared" si="672"/>
        <v>16</v>
      </c>
      <c r="G502">
        <v>8</v>
      </c>
      <c r="H502" t="s">
        <v>34</v>
      </c>
      <c r="I502">
        <v>1315</v>
      </c>
      <c r="J502" t="s">
        <v>67</v>
      </c>
      <c r="K502">
        <v>56</v>
      </c>
      <c r="L502" t="s">
        <v>69</v>
      </c>
      <c r="M502">
        <f t="shared" si="683"/>
        <v>26</v>
      </c>
      <c r="N502" s="10">
        <f t="shared" si="673"/>
        <v>24.533333333333335</v>
      </c>
      <c r="O502" s="10">
        <f t="shared" si="674"/>
        <v>23.4</v>
      </c>
      <c r="P502" s="8">
        <f>(P503*-1)</f>
        <v>-2.5</v>
      </c>
      <c r="Q502" t="str">
        <f t="shared" si="675"/>
        <v>Y</v>
      </c>
      <c r="S502" t="s">
        <v>204</v>
      </c>
      <c r="W502" t="s">
        <v>204</v>
      </c>
      <c r="AA502" t="s">
        <v>203</v>
      </c>
      <c r="AC502">
        <f t="shared" si="666"/>
        <v>5</v>
      </c>
      <c r="AI502" t="s">
        <v>204</v>
      </c>
      <c r="AJ502" t="s">
        <v>203</v>
      </c>
      <c r="AP502">
        <f t="shared" si="654"/>
        <v>3</v>
      </c>
    </row>
    <row r="503" spans="1:42" ht="14.5" customHeight="1" x14ac:dyDescent="0.35">
      <c r="A503" t="s">
        <v>12</v>
      </c>
      <c r="B503">
        <v>26</v>
      </c>
      <c r="C503" t="s">
        <v>1</v>
      </c>
      <c r="D503" t="str">
        <f t="shared" si="671"/>
        <v>L</v>
      </c>
      <c r="E503" s="5">
        <v>40909</v>
      </c>
      <c r="F503" s="4">
        <f t="shared" si="672"/>
        <v>16</v>
      </c>
      <c r="G503">
        <v>8</v>
      </c>
      <c r="H503" t="s">
        <v>35</v>
      </c>
      <c r="I503">
        <v>1315</v>
      </c>
      <c r="J503" t="s">
        <v>67</v>
      </c>
      <c r="K503">
        <v>56</v>
      </c>
      <c r="L503" t="s">
        <v>69</v>
      </c>
      <c r="M503">
        <f t="shared" si="684"/>
        <v>38</v>
      </c>
      <c r="N503" s="10">
        <f t="shared" si="673"/>
        <v>22.2</v>
      </c>
      <c r="O503" s="10">
        <f t="shared" si="674"/>
        <v>26.333333333333332</v>
      </c>
      <c r="P503" s="8">
        <v>2.5</v>
      </c>
      <c r="Q503" t="str">
        <f t="shared" si="675"/>
        <v>Y</v>
      </c>
      <c r="AC503">
        <f t="shared" si="666"/>
        <v>0</v>
      </c>
      <c r="AJ503" t="s">
        <v>203</v>
      </c>
      <c r="AN503" t="s">
        <v>203</v>
      </c>
      <c r="AP503">
        <f t="shared" si="654"/>
        <v>2</v>
      </c>
    </row>
    <row r="504" spans="1:42" ht="14.5" customHeight="1" x14ac:dyDescent="0.35">
      <c r="A504" t="s">
        <v>30</v>
      </c>
      <c r="B504">
        <v>24</v>
      </c>
      <c r="C504" t="s">
        <v>1</v>
      </c>
      <c r="D504" t="str">
        <f t="shared" si="670"/>
        <v>W</v>
      </c>
      <c r="E504" s="5">
        <f t="shared" ref="E504" si="688">$E505</f>
        <v>40909</v>
      </c>
      <c r="F504" s="4">
        <f t="shared" si="672"/>
        <v>16</v>
      </c>
      <c r="G504">
        <v>8</v>
      </c>
      <c r="H504" t="s">
        <v>34</v>
      </c>
      <c r="I504">
        <v>1615</v>
      </c>
      <c r="J504" t="s">
        <v>43</v>
      </c>
      <c r="K504" s="1">
        <f>K505</f>
        <v>42</v>
      </c>
      <c r="L504" s="1" t="str">
        <f>L505</f>
        <v>Cloudy, Windy</v>
      </c>
      <c r="M504">
        <f t="shared" si="683"/>
        <v>16</v>
      </c>
      <c r="N504" s="10">
        <f t="shared" si="673"/>
        <v>23.6</v>
      </c>
      <c r="O504" s="10">
        <f t="shared" si="674"/>
        <v>16.666666666666668</v>
      </c>
      <c r="P504" s="8">
        <f>(P505*-1)</f>
        <v>3</v>
      </c>
      <c r="Q504" t="str">
        <f t="shared" si="675"/>
        <v>N</v>
      </c>
      <c r="T504" t="s">
        <v>204</v>
      </c>
      <c r="Y504" t="s">
        <v>203</v>
      </c>
      <c r="AC504">
        <f t="shared" si="666"/>
        <v>3</v>
      </c>
      <c r="AD504" t="s">
        <v>203</v>
      </c>
      <c r="AM504" t="s">
        <v>203</v>
      </c>
      <c r="AO504" t="s">
        <v>203</v>
      </c>
      <c r="AP504">
        <f t="shared" si="654"/>
        <v>3</v>
      </c>
    </row>
    <row r="505" spans="1:42" ht="14.5" customHeight="1" x14ac:dyDescent="0.35">
      <c r="A505" t="s">
        <v>6</v>
      </c>
      <c r="B505">
        <v>16</v>
      </c>
      <c r="C505" t="s">
        <v>1</v>
      </c>
      <c r="D505" t="str">
        <f t="shared" si="671"/>
        <v>L</v>
      </c>
      <c r="E505" s="5">
        <v>40909</v>
      </c>
      <c r="F505" s="4">
        <f t="shared" si="672"/>
        <v>16</v>
      </c>
      <c r="G505">
        <v>8</v>
      </c>
      <c r="H505" t="s">
        <v>35</v>
      </c>
      <c r="I505">
        <v>1615</v>
      </c>
      <c r="J505" t="s">
        <v>43</v>
      </c>
      <c r="K505" s="1">
        <v>42</v>
      </c>
      <c r="L505" s="1" t="s">
        <v>134</v>
      </c>
      <c r="M505">
        <f t="shared" si="684"/>
        <v>24</v>
      </c>
      <c r="N505" s="10">
        <f t="shared" si="673"/>
        <v>21.866666666666667</v>
      </c>
      <c r="O505" s="10">
        <f t="shared" si="674"/>
        <v>19.933333333333334</v>
      </c>
      <c r="P505" s="8">
        <v>-3</v>
      </c>
      <c r="Q505" t="str">
        <f t="shared" si="675"/>
        <v>N</v>
      </c>
      <c r="T505" t="s">
        <v>203</v>
      </c>
      <c r="W505" t="s">
        <v>203</v>
      </c>
      <c r="Y505" t="s">
        <v>204</v>
      </c>
      <c r="AC505">
        <f t="shared" si="666"/>
        <v>4</v>
      </c>
      <c r="AK505" t="s">
        <v>203</v>
      </c>
      <c r="AM505" t="s">
        <v>204</v>
      </c>
      <c r="AO505" t="s">
        <v>203</v>
      </c>
      <c r="AP505">
        <f t="shared" si="654"/>
        <v>4</v>
      </c>
    </row>
    <row r="506" spans="1:42" ht="14.5" customHeight="1" x14ac:dyDescent="0.35">
      <c r="A506" t="s">
        <v>33</v>
      </c>
      <c r="B506">
        <v>7</v>
      </c>
      <c r="C506" t="s">
        <v>1</v>
      </c>
      <c r="D506" t="str">
        <f t="shared" si="670"/>
        <v>W</v>
      </c>
      <c r="E506" s="5">
        <f t="shared" ref="E506" si="689">$E507</f>
        <v>40909</v>
      </c>
      <c r="F506" s="4">
        <f t="shared" si="672"/>
        <v>16</v>
      </c>
      <c r="G506">
        <v>8</v>
      </c>
      <c r="H506" t="s">
        <v>34</v>
      </c>
      <c r="I506">
        <v>1415</v>
      </c>
      <c r="J506" t="s">
        <v>40</v>
      </c>
      <c r="K506">
        <v>35</v>
      </c>
      <c r="L506" t="s">
        <v>65</v>
      </c>
      <c r="M506">
        <f t="shared" si="683"/>
        <v>3</v>
      </c>
      <c r="N506" s="10">
        <f t="shared" si="673"/>
        <v>13.666666666666666</v>
      </c>
      <c r="O506" s="10">
        <f t="shared" si="674"/>
        <v>22.333333333333332</v>
      </c>
      <c r="P506" s="8">
        <f>(P507*-1)</f>
        <v>-2.5</v>
      </c>
      <c r="Q506" t="str">
        <f t="shared" si="675"/>
        <v>Y</v>
      </c>
      <c r="R506" t="s">
        <v>204</v>
      </c>
      <c r="AC506">
        <f t="shared" si="666"/>
        <v>2</v>
      </c>
      <c r="AO506" t="s">
        <v>204</v>
      </c>
      <c r="AP506">
        <f t="shared" si="654"/>
        <v>2</v>
      </c>
    </row>
    <row r="507" spans="1:42" ht="14.5" customHeight="1" x14ac:dyDescent="0.35">
      <c r="A507" t="s">
        <v>18</v>
      </c>
      <c r="B507">
        <v>3</v>
      </c>
      <c r="C507" t="s">
        <v>1</v>
      </c>
      <c r="D507" t="str">
        <f t="shared" si="671"/>
        <v>L</v>
      </c>
      <c r="E507" s="5">
        <v>40909</v>
      </c>
      <c r="F507" s="4">
        <f t="shared" si="672"/>
        <v>16</v>
      </c>
      <c r="G507">
        <v>8</v>
      </c>
      <c r="H507" t="s">
        <v>35</v>
      </c>
      <c r="I507">
        <v>1415</v>
      </c>
      <c r="J507" t="s">
        <v>40</v>
      </c>
      <c r="K507">
        <v>35</v>
      </c>
      <c r="L507" t="s">
        <v>65</v>
      </c>
      <c r="M507">
        <f t="shared" si="684"/>
        <v>7</v>
      </c>
      <c r="N507" s="10">
        <f t="shared" si="673"/>
        <v>20.399999999999999</v>
      </c>
      <c r="O507" s="10">
        <f t="shared" si="674"/>
        <v>25.533333333333335</v>
      </c>
      <c r="P507" s="8">
        <v>2.5</v>
      </c>
      <c r="Q507" t="str">
        <f t="shared" si="675"/>
        <v>Y</v>
      </c>
      <c r="AC507">
        <f t="shared" si="666"/>
        <v>0</v>
      </c>
      <c r="AH507" t="s">
        <v>203</v>
      </c>
      <c r="AN507" t="s">
        <v>203</v>
      </c>
      <c r="AO507" t="s">
        <v>204</v>
      </c>
      <c r="AP507">
        <f t="shared" si="654"/>
        <v>4</v>
      </c>
    </row>
    <row r="508" spans="1:42" ht="14.5" customHeight="1" x14ac:dyDescent="0.35">
      <c r="A508" s="1" t="s">
        <v>4</v>
      </c>
      <c r="B508" s="1">
        <v>13</v>
      </c>
      <c r="C508" s="1" t="s">
        <v>1</v>
      </c>
      <c r="D508" s="1" t="str">
        <f t="shared" si="670"/>
        <v>W</v>
      </c>
      <c r="E508" s="6">
        <f t="shared" ref="E508" si="690">$E509</f>
        <v>40909</v>
      </c>
      <c r="F508" s="4">
        <f t="shared" si="672"/>
        <v>16</v>
      </c>
      <c r="G508" s="1">
        <v>8</v>
      </c>
      <c r="H508" s="1" t="s">
        <v>34</v>
      </c>
      <c r="I508" s="1">
        <v>1615</v>
      </c>
      <c r="J508" s="1" t="s">
        <v>43</v>
      </c>
      <c r="K508" s="1">
        <f>K509</f>
        <v>49</v>
      </c>
      <c r="L508" s="1" t="str">
        <f>L509</f>
        <v>Cloudy</v>
      </c>
      <c r="M508">
        <f t="shared" si="683"/>
        <v>9</v>
      </c>
      <c r="N508" s="10">
        <f t="shared" si="673"/>
        <v>20.8</v>
      </c>
      <c r="O508" s="10">
        <f t="shared" si="674"/>
        <v>14.533333333333333</v>
      </c>
      <c r="P508" s="8">
        <f>(P509*-1)</f>
        <v>7</v>
      </c>
      <c r="Q508" t="str">
        <f t="shared" si="675"/>
        <v>N</v>
      </c>
      <c r="R508" t="s">
        <v>203</v>
      </c>
      <c r="T508" t="s">
        <v>203</v>
      </c>
      <c r="V508" t="s">
        <v>203</v>
      </c>
      <c r="AC508">
        <f t="shared" si="666"/>
        <v>3</v>
      </c>
      <c r="AI508" t="s">
        <v>204</v>
      </c>
      <c r="AJ508" t="s">
        <v>203</v>
      </c>
      <c r="AO508" t="s">
        <v>203</v>
      </c>
      <c r="AP508">
        <f t="shared" si="654"/>
        <v>4</v>
      </c>
    </row>
    <row r="509" spans="1:42" ht="14.5" customHeight="1" x14ac:dyDescent="0.35">
      <c r="A509" s="1" t="s">
        <v>8</v>
      </c>
      <c r="B509" s="1">
        <v>9</v>
      </c>
      <c r="C509" s="1" t="s">
        <v>1</v>
      </c>
      <c r="D509" s="1" t="str">
        <f t="shared" si="671"/>
        <v>L</v>
      </c>
      <c r="E509" s="6">
        <v>40909</v>
      </c>
      <c r="F509" s="4">
        <f t="shared" si="672"/>
        <v>16</v>
      </c>
      <c r="G509" s="1">
        <v>8</v>
      </c>
      <c r="H509" s="1" t="s">
        <v>35</v>
      </c>
      <c r="I509" s="1">
        <v>1615</v>
      </c>
      <c r="J509" s="1" t="s">
        <v>43</v>
      </c>
      <c r="K509" s="1">
        <v>49</v>
      </c>
      <c r="L509" s="1" t="s">
        <v>64</v>
      </c>
      <c r="M509">
        <f t="shared" si="684"/>
        <v>13</v>
      </c>
      <c r="N509" s="10">
        <f t="shared" si="673"/>
        <v>13.933333333333334</v>
      </c>
      <c r="O509" s="10">
        <f t="shared" si="674"/>
        <v>19.600000000000001</v>
      </c>
      <c r="P509" s="8">
        <v>-7</v>
      </c>
      <c r="Q509" t="str">
        <f t="shared" si="675"/>
        <v>N</v>
      </c>
      <c r="R509" t="s">
        <v>204</v>
      </c>
      <c r="S509" t="s">
        <v>203</v>
      </c>
      <c r="U509" t="s">
        <v>204</v>
      </c>
      <c r="Z509" t="s">
        <v>204</v>
      </c>
      <c r="AC509">
        <f t="shared" si="666"/>
        <v>7</v>
      </c>
      <c r="AH509" t="s">
        <v>204</v>
      </c>
      <c r="AO509" t="s">
        <v>204</v>
      </c>
      <c r="AP509">
        <f t="shared" si="654"/>
        <v>4</v>
      </c>
    </row>
    <row r="510" spans="1:42" ht="14.5" customHeight="1" x14ac:dyDescent="0.35">
      <c r="A510" t="s">
        <v>9</v>
      </c>
      <c r="B510">
        <v>24</v>
      </c>
      <c r="C510" t="s">
        <v>1</v>
      </c>
      <c r="D510" t="str">
        <f t="shared" si="670"/>
        <v>L</v>
      </c>
      <c r="E510" s="5">
        <f t="shared" ref="E510" si="691">$E511</f>
        <v>40909</v>
      </c>
      <c r="F510" s="4">
        <f t="shared" si="672"/>
        <v>16</v>
      </c>
      <c r="G510">
        <v>8</v>
      </c>
      <c r="H510" t="s">
        <v>34</v>
      </c>
      <c r="I510">
        <v>1615</v>
      </c>
      <c r="J510" t="s">
        <v>43</v>
      </c>
      <c r="K510" t="s">
        <v>61</v>
      </c>
      <c r="M510">
        <f t="shared" si="683"/>
        <v>45</v>
      </c>
      <c r="N510" s="10">
        <f t="shared" si="673"/>
        <v>17.533333333333335</v>
      </c>
      <c r="O510" s="10">
        <f t="shared" si="674"/>
        <v>29.933333333333334</v>
      </c>
      <c r="P510" s="8">
        <f>(P511*-1)</f>
        <v>-10</v>
      </c>
      <c r="Q510" t="str">
        <f t="shared" si="675"/>
        <v>N</v>
      </c>
      <c r="T510" t="s">
        <v>204</v>
      </c>
      <c r="Z510" t="s">
        <v>204</v>
      </c>
      <c r="AC510">
        <f t="shared" si="666"/>
        <v>4</v>
      </c>
      <c r="AD510" t="s">
        <v>203</v>
      </c>
      <c r="AE510" t="s">
        <v>203</v>
      </c>
      <c r="AK510" t="s">
        <v>203</v>
      </c>
      <c r="AL510" t="s">
        <v>204</v>
      </c>
      <c r="AP510">
        <f t="shared" si="654"/>
        <v>5</v>
      </c>
    </row>
    <row r="511" spans="1:42" ht="14.5" customHeight="1" x14ac:dyDescent="0.35">
      <c r="A511" t="s">
        <v>3</v>
      </c>
      <c r="B511">
        <v>45</v>
      </c>
      <c r="C511" t="s">
        <v>1</v>
      </c>
      <c r="D511" t="str">
        <f t="shared" si="671"/>
        <v>W</v>
      </c>
      <c r="E511" s="5">
        <v>40909</v>
      </c>
      <c r="F511" s="4">
        <f t="shared" si="672"/>
        <v>16</v>
      </c>
      <c r="G511">
        <v>6</v>
      </c>
      <c r="H511" t="s">
        <v>35</v>
      </c>
      <c r="I511">
        <v>1615</v>
      </c>
      <c r="J511" t="s">
        <v>43</v>
      </c>
      <c r="K511" t="s">
        <v>61</v>
      </c>
      <c r="M511">
        <f t="shared" si="684"/>
        <v>24</v>
      </c>
      <c r="N511" s="10">
        <f t="shared" si="673"/>
        <v>23.8</v>
      </c>
      <c r="O511" s="10">
        <f t="shared" si="674"/>
        <v>21.733333333333334</v>
      </c>
      <c r="P511" s="8">
        <v>10</v>
      </c>
      <c r="Q511" t="str">
        <f t="shared" si="675"/>
        <v>N</v>
      </c>
      <c r="S511" t="s">
        <v>203</v>
      </c>
      <c r="T511" t="s">
        <v>203</v>
      </c>
      <c r="W511" t="s">
        <v>203</v>
      </c>
      <c r="AC511">
        <f t="shared" si="666"/>
        <v>3</v>
      </c>
      <c r="AH511" t="s">
        <v>204</v>
      </c>
      <c r="AJ511" t="s">
        <v>203</v>
      </c>
      <c r="AK511" t="s">
        <v>203</v>
      </c>
      <c r="AL511" t="s">
        <v>204</v>
      </c>
      <c r="AP511">
        <f t="shared" si="654"/>
        <v>6</v>
      </c>
    </row>
    <row r="512" spans="1:42" ht="14.5" customHeight="1" x14ac:dyDescent="0.35">
      <c r="A512" t="s">
        <v>28</v>
      </c>
      <c r="B512">
        <v>14</v>
      </c>
      <c r="C512" t="s">
        <v>1</v>
      </c>
      <c r="D512" t="str">
        <f t="shared" si="670"/>
        <v>L</v>
      </c>
      <c r="E512" s="5">
        <f t="shared" ref="E512" si="692">$E513</f>
        <v>40909</v>
      </c>
      <c r="F512" s="4">
        <f t="shared" si="672"/>
        <v>16</v>
      </c>
      <c r="G512">
        <v>8</v>
      </c>
      <c r="H512" t="s">
        <v>34</v>
      </c>
      <c r="I512">
        <v>2020</v>
      </c>
      <c r="J512" t="s">
        <v>43</v>
      </c>
      <c r="K512">
        <v>48</v>
      </c>
      <c r="L512" t="s">
        <v>127</v>
      </c>
      <c r="M512">
        <f t="shared" si="683"/>
        <v>31</v>
      </c>
      <c r="N512" s="10">
        <f t="shared" si="673"/>
        <v>23.666666666666668</v>
      </c>
      <c r="O512" s="10">
        <f t="shared" si="674"/>
        <v>21.066666666666666</v>
      </c>
      <c r="P512" s="8">
        <f>(P513*-1)</f>
        <v>-3</v>
      </c>
      <c r="Q512" t="str">
        <f t="shared" si="675"/>
        <v>N</v>
      </c>
      <c r="S512" t="s">
        <v>203</v>
      </c>
      <c r="X512" t="s">
        <v>204</v>
      </c>
      <c r="AC512">
        <f t="shared" si="666"/>
        <v>3</v>
      </c>
      <c r="AF512" t="s">
        <v>203</v>
      </c>
      <c r="AH512" t="s">
        <v>204</v>
      </c>
      <c r="AK512" t="s">
        <v>203</v>
      </c>
      <c r="AM512" t="s">
        <v>203</v>
      </c>
      <c r="AP512">
        <f t="shared" si="654"/>
        <v>5</v>
      </c>
    </row>
    <row r="513" spans="1:42" ht="14.5" customHeight="1" x14ac:dyDescent="0.35">
      <c r="A513" t="s">
        <v>21</v>
      </c>
      <c r="B513">
        <v>31</v>
      </c>
      <c r="C513" t="s">
        <v>1</v>
      </c>
      <c r="D513" t="str">
        <f t="shared" si="671"/>
        <v>W</v>
      </c>
      <c r="E513" s="5">
        <v>40909</v>
      </c>
      <c r="F513" s="4">
        <f t="shared" si="672"/>
        <v>16</v>
      </c>
      <c r="G513">
        <v>8</v>
      </c>
      <c r="H513" t="s">
        <v>35</v>
      </c>
      <c r="I513">
        <v>2020</v>
      </c>
      <c r="J513" t="s">
        <v>43</v>
      </c>
      <c r="K513">
        <v>48</v>
      </c>
      <c r="L513" t="s">
        <v>127</v>
      </c>
      <c r="M513">
        <f t="shared" si="684"/>
        <v>14</v>
      </c>
      <c r="N513" s="10">
        <f t="shared" si="673"/>
        <v>24.2</v>
      </c>
      <c r="O513" s="10">
        <f t="shared" si="674"/>
        <v>25.733333333333334</v>
      </c>
      <c r="P513" s="8">
        <v>3</v>
      </c>
      <c r="Q513" t="str">
        <f t="shared" si="675"/>
        <v>N</v>
      </c>
      <c r="S513" t="s">
        <v>203</v>
      </c>
      <c r="T513" t="s">
        <v>203</v>
      </c>
      <c r="U513" t="s">
        <v>204</v>
      </c>
      <c r="W513" t="s">
        <v>204</v>
      </c>
      <c r="AA513" t="s">
        <v>203</v>
      </c>
      <c r="AC513">
        <f t="shared" si="666"/>
        <v>7</v>
      </c>
      <c r="AP513">
        <f t="shared" si="654"/>
        <v>0</v>
      </c>
    </row>
    <row r="514" spans="1:42" ht="14.5" customHeight="1" x14ac:dyDescent="0.35"/>
    <row r="515" spans="1:42" ht="14.5" customHeight="1" x14ac:dyDescent="0.35"/>
    <row r="516" spans="1:42" ht="14.5" customHeight="1" x14ac:dyDescent="0.35"/>
    <row r="517" spans="1:42" ht="14.5" customHeight="1" x14ac:dyDescent="0.35"/>
    <row r="518" spans="1:42" ht="14.5" customHeight="1" x14ac:dyDescent="0.35"/>
    <row r="519" spans="1:42" ht="14.5" customHeight="1" x14ac:dyDescent="0.35"/>
    <row r="520" spans="1:42" ht="14.5" customHeight="1" x14ac:dyDescent="0.35"/>
    <row r="521" spans="1:42" ht="14.5" customHeight="1" x14ac:dyDescent="0.35"/>
    <row r="522" spans="1:42" ht="14.5" customHeight="1" x14ac:dyDescent="0.35"/>
    <row r="523" spans="1:42" ht="14.5" customHeight="1" x14ac:dyDescent="0.35"/>
    <row r="524" spans="1:42" ht="14.5" customHeight="1" x14ac:dyDescent="0.35"/>
    <row r="525" spans="1:42" ht="14.5" customHeight="1" x14ac:dyDescent="0.35"/>
    <row r="526" spans="1:42" ht="14.5" customHeight="1" x14ac:dyDescent="0.35"/>
    <row r="527" spans="1:42" ht="14.5" customHeight="1" x14ac:dyDescent="0.35"/>
    <row r="528" spans="1:42" ht="14.5" customHeight="1" x14ac:dyDescent="0.35"/>
    <row r="529" ht="14.5" customHeight="1" x14ac:dyDescent="0.3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3"/>
  <sheetViews>
    <sheetView workbookViewId="0">
      <selection activeCell="M1" sqref="M1:M1048576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9.1796875" customWidth="1"/>
    <col min="5" max="5" width="8.453125" bestFit="1" customWidth="1"/>
    <col min="6" max="6" width="9.7265625" style="4" bestFit="1" customWidth="1"/>
    <col min="7" max="7" width="9" customWidth="1"/>
    <col min="8" max="8" width="5.1796875" bestFit="1" customWidth="1"/>
    <col min="9" max="9" width="5.453125" customWidth="1"/>
    <col min="10" max="10" width="9.7265625" customWidth="1"/>
    <col min="11" max="11" width="8.7265625" customWidth="1"/>
    <col min="12" max="12" width="31.5429687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  <col min="18" max="28" width="8.7265625" hidden="1" customWidth="1"/>
    <col min="29" max="29" width="8.7265625" customWidth="1"/>
    <col min="30" max="34" width="8.7265625" hidden="1" customWidth="1"/>
    <col min="35" max="37" width="9.453125" hidden="1" customWidth="1"/>
    <col min="38" max="41" width="8.7265625" hidden="1" customWidth="1"/>
    <col min="42" max="42" width="8.7265625" customWidth="1"/>
  </cols>
  <sheetData>
    <row r="1" spans="1:42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189</v>
      </c>
      <c r="V1" t="s">
        <v>192</v>
      </c>
      <c r="W1" t="s">
        <v>190</v>
      </c>
      <c r="X1" t="s">
        <v>191</v>
      </c>
      <c r="Y1" t="s">
        <v>193</v>
      </c>
      <c r="Z1" t="s">
        <v>194</v>
      </c>
      <c r="AA1" t="s">
        <v>205</v>
      </c>
      <c r="AB1" t="s">
        <v>206</v>
      </c>
      <c r="AC1" t="s">
        <v>211</v>
      </c>
      <c r="AD1" t="s">
        <v>207</v>
      </c>
      <c r="AE1" t="s">
        <v>208</v>
      </c>
      <c r="AF1" t="s">
        <v>196</v>
      </c>
      <c r="AG1" t="s">
        <v>197</v>
      </c>
      <c r="AH1" t="s">
        <v>199</v>
      </c>
      <c r="AI1" t="s">
        <v>209</v>
      </c>
      <c r="AJ1" t="s">
        <v>206</v>
      </c>
      <c r="AK1" t="s">
        <v>213</v>
      </c>
      <c r="AL1" t="s">
        <v>200</v>
      </c>
      <c r="AM1" t="s">
        <v>201</v>
      </c>
      <c r="AN1" t="s">
        <v>202</v>
      </c>
      <c r="AO1" t="s">
        <v>210</v>
      </c>
      <c r="AP1" t="s">
        <v>212</v>
      </c>
    </row>
    <row r="2" spans="1:42" x14ac:dyDescent="0.35">
      <c r="A2" t="s">
        <v>0</v>
      </c>
      <c r="B2">
        <v>9</v>
      </c>
      <c r="C2" t="s">
        <v>1</v>
      </c>
      <c r="D2" t="str">
        <f>IF($B2&lt;$B3,"L",IF($B3&lt;$B2, "W", "T"))</f>
        <v>L</v>
      </c>
      <c r="E2" s="5">
        <f t="shared" ref="E2:E32" si="0">$E3</f>
        <v>40430</v>
      </c>
      <c r="F2" s="4">
        <v>1</v>
      </c>
      <c r="H2" t="s">
        <v>34</v>
      </c>
      <c r="I2">
        <v>1930</v>
      </c>
      <c r="J2" t="s">
        <v>38</v>
      </c>
      <c r="K2" t="s">
        <v>61</v>
      </c>
      <c r="M2">
        <f>$B3</f>
        <v>14</v>
      </c>
      <c r="P2" s="8">
        <f>(P3*-1)</f>
        <v>-5</v>
      </c>
      <c r="Q2" t="str">
        <f t="shared" ref="Q2:Q33" si="1">IF(AND(($P2 &lt;  0), ($D2="L")), "N", IF(AND(($P2 &gt; 0), ($D2="W")),"N","Y"))</f>
        <v>N</v>
      </c>
      <c r="R2" t="s">
        <v>203</v>
      </c>
      <c r="V2" t="s">
        <v>203</v>
      </c>
      <c r="AC2">
        <f>IF(ISBLANK($R2),0,IF($R2="O",2,1))+IF(ISBLANK($S2),0,IF($S2="O",2,1))+IF(ISBLANK($T2),0,IF($T2="O",2,1))+IF(ISBLANK($U2),0,IF($U2="O",2,1))+IF(ISBLANK($V2),0,IF($V2="O",2,1))+IF(ISBLANK($W2),0,IF($W2="O",2,1))+IF(ISBLANK($X2),0,IF($X2="O",2,1))+IF(ISBLANK($Y2),0,IF($Y2="O",2,1))+IF(ISBLANK($Z2),0,IF($Z2="O",2,1))+IF(ISBLANK($AA2),0,IF($AA2="O",2,1))+IF(ISBLANK($AB2),0,IF($AB2="O",2,1))</f>
        <v>2</v>
      </c>
      <c r="AP2">
        <f t="shared" ref="AP2:AP33" si="2">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+IF(ISBLANK($AL2),0,IF($AL2="O",2,1))+IF(ISBLANK($AM2),0,IF($AM2="O",2,1))+IF(ISBLANK($AN2),0,IF($AN2="O",2,1))+IF(ISBLANK($AO2),0,IF($AO2="O",2,1))</f>
        <v>0</v>
      </c>
    </row>
    <row r="3" spans="1:42" x14ac:dyDescent="0.35">
      <c r="A3" t="s">
        <v>2</v>
      </c>
      <c r="B3">
        <v>14</v>
      </c>
      <c r="C3" t="s">
        <v>1</v>
      </c>
      <c r="D3" t="str">
        <f>IF($B2&lt;$B3, "W", IF($B3&lt;$B2, "L", "T"))</f>
        <v>W</v>
      </c>
      <c r="E3" s="5">
        <v>40430</v>
      </c>
      <c r="F3" s="4">
        <v>1</v>
      </c>
      <c r="H3" t="s">
        <v>35</v>
      </c>
      <c r="I3">
        <v>1930</v>
      </c>
      <c r="J3" t="s">
        <v>38</v>
      </c>
      <c r="K3" t="s">
        <v>61</v>
      </c>
      <c r="M3">
        <f>$B2</f>
        <v>9</v>
      </c>
      <c r="P3" s="8">
        <v>5</v>
      </c>
      <c r="Q3" t="str">
        <f t="shared" si="1"/>
        <v>N</v>
      </c>
      <c r="T3" t="s">
        <v>203</v>
      </c>
      <c r="AC3">
        <f t="shared" ref="AC3:AC66" si="3">IF(ISBLANK($R3),0,IF($R3="O",2,1))+IF(ISBLANK($S3),0,IF($S3="O",2,1))+IF(ISBLANK($T3),0,IF($T3="O",2,1))+IF(ISBLANK($U3),0,IF($U3="O",2,1))+IF(ISBLANK($V3),0,IF($V3="O",2,1))+IF(ISBLANK($W3),0,IF($W3="O",2,1))+IF(ISBLANK($X3),0,IF($X3="O",2,1))+IF(ISBLANK($Y3),0,IF($Y3="O",2,1))+IF(ISBLANK($Z3),0,IF($Z3="O",2,1))+IF(ISBLANK($AA3),0,IF($AA3="O",2,1))+IF(ISBLANK($AB3),0,IF($AB3="O",2,1))</f>
        <v>1</v>
      </c>
      <c r="AJ3" t="s">
        <v>203</v>
      </c>
      <c r="AM3" t="s">
        <v>203</v>
      </c>
      <c r="AP3">
        <f t="shared" si="2"/>
        <v>2</v>
      </c>
    </row>
    <row r="4" spans="1:42" x14ac:dyDescent="0.35">
      <c r="A4" t="s">
        <v>3</v>
      </c>
      <c r="B4">
        <v>9</v>
      </c>
      <c r="C4" t="s">
        <v>5</v>
      </c>
      <c r="D4" t="str">
        <f t="shared" ref="D4" si="4">IF($B4&lt;$B5,"L",IF($B5&lt;$B4, "W", "T"))</f>
        <v>L</v>
      </c>
      <c r="E4" s="5">
        <f t="shared" si="0"/>
        <v>40433</v>
      </c>
      <c r="F4" s="4">
        <v>1</v>
      </c>
      <c r="H4" t="s">
        <v>34</v>
      </c>
      <c r="I4">
        <v>1300</v>
      </c>
      <c r="J4" t="s">
        <v>43</v>
      </c>
      <c r="K4" s="1">
        <f>K5</f>
        <v>65</v>
      </c>
      <c r="L4" s="1" t="str">
        <f>L5</f>
        <v>Cloudy</v>
      </c>
      <c r="M4">
        <f t="shared" ref="M4:M67" si="5">$B5</f>
        <v>15</v>
      </c>
      <c r="P4" s="8">
        <f>(P5*-1)</f>
        <v>1</v>
      </c>
      <c r="Q4" t="str">
        <f t="shared" si="1"/>
        <v>Y</v>
      </c>
      <c r="T4" t="s">
        <v>204</v>
      </c>
      <c r="AC4">
        <f t="shared" si="3"/>
        <v>2</v>
      </c>
      <c r="AJ4" t="s">
        <v>203</v>
      </c>
      <c r="AL4" t="s">
        <v>203</v>
      </c>
      <c r="AP4">
        <f t="shared" si="2"/>
        <v>2</v>
      </c>
    </row>
    <row r="5" spans="1:42" x14ac:dyDescent="0.35">
      <c r="A5" t="s">
        <v>4</v>
      </c>
      <c r="B5">
        <v>15</v>
      </c>
      <c r="C5" t="s">
        <v>5</v>
      </c>
      <c r="D5" t="str">
        <f t="shared" ref="D5" si="6">IF($B4&lt;$B5, "W", IF($B5&lt;$B4, "L", "T"))</f>
        <v>W</v>
      </c>
      <c r="E5" s="5">
        <v>40433</v>
      </c>
      <c r="F5" s="4">
        <v>1</v>
      </c>
      <c r="H5" t="s">
        <v>35</v>
      </c>
      <c r="I5">
        <v>1300</v>
      </c>
      <c r="J5" t="s">
        <v>43</v>
      </c>
      <c r="K5" s="1">
        <v>65</v>
      </c>
      <c r="L5" s="1" t="s">
        <v>64</v>
      </c>
      <c r="M5">
        <f t="shared" ref="M5:M68" si="7">$B4</f>
        <v>9</v>
      </c>
      <c r="P5" s="8">
        <v>-1</v>
      </c>
      <c r="Q5" t="str">
        <f t="shared" si="1"/>
        <v>Y</v>
      </c>
      <c r="X5" t="s">
        <v>203</v>
      </c>
      <c r="AC5">
        <f t="shared" si="3"/>
        <v>1</v>
      </c>
      <c r="AP5">
        <f t="shared" si="2"/>
        <v>0</v>
      </c>
    </row>
    <row r="6" spans="1:42" x14ac:dyDescent="0.35">
      <c r="A6" t="s">
        <v>6</v>
      </c>
      <c r="B6">
        <v>24</v>
      </c>
      <c r="C6" t="s">
        <v>1</v>
      </c>
      <c r="D6" t="str">
        <f t="shared" ref="D6" si="8">IF($B6&lt;$B7,"L",IF($B7&lt;$B6, "W", "T"))</f>
        <v>L</v>
      </c>
      <c r="E6" s="5">
        <f t="shared" si="0"/>
        <v>40433</v>
      </c>
      <c r="F6" s="4">
        <v>1</v>
      </c>
      <c r="H6" t="s">
        <v>34</v>
      </c>
      <c r="I6">
        <v>1300</v>
      </c>
      <c r="J6" t="s">
        <v>43</v>
      </c>
      <c r="K6">
        <v>62</v>
      </c>
      <c r="L6" t="s">
        <v>64</v>
      </c>
      <c r="M6">
        <f t="shared" ref="M6:M69" si="9">$B7</f>
        <v>38</v>
      </c>
      <c r="P6" s="8">
        <f>(P7*-1)</f>
        <v>-5</v>
      </c>
      <c r="Q6" t="str">
        <f t="shared" si="1"/>
        <v>N</v>
      </c>
      <c r="AC6">
        <f t="shared" si="3"/>
        <v>0</v>
      </c>
      <c r="AP6">
        <f t="shared" si="2"/>
        <v>0</v>
      </c>
    </row>
    <row r="7" spans="1:42" x14ac:dyDescent="0.35">
      <c r="A7" t="s">
        <v>7</v>
      </c>
      <c r="B7">
        <v>38</v>
      </c>
      <c r="C7" t="s">
        <v>1</v>
      </c>
      <c r="D7" t="str">
        <f t="shared" ref="D7" si="10">IF($B6&lt;$B7, "W", IF($B7&lt;$B6, "L", "T"))</f>
        <v>W</v>
      </c>
      <c r="E7" s="5">
        <v>40433</v>
      </c>
      <c r="F7" s="4">
        <v>1</v>
      </c>
      <c r="H7" t="s">
        <v>35</v>
      </c>
      <c r="I7">
        <v>1300</v>
      </c>
      <c r="J7" t="s">
        <v>43</v>
      </c>
      <c r="K7">
        <v>62</v>
      </c>
      <c r="L7" t="s">
        <v>64</v>
      </c>
      <c r="M7">
        <f t="shared" ref="M7:M70" si="11">$B6</f>
        <v>24</v>
      </c>
      <c r="P7" s="8">
        <v>5</v>
      </c>
      <c r="Q7" t="str">
        <f t="shared" si="1"/>
        <v>N</v>
      </c>
      <c r="R7" t="s">
        <v>203</v>
      </c>
      <c r="AC7">
        <f t="shared" si="3"/>
        <v>1</v>
      </c>
      <c r="AH7" t="s">
        <v>203</v>
      </c>
      <c r="AM7" t="s">
        <v>203</v>
      </c>
      <c r="AP7">
        <f t="shared" si="2"/>
        <v>2</v>
      </c>
    </row>
    <row r="8" spans="1:42" x14ac:dyDescent="0.35">
      <c r="A8" t="s">
        <v>8</v>
      </c>
      <c r="B8">
        <v>14</v>
      </c>
      <c r="C8" t="s">
        <v>1</v>
      </c>
      <c r="D8" t="str">
        <f t="shared" ref="D8" si="12">IF($B8&lt;$B9,"L",IF($B9&lt;$B8, "W", "T"))</f>
        <v>L</v>
      </c>
      <c r="E8" s="5">
        <f t="shared" si="0"/>
        <v>40433</v>
      </c>
      <c r="F8" s="4">
        <v>1</v>
      </c>
      <c r="H8" t="s">
        <v>34</v>
      </c>
      <c r="I8">
        <v>1300</v>
      </c>
      <c r="J8" t="s">
        <v>43</v>
      </c>
      <c r="K8">
        <v>87</v>
      </c>
      <c r="L8" t="s">
        <v>62</v>
      </c>
      <c r="M8">
        <f t="shared" ref="M8:M71" si="13">$B9</f>
        <v>17</v>
      </c>
      <c r="P8" s="8">
        <f>(P9*-1)</f>
        <v>-3</v>
      </c>
      <c r="Q8" t="str">
        <f t="shared" si="1"/>
        <v>N</v>
      </c>
      <c r="Y8" t="s">
        <v>203</v>
      </c>
      <c r="AC8">
        <f t="shared" si="3"/>
        <v>1</v>
      </c>
      <c r="AP8">
        <f t="shared" si="2"/>
        <v>0</v>
      </c>
    </row>
    <row r="9" spans="1:42" x14ac:dyDescent="0.35">
      <c r="A9" t="s">
        <v>9</v>
      </c>
      <c r="B9">
        <v>17</v>
      </c>
      <c r="C9" t="s">
        <v>1</v>
      </c>
      <c r="D9" t="str">
        <f t="shared" ref="D9" si="14">IF($B8&lt;$B9, "W", IF($B9&lt;$B8, "L", "T"))</f>
        <v>W</v>
      </c>
      <c r="E9" s="5">
        <v>40433</v>
      </c>
      <c r="F9" s="4">
        <v>1</v>
      </c>
      <c r="H9" t="s">
        <v>35</v>
      </c>
      <c r="I9">
        <v>1300</v>
      </c>
      <c r="J9" t="s">
        <v>43</v>
      </c>
      <c r="K9">
        <v>87</v>
      </c>
      <c r="L9" t="s">
        <v>62</v>
      </c>
      <c r="M9">
        <f t="shared" ref="M9:M72" si="15">$B8</f>
        <v>14</v>
      </c>
      <c r="P9" s="8">
        <v>3</v>
      </c>
      <c r="Q9" t="str">
        <f t="shared" si="1"/>
        <v>N</v>
      </c>
      <c r="R9" t="s">
        <v>203</v>
      </c>
      <c r="AC9">
        <f t="shared" si="3"/>
        <v>1</v>
      </c>
      <c r="AP9">
        <f t="shared" si="2"/>
        <v>0</v>
      </c>
    </row>
    <row r="10" spans="1:42" x14ac:dyDescent="0.35">
      <c r="A10" t="s">
        <v>10</v>
      </c>
      <c r="B10">
        <v>15</v>
      </c>
      <c r="C10" t="s">
        <v>1</v>
      </c>
      <c r="D10" t="str">
        <f t="shared" ref="D10" si="16">IF($B10&lt;$B11,"L",IF($B11&lt;$B10, "W", "T"))</f>
        <v>W</v>
      </c>
      <c r="E10" s="5">
        <f t="shared" si="0"/>
        <v>40433</v>
      </c>
      <c r="F10" s="4">
        <v>1</v>
      </c>
      <c r="H10" t="s">
        <v>34</v>
      </c>
      <c r="I10">
        <v>1300</v>
      </c>
      <c r="J10" t="s">
        <v>43</v>
      </c>
      <c r="K10">
        <v>62</v>
      </c>
      <c r="L10" t="s">
        <v>64</v>
      </c>
      <c r="M10">
        <f t="shared" ref="M10:M73" si="17">$B11</f>
        <v>10</v>
      </c>
      <c r="P10" s="8">
        <f>(P11*-1)</f>
        <v>3</v>
      </c>
      <c r="Q10" t="str">
        <f t="shared" si="1"/>
        <v>N</v>
      </c>
      <c r="W10" t="s">
        <v>203</v>
      </c>
      <c r="AA10" t="s">
        <v>203</v>
      </c>
      <c r="AC10">
        <f t="shared" si="3"/>
        <v>2</v>
      </c>
      <c r="AH10" t="s">
        <v>204</v>
      </c>
      <c r="AP10">
        <f t="shared" si="2"/>
        <v>2</v>
      </c>
    </row>
    <row r="11" spans="1:42" x14ac:dyDescent="0.35">
      <c r="A11" t="s">
        <v>11</v>
      </c>
      <c r="B11">
        <v>10</v>
      </c>
      <c r="C11" t="s">
        <v>1</v>
      </c>
      <c r="D11" t="str">
        <f t="shared" ref="D11" si="18">IF($B10&lt;$B11, "W", IF($B11&lt;$B10, "L", "T"))</f>
        <v>L</v>
      </c>
      <c r="E11" s="5">
        <v>40433</v>
      </c>
      <c r="F11" s="4">
        <v>1</v>
      </c>
      <c r="H11" t="s">
        <v>35</v>
      </c>
      <c r="I11">
        <v>1300</v>
      </c>
      <c r="J11" t="s">
        <v>43</v>
      </c>
      <c r="K11">
        <v>62</v>
      </c>
      <c r="L11" t="s">
        <v>64</v>
      </c>
      <c r="M11">
        <f t="shared" ref="M11:M74" si="19">$B10</f>
        <v>15</v>
      </c>
      <c r="P11" s="8">
        <v>-3</v>
      </c>
      <c r="Q11" t="str">
        <f t="shared" si="1"/>
        <v>N</v>
      </c>
      <c r="S11" t="s">
        <v>203</v>
      </c>
      <c r="AC11">
        <f t="shared" si="3"/>
        <v>1</v>
      </c>
      <c r="AN11" t="s">
        <v>203</v>
      </c>
      <c r="AP11">
        <f t="shared" si="2"/>
        <v>1</v>
      </c>
    </row>
    <row r="12" spans="1:42" x14ac:dyDescent="0.35">
      <c r="A12" t="s">
        <v>12</v>
      </c>
      <c r="B12">
        <v>13</v>
      </c>
      <c r="C12" t="s">
        <v>1</v>
      </c>
      <c r="D12" t="str">
        <f t="shared" ref="D12" si="20">IF($B12&lt;$B13,"L",IF($B13&lt;$B12, "W", "T"))</f>
        <v>L</v>
      </c>
      <c r="E12" s="5">
        <f t="shared" si="0"/>
        <v>40433</v>
      </c>
      <c r="F12" s="4">
        <v>1</v>
      </c>
      <c r="H12" t="s">
        <v>34</v>
      </c>
      <c r="I12">
        <v>1200</v>
      </c>
      <c r="J12" t="s">
        <v>38</v>
      </c>
      <c r="K12" s="1">
        <f>K13</f>
        <v>77</v>
      </c>
      <c r="L12" s="1" t="str">
        <f>L13</f>
        <v>Sunny</v>
      </c>
      <c r="M12">
        <f t="shared" ref="M12:M75" si="21">$B13</f>
        <v>38</v>
      </c>
      <c r="P12" s="8">
        <f>(P13*-1)</f>
        <v>-6.5</v>
      </c>
      <c r="Q12" t="str">
        <f t="shared" si="1"/>
        <v>N</v>
      </c>
      <c r="AC12">
        <f t="shared" si="3"/>
        <v>0</v>
      </c>
      <c r="AP12">
        <f t="shared" si="2"/>
        <v>0</v>
      </c>
    </row>
    <row r="13" spans="1:42" x14ac:dyDescent="0.35">
      <c r="A13" t="s">
        <v>13</v>
      </c>
      <c r="B13">
        <v>38</v>
      </c>
      <c r="C13" t="s">
        <v>1</v>
      </c>
      <c r="D13" t="str">
        <f t="shared" ref="D13" si="22">IF($B12&lt;$B13, "W", IF($B13&lt;$B12, "L", "T"))</f>
        <v>W</v>
      </c>
      <c r="E13" s="5">
        <v>40433</v>
      </c>
      <c r="F13" s="4">
        <v>1</v>
      </c>
      <c r="H13" t="s">
        <v>35</v>
      </c>
      <c r="I13">
        <v>1200</v>
      </c>
      <c r="J13" t="s">
        <v>38</v>
      </c>
      <c r="K13" s="1">
        <v>77</v>
      </c>
      <c r="L13" s="1" t="s">
        <v>65</v>
      </c>
      <c r="M13">
        <f t="shared" ref="M13:M76" si="23">$B12</f>
        <v>13</v>
      </c>
      <c r="P13" s="8">
        <v>6.5</v>
      </c>
      <c r="Q13" t="str">
        <f t="shared" si="1"/>
        <v>N</v>
      </c>
      <c r="X13" t="s">
        <v>203</v>
      </c>
      <c r="AC13">
        <f t="shared" si="3"/>
        <v>1</v>
      </c>
      <c r="AE13" t="s">
        <v>203</v>
      </c>
      <c r="AP13">
        <f t="shared" si="2"/>
        <v>1</v>
      </c>
    </row>
    <row r="14" spans="1:42" x14ac:dyDescent="0.35">
      <c r="A14" t="s">
        <v>14</v>
      </c>
      <c r="B14">
        <v>24</v>
      </c>
      <c r="C14" t="s">
        <v>1</v>
      </c>
      <c r="D14" t="str">
        <f t="shared" ref="D14" si="24">IF($B14&lt;$B15,"L",IF($B15&lt;$B14, "W", "T"))</f>
        <v>L</v>
      </c>
      <c r="E14" s="5">
        <f t="shared" si="0"/>
        <v>40433</v>
      </c>
      <c r="F14" s="4">
        <v>1</v>
      </c>
      <c r="H14" t="s">
        <v>34</v>
      </c>
      <c r="I14">
        <v>1200</v>
      </c>
      <c r="J14" t="s">
        <v>38</v>
      </c>
      <c r="K14" t="s">
        <v>61</v>
      </c>
      <c r="M14">
        <f t="shared" ref="M14:M77" si="25">$B15</f>
        <v>34</v>
      </c>
      <c r="P14" s="8">
        <f>(P15*-1)</f>
        <v>1.5</v>
      </c>
      <c r="Q14" t="str">
        <f t="shared" si="1"/>
        <v>Y</v>
      </c>
      <c r="V14" t="s">
        <v>203</v>
      </c>
      <c r="W14" t="s">
        <v>203</v>
      </c>
      <c r="AC14">
        <f t="shared" si="3"/>
        <v>2</v>
      </c>
      <c r="AP14">
        <f t="shared" si="2"/>
        <v>0</v>
      </c>
    </row>
    <row r="15" spans="1:42" x14ac:dyDescent="0.35">
      <c r="A15" t="s">
        <v>15</v>
      </c>
      <c r="B15">
        <v>34</v>
      </c>
      <c r="C15" t="s">
        <v>1</v>
      </c>
      <c r="D15" t="str">
        <f t="shared" ref="D15" si="26">IF($B14&lt;$B15, "W", IF($B15&lt;$B14, "L", "T"))</f>
        <v>W</v>
      </c>
      <c r="E15" s="5">
        <v>40433</v>
      </c>
      <c r="F15" s="4">
        <v>1</v>
      </c>
      <c r="H15" t="s">
        <v>35</v>
      </c>
      <c r="I15">
        <v>1200</v>
      </c>
      <c r="J15" t="s">
        <v>38</v>
      </c>
      <c r="K15" t="s">
        <v>61</v>
      </c>
      <c r="M15">
        <f t="shared" ref="M15:M78" si="27">$B14</f>
        <v>24</v>
      </c>
      <c r="P15" s="8">
        <v>-1.5</v>
      </c>
      <c r="Q15" t="str">
        <f t="shared" si="1"/>
        <v>Y</v>
      </c>
      <c r="U15" t="s">
        <v>203</v>
      </c>
      <c r="W15" t="s">
        <v>203</v>
      </c>
      <c r="AC15">
        <f t="shared" si="3"/>
        <v>2</v>
      </c>
      <c r="AK15" t="s">
        <v>203</v>
      </c>
      <c r="AM15" t="s">
        <v>203</v>
      </c>
      <c r="AP15">
        <f t="shared" si="2"/>
        <v>2</v>
      </c>
    </row>
    <row r="16" spans="1:42" x14ac:dyDescent="0.35">
      <c r="A16" t="s">
        <v>16</v>
      </c>
      <c r="B16">
        <v>14</v>
      </c>
      <c r="C16" t="s">
        <v>1</v>
      </c>
      <c r="D16" t="str">
        <f t="shared" ref="D16" si="28">IF($B16&lt;$B17,"L",IF($B17&lt;$B16, "W", "T"))</f>
        <v>L</v>
      </c>
      <c r="E16" s="5">
        <f t="shared" si="0"/>
        <v>40433</v>
      </c>
      <c r="F16" s="4">
        <v>1</v>
      </c>
      <c r="H16" t="s">
        <v>34</v>
      </c>
      <c r="I16">
        <v>1200</v>
      </c>
      <c r="J16" t="s">
        <v>38</v>
      </c>
      <c r="K16" s="1">
        <f>K17</f>
        <v>75</v>
      </c>
      <c r="L16" s="1" t="str">
        <f>L17</f>
        <v>Sunny</v>
      </c>
      <c r="M16">
        <f t="shared" ref="M16:M79" si="29">$B17</f>
        <v>19</v>
      </c>
      <c r="P16" s="8">
        <f>(P17*-1)</f>
        <v>-6.5</v>
      </c>
      <c r="Q16" t="str">
        <f t="shared" si="1"/>
        <v>N</v>
      </c>
      <c r="AC16">
        <f t="shared" si="3"/>
        <v>0</v>
      </c>
      <c r="AI16" t="s">
        <v>204</v>
      </c>
      <c r="AN16" t="s">
        <v>203</v>
      </c>
      <c r="AP16">
        <f t="shared" si="2"/>
        <v>3</v>
      </c>
    </row>
    <row r="17" spans="1:42" x14ac:dyDescent="0.35">
      <c r="A17" t="s">
        <v>17</v>
      </c>
      <c r="B17">
        <v>19</v>
      </c>
      <c r="C17" t="s">
        <v>1</v>
      </c>
      <c r="D17" t="str">
        <f t="shared" ref="D17" si="30">IF($B16&lt;$B17, "W", IF($B17&lt;$B16, "L", "T"))</f>
        <v>W</v>
      </c>
      <c r="E17" s="5">
        <v>40433</v>
      </c>
      <c r="F17" s="4">
        <v>1</v>
      </c>
      <c r="H17" t="s">
        <v>35</v>
      </c>
      <c r="I17">
        <v>1200</v>
      </c>
      <c r="J17" t="s">
        <v>38</v>
      </c>
      <c r="K17" s="1">
        <v>75</v>
      </c>
      <c r="L17" s="1" t="s">
        <v>65</v>
      </c>
      <c r="M17">
        <f t="shared" ref="M17:M80" si="31">$B16</f>
        <v>14</v>
      </c>
      <c r="P17" s="8">
        <v>6.5</v>
      </c>
      <c r="Q17" t="str">
        <f t="shared" si="1"/>
        <v>N</v>
      </c>
      <c r="AC17">
        <f t="shared" si="3"/>
        <v>0</v>
      </c>
      <c r="AH17" t="s">
        <v>203</v>
      </c>
      <c r="AP17">
        <f t="shared" si="2"/>
        <v>1</v>
      </c>
    </row>
    <row r="18" spans="1:42" x14ac:dyDescent="0.35">
      <c r="A18" t="s">
        <v>18</v>
      </c>
      <c r="B18">
        <v>17</v>
      </c>
      <c r="C18" t="s">
        <v>1</v>
      </c>
      <c r="D18" t="str">
        <f t="shared" ref="D18" si="32">IF($B18&lt;$B19,"L",IF($B19&lt;$B18, "W", "T"))</f>
        <v>L</v>
      </c>
      <c r="E18" s="5">
        <f t="shared" si="0"/>
        <v>40433</v>
      </c>
      <c r="F18" s="4">
        <v>1</v>
      </c>
      <c r="H18" t="s">
        <v>34</v>
      </c>
      <c r="I18">
        <v>1300</v>
      </c>
      <c r="J18" t="s">
        <v>43</v>
      </c>
      <c r="K18">
        <v>90</v>
      </c>
      <c r="L18" t="s">
        <v>112</v>
      </c>
      <c r="M18">
        <f t="shared" ref="M18:M81" si="33">$B19</f>
        <v>24</v>
      </c>
      <c r="P18" s="8">
        <f>(P19*-1)</f>
        <v>-3</v>
      </c>
      <c r="Q18" t="str">
        <f t="shared" si="1"/>
        <v>N</v>
      </c>
      <c r="S18" t="s">
        <v>203</v>
      </c>
      <c r="U18" t="s">
        <v>203</v>
      </c>
      <c r="Z18" t="s">
        <v>204</v>
      </c>
      <c r="AC18">
        <f t="shared" si="3"/>
        <v>4</v>
      </c>
      <c r="AP18">
        <f t="shared" si="2"/>
        <v>0</v>
      </c>
    </row>
    <row r="19" spans="1:42" x14ac:dyDescent="0.35">
      <c r="A19" t="s">
        <v>19</v>
      </c>
      <c r="B19">
        <v>24</v>
      </c>
      <c r="C19" t="s">
        <v>1</v>
      </c>
      <c r="D19" t="str">
        <f t="shared" ref="D19" si="34">IF($B18&lt;$B19, "W", IF($B19&lt;$B18, "L", "T"))</f>
        <v>W</v>
      </c>
      <c r="E19" s="5">
        <v>40433</v>
      </c>
      <c r="F19" s="4">
        <v>1</v>
      </c>
      <c r="H19" t="s">
        <v>35</v>
      </c>
      <c r="I19">
        <v>1300</v>
      </c>
      <c r="J19" t="s">
        <v>43</v>
      </c>
      <c r="K19">
        <v>90</v>
      </c>
      <c r="L19" t="s">
        <v>112</v>
      </c>
      <c r="M19">
        <f t="shared" ref="M19:M82" si="35">$B18</f>
        <v>17</v>
      </c>
      <c r="P19" s="8">
        <v>3</v>
      </c>
      <c r="Q19" t="str">
        <f t="shared" si="1"/>
        <v>N</v>
      </c>
      <c r="AC19">
        <f t="shared" si="3"/>
        <v>0</v>
      </c>
      <c r="AP19">
        <f t="shared" si="2"/>
        <v>0</v>
      </c>
    </row>
    <row r="20" spans="1:42" x14ac:dyDescent="0.35">
      <c r="A20" t="s">
        <v>20</v>
      </c>
      <c r="B20">
        <v>18</v>
      </c>
      <c r="C20" t="s">
        <v>1</v>
      </c>
      <c r="D20" t="str">
        <f t="shared" ref="D20" si="36">IF($B20&lt;$B21,"L",IF($B21&lt;$B20, "W", "T"))</f>
        <v>L</v>
      </c>
      <c r="E20" s="5">
        <f t="shared" si="0"/>
        <v>40433</v>
      </c>
      <c r="F20" s="4">
        <v>1</v>
      </c>
      <c r="H20" t="s">
        <v>34</v>
      </c>
      <c r="I20">
        <v>1300</v>
      </c>
      <c r="J20" t="s">
        <v>43</v>
      </c>
      <c r="K20">
        <v>64</v>
      </c>
      <c r="L20" t="s">
        <v>79</v>
      </c>
      <c r="M20">
        <f t="shared" ref="M20:M83" si="37">$B21</f>
        <v>31</v>
      </c>
      <c r="P20" s="8">
        <f>(P21*-1)</f>
        <v>-5.5</v>
      </c>
      <c r="Q20" t="str">
        <f t="shared" si="1"/>
        <v>N</v>
      </c>
      <c r="AC20">
        <f t="shared" si="3"/>
        <v>0</v>
      </c>
      <c r="AD20" t="s">
        <v>203</v>
      </c>
      <c r="AP20">
        <f t="shared" si="2"/>
        <v>1</v>
      </c>
    </row>
    <row r="21" spans="1:42" x14ac:dyDescent="0.35">
      <c r="A21" t="s">
        <v>21</v>
      </c>
      <c r="B21">
        <v>31</v>
      </c>
      <c r="C21" t="s">
        <v>1</v>
      </c>
      <c r="D21" t="str">
        <f t="shared" ref="D21" si="38">IF($B20&lt;$B21, "W", IF($B21&lt;$B20, "L", "T"))</f>
        <v>W</v>
      </c>
      <c r="E21" s="5">
        <v>40433</v>
      </c>
      <c r="F21" s="4">
        <v>1</v>
      </c>
      <c r="H21" t="s">
        <v>35</v>
      </c>
      <c r="I21">
        <v>1300</v>
      </c>
      <c r="J21" t="s">
        <v>43</v>
      </c>
      <c r="K21">
        <v>64</v>
      </c>
      <c r="L21" t="s">
        <v>79</v>
      </c>
      <c r="M21">
        <f t="shared" ref="M21:M84" si="39">$B20</f>
        <v>18</v>
      </c>
      <c r="P21" s="8">
        <v>5.5</v>
      </c>
      <c r="Q21" t="str">
        <f t="shared" si="1"/>
        <v>N</v>
      </c>
      <c r="AC21">
        <f t="shared" si="3"/>
        <v>0</v>
      </c>
      <c r="AG21" t="s">
        <v>203</v>
      </c>
      <c r="AL21" t="s">
        <v>203</v>
      </c>
      <c r="AP21">
        <f t="shared" si="2"/>
        <v>2</v>
      </c>
    </row>
    <row r="22" spans="1:42" x14ac:dyDescent="0.35">
      <c r="A22" t="s">
        <v>22</v>
      </c>
      <c r="B22">
        <v>17</v>
      </c>
      <c r="C22" t="s">
        <v>1</v>
      </c>
      <c r="D22" t="str">
        <f t="shared" ref="D22" si="40">IF($B22&lt;$B23,"L",IF($B23&lt;$B22, "W", "T"))</f>
        <v>W</v>
      </c>
      <c r="E22" s="5">
        <f t="shared" si="0"/>
        <v>40433</v>
      </c>
      <c r="F22" s="4">
        <v>1</v>
      </c>
      <c r="H22" t="s">
        <v>34</v>
      </c>
      <c r="I22">
        <v>1515</v>
      </c>
      <c r="J22" t="s">
        <v>38</v>
      </c>
      <c r="K22" t="s">
        <v>61</v>
      </c>
      <c r="M22">
        <f t="shared" ref="M22:M85" si="41">$B23</f>
        <v>13</v>
      </c>
      <c r="P22" s="8">
        <f>(P23*-1)</f>
        <v>3</v>
      </c>
      <c r="Q22" t="str">
        <f t="shared" si="1"/>
        <v>N</v>
      </c>
      <c r="AA22" t="s">
        <v>203</v>
      </c>
      <c r="AC22">
        <f t="shared" si="3"/>
        <v>1</v>
      </c>
      <c r="AJ22" t="s">
        <v>203</v>
      </c>
      <c r="AP22">
        <f t="shared" si="2"/>
        <v>1</v>
      </c>
    </row>
    <row r="23" spans="1:42" x14ac:dyDescent="0.35">
      <c r="A23" t="s">
        <v>23</v>
      </c>
      <c r="B23">
        <v>13</v>
      </c>
      <c r="C23" t="s">
        <v>1</v>
      </c>
      <c r="D23" t="str">
        <f>IF($B22&lt;$B23, "W", IF($B23&lt;$B22, "L", "T"))</f>
        <v>L</v>
      </c>
      <c r="E23" s="5">
        <v>40433</v>
      </c>
      <c r="F23" s="4">
        <v>1</v>
      </c>
      <c r="H23" t="s">
        <v>35</v>
      </c>
      <c r="I23">
        <v>1515</v>
      </c>
      <c r="J23" t="s">
        <v>38</v>
      </c>
      <c r="K23" t="s">
        <v>61</v>
      </c>
      <c r="M23">
        <f t="shared" ref="M23:M86" si="42">$B22</f>
        <v>17</v>
      </c>
      <c r="P23" s="8">
        <v>-3</v>
      </c>
      <c r="Q23" t="str">
        <f t="shared" si="1"/>
        <v>N</v>
      </c>
      <c r="AC23">
        <f t="shared" si="3"/>
        <v>0</v>
      </c>
      <c r="AP23">
        <f t="shared" si="2"/>
        <v>0</v>
      </c>
    </row>
    <row r="24" spans="1:42" x14ac:dyDescent="0.35">
      <c r="A24" t="s">
        <v>24</v>
      </c>
      <c r="B24">
        <v>6</v>
      </c>
      <c r="C24" t="s">
        <v>1</v>
      </c>
      <c r="D24" t="str">
        <f t="shared" ref="D24" si="43">IF($B24&lt;$B25,"L",IF($B25&lt;$B24, "W", "T"))</f>
        <v>L</v>
      </c>
      <c r="E24" s="5">
        <f t="shared" si="0"/>
        <v>40433</v>
      </c>
      <c r="F24" s="4">
        <v>1</v>
      </c>
      <c r="H24" t="s">
        <v>34</v>
      </c>
      <c r="I24">
        <v>1315</v>
      </c>
      <c r="J24" t="s">
        <v>67</v>
      </c>
      <c r="K24" s="1">
        <f>K25</f>
        <v>64</v>
      </c>
      <c r="L24" s="1" t="str">
        <f>L25</f>
        <v>Sunny</v>
      </c>
      <c r="M24">
        <f t="shared" ref="M24:M87" si="44">$B25</f>
        <v>31</v>
      </c>
      <c r="P24" s="8">
        <f>(P25*-1)</f>
        <v>3</v>
      </c>
      <c r="Q24" t="str">
        <f t="shared" si="1"/>
        <v>Y</v>
      </c>
      <c r="AC24">
        <f t="shared" si="3"/>
        <v>0</v>
      </c>
      <c r="AP24">
        <f t="shared" si="2"/>
        <v>0</v>
      </c>
    </row>
    <row r="25" spans="1:42" x14ac:dyDescent="0.35">
      <c r="A25" t="s">
        <v>25</v>
      </c>
      <c r="B25">
        <v>31</v>
      </c>
      <c r="C25" t="s">
        <v>1</v>
      </c>
      <c r="D25" t="str">
        <f t="shared" ref="D25" si="45">IF($B24&lt;$B25, "W", IF($B25&lt;$B24, "L", "T"))</f>
        <v>W</v>
      </c>
      <c r="E25" s="5">
        <v>40433</v>
      </c>
      <c r="F25" s="4">
        <v>1</v>
      </c>
      <c r="H25" t="s">
        <v>35</v>
      </c>
      <c r="I25">
        <v>1315</v>
      </c>
      <c r="J25" t="s">
        <v>67</v>
      </c>
      <c r="K25" s="1">
        <v>64</v>
      </c>
      <c r="L25" s="1" t="s">
        <v>65</v>
      </c>
      <c r="M25">
        <f t="shared" ref="M25:M88" si="46">$B24</f>
        <v>6</v>
      </c>
      <c r="P25" s="8">
        <v>-3</v>
      </c>
      <c r="Q25" t="str">
        <f t="shared" si="1"/>
        <v>Y</v>
      </c>
      <c r="W25" t="s">
        <v>204</v>
      </c>
      <c r="AC25">
        <f t="shared" si="3"/>
        <v>2</v>
      </c>
      <c r="AP25">
        <f t="shared" si="2"/>
        <v>0</v>
      </c>
    </row>
    <row r="26" spans="1:42" x14ac:dyDescent="0.35">
      <c r="A26" t="s">
        <v>26</v>
      </c>
      <c r="B26">
        <v>27</v>
      </c>
      <c r="C26" t="s">
        <v>1</v>
      </c>
      <c r="D26" t="str">
        <f t="shared" ref="D26" si="47">IF($B26&lt;$B27,"L",IF($B27&lt;$B26, "W", "T"))</f>
        <v>W</v>
      </c>
      <c r="E26" s="5">
        <f t="shared" si="0"/>
        <v>40433</v>
      </c>
      <c r="F26" s="4">
        <v>1</v>
      </c>
      <c r="H26" t="s">
        <v>34</v>
      </c>
      <c r="I26">
        <v>1615</v>
      </c>
      <c r="J26" t="s">
        <v>43</v>
      </c>
      <c r="K26" s="1">
        <f>K27</f>
        <v>69</v>
      </c>
      <c r="L26" s="1" t="str">
        <f>L27</f>
        <v>Cloudy</v>
      </c>
      <c r="M26">
        <f t="shared" ref="M26:M89" si="48">$B27</f>
        <v>20</v>
      </c>
      <c r="P26" s="8">
        <f>(P27*-1)</f>
        <v>3</v>
      </c>
      <c r="Q26" t="str">
        <f t="shared" si="1"/>
        <v>N</v>
      </c>
      <c r="W26" t="s">
        <v>203</v>
      </c>
      <c r="Z26" t="s">
        <v>203</v>
      </c>
      <c r="AC26">
        <f t="shared" si="3"/>
        <v>2</v>
      </c>
      <c r="AI26" t="s">
        <v>203</v>
      </c>
      <c r="AJ26" t="s">
        <v>203</v>
      </c>
      <c r="AL26" t="s">
        <v>203</v>
      </c>
      <c r="AP26">
        <f t="shared" si="2"/>
        <v>3</v>
      </c>
    </row>
    <row r="27" spans="1:42" x14ac:dyDescent="0.35">
      <c r="A27" t="s">
        <v>27</v>
      </c>
      <c r="B27">
        <v>20</v>
      </c>
      <c r="C27" t="s">
        <v>1</v>
      </c>
      <c r="D27" t="str">
        <f t="shared" ref="D27" si="49">IF($B26&lt;$B27, "W", IF($B27&lt;$B26, "L", "T"))</f>
        <v>L</v>
      </c>
      <c r="E27" s="5">
        <v>40433</v>
      </c>
      <c r="F27" s="4">
        <v>1</v>
      </c>
      <c r="H27" t="s">
        <v>35</v>
      </c>
      <c r="I27">
        <v>1615</v>
      </c>
      <c r="J27" t="s">
        <v>43</v>
      </c>
      <c r="K27" s="1">
        <v>69</v>
      </c>
      <c r="L27" s="1" t="s">
        <v>64</v>
      </c>
      <c r="M27">
        <f t="shared" ref="M27:M90" si="50">$B26</f>
        <v>27</v>
      </c>
      <c r="P27" s="8">
        <v>-3</v>
      </c>
      <c r="Q27" t="str">
        <f t="shared" si="1"/>
        <v>N</v>
      </c>
      <c r="AC27">
        <f t="shared" si="3"/>
        <v>0</v>
      </c>
      <c r="AP27">
        <f t="shared" si="2"/>
        <v>0</v>
      </c>
    </row>
    <row r="28" spans="1:42" x14ac:dyDescent="0.35">
      <c r="A28" t="s">
        <v>28</v>
      </c>
      <c r="B28">
        <v>7</v>
      </c>
      <c r="C28" t="s">
        <v>1</v>
      </c>
      <c r="D28" t="str">
        <f t="shared" ref="D28" si="51">IF($B28&lt;$B29,"L",IF($B29&lt;$B28, "W", "T"))</f>
        <v>L</v>
      </c>
      <c r="E28" s="5">
        <f t="shared" si="0"/>
        <v>40433</v>
      </c>
      <c r="F28" s="4">
        <v>1</v>
      </c>
      <c r="H28" t="s">
        <v>34</v>
      </c>
      <c r="I28">
        <v>2020</v>
      </c>
      <c r="J28" t="s">
        <v>43</v>
      </c>
      <c r="K28">
        <v>66</v>
      </c>
      <c r="L28" t="s">
        <v>64</v>
      </c>
      <c r="M28">
        <f t="shared" ref="M28:M91" si="52">$B29</f>
        <v>13</v>
      </c>
      <c r="P28" s="8">
        <f>(P29*-1)</f>
        <v>3.5</v>
      </c>
      <c r="Q28" t="str">
        <f t="shared" si="1"/>
        <v>Y</v>
      </c>
      <c r="X28" t="s">
        <v>204</v>
      </c>
      <c r="Z28" t="s">
        <v>204</v>
      </c>
      <c r="AC28">
        <f t="shared" si="3"/>
        <v>4</v>
      </c>
      <c r="AO28" t="s">
        <v>203</v>
      </c>
      <c r="AP28">
        <f t="shared" si="2"/>
        <v>1</v>
      </c>
    </row>
    <row r="29" spans="1:42" x14ac:dyDescent="0.35">
      <c r="A29" t="s">
        <v>29</v>
      </c>
      <c r="B29">
        <v>13</v>
      </c>
      <c r="C29" t="s">
        <v>1</v>
      </c>
      <c r="D29" t="str">
        <f t="shared" ref="D29" si="53">IF($B28&lt;$B29, "W", IF($B29&lt;$B28, "L", "T"))</f>
        <v>W</v>
      </c>
      <c r="E29" s="5">
        <v>40433</v>
      </c>
      <c r="F29" s="4">
        <v>1</v>
      </c>
      <c r="H29" t="s">
        <v>35</v>
      </c>
      <c r="I29">
        <v>2020</v>
      </c>
      <c r="J29" t="s">
        <v>43</v>
      </c>
      <c r="K29">
        <v>66</v>
      </c>
      <c r="L29" t="s">
        <v>64</v>
      </c>
      <c r="M29">
        <f t="shared" ref="M29:M92" si="54">$B28</f>
        <v>7</v>
      </c>
      <c r="P29" s="8">
        <v>-3.5</v>
      </c>
      <c r="Q29" t="str">
        <f t="shared" si="1"/>
        <v>Y</v>
      </c>
      <c r="R29" t="s">
        <v>203</v>
      </c>
      <c r="Z29" t="s">
        <v>204</v>
      </c>
      <c r="AC29">
        <f t="shared" si="3"/>
        <v>3</v>
      </c>
      <c r="AN29" t="s">
        <v>204</v>
      </c>
      <c r="AP29">
        <f t="shared" si="2"/>
        <v>2</v>
      </c>
    </row>
    <row r="30" spans="1:42" x14ac:dyDescent="0.35">
      <c r="A30" t="s">
        <v>30</v>
      </c>
      <c r="B30">
        <v>10</v>
      </c>
      <c r="C30" t="s">
        <v>1</v>
      </c>
      <c r="D30" t="str">
        <f t="shared" ref="D30" si="55">IF($B30&lt;$B31,"L",IF($B31&lt;$B30, "W", "T"))</f>
        <v>W</v>
      </c>
      <c r="E30" s="5">
        <f t="shared" si="0"/>
        <v>40434</v>
      </c>
      <c r="F30" s="4">
        <v>1</v>
      </c>
      <c r="H30" t="s">
        <v>34</v>
      </c>
      <c r="I30">
        <v>1900</v>
      </c>
      <c r="J30" t="s">
        <v>43</v>
      </c>
      <c r="K30">
        <v>67</v>
      </c>
      <c r="M30">
        <f t="shared" ref="M30:M93" si="56">$B31</f>
        <v>9</v>
      </c>
      <c r="P30" s="8">
        <f>(P31*-1)</f>
        <v>-1</v>
      </c>
      <c r="Q30" t="str">
        <f t="shared" si="1"/>
        <v>Y</v>
      </c>
      <c r="AC30">
        <f t="shared" si="3"/>
        <v>0</v>
      </c>
      <c r="AP30">
        <f t="shared" si="2"/>
        <v>0</v>
      </c>
    </row>
    <row r="31" spans="1:42" x14ac:dyDescent="0.35">
      <c r="A31" t="s">
        <v>31</v>
      </c>
      <c r="B31">
        <v>9</v>
      </c>
      <c r="C31" t="s">
        <v>1</v>
      </c>
      <c r="D31" t="str">
        <f t="shared" ref="D31" si="57">IF($B30&lt;$B31, "W", IF($B31&lt;$B30, "L", "T"))</f>
        <v>L</v>
      </c>
      <c r="E31" s="5">
        <v>40434</v>
      </c>
      <c r="F31" s="4">
        <v>1</v>
      </c>
      <c r="H31" t="s">
        <v>35</v>
      </c>
      <c r="I31">
        <v>1900</v>
      </c>
      <c r="J31" t="s">
        <v>43</v>
      </c>
      <c r="K31">
        <v>67</v>
      </c>
      <c r="M31">
        <f t="shared" ref="M31:M94" si="58">$B30</f>
        <v>10</v>
      </c>
      <c r="P31" s="8">
        <v>1</v>
      </c>
      <c r="Q31" t="str">
        <f t="shared" si="1"/>
        <v>Y</v>
      </c>
      <c r="AC31">
        <f t="shared" si="3"/>
        <v>0</v>
      </c>
      <c r="AD31" t="s">
        <v>203</v>
      </c>
      <c r="AJ31" t="s">
        <v>204</v>
      </c>
      <c r="AN31" t="s">
        <v>204</v>
      </c>
      <c r="AP31">
        <f t="shared" si="2"/>
        <v>5</v>
      </c>
    </row>
    <row r="32" spans="1:42" x14ac:dyDescent="0.35">
      <c r="A32" t="s">
        <v>32</v>
      </c>
      <c r="B32">
        <v>14</v>
      </c>
      <c r="C32" t="s">
        <v>1</v>
      </c>
      <c r="D32" t="str">
        <f t="shared" ref="D32" si="59">IF($B32&lt;$B33,"L",IF($B33&lt;$B32, "W", "T"))</f>
        <v>L</v>
      </c>
      <c r="E32" s="5">
        <f t="shared" si="0"/>
        <v>40434</v>
      </c>
      <c r="F32" s="4">
        <v>1</v>
      </c>
      <c r="H32" t="s">
        <v>34</v>
      </c>
      <c r="I32">
        <v>2115</v>
      </c>
      <c r="J32" t="s">
        <v>38</v>
      </c>
      <c r="K32">
        <v>78</v>
      </c>
      <c r="L32" t="s">
        <v>118</v>
      </c>
      <c r="M32">
        <f t="shared" ref="M32:M95" si="60">$B33</f>
        <v>21</v>
      </c>
      <c r="P32" s="8">
        <f>(P33*-1)</f>
        <v>4</v>
      </c>
      <c r="Q32" t="str">
        <f t="shared" si="1"/>
        <v>Y</v>
      </c>
      <c r="AC32">
        <f t="shared" si="3"/>
        <v>0</v>
      </c>
      <c r="AK32" t="s">
        <v>203</v>
      </c>
      <c r="AP32">
        <f t="shared" si="2"/>
        <v>1</v>
      </c>
    </row>
    <row r="33" spans="1:42" x14ac:dyDescent="0.35">
      <c r="A33" t="s">
        <v>33</v>
      </c>
      <c r="B33">
        <v>21</v>
      </c>
      <c r="C33" t="s">
        <v>1</v>
      </c>
      <c r="D33" t="str">
        <f t="shared" ref="D33" si="61">IF($B32&lt;$B33, "W", IF($B33&lt;$B32, "L", "T"))</f>
        <v>W</v>
      </c>
      <c r="E33" s="5">
        <v>40434</v>
      </c>
      <c r="F33" s="4">
        <v>1</v>
      </c>
      <c r="H33" t="s">
        <v>35</v>
      </c>
      <c r="I33">
        <v>2115</v>
      </c>
      <c r="J33" t="s">
        <v>38</v>
      </c>
      <c r="K33">
        <v>78</v>
      </c>
      <c r="L33" t="s">
        <v>118</v>
      </c>
      <c r="M33">
        <f t="shared" ref="M33:M96" si="62">$B32</f>
        <v>14</v>
      </c>
      <c r="P33" s="8">
        <v>-4</v>
      </c>
      <c r="Q33" t="str">
        <f t="shared" si="1"/>
        <v>Y</v>
      </c>
      <c r="AC33">
        <f t="shared" si="3"/>
        <v>0</v>
      </c>
      <c r="AK33" t="s">
        <v>204</v>
      </c>
      <c r="AP33">
        <f t="shared" si="2"/>
        <v>2</v>
      </c>
    </row>
    <row r="34" spans="1:42" x14ac:dyDescent="0.35">
      <c r="A34" t="s">
        <v>30</v>
      </c>
      <c r="B34">
        <v>10</v>
      </c>
      <c r="C34" t="s">
        <v>1</v>
      </c>
      <c r="D34" t="str">
        <f t="shared" ref="D34" si="63">IF($B34&lt;$B35,"L",IF($B35&lt;$B34, "W", "T"))</f>
        <v>L</v>
      </c>
      <c r="E34" s="5">
        <f t="shared" ref="E34:E64" si="64">$E35</f>
        <v>40440</v>
      </c>
      <c r="F34" s="4">
        <f>1+VLOOKUP($A34,$A$2:$F$33,6,FALSE)</f>
        <v>2</v>
      </c>
      <c r="G34">
        <v>6</v>
      </c>
      <c r="H34" t="s">
        <v>34</v>
      </c>
      <c r="I34">
        <v>1300</v>
      </c>
      <c r="J34" t="s">
        <v>43</v>
      </c>
      <c r="K34">
        <v>78</v>
      </c>
      <c r="L34" t="s">
        <v>64</v>
      </c>
      <c r="M34">
        <f t="shared" ref="M34:M97" si="65">$B35</f>
        <v>15</v>
      </c>
      <c r="N34" s="10">
        <f>VLOOKUP($A34,$A$2:$M$33,2,FALSE)</f>
        <v>10</v>
      </c>
      <c r="O34" s="10">
        <f>VLOOKUP($A34,$A$2:$M$33,13,FALSE)</f>
        <v>9</v>
      </c>
      <c r="P34" s="8">
        <f>(P35*-1)</f>
        <v>3</v>
      </c>
      <c r="Q34" t="str">
        <f>IF(AND(($P34 &lt;  0), ($D34="L")), "N", IF(AND(($P34 &gt; 0), ($D34="W")),"N","Y"))</f>
        <v>Y</v>
      </c>
      <c r="T34" t="s">
        <v>203</v>
      </c>
      <c r="U34" t="s">
        <v>203</v>
      </c>
      <c r="AC34">
        <f t="shared" si="3"/>
        <v>2</v>
      </c>
      <c r="AH34" t="s">
        <v>203</v>
      </c>
      <c r="AI34" t="s">
        <v>203</v>
      </c>
      <c r="AK34" t="s">
        <v>204</v>
      </c>
      <c r="AP34">
        <f t="shared" ref="AP34:AP65" si="66">IF(ISBLANK($AD34),0,IF($AD34="O",2,1))+IF(ISBLANK($AE34),0,IF($AE34="O",2,1))+IF(ISBLANK($AF34),0,IF($AF34="O",2,1))+IF(ISBLANK($AG34),0,IF($AG34="O",2,1))+IF(ISBLANK($AH34),0,IF($AH34="O",2,1))+IF(ISBLANK($AI34),0,IF($AI34="O",2,1))+IF(ISBLANK($AJ34),0,IF($AJ34="O",2,1))+IF(ISBLANK($AK34),0,IF($AK34="O",2,1))+IF(ISBLANK($AL34),0,IF($AL34="O",2,1))+IF(ISBLANK($AM34),0,IF($AM34="O",2,1))+IF(ISBLANK($AN34),0,IF($AN34="O",2,1))+IF(ISBLANK($AO34),0,IF($AO34="O",2,1))</f>
        <v>4</v>
      </c>
    </row>
    <row r="35" spans="1:42" x14ac:dyDescent="0.35">
      <c r="A35" t="s">
        <v>6</v>
      </c>
      <c r="B35">
        <v>15</v>
      </c>
      <c r="C35" t="s">
        <v>1</v>
      </c>
      <c r="D35" t="str">
        <f t="shared" ref="D35" si="67">IF($B34&lt;$B35, "W", IF($B35&lt;$B34, "L", "T"))</f>
        <v>W</v>
      </c>
      <c r="E35" s="5">
        <v>40440</v>
      </c>
      <c r="F35" s="4">
        <f t="shared" ref="F35:F65" si="68">1+VLOOKUP($A35,$A$2:$F$33,6,FALSE)</f>
        <v>2</v>
      </c>
      <c r="G35">
        <v>7</v>
      </c>
      <c r="H35" t="s">
        <v>35</v>
      </c>
      <c r="I35">
        <v>1300</v>
      </c>
      <c r="J35" t="s">
        <v>43</v>
      </c>
      <c r="K35">
        <v>78</v>
      </c>
      <c r="L35" t="s">
        <v>64</v>
      </c>
      <c r="M35">
        <f t="shared" ref="M35:M98" si="69">$B34</f>
        <v>10</v>
      </c>
      <c r="N35" s="10">
        <f t="shared" ref="N35:N65" si="70">VLOOKUP($A35,$A$2:$M$33,2,FALSE)</f>
        <v>24</v>
      </c>
      <c r="O35" s="10">
        <f t="shared" ref="O35:O65" si="71">VLOOKUP($A35,$A$2:$M$33,13,FALSE)</f>
        <v>38</v>
      </c>
      <c r="P35" s="8">
        <v>-3</v>
      </c>
      <c r="Q35" t="str">
        <f t="shared" ref="Q35:Q65" si="72">IF(AND(($P35 &lt;  0), ($D35="L")), "N", IF(AND(($P35 &gt; 0), ($D35="W")),"N","Y"))</f>
        <v>Y</v>
      </c>
      <c r="S35" t="s">
        <v>203</v>
      </c>
      <c r="AC35">
        <f t="shared" si="3"/>
        <v>1</v>
      </c>
      <c r="AJ35" t="s">
        <v>204</v>
      </c>
      <c r="AP35">
        <f t="shared" si="66"/>
        <v>2</v>
      </c>
    </row>
    <row r="36" spans="1:42" x14ac:dyDescent="0.35">
      <c r="A36" t="s">
        <v>33</v>
      </c>
      <c r="B36">
        <v>16</v>
      </c>
      <c r="C36" t="s">
        <v>1</v>
      </c>
      <c r="D36" t="str">
        <f t="shared" ref="D36" si="73">IF($B36&lt;$B37,"L",IF($B37&lt;$B36, "W", "T"))</f>
        <v>W</v>
      </c>
      <c r="E36" s="5">
        <f t="shared" si="64"/>
        <v>40440</v>
      </c>
      <c r="F36" s="4">
        <f t="shared" si="68"/>
        <v>2</v>
      </c>
      <c r="G36">
        <v>6</v>
      </c>
      <c r="H36" t="s">
        <v>34</v>
      </c>
      <c r="I36">
        <v>1300</v>
      </c>
      <c r="J36" t="s">
        <v>43</v>
      </c>
      <c r="K36" s="1">
        <f>K37</f>
        <v>65</v>
      </c>
      <c r="L36" s="1" t="str">
        <f>L37</f>
        <v>Cloudy</v>
      </c>
      <c r="M36">
        <f t="shared" ref="M36:M99" si="74">$B37</f>
        <v>14</v>
      </c>
      <c r="N36" s="10">
        <f t="shared" si="70"/>
        <v>21</v>
      </c>
      <c r="O36" s="10">
        <f t="shared" si="71"/>
        <v>14</v>
      </c>
      <c r="P36" s="8">
        <f>(P37*-1)</f>
        <v>-3</v>
      </c>
      <c r="Q36" t="str">
        <f t="shared" si="72"/>
        <v>Y</v>
      </c>
      <c r="AC36">
        <f t="shared" si="3"/>
        <v>0</v>
      </c>
      <c r="AK36" t="s">
        <v>203</v>
      </c>
      <c r="AP36">
        <f t="shared" si="66"/>
        <v>1</v>
      </c>
    </row>
    <row r="37" spans="1:42" x14ac:dyDescent="0.35">
      <c r="A37" t="s">
        <v>8</v>
      </c>
      <c r="B37">
        <v>14</v>
      </c>
      <c r="C37" t="s">
        <v>1</v>
      </c>
      <c r="D37" t="str">
        <f t="shared" ref="D37" si="75">IF($B36&lt;$B37, "W", IF($B37&lt;$B36, "L", "T"))</f>
        <v>L</v>
      </c>
      <c r="E37" s="5">
        <v>40440</v>
      </c>
      <c r="F37" s="4">
        <f t="shared" si="68"/>
        <v>2</v>
      </c>
      <c r="G37">
        <v>7</v>
      </c>
      <c r="H37" t="s">
        <v>35</v>
      </c>
      <c r="I37">
        <v>1300</v>
      </c>
      <c r="J37" t="s">
        <v>43</v>
      </c>
      <c r="K37" s="1">
        <v>65</v>
      </c>
      <c r="L37" s="1" t="s">
        <v>64</v>
      </c>
      <c r="M37">
        <f t="shared" ref="M37:M100" si="76">$B36</f>
        <v>16</v>
      </c>
      <c r="N37" s="10">
        <f t="shared" si="70"/>
        <v>14</v>
      </c>
      <c r="O37" s="10">
        <f t="shared" si="71"/>
        <v>17</v>
      </c>
      <c r="P37" s="8">
        <v>3</v>
      </c>
      <c r="Q37" t="str">
        <f t="shared" si="72"/>
        <v>Y</v>
      </c>
      <c r="Y37" t="s">
        <v>203</v>
      </c>
      <c r="AC37">
        <f t="shared" si="3"/>
        <v>1</v>
      </c>
      <c r="AK37" t="s">
        <v>203</v>
      </c>
      <c r="AP37">
        <f t="shared" si="66"/>
        <v>1</v>
      </c>
    </row>
    <row r="38" spans="1:42" x14ac:dyDescent="0.35">
      <c r="A38" t="s">
        <v>11</v>
      </c>
      <c r="B38">
        <v>7</v>
      </c>
      <c r="C38" t="s">
        <v>1</v>
      </c>
      <c r="D38" t="str">
        <f t="shared" ref="D38" si="77">IF($B38&lt;$B39,"L",IF($B39&lt;$B38, "W", "T"))</f>
        <v>L</v>
      </c>
      <c r="E38" s="5">
        <f t="shared" si="64"/>
        <v>40440</v>
      </c>
      <c r="F38" s="4">
        <f t="shared" si="68"/>
        <v>2</v>
      </c>
      <c r="G38">
        <v>7</v>
      </c>
      <c r="H38" t="s">
        <v>34</v>
      </c>
      <c r="I38">
        <v>1300</v>
      </c>
      <c r="J38" t="s">
        <v>43</v>
      </c>
      <c r="K38" s="1">
        <f>K39</f>
        <v>58</v>
      </c>
      <c r="L38" s="1" t="str">
        <f>L39</f>
        <v>Partly Sunny</v>
      </c>
      <c r="M38">
        <f t="shared" ref="M38:M101" si="78">$B39</f>
        <v>34</v>
      </c>
      <c r="N38" s="10">
        <f t="shared" si="70"/>
        <v>10</v>
      </c>
      <c r="O38" s="10">
        <f t="shared" si="71"/>
        <v>15</v>
      </c>
      <c r="P38" s="8">
        <f>(P39*-1)</f>
        <v>-12.5</v>
      </c>
      <c r="Q38" t="str">
        <f t="shared" si="72"/>
        <v>N</v>
      </c>
      <c r="V38" t="s">
        <v>203</v>
      </c>
      <c r="AC38">
        <f t="shared" si="3"/>
        <v>1</v>
      </c>
      <c r="AI38" t="s">
        <v>204</v>
      </c>
      <c r="AK38" t="s">
        <v>203</v>
      </c>
      <c r="AP38">
        <f t="shared" si="66"/>
        <v>3</v>
      </c>
    </row>
    <row r="39" spans="1:42" x14ac:dyDescent="0.35">
      <c r="A39" t="s">
        <v>26</v>
      </c>
      <c r="B39">
        <v>34</v>
      </c>
      <c r="C39" t="s">
        <v>1</v>
      </c>
      <c r="D39" t="str">
        <f t="shared" ref="D39" si="79">IF($B38&lt;$B39, "W", IF($B39&lt;$B38, "L", "T"))</f>
        <v>W</v>
      </c>
      <c r="E39" s="5">
        <v>40440</v>
      </c>
      <c r="F39" s="4">
        <f t="shared" si="68"/>
        <v>2</v>
      </c>
      <c r="G39">
        <v>7</v>
      </c>
      <c r="H39" t="s">
        <v>35</v>
      </c>
      <c r="I39">
        <v>1300</v>
      </c>
      <c r="J39" t="s">
        <v>43</v>
      </c>
      <c r="K39" s="1">
        <v>58</v>
      </c>
      <c r="L39" s="1" t="s">
        <v>87</v>
      </c>
      <c r="M39">
        <f t="shared" ref="M39:M102" si="80">$B38</f>
        <v>7</v>
      </c>
      <c r="N39" s="10">
        <f t="shared" si="70"/>
        <v>27</v>
      </c>
      <c r="O39" s="10">
        <f t="shared" si="71"/>
        <v>20</v>
      </c>
      <c r="P39" s="8">
        <v>12.5</v>
      </c>
      <c r="Q39" t="str">
        <f t="shared" si="72"/>
        <v>N</v>
      </c>
      <c r="W39" t="s">
        <v>203</v>
      </c>
      <c r="X39" t="s">
        <v>203</v>
      </c>
      <c r="AC39">
        <f t="shared" si="3"/>
        <v>2</v>
      </c>
      <c r="AF39" t="s">
        <v>203</v>
      </c>
      <c r="AI39" t="s">
        <v>204</v>
      </c>
      <c r="AJ39" t="s">
        <v>203</v>
      </c>
      <c r="AK39" t="s">
        <v>203</v>
      </c>
      <c r="AL39" t="s">
        <v>203</v>
      </c>
      <c r="AP39">
        <f t="shared" si="66"/>
        <v>6</v>
      </c>
    </row>
    <row r="40" spans="1:42" x14ac:dyDescent="0.35">
      <c r="A40" t="s">
        <v>27</v>
      </c>
      <c r="B40">
        <v>35</v>
      </c>
      <c r="C40" t="s">
        <v>1</v>
      </c>
      <c r="D40" t="str">
        <f t="shared" ref="D40" si="81">IF($B40&lt;$B41,"L",IF($B41&lt;$B40, "W", "T"))</f>
        <v>W</v>
      </c>
      <c r="E40" s="5">
        <f t="shared" si="64"/>
        <v>40440</v>
      </c>
      <c r="F40" s="4">
        <f t="shared" si="68"/>
        <v>2</v>
      </c>
      <c r="G40">
        <v>7</v>
      </c>
      <c r="H40" t="s">
        <v>34</v>
      </c>
      <c r="I40">
        <v>1300</v>
      </c>
      <c r="J40" t="s">
        <v>43</v>
      </c>
      <c r="K40" t="s">
        <v>61</v>
      </c>
      <c r="M40">
        <f t="shared" ref="M40:M103" si="82">$B41</f>
        <v>32</v>
      </c>
      <c r="N40" s="10">
        <f t="shared" si="70"/>
        <v>20</v>
      </c>
      <c r="O40" s="10">
        <f t="shared" si="71"/>
        <v>27</v>
      </c>
      <c r="P40" s="8">
        <f>(P41*-1)</f>
        <v>6.5</v>
      </c>
      <c r="Q40" t="str">
        <f t="shared" si="72"/>
        <v>N</v>
      </c>
      <c r="W40" t="s">
        <v>203</v>
      </c>
      <c r="X40" t="s">
        <v>203</v>
      </c>
      <c r="AC40">
        <f t="shared" si="3"/>
        <v>2</v>
      </c>
      <c r="AI40" t="s">
        <v>204</v>
      </c>
      <c r="AJ40" t="s">
        <v>203</v>
      </c>
      <c r="AP40">
        <f t="shared" si="66"/>
        <v>3</v>
      </c>
    </row>
    <row r="41" spans="1:42" x14ac:dyDescent="0.35">
      <c r="A41" t="s">
        <v>16</v>
      </c>
      <c r="B41">
        <v>32</v>
      </c>
      <c r="C41" t="s">
        <v>1</v>
      </c>
      <c r="D41" t="str">
        <f t="shared" ref="D41" si="83">IF($B40&lt;$B41, "W", IF($B41&lt;$B40, "L", "T"))</f>
        <v>L</v>
      </c>
      <c r="E41" s="5">
        <v>40440</v>
      </c>
      <c r="F41" s="4">
        <f t="shared" si="68"/>
        <v>2</v>
      </c>
      <c r="G41">
        <v>7</v>
      </c>
      <c r="H41" t="s">
        <v>35</v>
      </c>
      <c r="I41">
        <v>1300</v>
      </c>
      <c r="J41" t="s">
        <v>43</v>
      </c>
      <c r="K41" t="s">
        <v>61</v>
      </c>
      <c r="M41">
        <f t="shared" ref="M41:M104" si="84">$B40</f>
        <v>35</v>
      </c>
      <c r="N41" s="10">
        <f t="shared" si="70"/>
        <v>14</v>
      </c>
      <c r="O41" s="10">
        <f t="shared" si="71"/>
        <v>19</v>
      </c>
      <c r="P41" s="8">
        <v>-6.5</v>
      </c>
      <c r="Q41" t="str">
        <f t="shared" si="72"/>
        <v>N</v>
      </c>
      <c r="S41" t="s">
        <v>203</v>
      </c>
      <c r="T41" t="s">
        <v>203</v>
      </c>
      <c r="AC41">
        <f t="shared" si="3"/>
        <v>2</v>
      </c>
      <c r="AD41" t="s">
        <v>204</v>
      </c>
      <c r="AI41" t="s">
        <v>204</v>
      </c>
      <c r="AK41" t="s">
        <v>203</v>
      </c>
      <c r="AN41" t="s">
        <v>203</v>
      </c>
      <c r="AP41">
        <f t="shared" si="66"/>
        <v>6</v>
      </c>
    </row>
    <row r="42" spans="1:42" x14ac:dyDescent="0.35">
      <c r="A42" t="s">
        <v>4</v>
      </c>
      <c r="B42">
        <v>19</v>
      </c>
      <c r="C42" t="s">
        <v>1</v>
      </c>
      <c r="D42" t="str">
        <f t="shared" ref="D42" si="85">IF($B42&lt;$B43,"L",IF($B43&lt;$B42, "W", "T"))</f>
        <v>W</v>
      </c>
      <c r="E42" s="5">
        <f t="shared" si="64"/>
        <v>40440</v>
      </c>
      <c r="F42" s="4">
        <f t="shared" si="68"/>
        <v>2</v>
      </c>
      <c r="G42">
        <v>7</v>
      </c>
      <c r="H42" t="s">
        <v>34</v>
      </c>
      <c r="I42">
        <v>1200</v>
      </c>
      <c r="J42" t="s">
        <v>38</v>
      </c>
      <c r="K42" s="1">
        <f>K43</f>
        <v>87</v>
      </c>
      <c r="L42" s="1" t="str">
        <f>L43</f>
        <v>Sunny</v>
      </c>
      <c r="M42">
        <f t="shared" ref="M42:M73" si="86">$B43</f>
        <v>11</v>
      </c>
      <c r="N42" s="10">
        <f t="shared" si="70"/>
        <v>15</v>
      </c>
      <c r="O42" s="10">
        <f t="shared" si="71"/>
        <v>9</v>
      </c>
      <c r="P42" s="8">
        <f>(P43*-1)</f>
        <v>-6</v>
      </c>
      <c r="Q42" t="str">
        <f t="shared" si="72"/>
        <v>Y</v>
      </c>
      <c r="AC42">
        <f t="shared" si="3"/>
        <v>0</v>
      </c>
      <c r="AF42" t="s">
        <v>204</v>
      </c>
      <c r="AI42" t="s">
        <v>203</v>
      </c>
      <c r="AL42" t="s">
        <v>203</v>
      </c>
      <c r="AP42">
        <f t="shared" si="66"/>
        <v>4</v>
      </c>
    </row>
    <row r="43" spans="1:42" x14ac:dyDescent="0.35">
      <c r="A43" t="s">
        <v>13</v>
      </c>
      <c r="B43">
        <v>11</v>
      </c>
      <c r="C43" t="s">
        <v>1</v>
      </c>
      <c r="D43" t="str">
        <f t="shared" ref="D43" si="87">IF($B42&lt;$B43, "W", IF($B43&lt;$B42, "L", "T"))</f>
        <v>L</v>
      </c>
      <c r="E43" s="5">
        <v>40440</v>
      </c>
      <c r="F43" s="4">
        <f t="shared" si="68"/>
        <v>2</v>
      </c>
      <c r="G43">
        <v>7</v>
      </c>
      <c r="H43" t="s">
        <v>35</v>
      </c>
      <c r="I43">
        <v>1200</v>
      </c>
      <c r="J43" t="s">
        <v>38</v>
      </c>
      <c r="K43" s="1">
        <v>87</v>
      </c>
      <c r="L43" s="1" t="s">
        <v>65</v>
      </c>
      <c r="M43">
        <f t="shared" ref="M43:M74" si="88">$B42</f>
        <v>19</v>
      </c>
      <c r="N43" s="10">
        <f t="shared" si="70"/>
        <v>38</v>
      </c>
      <c r="O43" s="10">
        <f t="shared" si="71"/>
        <v>13</v>
      </c>
      <c r="P43" s="8">
        <v>6</v>
      </c>
      <c r="Q43" t="str">
        <f t="shared" si="72"/>
        <v>Y</v>
      </c>
      <c r="AC43">
        <f t="shared" si="3"/>
        <v>0</v>
      </c>
      <c r="AE43" t="s">
        <v>203</v>
      </c>
      <c r="AN43" t="s">
        <v>203</v>
      </c>
      <c r="AP43">
        <f t="shared" si="66"/>
        <v>2</v>
      </c>
    </row>
    <row r="44" spans="1:42" x14ac:dyDescent="0.35">
      <c r="A44" t="s">
        <v>22</v>
      </c>
      <c r="B44">
        <v>7</v>
      </c>
      <c r="C44" t="s">
        <v>1</v>
      </c>
      <c r="D44" t="str">
        <f t="shared" ref="D44" si="89">IF($B44&lt;$B45,"L",IF($B45&lt;$B44, "W", "T"))</f>
        <v>L</v>
      </c>
      <c r="E44" s="5">
        <f t="shared" si="64"/>
        <v>40440</v>
      </c>
      <c r="F44" s="4">
        <f t="shared" si="68"/>
        <v>2</v>
      </c>
      <c r="G44">
        <v>7</v>
      </c>
      <c r="H44" t="s">
        <v>34</v>
      </c>
      <c r="I44">
        <v>1300</v>
      </c>
      <c r="J44" t="s">
        <v>43</v>
      </c>
      <c r="K44" t="s">
        <v>61</v>
      </c>
      <c r="M44">
        <f t="shared" ref="M44:M75" si="90">$B45</f>
        <v>41</v>
      </c>
      <c r="N44" s="10">
        <f t="shared" si="70"/>
        <v>17</v>
      </c>
      <c r="O44" s="10">
        <f t="shared" si="71"/>
        <v>13</v>
      </c>
      <c r="P44" s="8">
        <f>(P45*-1)</f>
        <v>-7</v>
      </c>
      <c r="Q44" t="str">
        <f t="shared" si="72"/>
        <v>N</v>
      </c>
      <c r="AA44" t="s">
        <v>203</v>
      </c>
      <c r="AC44">
        <f t="shared" si="3"/>
        <v>1</v>
      </c>
      <c r="AP44">
        <f t="shared" si="66"/>
        <v>0</v>
      </c>
    </row>
    <row r="45" spans="1:42" x14ac:dyDescent="0.35">
      <c r="A45" t="s">
        <v>3</v>
      </c>
      <c r="B45">
        <v>41</v>
      </c>
      <c r="C45" t="s">
        <v>1</v>
      </c>
      <c r="D45" t="str">
        <f t="shared" ref="D45" si="91">IF($B44&lt;$B45, "W", IF($B45&lt;$B44, "L", "T"))</f>
        <v>W</v>
      </c>
      <c r="E45" s="5">
        <v>40440</v>
      </c>
      <c r="F45" s="4">
        <f t="shared" si="68"/>
        <v>2</v>
      </c>
      <c r="G45">
        <v>7</v>
      </c>
      <c r="H45" t="s">
        <v>35</v>
      </c>
      <c r="I45">
        <v>1300</v>
      </c>
      <c r="J45" t="s">
        <v>43</v>
      </c>
      <c r="K45" t="s">
        <v>61</v>
      </c>
      <c r="M45">
        <f t="shared" ref="M45:M76" si="92">$B44</f>
        <v>7</v>
      </c>
      <c r="N45" s="10">
        <f t="shared" si="70"/>
        <v>9</v>
      </c>
      <c r="O45" s="10">
        <f t="shared" si="71"/>
        <v>15</v>
      </c>
      <c r="P45" s="8">
        <v>7</v>
      </c>
      <c r="Q45" t="str">
        <f t="shared" si="72"/>
        <v>N</v>
      </c>
      <c r="T45" t="s">
        <v>204</v>
      </c>
      <c r="Z45" t="s">
        <v>203</v>
      </c>
      <c r="AC45">
        <f t="shared" si="3"/>
        <v>3</v>
      </c>
      <c r="AE45" t="s">
        <v>203</v>
      </c>
      <c r="AM45" t="s">
        <v>203</v>
      </c>
      <c r="AP45">
        <f t="shared" si="66"/>
        <v>2</v>
      </c>
    </row>
    <row r="46" spans="1:42" x14ac:dyDescent="0.35">
      <c r="A46" t="s">
        <v>9</v>
      </c>
      <c r="B46">
        <v>20</v>
      </c>
      <c r="C46" t="s">
        <v>1</v>
      </c>
      <c r="D46" t="str">
        <f t="shared" ref="D46" si="93">IF($B46&lt;$B47,"L",IF($B47&lt;$B46, "W", "T"))</f>
        <v>W</v>
      </c>
      <c r="E46" s="5">
        <f t="shared" si="64"/>
        <v>40440</v>
      </c>
      <c r="F46" s="4">
        <f t="shared" si="68"/>
        <v>2</v>
      </c>
      <c r="G46">
        <v>7</v>
      </c>
      <c r="H46" t="s">
        <v>34</v>
      </c>
      <c r="I46">
        <v>1300</v>
      </c>
      <c r="J46" t="s">
        <v>43</v>
      </c>
      <c r="K46">
        <v>89</v>
      </c>
      <c r="L46" t="s">
        <v>65</v>
      </c>
      <c r="M46">
        <f t="shared" ref="M46:M77" si="94">$B47</f>
        <v>7</v>
      </c>
      <c r="N46" s="10">
        <f t="shared" si="70"/>
        <v>17</v>
      </c>
      <c r="O46" s="10">
        <f t="shared" si="71"/>
        <v>14</v>
      </c>
      <c r="P46" s="8">
        <f>(P47*-1)</f>
        <v>-4</v>
      </c>
      <c r="Q46" t="str">
        <f t="shared" si="72"/>
        <v>Y</v>
      </c>
      <c r="R46" t="s">
        <v>203</v>
      </c>
      <c r="U46" t="s">
        <v>203</v>
      </c>
      <c r="Y46" t="s">
        <v>203</v>
      </c>
      <c r="AC46">
        <f t="shared" si="3"/>
        <v>3</v>
      </c>
      <c r="AK46" t="s">
        <v>203</v>
      </c>
      <c r="AL46" t="s">
        <v>203</v>
      </c>
      <c r="AP46">
        <f t="shared" si="66"/>
        <v>2</v>
      </c>
    </row>
    <row r="47" spans="1:42" x14ac:dyDescent="0.35">
      <c r="A47" t="s">
        <v>20</v>
      </c>
      <c r="B47">
        <v>7</v>
      </c>
      <c r="C47" t="s">
        <v>1</v>
      </c>
      <c r="D47" t="str">
        <f t="shared" ref="D47" si="95">IF($B46&lt;$B47, "W", IF($B47&lt;$B46, "L", "T"))</f>
        <v>L</v>
      </c>
      <c r="E47" s="5">
        <v>40440</v>
      </c>
      <c r="F47" s="4">
        <f t="shared" si="68"/>
        <v>2</v>
      </c>
      <c r="G47">
        <v>7</v>
      </c>
      <c r="H47" t="s">
        <v>35</v>
      </c>
      <c r="I47">
        <v>1300</v>
      </c>
      <c r="J47" t="s">
        <v>43</v>
      </c>
      <c r="K47">
        <v>89</v>
      </c>
      <c r="L47" t="s">
        <v>65</v>
      </c>
      <c r="M47">
        <f t="shared" ref="M47:M78" si="96">$B46</f>
        <v>20</v>
      </c>
      <c r="N47" s="10">
        <f t="shared" si="70"/>
        <v>18</v>
      </c>
      <c r="O47" s="10">
        <f t="shared" si="71"/>
        <v>31</v>
      </c>
      <c r="P47" s="8">
        <v>4</v>
      </c>
      <c r="Q47" t="str">
        <f t="shared" si="72"/>
        <v>Y</v>
      </c>
      <c r="AC47">
        <f t="shared" si="3"/>
        <v>0</v>
      </c>
      <c r="AD47" t="s">
        <v>204</v>
      </c>
      <c r="AL47" t="s">
        <v>203</v>
      </c>
      <c r="AP47">
        <f t="shared" si="66"/>
        <v>3</v>
      </c>
    </row>
    <row r="48" spans="1:42" x14ac:dyDescent="0.35">
      <c r="A48" t="s">
        <v>17</v>
      </c>
      <c r="B48">
        <v>27</v>
      </c>
      <c r="C48" t="s">
        <v>1</v>
      </c>
      <c r="D48" t="str">
        <f t="shared" ref="D48" si="97">IF($B48&lt;$B49,"L",IF($B49&lt;$B48, "W", "T"))</f>
        <v>W</v>
      </c>
      <c r="E48" s="5">
        <f t="shared" si="64"/>
        <v>40440</v>
      </c>
      <c r="F48" s="4">
        <f t="shared" si="68"/>
        <v>2</v>
      </c>
      <c r="G48">
        <v>7</v>
      </c>
      <c r="H48" t="s">
        <v>34</v>
      </c>
      <c r="I48">
        <v>1200</v>
      </c>
      <c r="J48" t="s">
        <v>38</v>
      </c>
      <c r="K48" t="s">
        <v>61</v>
      </c>
      <c r="M48">
        <f t="shared" ref="M48:M79" si="98">$B49</f>
        <v>20</v>
      </c>
      <c r="N48" s="10">
        <f t="shared" si="70"/>
        <v>19</v>
      </c>
      <c r="O48" s="10">
        <f t="shared" si="71"/>
        <v>14</v>
      </c>
      <c r="P48" s="8">
        <f>(P49*-1)</f>
        <v>-7</v>
      </c>
      <c r="Q48" t="str">
        <f t="shared" si="72"/>
        <v>Y</v>
      </c>
      <c r="S48" t="s">
        <v>203</v>
      </c>
      <c r="AC48">
        <f t="shared" si="3"/>
        <v>1</v>
      </c>
      <c r="AH48" t="s">
        <v>203</v>
      </c>
      <c r="AP48">
        <f t="shared" si="66"/>
        <v>1</v>
      </c>
    </row>
    <row r="49" spans="1:42" x14ac:dyDescent="0.35">
      <c r="A49" t="s">
        <v>28</v>
      </c>
      <c r="B49">
        <v>20</v>
      </c>
      <c r="C49" t="s">
        <v>1</v>
      </c>
      <c r="D49" t="str">
        <f t="shared" ref="D49" si="99">IF($B48&lt;$B49, "W", IF($B49&lt;$B48, "L", "T"))</f>
        <v>L</v>
      </c>
      <c r="E49" s="5">
        <v>40440</v>
      </c>
      <c r="F49" s="4">
        <f t="shared" si="68"/>
        <v>2</v>
      </c>
      <c r="G49">
        <v>7</v>
      </c>
      <c r="H49" t="s">
        <v>35</v>
      </c>
      <c r="I49">
        <v>1200</v>
      </c>
      <c r="J49" t="s">
        <v>38</v>
      </c>
      <c r="K49" t="s">
        <v>61</v>
      </c>
      <c r="M49">
        <f t="shared" ref="M49:M80" si="100">$B48</f>
        <v>27</v>
      </c>
      <c r="N49" s="10">
        <f t="shared" si="70"/>
        <v>7</v>
      </c>
      <c r="O49" s="10">
        <f t="shared" si="71"/>
        <v>13</v>
      </c>
      <c r="P49" s="8">
        <v>7</v>
      </c>
      <c r="Q49" t="str">
        <f t="shared" si="72"/>
        <v>Y</v>
      </c>
      <c r="X49" t="s">
        <v>203</v>
      </c>
      <c r="Z49" t="s">
        <v>203</v>
      </c>
      <c r="AC49">
        <f t="shared" si="3"/>
        <v>2</v>
      </c>
      <c r="AK49" t="s">
        <v>203</v>
      </c>
      <c r="AP49">
        <f t="shared" si="66"/>
        <v>1</v>
      </c>
    </row>
    <row r="50" spans="1:42" x14ac:dyDescent="0.35">
      <c r="A50" t="s">
        <v>10</v>
      </c>
      <c r="B50">
        <v>14</v>
      </c>
      <c r="C50" t="s">
        <v>1</v>
      </c>
      <c r="D50" t="str">
        <f t="shared" ref="D50" si="101">IF($B50&lt;$B51,"L",IF($B51&lt;$B50, "W", "T"))</f>
        <v>W</v>
      </c>
      <c r="E50" s="5">
        <f t="shared" si="64"/>
        <v>40440</v>
      </c>
      <c r="F50" s="4">
        <f t="shared" si="68"/>
        <v>2</v>
      </c>
      <c r="G50">
        <v>7</v>
      </c>
      <c r="H50" t="s">
        <v>34</v>
      </c>
      <c r="I50">
        <v>1200</v>
      </c>
      <c r="J50" t="s">
        <v>38</v>
      </c>
      <c r="K50" t="s">
        <v>61</v>
      </c>
      <c r="M50">
        <f t="shared" ref="M50:M81" si="102">$B51</f>
        <v>10</v>
      </c>
      <c r="N50" s="10">
        <f t="shared" si="70"/>
        <v>15</v>
      </c>
      <c r="O50" s="10">
        <f t="shared" si="71"/>
        <v>10</v>
      </c>
      <c r="P50" s="8">
        <f>(P51*-1)</f>
        <v>-5.5</v>
      </c>
      <c r="Q50" t="str">
        <f t="shared" si="72"/>
        <v>Y</v>
      </c>
      <c r="AC50">
        <f t="shared" si="3"/>
        <v>0</v>
      </c>
      <c r="AH50" t="s">
        <v>204</v>
      </c>
      <c r="AP50">
        <f t="shared" si="66"/>
        <v>2</v>
      </c>
    </row>
    <row r="51" spans="1:42" x14ac:dyDescent="0.35">
      <c r="A51" t="s">
        <v>0</v>
      </c>
      <c r="B51">
        <v>10</v>
      </c>
      <c r="C51" t="s">
        <v>1</v>
      </c>
      <c r="D51" t="str">
        <f t="shared" ref="D51" si="103">IF($B50&lt;$B51, "W", IF($B51&lt;$B50, "L", "T"))</f>
        <v>L</v>
      </c>
      <c r="E51" s="5">
        <v>40440</v>
      </c>
      <c r="F51" s="4">
        <f t="shared" si="68"/>
        <v>2</v>
      </c>
      <c r="G51">
        <v>10</v>
      </c>
      <c r="H51" t="s">
        <v>35</v>
      </c>
      <c r="I51">
        <v>1200</v>
      </c>
      <c r="J51" t="s">
        <v>38</v>
      </c>
      <c r="K51" t="s">
        <v>61</v>
      </c>
      <c r="M51">
        <f t="shared" ref="M51:M82" si="104">$B50</f>
        <v>14</v>
      </c>
      <c r="N51" s="10">
        <f t="shared" si="70"/>
        <v>9</v>
      </c>
      <c r="O51" s="10">
        <f t="shared" si="71"/>
        <v>14</v>
      </c>
      <c r="P51" s="8">
        <v>5.5</v>
      </c>
      <c r="Q51" t="str">
        <f t="shared" si="72"/>
        <v>Y</v>
      </c>
      <c r="R51" t="s">
        <v>203</v>
      </c>
      <c r="V51" t="s">
        <v>203</v>
      </c>
      <c r="W51" t="s">
        <v>203</v>
      </c>
      <c r="AA51" t="s">
        <v>203</v>
      </c>
      <c r="AC51">
        <f t="shared" si="3"/>
        <v>4</v>
      </c>
      <c r="AP51">
        <f t="shared" si="66"/>
        <v>0</v>
      </c>
    </row>
    <row r="52" spans="1:42" x14ac:dyDescent="0.35">
      <c r="A52" t="s">
        <v>23</v>
      </c>
      <c r="B52">
        <v>14</v>
      </c>
      <c r="C52" t="s">
        <v>1</v>
      </c>
      <c r="D52" t="str">
        <f t="shared" ref="D52" si="105">IF($B52&lt;$B53,"L",IF($B53&lt;$B52, "W", "T"))</f>
        <v>L</v>
      </c>
      <c r="E52" s="5">
        <f t="shared" si="64"/>
        <v>40440</v>
      </c>
      <c r="F52" s="4">
        <f t="shared" si="68"/>
        <v>2</v>
      </c>
      <c r="G52">
        <v>7</v>
      </c>
      <c r="H52" t="s">
        <v>34</v>
      </c>
      <c r="I52">
        <v>1305</v>
      </c>
      <c r="J52" t="s">
        <v>67</v>
      </c>
      <c r="K52">
        <v>72</v>
      </c>
      <c r="L52" t="s">
        <v>64</v>
      </c>
      <c r="M52">
        <f t="shared" ref="M52:M83" si="106">$B53</f>
        <v>16</v>
      </c>
      <c r="N52" s="10">
        <f t="shared" si="70"/>
        <v>13</v>
      </c>
      <c r="O52" s="10">
        <f t="shared" si="71"/>
        <v>17</v>
      </c>
      <c r="P52" s="8">
        <f>(P53*-1)</f>
        <v>-3.5</v>
      </c>
      <c r="Q52" t="str">
        <f t="shared" si="72"/>
        <v>N</v>
      </c>
      <c r="S52" t="s">
        <v>203</v>
      </c>
      <c r="T52" t="s">
        <v>203</v>
      </c>
      <c r="AC52">
        <f t="shared" si="3"/>
        <v>2</v>
      </c>
      <c r="AJ52" t="s">
        <v>203</v>
      </c>
      <c r="AP52">
        <f t="shared" si="66"/>
        <v>1</v>
      </c>
    </row>
    <row r="53" spans="1:42" x14ac:dyDescent="0.35">
      <c r="A53" t="s">
        <v>12</v>
      </c>
      <c r="B53">
        <v>16</v>
      </c>
      <c r="C53" t="s">
        <v>1</v>
      </c>
      <c r="D53" t="str">
        <f t="shared" ref="D53" si="107">IF($B52&lt;$B53, "W", IF($B53&lt;$B52, "L", "T"))</f>
        <v>W</v>
      </c>
      <c r="E53" s="5">
        <v>40440</v>
      </c>
      <c r="F53" s="4">
        <f t="shared" si="68"/>
        <v>2</v>
      </c>
      <c r="G53">
        <v>7</v>
      </c>
      <c r="H53" t="s">
        <v>35</v>
      </c>
      <c r="I53">
        <v>1305</v>
      </c>
      <c r="J53" t="s">
        <v>67</v>
      </c>
      <c r="K53">
        <v>72</v>
      </c>
      <c r="L53" t="s">
        <v>64</v>
      </c>
      <c r="M53">
        <f t="shared" ref="M53:M84" si="108">$B52</f>
        <v>14</v>
      </c>
      <c r="N53" s="10">
        <f t="shared" si="70"/>
        <v>13</v>
      </c>
      <c r="O53" s="10">
        <f t="shared" si="71"/>
        <v>38</v>
      </c>
      <c r="P53" s="8">
        <v>3.5</v>
      </c>
      <c r="Q53" t="str">
        <f t="shared" si="72"/>
        <v>N</v>
      </c>
      <c r="X53" t="s">
        <v>204</v>
      </c>
      <c r="AC53">
        <f t="shared" si="3"/>
        <v>2</v>
      </c>
      <c r="AE53" t="s">
        <v>204</v>
      </c>
      <c r="AL53" t="s">
        <v>203</v>
      </c>
      <c r="AP53">
        <f t="shared" si="66"/>
        <v>3</v>
      </c>
    </row>
    <row r="54" spans="1:42" x14ac:dyDescent="0.35">
      <c r="A54" t="s">
        <v>25</v>
      </c>
      <c r="B54">
        <v>14</v>
      </c>
      <c r="C54" t="s">
        <v>1</v>
      </c>
      <c r="D54" t="str">
        <f t="shared" ref="D54" si="109">IF($B54&lt;$B55,"L",IF($B55&lt;$B54, "W", "T"))</f>
        <v>L</v>
      </c>
      <c r="E54" s="5">
        <f t="shared" si="64"/>
        <v>40440</v>
      </c>
      <c r="F54" s="4">
        <f t="shared" si="68"/>
        <v>2</v>
      </c>
      <c r="G54">
        <v>7</v>
      </c>
      <c r="H54" t="s">
        <v>34</v>
      </c>
      <c r="I54">
        <v>1406</v>
      </c>
      <c r="J54" t="s">
        <v>40</v>
      </c>
      <c r="K54" s="1">
        <f>K55</f>
        <v>91</v>
      </c>
      <c r="L54" s="1" t="str">
        <f>L55</f>
        <v>Sunny</v>
      </c>
      <c r="M54">
        <f t="shared" ref="M54:M85" si="110">$B55</f>
        <v>31</v>
      </c>
      <c r="N54" s="10">
        <f t="shared" si="70"/>
        <v>31</v>
      </c>
      <c r="O54" s="10">
        <f t="shared" si="71"/>
        <v>6</v>
      </c>
      <c r="P54" s="8">
        <f>(P55*-1)</f>
        <v>-3</v>
      </c>
      <c r="Q54" t="str">
        <f t="shared" si="72"/>
        <v>N</v>
      </c>
      <c r="W54" t="s">
        <v>204</v>
      </c>
      <c r="AB54" t="s">
        <v>203</v>
      </c>
      <c r="AC54">
        <f t="shared" si="3"/>
        <v>3</v>
      </c>
      <c r="AP54">
        <f t="shared" si="66"/>
        <v>0</v>
      </c>
    </row>
    <row r="55" spans="1:42" x14ac:dyDescent="0.35">
      <c r="A55" t="s">
        <v>18</v>
      </c>
      <c r="B55">
        <v>31</v>
      </c>
      <c r="C55" t="s">
        <v>1</v>
      </c>
      <c r="D55" t="str">
        <f t="shared" ref="D55" si="111">IF($B54&lt;$B55, "W", IF($B55&lt;$B54, "L", "T"))</f>
        <v>W</v>
      </c>
      <c r="E55" s="5">
        <v>40440</v>
      </c>
      <c r="F55" s="4">
        <f t="shared" si="68"/>
        <v>2</v>
      </c>
      <c r="G55">
        <v>7</v>
      </c>
      <c r="H55" t="s">
        <v>35</v>
      </c>
      <c r="I55">
        <v>1406</v>
      </c>
      <c r="J55" t="s">
        <v>40</v>
      </c>
      <c r="K55" s="1">
        <v>91</v>
      </c>
      <c r="L55" s="1" t="s">
        <v>65</v>
      </c>
      <c r="M55">
        <f t="shared" ref="M55:M86" si="112">$B54</f>
        <v>14</v>
      </c>
      <c r="N55" s="10">
        <f t="shared" si="70"/>
        <v>17</v>
      </c>
      <c r="O55" s="10">
        <f t="shared" si="71"/>
        <v>24</v>
      </c>
      <c r="P55" s="8">
        <v>3</v>
      </c>
      <c r="Q55" t="str">
        <f t="shared" si="72"/>
        <v>N</v>
      </c>
      <c r="Z55" t="s">
        <v>204</v>
      </c>
      <c r="AA55" t="s">
        <v>203</v>
      </c>
      <c r="AC55">
        <f t="shared" si="3"/>
        <v>3</v>
      </c>
      <c r="AP55">
        <f t="shared" si="66"/>
        <v>0</v>
      </c>
    </row>
    <row r="56" spans="1:42" x14ac:dyDescent="0.35">
      <c r="A56" t="s">
        <v>15</v>
      </c>
      <c r="B56">
        <v>30</v>
      </c>
      <c r="C56" t="s">
        <v>5</v>
      </c>
      <c r="D56" t="str">
        <f t="shared" ref="D56" si="113">IF($B56&lt;$B57,"L",IF($B57&lt;$B56, "W", "T"))</f>
        <v>W</v>
      </c>
      <c r="E56" s="5">
        <f t="shared" si="64"/>
        <v>40440</v>
      </c>
      <c r="F56" s="4">
        <f t="shared" si="68"/>
        <v>2</v>
      </c>
      <c r="G56">
        <v>7</v>
      </c>
      <c r="H56" t="s">
        <v>34</v>
      </c>
      <c r="I56">
        <v>1615</v>
      </c>
      <c r="J56" t="s">
        <v>43</v>
      </c>
      <c r="K56">
        <v>85</v>
      </c>
      <c r="L56" t="s">
        <v>65</v>
      </c>
      <c r="M56">
        <f t="shared" ref="M56:M87" si="114">$B57</f>
        <v>27</v>
      </c>
      <c r="N56" s="10">
        <f t="shared" si="70"/>
        <v>34</v>
      </c>
      <c r="O56" s="10">
        <f t="shared" si="71"/>
        <v>24</v>
      </c>
      <c r="P56" s="8">
        <f>(P57*-1)</f>
        <v>2.5</v>
      </c>
      <c r="Q56" t="str">
        <f t="shared" si="72"/>
        <v>N</v>
      </c>
      <c r="T56" t="s">
        <v>203</v>
      </c>
      <c r="U56" t="s">
        <v>203</v>
      </c>
      <c r="W56" t="s">
        <v>203</v>
      </c>
      <c r="AB56" t="s">
        <v>203</v>
      </c>
      <c r="AC56">
        <f t="shared" si="3"/>
        <v>4</v>
      </c>
      <c r="AD56" t="s">
        <v>203</v>
      </c>
      <c r="AE56" t="s">
        <v>203</v>
      </c>
      <c r="AK56" t="s">
        <v>203</v>
      </c>
      <c r="AN56" t="s">
        <v>203</v>
      </c>
      <c r="AP56">
        <f t="shared" si="66"/>
        <v>4</v>
      </c>
    </row>
    <row r="57" spans="1:42" x14ac:dyDescent="0.35">
      <c r="A57" t="s">
        <v>29</v>
      </c>
      <c r="B57">
        <v>27</v>
      </c>
      <c r="C57" t="s">
        <v>5</v>
      </c>
      <c r="D57" t="str">
        <f t="shared" ref="D57" si="115">IF($B56&lt;$B57, "W", IF($B57&lt;$B56, "L", "T"))</f>
        <v>L</v>
      </c>
      <c r="E57" s="5">
        <v>40440</v>
      </c>
      <c r="F57" s="4">
        <f t="shared" si="68"/>
        <v>2</v>
      </c>
      <c r="G57">
        <v>7</v>
      </c>
      <c r="H57" t="s">
        <v>35</v>
      </c>
      <c r="I57">
        <v>1615</v>
      </c>
      <c r="J57" t="s">
        <v>43</v>
      </c>
      <c r="K57">
        <v>85</v>
      </c>
      <c r="L57" t="s">
        <v>65</v>
      </c>
      <c r="M57">
        <f t="shared" ref="M57:M88" si="116">$B56</f>
        <v>30</v>
      </c>
      <c r="N57" s="10">
        <f t="shared" si="70"/>
        <v>13</v>
      </c>
      <c r="O57" s="10">
        <f t="shared" si="71"/>
        <v>7</v>
      </c>
      <c r="P57" s="8">
        <v>-2.5</v>
      </c>
      <c r="Q57" t="str">
        <f t="shared" si="72"/>
        <v>N</v>
      </c>
      <c r="R57" t="s">
        <v>203</v>
      </c>
      <c r="AC57">
        <f t="shared" si="3"/>
        <v>1</v>
      </c>
      <c r="AN57" t="s">
        <v>204</v>
      </c>
      <c r="AP57">
        <f t="shared" si="66"/>
        <v>2</v>
      </c>
    </row>
    <row r="58" spans="1:42" x14ac:dyDescent="0.35">
      <c r="A58" t="s">
        <v>19</v>
      </c>
      <c r="B58">
        <v>13</v>
      </c>
      <c r="C58" t="s">
        <v>1</v>
      </c>
      <c r="D58" t="str">
        <f t="shared" ref="D58" si="117">IF($B58&lt;$B59,"L",IF($B59&lt;$B58, "W", "T"))</f>
        <v>L</v>
      </c>
      <c r="E58" s="5">
        <f t="shared" si="64"/>
        <v>40440</v>
      </c>
      <c r="F58" s="4">
        <f t="shared" si="68"/>
        <v>2</v>
      </c>
      <c r="G58">
        <v>7</v>
      </c>
      <c r="H58" t="s">
        <v>34</v>
      </c>
      <c r="I58">
        <v>1315</v>
      </c>
      <c r="J58" t="s">
        <v>67</v>
      </c>
      <c r="K58">
        <v>76</v>
      </c>
      <c r="L58" t="s">
        <v>65</v>
      </c>
      <c r="M58">
        <f t="shared" ref="M58:M89" si="118">$B59</f>
        <v>38</v>
      </c>
      <c r="N58" s="10">
        <f t="shared" si="70"/>
        <v>24</v>
      </c>
      <c r="O58" s="10">
        <f t="shared" si="71"/>
        <v>17</v>
      </c>
      <c r="P58" s="8">
        <f>(P59*-1)</f>
        <v>-7</v>
      </c>
      <c r="Q58" t="str">
        <f t="shared" si="72"/>
        <v>N</v>
      </c>
      <c r="R58" t="s">
        <v>203</v>
      </c>
      <c r="AC58">
        <f t="shared" si="3"/>
        <v>1</v>
      </c>
      <c r="AP58">
        <f t="shared" si="66"/>
        <v>0</v>
      </c>
    </row>
    <row r="59" spans="1:42" x14ac:dyDescent="0.35">
      <c r="A59" t="s">
        <v>32</v>
      </c>
      <c r="B59">
        <v>38</v>
      </c>
      <c r="C59" t="s">
        <v>1</v>
      </c>
      <c r="D59" t="str">
        <f t="shared" ref="D59" si="119">IF($B58&lt;$B59, "W", IF($B59&lt;$B58, "L", "T"))</f>
        <v>W</v>
      </c>
      <c r="E59" s="5">
        <v>40440</v>
      </c>
      <c r="F59" s="4">
        <f t="shared" si="68"/>
        <v>2</v>
      </c>
      <c r="G59">
        <v>6</v>
      </c>
      <c r="H59" t="s">
        <v>35</v>
      </c>
      <c r="I59">
        <v>1315</v>
      </c>
      <c r="J59" t="s">
        <v>67</v>
      </c>
      <c r="K59">
        <v>76</v>
      </c>
      <c r="L59" t="s">
        <v>65</v>
      </c>
      <c r="M59">
        <f t="shared" ref="M59:M90" si="120">$B58</f>
        <v>13</v>
      </c>
      <c r="N59" s="10">
        <f t="shared" si="70"/>
        <v>14</v>
      </c>
      <c r="O59" s="10">
        <f t="shared" si="71"/>
        <v>21</v>
      </c>
      <c r="P59" s="8">
        <v>7</v>
      </c>
      <c r="Q59" t="str">
        <f t="shared" si="72"/>
        <v>N</v>
      </c>
      <c r="AC59">
        <f t="shared" si="3"/>
        <v>0</v>
      </c>
      <c r="AJ59" t="s">
        <v>204</v>
      </c>
      <c r="AP59">
        <f t="shared" si="66"/>
        <v>2</v>
      </c>
    </row>
    <row r="60" spans="1:42" x14ac:dyDescent="0.35">
      <c r="A60" t="s">
        <v>7</v>
      </c>
      <c r="B60">
        <v>14</v>
      </c>
      <c r="C60" t="s">
        <v>1</v>
      </c>
      <c r="D60" t="str">
        <f t="shared" ref="D60" si="121">IF($B60&lt;$B61,"L",IF($B61&lt;$B60, "W", "T"))</f>
        <v>L</v>
      </c>
      <c r="E60" s="5">
        <f t="shared" si="64"/>
        <v>40440</v>
      </c>
      <c r="F60" s="4">
        <f t="shared" si="68"/>
        <v>2</v>
      </c>
      <c r="G60">
        <v>7</v>
      </c>
      <c r="H60" t="s">
        <v>34</v>
      </c>
      <c r="I60">
        <v>1615</v>
      </c>
      <c r="J60" t="s">
        <v>43</v>
      </c>
      <c r="K60">
        <v>81</v>
      </c>
      <c r="L60" t="s">
        <v>69</v>
      </c>
      <c r="M60">
        <f t="shared" ref="M60:M91" si="122">$B61</f>
        <v>28</v>
      </c>
      <c r="N60" s="10">
        <f t="shared" si="70"/>
        <v>38</v>
      </c>
      <c r="O60" s="10">
        <f t="shared" si="71"/>
        <v>24</v>
      </c>
      <c r="P60" s="8">
        <f>(P61*-1)</f>
        <v>3</v>
      </c>
      <c r="Q60" t="str">
        <f t="shared" si="72"/>
        <v>Y</v>
      </c>
      <c r="R60" t="s">
        <v>203</v>
      </c>
      <c r="AC60">
        <f t="shared" si="3"/>
        <v>1</v>
      </c>
      <c r="AP60">
        <f t="shared" si="66"/>
        <v>0</v>
      </c>
    </row>
    <row r="61" spans="1:42" x14ac:dyDescent="0.35">
      <c r="A61" t="s">
        <v>31</v>
      </c>
      <c r="B61">
        <v>28</v>
      </c>
      <c r="C61" t="s">
        <v>1</v>
      </c>
      <c r="D61" t="str">
        <f t="shared" ref="D61" si="123">IF($B60&lt;$B61, "W", IF($B61&lt;$B60, "L", "T"))</f>
        <v>W</v>
      </c>
      <c r="E61" s="5">
        <v>40440</v>
      </c>
      <c r="F61" s="4">
        <f t="shared" si="68"/>
        <v>2</v>
      </c>
      <c r="G61">
        <v>6</v>
      </c>
      <c r="H61" t="s">
        <v>35</v>
      </c>
      <c r="I61">
        <v>1615</v>
      </c>
      <c r="J61" t="s">
        <v>43</v>
      </c>
      <c r="K61">
        <v>81</v>
      </c>
      <c r="L61" t="s">
        <v>69</v>
      </c>
      <c r="M61">
        <f t="shared" ref="M61:M92" si="124">$B60</f>
        <v>14</v>
      </c>
      <c r="N61" s="10">
        <f t="shared" si="70"/>
        <v>9</v>
      </c>
      <c r="O61" s="10">
        <f t="shared" si="71"/>
        <v>10</v>
      </c>
      <c r="P61" s="8">
        <v>-3</v>
      </c>
      <c r="Q61" t="str">
        <f t="shared" si="72"/>
        <v>Y</v>
      </c>
      <c r="V61" t="s">
        <v>203</v>
      </c>
      <c r="AC61">
        <f t="shared" si="3"/>
        <v>1</v>
      </c>
      <c r="AJ61" t="s">
        <v>204</v>
      </c>
      <c r="AK61" t="s">
        <v>203</v>
      </c>
      <c r="AN61" t="s">
        <v>203</v>
      </c>
      <c r="AP61">
        <f t="shared" si="66"/>
        <v>4</v>
      </c>
    </row>
    <row r="62" spans="1:42" x14ac:dyDescent="0.35">
      <c r="A62" t="s">
        <v>21</v>
      </c>
      <c r="B62">
        <v>14</v>
      </c>
      <c r="C62" t="s">
        <v>1</v>
      </c>
      <c r="D62" t="str">
        <f t="shared" ref="D62" si="125">IF($B62&lt;$B63,"L",IF($B63&lt;$B62, "W", "T"))</f>
        <v>L</v>
      </c>
      <c r="E62" s="5">
        <f t="shared" si="64"/>
        <v>40440</v>
      </c>
      <c r="F62" s="4">
        <f t="shared" si="68"/>
        <v>2</v>
      </c>
      <c r="G62">
        <v>7</v>
      </c>
      <c r="H62" t="s">
        <v>34</v>
      </c>
      <c r="I62">
        <v>2020</v>
      </c>
      <c r="J62" t="s">
        <v>43</v>
      </c>
      <c r="K62">
        <v>74</v>
      </c>
      <c r="L62" t="s">
        <v>69</v>
      </c>
      <c r="M62">
        <f t="shared" ref="M62:M93" si="126">$B63</f>
        <v>38</v>
      </c>
      <c r="N62" s="10">
        <f t="shared" si="70"/>
        <v>31</v>
      </c>
      <c r="O62" s="10">
        <f t="shared" si="71"/>
        <v>18</v>
      </c>
      <c r="P62" s="8">
        <f>(P63*-1)</f>
        <v>-4.5</v>
      </c>
      <c r="Q62" t="str">
        <f t="shared" si="72"/>
        <v>N</v>
      </c>
      <c r="U62" t="s">
        <v>204</v>
      </c>
      <c r="AA62" t="s">
        <v>203</v>
      </c>
      <c r="AC62">
        <f t="shared" si="3"/>
        <v>3</v>
      </c>
      <c r="AK62" t="s">
        <v>203</v>
      </c>
      <c r="AO62" t="s">
        <v>203</v>
      </c>
      <c r="AP62">
        <f t="shared" si="66"/>
        <v>2</v>
      </c>
    </row>
    <row r="63" spans="1:42" x14ac:dyDescent="0.35">
      <c r="A63" t="s">
        <v>14</v>
      </c>
      <c r="B63">
        <v>38</v>
      </c>
      <c r="C63" t="s">
        <v>1</v>
      </c>
      <c r="D63" t="str">
        <f t="shared" ref="D63" si="127">IF($B62&lt;$B63, "W", IF($B63&lt;$B62, "L", "T"))</f>
        <v>W</v>
      </c>
      <c r="E63" s="5">
        <v>40440</v>
      </c>
      <c r="F63" s="4">
        <f t="shared" si="68"/>
        <v>2</v>
      </c>
      <c r="G63">
        <v>7</v>
      </c>
      <c r="H63" t="s">
        <v>35</v>
      </c>
      <c r="I63">
        <v>2020</v>
      </c>
      <c r="J63" t="s">
        <v>43</v>
      </c>
      <c r="K63">
        <v>74</v>
      </c>
      <c r="L63" t="s">
        <v>69</v>
      </c>
      <c r="M63">
        <f t="shared" ref="M63:M94" si="128">$B62</f>
        <v>14</v>
      </c>
      <c r="N63" s="10">
        <f t="shared" si="70"/>
        <v>24</v>
      </c>
      <c r="O63" s="10">
        <f t="shared" si="71"/>
        <v>34</v>
      </c>
      <c r="P63" s="8">
        <v>4.5</v>
      </c>
      <c r="Q63" t="str">
        <f t="shared" si="72"/>
        <v>N</v>
      </c>
      <c r="V63" t="s">
        <v>203</v>
      </c>
      <c r="W63" t="s">
        <v>203</v>
      </c>
      <c r="Z63" t="s">
        <v>203</v>
      </c>
      <c r="AC63">
        <f t="shared" si="3"/>
        <v>3</v>
      </c>
      <c r="AD63" t="s">
        <v>203</v>
      </c>
      <c r="AI63" t="s">
        <v>203</v>
      </c>
      <c r="AM63" t="s">
        <v>203</v>
      </c>
      <c r="AP63">
        <f t="shared" si="66"/>
        <v>3</v>
      </c>
    </row>
    <row r="64" spans="1:42" x14ac:dyDescent="0.35">
      <c r="A64" t="s">
        <v>2</v>
      </c>
      <c r="B64">
        <v>25</v>
      </c>
      <c r="C64" t="s">
        <v>1</v>
      </c>
      <c r="D64" t="str">
        <f t="shared" ref="D64" si="129">IF($B64&lt;$B65,"L",IF($B65&lt;$B64, "W", "T"))</f>
        <v>W</v>
      </c>
      <c r="E64" s="5">
        <f t="shared" si="64"/>
        <v>40441</v>
      </c>
      <c r="F64" s="4">
        <f t="shared" si="68"/>
        <v>2</v>
      </c>
      <c r="G64">
        <v>11</v>
      </c>
      <c r="H64" t="s">
        <v>34</v>
      </c>
      <c r="I64">
        <v>1730</v>
      </c>
      <c r="J64" t="s">
        <v>67</v>
      </c>
      <c r="K64">
        <v>65</v>
      </c>
      <c r="L64" t="s">
        <v>65</v>
      </c>
      <c r="M64">
        <f t="shared" ref="M64:M95" si="130">$B65</f>
        <v>22</v>
      </c>
      <c r="N64" s="10">
        <f t="shared" si="70"/>
        <v>14</v>
      </c>
      <c r="O64" s="10">
        <f t="shared" si="71"/>
        <v>9</v>
      </c>
      <c r="P64" s="8">
        <f>(P65*-1)</f>
        <v>4.5</v>
      </c>
      <c r="Q64" t="str">
        <f t="shared" si="72"/>
        <v>N</v>
      </c>
      <c r="AC64">
        <f t="shared" si="3"/>
        <v>0</v>
      </c>
      <c r="AJ64" t="s">
        <v>203</v>
      </c>
      <c r="AP64">
        <f t="shared" si="66"/>
        <v>1</v>
      </c>
    </row>
    <row r="65" spans="1:42" x14ac:dyDescent="0.35">
      <c r="A65" t="s">
        <v>24</v>
      </c>
      <c r="B65">
        <v>22</v>
      </c>
      <c r="C65" t="s">
        <v>1</v>
      </c>
      <c r="D65" t="str">
        <f t="shared" ref="D65" si="131">IF($B64&lt;$B65, "W", IF($B65&lt;$B64, "L", "T"))</f>
        <v>L</v>
      </c>
      <c r="E65" s="5">
        <v>40441</v>
      </c>
      <c r="F65" s="4">
        <f t="shared" si="68"/>
        <v>2</v>
      </c>
      <c r="G65">
        <v>8</v>
      </c>
      <c r="H65" t="s">
        <v>35</v>
      </c>
      <c r="I65">
        <v>1730</v>
      </c>
      <c r="J65" t="s">
        <v>67</v>
      </c>
      <c r="K65">
        <v>65</v>
      </c>
      <c r="L65" t="s">
        <v>65</v>
      </c>
      <c r="M65">
        <f t="shared" ref="M65:M96" si="132">$B64</f>
        <v>25</v>
      </c>
      <c r="N65" s="10">
        <f t="shared" si="70"/>
        <v>6</v>
      </c>
      <c r="O65" s="10">
        <f t="shared" si="71"/>
        <v>31</v>
      </c>
      <c r="P65" s="8">
        <v>-4.5</v>
      </c>
      <c r="Q65" t="str">
        <f t="shared" si="72"/>
        <v>N</v>
      </c>
      <c r="Y65" t="s">
        <v>204</v>
      </c>
      <c r="AC65">
        <f t="shared" si="3"/>
        <v>2</v>
      </c>
      <c r="AK65" t="s">
        <v>203</v>
      </c>
      <c r="AP65">
        <f t="shared" si="66"/>
        <v>1</v>
      </c>
    </row>
    <row r="66" spans="1:42" x14ac:dyDescent="0.35">
      <c r="A66" t="s">
        <v>28</v>
      </c>
      <c r="B66">
        <v>27</v>
      </c>
      <c r="C66" t="s">
        <v>1</v>
      </c>
      <c r="D66" t="str">
        <f t="shared" ref="D66" si="133">IF($B66&lt;$B67,"L",IF($B67&lt;$B66, "W", "T"))</f>
        <v>W</v>
      </c>
      <c r="E66" s="5">
        <f t="shared" ref="E66:E96" si="134">$E67</f>
        <v>40447</v>
      </c>
      <c r="F66" s="4">
        <f>1+IF(ISNA(VLOOKUP($A66,$A$34:$F$65,6,FALSE)),VLOOKUP($A66,$A$2:$F$33,6,FALSE),VLOOKUP($A66,$A$34:$F$65,6,FALSE))</f>
        <v>3</v>
      </c>
      <c r="G66">
        <v>7</v>
      </c>
      <c r="H66" t="s">
        <v>34</v>
      </c>
      <c r="I66">
        <v>1200</v>
      </c>
      <c r="J66" t="s">
        <v>38</v>
      </c>
      <c r="K66" t="s">
        <v>61</v>
      </c>
      <c r="M66">
        <f t="shared" ref="M66:M97" si="135">$B67</f>
        <v>13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13.5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20</v>
      </c>
      <c r="P66" s="8">
        <f>(P67*-1)</f>
        <v>-2.5</v>
      </c>
      <c r="Q66" t="str">
        <f>IF(AND(($P66 &lt;  0), ($D66="L")), "N", IF(AND(($P66 &gt; 0), ($D66="W")),"N","Y"))</f>
        <v>Y</v>
      </c>
      <c r="AB66" t="s">
        <v>203</v>
      </c>
      <c r="AC66">
        <f t="shared" si="3"/>
        <v>1</v>
      </c>
      <c r="AM66" t="s">
        <v>203</v>
      </c>
      <c r="AP66">
        <f t="shared" ref="AP66:AP97" si="136">IF(ISBLANK($AD66),0,IF($AD66="O",2,1))+IF(ISBLANK($AE66),0,IF($AE66="O",2,1))+IF(ISBLANK($AF66),0,IF($AF66="O",2,1))+IF(ISBLANK($AG66),0,IF($AG66="O",2,1))+IF(ISBLANK($AH66),0,IF($AH66="O",2,1))+IF(ISBLANK($AI66),0,IF($AI66="O",2,1))+IF(ISBLANK($AJ66),0,IF($AJ66="O",2,1))+IF(ISBLANK($AK66),0,IF($AK66="O",2,1))+IF(ISBLANK($AL66),0,IF($AL66="O",2,1))+IF(ISBLANK($AM66),0,IF($AM66="O",2,1))+IF(ISBLANK($AN66),0,IF($AN66="O",2,1))+IF(ISBLANK($AO66),0,IF($AO66="O",2,1))</f>
        <v>1</v>
      </c>
    </row>
    <row r="67" spans="1:42" x14ac:dyDescent="0.35">
      <c r="A67" t="s">
        <v>15</v>
      </c>
      <c r="B67">
        <v>13</v>
      </c>
      <c r="C67" t="s">
        <v>1</v>
      </c>
      <c r="D67" t="str">
        <f t="shared" ref="D67" si="137">IF($B66&lt;$B67, "W", IF($B67&lt;$B66, "L", "T"))</f>
        <v>L</v>
      </c>
      <c r="E67" s="5">
        <v>40447</v>
      </c>
      <c r="F67" s="4">
        <f t="shared" ref="F67:F97" si="138">1+IF(ISNA(VLOOKUP($A67,$A$34:$F$65,6,FALSE)),VLOOKUP($A67,$A$2:$F$33,6,FALSE),VLOOKUP($A67,$A$34:$F$65,6,FALSE))</f>
        <v>3</v>
      </c>
      <c r="G67">
        <v>7</v>
      </c>
      <c r="H67" t="s">
        <v>35</v>
      </c>
      <c r="I67">
        <v>1200</v>
      </c>
      <c r="J67" t="s">
        <v>38</v>
      </c>
      <c r="K67" t="s">
        <v>61</v>
      </c>
      <c r="M67">
        <f t="shared" ref="M67:M98" si="139">$B66</f>
        <v>27</v>
      </c>
      <c r="N67" s="10">
        <f t="shared" ref="N67:N97" si="140">(IF(ISNA(VLOOKUP($A67,$A$34:$N$65,2,FALSE)),((VLOOKUP($A67,$A$2:$N$33,14,FALSE)*($F67-2))+VLOOKUP($A67,$A$2:$N$33,2,FALSE))/($F67-1),((VLOOKUP($A67,$A$34:$N$65,14,FALSE)*($F67-2))+VLOOKUP($A67,$A$34:$N$65,2,FALSE))/($F67-1)))</f>
        <v>32</v>
      </c>
      <c r="O67" s="10">
        <f t="shared" ref="O67:O97" si="141">(IF(ISNA(VLOOKUP($A67,$A$34:$O$65,13,FALSE)),((VLOOKUP($A67,$A$2:$O$33,15,FALSE)*($F67-2))+VLOOKUP($A67,$A$2:$O$33,13,FALSE))/($F67-1),((VLOOKUP($A67,$A$34:$O$65,15,FALSE)*($F67-2))+VLOOKUP($A67,$A$34:$O$65,13,FALSE))/($F67-1)))</f>
        <v>25.5</v>
      </c>
      <c r="P67" s="8">
        <v>2.5</v>
      </c>
      <c r="Q67" t="str">
        <f t="shared" ref="Q67:Q97" si="142">IF(AND(($P67 &lt;  0), ($D67="L")), "N", IF(AND(($P67 &gt; 0), ($D67="W")),"N","Y"))</f>
        <v>Y</v>
      </c>
      <c r="T67" t="s">
        <v>203</v>
      </c>
      <c r="U67" t="s">
        <v>203</v>
      </c>
      <c r="AA67" t="s">
        <v>203</v>
      </c>
      <c r="AC67">
        <f t="shared" ref="AC67:AC130" si="143">IF(ISBLANK($R67),0,IF($R67="O",2,1))+IF(ISBLANK($S67),0,IF($S67="O",2,1))+IF(ISBLANK($T67),0,IF($T67="O",2,1))+IF(ISBLANK($U67),0,IF($U67="O",2,1))+IF(ISBLANK($V67),0,IF($V67="O",2,1))+IF(ISBLANK($W67),0,IF($W67="O",2,1))+IF(ISBLANK($X67),0,IF($X67="O",2,1))+IF(ISBLANK($Y67),0,IF($Y67="O",2,1))+IF(ISBLANK($Z67),0,IF($Z67="O",2,1))+IF(ISBLANK($AA67),0,IF($AA67="O",2,1))+IF(ISBLANK($AB67),0,IF($AB67="O",2,1))</f>
        <v>3</v>
      </c>
      <c r="AE67" t="s">
        <v>203</v>
      </c>
      <c r="AK67" t="s">
        <v>203</v>
      </c>
      <c r="AP67">
        <f t="shared" si="136"/>
        <v>2</v>
      </c>
    </row>
    <row r="68" spans="1:42" x14ac:dyDescent="0.35">
      <c r="A68" t="s">
        <v>13</v>
      </c>
      <c r="B68">
        <v>29</v>
      </c>
      <c r="C68" t="s">
        <v>1</v>
      </c>
      <c r="D68" t="str">
        <f t="shared" ref="D68" si="144">IF($B68&lt;$B69,"L",IF($B69&lt;$B68, "W", "T"))</f>
        <v>W</v>
      </c>
      <c r="E68" s="5">
        <f t="shared" si="134"/>
        <v>40447</v>
      </c>
      <c r="F68" s="4">
        <f t="shared" si="138"/>
        <v>3</v>
      </c>
      <c r="G68">
        <v>7</v>
      </c>
      <c r="H68" t="s">
        <v>34</v>
      </c>
      <c r="I68">
        <v>1300</v>
      </c>
      <c r="J68" t="s">
        <v>43</v>
      </c>
      <c r="K68">
        <v>70</v>
      </c>
      <c r="L68" t="s">
        <v>64</v>
      </c>
      <c r="M68">
        <f t="shared" ref="M68:M99" si="145">$B69</f>
        <v>10</v>
      </c>
      <c r="N68" s="10">
        <f t="shared" si="140"/>
        <v>24.5</v>
      </c>
      <c r="O68" s="10">
        <f t="shared" si="141"/>
        <v>16</v>
      </c>
      <c r="P68" s="8">
        <f>(P69*-1)</f>
        <v>-3</v>
      </c>
      <c r="Q68" t="str">
        <f t="shared" si="142"/>
        <v>Y</v>
      </c>
      <c r="AC68">
        <f t="shared" si="143"/>
        <v>0</v>
      </c>
      <c r="AD68" t="s">
        <v>203</v>
      </c>
      <c r="AE68" t="s">
        <v>203</v>
      </c>
      <c r="AM68" t="s">
        <v>203</v>
      </c>
      <c r="AP68">
        <f t="shared" si="136"/>
        <v>3</v>
      </c>
    </row>
    <row r="69" spans="1:42" x14ac:dyDescent="0.35">
      <c r="A69" t="s">
        <v>21</v>
      </c>
      <c r="B69">
        <v>10</v>
      </c>
      <c r="C69" t="s">
        <v>1</v>
      </c>
      <c r="D69" t="str">
        <f t="shared" ref="D69" si="146">IF($B68&lt;$B69, "W", IF($B69&lt;$B68, "L", "T"))</f>
        <v>L</v>
      </c>
      <c r="E69" s="5">
        <v>40447</v>
      </c>
      <c r="F69" s="4">
        <f t="shared" si="138"/>
        <v>3</v>
      </c>
      <c r="G69">
        <v>7</v>
      </c>
      <c r="H69" t="s">
        <v>35</v>
      </c>
      <c r="I69">
        <v>1300</v>
      </c>
      <c r="J69" t="s">
        <v>43</v>
      </c>
      <c r="K69">
        <v>70</v>
      </c>
      <c r="L69" t="s">
        <v>64</v>
      </c>
      <c r="M69">
        <f t="shared" ref="M69:M100" si="147">$B68</f>
        <v>29</v>
      </c>
      <c r="N69" s="10">
        <f t="shared" si="140"/>
        <v>22.5</v>
      </c>
      <c r="O69" s="10">
        <f t="shared" si="141"/>
        <v>28</v>
      </c>
      <c r="P69" s="8">
        <v>3</v>
      </c>
      <c r="Q69" t="str">
        <f t="shared" si="142"/>
        <v>Y</v>
      </c>
      <c r="T69" t="s">
        <v>203</v>
      </c>
      <c r="U69" t="s">
        <v>203</v>
      </c>
      <c r="AC69">
        <f t="shared" si="143"/>
        <v>2</v>
      </c>
      <c r="AD69" t="s">
        <v>203</v>
      </c>
      <c r="AP69">
        <f t="shared" si="136"/>
        <v>1</v>
      </c>
    </row>
    <row r="70" spans="1:42" x14ac:dyDescent="0.35">
      <c r="A70" t="s">
        <v>6</v>
      </c>
      <c r="B70">
        <v>20</v>
      </c>
      <c r="C70" t="s">
        <v>1</v>
      </c>
      <c r="D70" t="str">
        <f t="shared" ref="D70" si="148">IF($B70&lt;$B71,"L",IF($B71&lt;$B70, "W", "T"))</f>
        <v>W</v>
      </c>
      <c r="E70" s="5">
        <f t="shared" si="134"/>
        <v>40447</v>
      </c>
      <c r="F70" s="4">
        <f t="shared" si="138"/>
        <v>3</v>
      </c>
      <c r="G70">
        <v>7</v>
      </c>
      <c r="H70" t="s">
        <v>34</v>
      </c>
      <c r="I70">
        <v>1300</v>
      </c>
      <c r="J70" t="s">
        <v>43</v>
      </c>
      <c r="K70">
        <v>67</v>
      </c>
      <c r="L70" t="s">
        <v>86</v>
      </c>
      <c r="M70">
        <f t="shared" ref="M70:M101" si="149">$B71</f>
        <v>7</v>
      </c>
      <c r="N70" s="10">
        <f t="shared" si="140"/>
        <v>19.5</v>
      </c>
      <c r="O70" s="10">
        <f t="shared" si="141"/>
        <v>24</v>
      </c>
      <c r="P70" s="8">
        <f>(P71*-1)</f>
        <v>3.5</v>
      </c>
      <c r="Q70" t="str">
        <f t="shared" si="142"/>
        <v>N</v>
      </c>
      <c r="T70" t="s">
        <v>203</v>
      </c>
      <c r="AC70">
        <f t="shared" si="143"/>
        <v>1</v>
      </c>
      <c r="AJ70" t="s">
        <v>203</v>
      </c>
      <c r="AP70">
        <f t="shared" si="136"/>
        <v>1</v>
      </c>
    </row>
    <row r="71" spans="1:42" x14ac:dyDescent="0.35">
      <c r="A71" t="s">
        <v>20</v>
      </c>
      <c r="B71">
        <v>7</v>
      </c>
      <c r="C71" t="s">
        <v>1</v>
      </c>
      <c r="D71" t="str">
        <f t="shared" ref="D71" si="150">IF($B70&lt;$B71, "W", IF($B71&lt;$B70, "L", "T"))</f>
        <v>L</v>
      </c>
      <c r="E71" s="5">
        <v>40447</v>
      </c>
      <c r="F71" s="4">
        <f t="shared" si="138"/>
        <v>3</v>
      </c>
      <c r="G71">
        <v>7</v>
      </c>
      <c r="H71" t="s">
        <v>35</v>
      </c>
      <c r="I71">
        <v>1300</v>
      </c>
      <c r="J71" t="s">
        <v>43</v>
      </c>
      <c r="K71">
        <v>67</v>
      </c>
      <c r="L71" t="s">
        <v>86</v>
      </c>
      <c r="M71">
        <f t="shared" ref="M71:M102" si="151">$B70</f>
        <v>20</v>
      </c>
      <c r="N71" s="10">
        <f t="shared" si="140"/>
        <v>12.5</v>
      </c>
      <c r="O71" s="10">
        <f t="shared" si="141"/>
        <v>25.5</v>
      </c>
      <c r="P71" s="8">
        <v>-3.5</v>
      </c>
      <c r="Q71" t="str">
        <f t="shared" si="142"/>
        <v>N</v>
      </c>
      <c r="T71" t="s">
        <v>203</v>
      </c>
      <c r="AC71">
        <f t="shared" si="143"/>
        <v>1</v>
      </c>
      <c r="AD71" t="s">
        <v>203</v>
      </c>
      <c r="AK71" t="s">
        <v>203</v>
      </c>
      <c r="AP71">
        <f t="shared" si="136"/>
        <v>2</v>
      </c>
    </row>
    <row r="72" spans="1:42" x14ac:dyDescent="0.35">
      <c r="A72" t="s">
        <v>8</v>
      </c>
      <c r="B72">
        <v>17</v>
      </c>
      <c r="C72" t="s">
        <v>1</v>
      </c>
      <c r="D72" t="str">
        <f t="shared" ref="D72" si="152">IF($B72&lt;$B73,"L",IF($B73&lt;$B72, "W", "T"))</f>
        <v>L</v>
      </c>
      <c r="E72" s="5">
        <f t="shared" si="134"/>
        <v>40447</v>
      </c>
      <c r="F72" s="4">
        <f t="shared" si="138"/>
        <v>3</v>
      </c>
      <c r="G72">
        <v>7</v>
      </c>
      <c r="H72" t="s">
        <v>34</v>
      </c>
      <c r="I72">
        <v>1300</v>
      </c>
      <c r="J72" t="s">
        <v>43</v>
      </c>
      <c r="K72">
        <v>64</v>
      </c>
      <c r="L72" t="s">
        <v>113</v>
      </c>
      <c r="M72">
        <f t="shared" ref="M72:M103" si="153">$B73</f>
        <v>24</v>
      </c>
      <c r="N72" s="10">
        <f t="shared" si="140"/>
        <v>14</v>
      </c>
      <c r="O72" s="10">
        <f t="shared" si="141"/>
        <v>16.5</v>
      </c>
      <c r="P72" s="8">
        <f>(P73*-1)</f>
        <v>-12.5</v>
      </c>
      <c r="Q72" t="str">
        <f t="shared" si="142"/>
        <v>N</v>
      </c>
      <c r="X72" t="s">
        <v>203</v>
      </c>
      <c r="Y72" t="s">
        <v>203</v>
      </c>
      <c r="AA72" t="s">
        <v>204</v>
      </c>
      <c r="AC72">
        <f t="shared" si="143"/>
        <v>4</v>
      </c>
      <c r="AG72" t="s">
        <v>203</v>
      </c>
      <c r="AH72" t="s">
        <v>203</v>
      </c>
      <c r="AJ72" t="s">
        <v>203</v>
      </c>
      <c r="AP72">
        <f t="shared" si="136"/>
        <v>3</v>
      </c>
    </row>
    <row r="73" spans="1:42" x14ac:dyDescent="0.35">
      <c r="A73" t="s">
        <v>30</v>
      </c>
      <c r="B73">
        <v>24</v>
      </c>
      <c r="C73" t="s">
        <v>1</v>
      </c>
      <c r="D73" t="str">
        <f t="shared" ref="D73" si="154">IF($B72&lt;$B73, "W", IF($B73&lt;$B72, "L", "T"))</f>
        <v>W</v>
      </c>
      <c r="E73" s="5">
        <v>40447</v>
      </c>
      <c r="F73" s="4">
        <f t="shared" si="138"/>
        <v>3</v>
      </c>
      <c r="G73">
        <v>7</v>
      </c>
      <c r="H73" t="s">
        <v>35</v>
      </c>
      <c r="I73">
        <v>1300</v>
      </c>
      <c r="J73" t="s">
        <v>43</v>
      </c>
      <c r="K73">
        <v>64</v>
      </c>
      <c r="L73" t="s">
        <v>113</v>
      </c>
      <c r="M73">
        <f t="shared" ref="M73:M104" si="155">$B72</f>
        <v>17</v>
      </c>
      <c r="N73" s="10">
        <f t="shared" si="140"/>
        <v>10</v>
      </c>
      <c r="O73" s="10">
        <f t="shared" si="141"/>
        <v>12</v>
      </c>
      <c r="P73" s="8">
        <v>12.5</v>
      </c>
      <c r="Q73" t="str">
        <f t="shared" si="142"/>
        <v>N</v>
      </c>
      <c r="S73" t="s">
        <v>203</v>
      </c>
      <c r="U73" t="s">
        <v>203</v>
      </c>
      <c r="AA73" t="s">
        <v>203</v>
      </c>
      <c r="AB73" t="s">
        <v>203</v>
      </c>
      <c r="AC73">
        <f t="shared" si="143"/>
        <v>4</v>
      </c>
      <c r="AE73" t="s">
        <v>203</v>
      </c>
      <c r="AH73" t="s">
        <v>203</v>
      </c>
      <c r="AI73" t="s">
        <v>203</v>
      </c>
      <c r="AJ73" t="s">
        <v>203</v>
      </c>
      <c r="AP73">
        <f t="shared" si="136"/>
        <v>4</v>
      </c>
    </row>
    <row r="74" spans="1:42" x14ac:dyDescent="0.35">
      <c r="A74" t="s">
        <v>11</v>
      </c>
      <c r="B74">
        <v>30</v>
      </c>
      <c r="C74" t="s">
        <v>1</v>
      </c>
      <c r="D74" t="str">
        <f t="shared" ref="D74" si="156">IF($B74&lt;$B75,"L",IF($B75&lt;$B74, "W", "T"))</f>
        <v>L</v>
      </c>
      <c r="E74" s="5">
        <f t="shared" si="134"/>
        <v>40447</v>
      </c>
      <c r="F74" s="4">
        <f t="shared" si="138"/>
        <v>3</v>
      </c>
      <c r="G74">
        <v>7</v>
      </c>
      <c r="H74" t="s">
        <v>34</v>
      </c>
      <c r="I74">
        <v>1300</v>
      </c>
      <c r="J74" t="s">
        <v>43</v>
      </c>
      <c r="K74">
        <v>68</v>
      </c>
      <c r="L74" t="s">
        <v>62</v>
      </c>
      <c r="M74">
        <f t="shared" ref="M74:M105" si="157">$B75</f>
        <v>38</v>
      </c>
      <c r="N74" s="10">
        <f t="shared" si="140"/>
        <v>8.5</v>
      </c>
      <c r="O74" s="10">
        <f t="shared" si="141"/>
        <v>24.5</v>
      </c>
      <c r="P74" s="8">
        <f>(P75*-1)</f>
        <v>-14.5</v>
      </c>
      <c r="Q74" t="str">
        <f t="shared" si="142"/>
        <v>N</v>
      </c>
      <c r="X74" t="s">
        <v>203</v>
      </c>
      <c r="AC74">
        <f t="shared" si="143"/>
        <v>1</v>
      </c>
      <c r="AI74" t="s">
        <v>204</v>
      </c>
      <c r="AP74">
        <f t="shared" si="136"/>
        <v>2</v>
      </c>
    </row>
    <row r="75" spans="1:42" x14ac:dyDescent="0.35">
      <c r="A75" t="s">
        <v>7</v>
      </c>
      <c r="B75">
        <v>38</v>
      </c>
      <c r="C75" t="s">
        <v>1</v>
      </c>
      <c r="D75" t="str">
        <f t="shared" ref="D75" si="158">IF($B74&lt;$B75, "W", IF($B75&lt;$B74, "L", "T"))</f>
        <v>W</v>
      </c>
      <c r="E75" s="5">
        <v>40447</v>
      </c>
      <c r="F75" s="4">
        <f t="shared" si="138"/>
        <v>3</v>
      </c>
      <c r="G75">
        <v>7</v>
      </c>
      <c r="H75" t="s">
        <v>35</v>
      </c>
      <c r="I75">
        <v>1300</v>
      </c>
      <c r="J75" t="s">
        <v>43</v>
      </c>
      <c r="K75">
        <v>68</v>
      </c>
      <c r="L75" t="s">
        <v>62</v>
      </c>
      <c r="M75">
        <f t="shared" ref="M75:M106" si="159">$B74</f>
        <v>30</v>
      </c>
      <c r="N75" s="10">
        <f t="shared" si="140"/>
        <v>26</v>
      </c>
      <c r="O75" s="10">
        <f t="shared" si="141"/>
        <v>26</v>
      </c>
      <c r="P75" s="8">
        <v>14.5</v>
      </c>
      <c r="Q75" t="str">
        <f t="shared" si="142"/>
        <v>N</v>
      </c>
      <c r="R75" t="s">
        <v>203</v>
      </c>
      <c r="AC75">
        <f t="shared" si="143"/>
        <v>1</v>
      </c>
      <c r="AP75">
        <f t="shared" si="136"/>
        <v>0</v>
      </c>
    </row>
    <row r="76" spans="1:42" x14ac:dyDescent="0.35">
      <c r="A76" t="s">
        <v>3</v>
      </c>
      <c r="B76">
        <v>27</v>
      </c>
      <c r="C76" t="s">
        <v>5</v>
      </c>
      <c r="D76" t="str">
        <f t="shared" ref="D76" si="160">IF($B76&lt;$B77,"L",IF($B77&lt;$B76, "W", "T"))</f>
        <v>W</v>
      </c>
      <c r="E76" s="5">
        <f t="shared" si="134"/>
        <v>40447</v>
      </c>
      <c r="F76" s="4">
        <f t="shared" si="138"/>
        <v>3</v>
      </c>
      <c r="G76">
        <v>7</v>
      </c>
      <c r="H76" t="s">
        <v>34</v>
      </c>
      <c r="I76">
        <v>1200</v>
      </c>
      <c r="J76" t="s">
        <v>38</v>
      </c>
      <c r="K76" t="s">
        <v>61</v>
      </c>
      <c r="M76">
        <f t="shared" ref="M76:M107" si="161">$B77</f>
        <v>24</v>
      </c>
      <c r="N76" s="10">
        <f t="shared" si="140"/>
        <v>25</v>
      </c>
      <c r="O76" s="10">
        <f t="shared" si="141"/>
        <v>11</v>
      </c>
      <c r="P76" s="8">
        <f>(P77*-1)</f>
        <v>-3</v>
      </c>
      <c r="Q76" t="str">
        <f t="shared" si="142"/>
        <v>Y</v>
      </c>
      <c r="S76" t="s">
        <v>203</v>
      </c>
      <c r="T76" t="s">
        <v>204</v>
      </c>
      <c r="AC76">
        <f t="shared" si="143"/>
        <v>3</v>
      </c>
      <c r="AP76">
        <f t="shared" si="136"/>
        <v>0</v>
      </c>
    </row>
    <row r="77" spans="1:42" x14ac:dyDescent="0.35">
      <c r="A77" t="s">
        <v>2</v>
      </c>
      <c r="B77">
        <v>24</v>
      </c>
      <c r="C77" t="s">
        <v>5</v>
      </c>
      <c r="D77" t="str">
        <f t="shared" ref="D77" si="162">IF($B76&lt;$B77, "W", IF($B77&lt;$B76, "L", "T"))</f>
        <v>L</v>
      </c>
      <c r="E77" s="5">
        <v>40447</v>
      </c>
      <c r="F77" s="4">
        <f t="shared" si="138"/>
        <v>3</v>
      </c>
      <c r="G77">
        <v>6</v>
      </c>
      <c r="H77" t="s">
        <v>35</v>
      </c>
      <c r="I77">
        <v>1200</v>
      </c>
      <c r="J77" t="s">
        <v>38</v>
      </c>
      <c r="K77" t="s">
        <v>61</v>
      </c>
      <c r="M77">
        <f t="shared" ref="M77:M108" si="163">$B76</f>
        <v>27</v>
      </c>
      <c r="N77" s="10">
        <f t="shared" si="140"/>
        <v>19.5</v>
      </c>
      <c r="O77" s="10">
        <f t="shared" si="141"/>
        <v>15.5</v>
      </c>
      <c r="P77" s="8">
        <v>3</v>
      </c>
      <c r="Q77" t="str">
        <f t="shared" si="142"/>
        <v>Y</v>
      </c>
      <c r="AC77">
        <f t="shared" si="143"/>
        <v>0</v>
      </c>
      <c r="AP77">
        <f t="shared" si="136"/>
        <v>0</v>
      </c>
    </row>
    <row r="78" spans="1:42" x14ac:dyDescent="0.35">
      <c r="A78" t="s">
        <v>4</v>
      </c>
      <c r="B78">
        <v>38</v>
      </c>
      <c r="C78" t="s">
        <v>1</v>
      </c>
      <c r="D78" t="str">
        <f t="shared" ref="D78" si="164">IF($B78&lt;$B79,"L",IF($B79&lt;$B78, "W", "T"))</f>
        <v>W</v>
      </c>
      <c r="E78" s="5">
        <f t="shared" si="134"/>
        <v>40447</v>
      </c>
      <c r="F78" s="4">
        <f t="shared" si="138"/>
        <v>3</v>
      </c>
      <c r="G78">
        <v>7</v>
      </c>
      <c r="H78" t="s">
        <v>34</v>
      </c>
      <c r="I78">
        <v>1300</v>
      </c>
      <c r="J78" t="s">
        <v>43</v>
      </c>
      <c r="K78">
        <v>90</v>
      </c>
      <c r="L78" t="s">
        <v>64</v>
      </c>
      <c r="M78">
        <f t="shared" ref="M78:M109" si="165">$B79</f>
        <v>13</v>
      </c>
      <c r="N78" s="10">
        <f t="shared" si="140"/>
        <v>17</v>
      </c>
      <c r="O78" s="10">
        <f t="shared" si="141"/>
        <v>10</v>
      </c>
      <c r="P78" s="8">
        <f>(P79*-1)</f>
        <v>2.5</v>
      </c>
      <c r="Q78" t="str">
        <f t="shared" si="142"/>
        <v>N</v>
      </c>
      <c r="T78" t="s">
        <v>203</v>
      </c>
      <c r="X78" t="s">
        <v>203</v>
      </c>
      <c r="AC78">
        <f t="shared" si="143"/>
        <v>2</v>
      </c>
      <c r="AF78" t="s">
        <v>203</v>
      </c>
      <c r="AP78">
        <f t="shared" si="136"/>
        <v>1</v>
      </c>
    </row>
    <row r="79" spans="1:42" x14ac:dyDescent="0.35">
      <c r="A79" t="s">
        <v>9</v>
      </c>
      <c r="B79">
        <v>13</v>
      </c>
      <c r="C79" t="s">
        <v>1</v>
      </c>
      <c r="D79" t="str">
        <f t="shared" ref="D79" si="166">IF($B78&lt;$B79, "W", IF($B79&lt;$B78, "L", "T"))</f>
        <v>L</v>
      </c>
      <c r="E79" s="5">
        <v>40447</v>
      </c>
      <c r="F79" s="4">
        <f t="shared" si="138"/>
        <v>3</v>
      </c>
      <c r="G79">
        <v>7</v>
      </c>
      <c r="H79" t="s">
        <v>35</v>
      </c>
      <c r="I79">
        <v>1300</v>
      </c>
      <c r="J79" t="s">
        <v>43</v>
      </c>
      <c r="K79">
        <v>90</v>
      </c>
      <c r="L79" t="s">
        <v>64</v>
      </c>
      <c r="M79">
        <f t="shared" ref="M79:M110" si="167">$B78</f>
        <v>38</v>
      </c>
      <c r="N79" s="10">
        <f t="shared" si="140"/>
        <v>18.5</v>
      </c>
      <c r="O79" s="10">
        <f t="shared" si="141"/>
        <v>10.5</v>
      </c>
      <c r="P79" s="8">
        <v>-2.5</v>
      </c>
      <c r="Q79" t="str">
        <f t="shared" si="142"/>
        <v>N</v>
      </c>
      <c r="R79" t="s">
        <v>203</v>
      </c>
      <c r="S79" t="s">
        <v>203</v>
      </c>
      <c r="U79" t="s">
        <v>203</v>
      </c>
      <c r="V79" t="s">
        <v>203</v>
      </c>
      <c r="AC79">
        <f t="shared" si="143"/>
        <v>4</v>
      </c>
      <c r="AP79">
        <f t="shared" si="136"/>
        <v>0</v>
      </c>
    </row>
    <row r="80" spans="1:42" x14ac:dyDescent="0.35">
      <c r="A80" t="s">
        <v>24</v>
      </c>
      <c r="B80">
        <v>10</v>
      </c>
      <c r="C80" t="s">
        <v>1</v>
      </c>
      <c r="D80" t="str">
        <f t="shared" ref="D80" si="168">IF($B80&lt;$B81,"L",IF($B81&lt;$B80, "W", "T"))</f>
        <v>L</v>
      </c>
      <c r="E80" s="5">
        <f t="shared" si="134"/>
        <v>40447</v>
      </c>
      <c r="F80" s="4">
        <f t="shared" si="138"/>
        <v>3</v>
      </c>
      <c r="G80">
        <v>6</v>
      </c>
      <c r="H80" t="s">
        <v>34</v>
      </c>
      <c r="I80">
        <v>1200</v>
      </c>
      <c r="J80" t="s">
        <v>38</v>
      </c>
      <c r="K80">
        <v>55</v>
      </c>
      <c r="L80" t="s">
        <v>65</v>
      </c>
      <c r="M80">
        <f t="shared" ref="M80:M111" si="169">$B81</f>
        <v>31</v>
      </c>
      <c r="N80" s="10">
        <f t="shared" si="140"/>
        <v>14</v>
      </c>
      <c r="O80" s="10">
        <f t="shared" si="141"/>
        <v>28</v>
      </c>
      <c r="P80" s="8">
        <f>(P81*-1)</f>
        <v>3</v>
      </c>
      <c r="Q80" t="str">
        <f t="shared" si="142"/>
        <v>Y</v>
      </c>
      <c r="Y80" t="s">
        <v>203</v>
      </c>
      <c r="AC80">
        <f t="shared" si="143"/>
        <v>1</v>
      </c>
      <c r="AJ80" t="s">
        <v>203</v>
      </c>
      <c r="AP80">
        <f t="shared" si="136"/>
        <v>1</v>
      </c>
    </row>
    <row r="81" spans="1:42" x14ac:dyDescent="0.35">
      <c r="A81" t="s">
        <v>33</v>
      </c>
      <c r="B81">
        <v>31</v>
      </c>
      <c r="C81" t="s">
        <v>1</v>
      </c>
      <c r="D81" t="str">
        <f t="shared" ref="D81" si="170">IF($B80&lt;$B81, "W", IF($B81&lt;$B80, "L", "T"))</f>
        <v>W</v>
      </c>
      <c r="E81" s="5">
        <v>40447</v>
      </c>
      <c r="F81" s="4">
        <f t="shared" si="138"/>
        <v>3</v>
      </c>
      <c r="G81">
        <v>7</v>
      </c>
      <c r="H81" t="s">
        <v>35</v>
      </c>
      <c r="I81">
        <v>1200</v>
      </c>
      <c r="J81" t="s">
        <v>38</v>
      </c>
      <c r="K81">
        <v>55</v>
      </c>
      <c r="L81" t="s">
        <v>65</v>
      </c>
      <c r="M81">
        <f t="shared" ref="M81:M112" si="171">$B80</f>
        <v>10</v>
      </c>
      <c r="N81" s="10">
        <f t="shared" si="140"/>
        <v>18.5</v>
      </c>
      <c r="O81" s="10">
        <f t="shared" si="141"/>
        <v>14</v>
      </c>
      <c r="P81" s="8">
        <v>-3</v>
      </c>
      <c r="Q81" t="str">
        <f t="shared" si="142"/>
        <v>Y</v>
      </c>
      <c r="AC81">
        <f t="shared" si="143"/>
        <v>0</v>
      </c>
      <c r="AK81" t="s">
        <v>203</v>
      </c>
      <c r="AP81">
        <f t="shared" si="136"/>
        <v>1</v>
      </c>
    </row>
    <row r="82" spans="1:42" x14ac:dyDescent="0.35">
      <c r="A82" t="s">
        <v>16</v>
      </c>
      <c r="B82">
        <v>10</v>
      </c>
      <c r="C82" t="s">
        <v>1</v>
      </c>
      <c r="D82" t="str">
        <f t="shared" ref="D82" si="172">IF($B82&lt;$B83,"L",IF($B83&lt;$B82, "W", "T"))</f>
        <v>L</v>
      </c>
      <c r="E82" s="5">
        <f t="shared" si="134"/>
        <v>40447</v>
      </c>
      <c r="F82" s="4">
        <f t="shared" si="138"/>
        <v>3</v>
      </c>
      <c r="G82">
        <v>7</v>
      </c>
      <c r="H82" t="s">
        <v>34</v>
      </c>
      <c r="I82">
        <v>1200</v>
      </c>
      <c r="J82" t="s">
        <v>38</v>
      </c>
      <c r="K82" t="s">
        <v>61</v>
      </c>
      <c r="M82">
        <f t="shared" ref="M82:M113" si="173">$B83</f>
        <v>24</v>
      </c>
      <c r="N82" s="10">
        <f t="shared" si="140"/>
        <v>23</v>
      </c>
      <c r="O82" s="10">
        <f t="shared" si="141"/>
        <v>27</v>
      </c>
      <c r="P82" s="8">
        <f>(P83*-1)</f>
        <v>-13</v>
      </c>
      <c r="Q82" t="str">
        <f t="shared" si="142"/>
        <v>N</v>
      </c>
      <c r="T82" t="s">
        <v>204</v>
      </c>
      <c r="Y82" t="s">
        <v>203</v>
      </c>
      <c r="AC82">
        <f t="shared" si="143"/>
        <v>3</v>
      </c>
      <c r="AD82" t="s">
        <v>203</v>
      </c>
      <c r="AI82" t="s">
        <v>203</v>
      </c>
      <c r="AN82" t="s">
        <v>203</v>
      </c>
      <c r="AP82">
        <f t="shared" si="136"/>
        <v>3</v>
      </c>
    </row>
    <row r="83" spans="1:42" x14ac:dyDescent="0.35">
      <c r="A83" t="s">
        <v>0</v>
      </c>
      <c r="B83">
        <v>24</v>
      </c>
      <c r="C83" t="s">
        <v>1</v>
      </c>
      <c r="D83" t="str">
        <f t="shared" ref="D83" si="174">IF($B82&lt;$B83, "W", IF($B83&lt;$B82, "L", "T"))</f>
        <v>W</v>
      </c>
      <c r="E83" s="5">
        <v>40447</v>
      </c>
      <c r="F83" s="4">
        <f t="shared" si="138"/>
        <v>3</v>
      </c>
      <c r="G83">
        <v>7</v>
      </c>
      <c r="H83" t="s">
        <v>35</v>
      </c>
      <c r="I83">
        <v>1200</v>
      </c>
      <c r="J83" t="s">
        <v>38</v>
      </c>
      <c r="K83" t="s">
        <v>61</v>
      </c>
      <c r="M83">
        <f t="shared" ref="M83:M114" si="175">$B82</f>
        <v>10</v>
      </c>
      <c r="N83" s="10">
        <f t="shared" si="140"/>
        <v>9.5</v>
      </c>
      <c r="O83" s="10">
        <f t="shared" si="141"/>
        <v>14</v>
      </c>
      <c r="P83" s="8">
        <v>13</v>
      </c>
      <c r="Q83" t="str">
        <f t="shared" si="142"/>
        <v>N</v>
      </c>
      <c r="R83" t="s">
        <v>203</v>
      </c>
      <c r="T83" t="s">
        <v>203</v>
      </c>
      <c r="V83" t="s">
        <v>203</v>
      </c>
      <c r="W83" t="s">
        <v>203</v>
      </c>
      <c r="AA83" t="s">
        <v>203</v>
      </c>
      <c r="AC83">
        <f t="shared" si="143"/>
        <v>5</v>
      </c>
      <c r="AJ83" t="s">
        <v>203</v>
      </c>
      <c r="AP83">
        <f t="shared" si="136"/>
        <v>1</v>
      </c>
    </row>
    <row r="84" spans="1:42" x14ac:dyDescent="0.35">
      <c r="A84" t="s">
        <v>12</v>
      </c>
      <c r="B84">
        <v>23</v>
      </c>
      <c r="C84" t="s">
        <v>1</v>
      </c>
      <c r="D84" t="str">
        <f t="shared" ref="D84" si="176">IF($B84&lt;$B85,"L",IF($B85&lt;$B84, "W", "T"))</f>
        <v>L</v>
      </c>
      <c r="E84" s="5">
        <f t="shared" si="134"/>
        <v>40447</v>
      </c>
      <c r="F84" s="4">
        <f t="shared" si="138"/>
        <v>3</v>
      </c>
      <c r="G84">
        <v>7</v>
      </c>
      <c r="H84" t="s">
        <v>34</v>
      </c>
      <c r="I84">
        <v>1315</v>
      </c>
      <c r="J84" t="s">
        <v>67</v>
      </c>
      <c r="K84" t="s">
        <v>61</v>
      </c>
      <c r="M84">
        <f t="shared" ref="M84:M115" si="177">$B85</f>
        <v>24</v>
      </c>
      <c r="N84" s="10">
        <f t="shared" si="140"/>
        <v>14.5</v>
      </c>
      <c r="O84" s="10">
        <f t="shared" si="141"/>
        <v>26</v>
      </c>
      <c r="P84" s="8">
        <f>(P85*-1)</f>
        <v>-5.5</v>
      </c>
      <c r="Q84" t="str">
        <f t="shared" si="142"/>
        <v>N</v>
      </c>
      <c r="X84" t="s">
        <v>204</v>
      </c>
      <c r="AC84">
        <f t="shared" si="143"/>
        <v>2</v>
      </c>
      <c r="AE84" t="s">
        <v>203</v>
      </c>
      <c r="AP84">
        <f t="shared" si="136"/>
        <v>1</v>
      </c>
    </row>
    <row r="85" spans="1:42" x14ac:dyDescent="0.35">
      <c r="A85" t="s">
        <v>22</v>
      </c>
      <c r="B85">
        <v>24</v>
      </c>
      <c r="C85" t="s">
        <v>1</v>
      </c>
      <c r="D85" t="str">
        <f t="shared" ref="D85" si="178">IF($B84&lt;$B85, "W", IF($B85&lt;$B84, "L", "T"))</f>
        <v>W</v>
      </c>
      <c r="E85" s="5">
        <v>40447</v>
      </c>
      <c r="F85" s="4">
        <f t="shared" si="138"/>
        <v>3</v>
      </c>
      <c r="G85">
        <v>7</v>
      </c>
      <c r="H85" t="s">
        <v>35</v>
      </c>
      <c r="I85">
        <v>1315</v>
      </c>
      <c r="J85" t="s">
        <v>67</v>
      </c>
      <c r="K85" t="s">
        <v>61</v>
      </c>
      <c r="M85">
        <f t="shared" ref="M85:M116" si="179">$B84</f>
        <v>23</v>
      </c>
      <c r="N85" s="10">
        <f t="shared" si="140"/>
        <v>12</v>
      </c>
      <c r="O85" s="10">
        <f t="shared" si="141"/>
        <v>27</v>
      </c>
      <c r="P85" s="8">
        <v>5.5</v>
      </c>
      <c r="Q85" t="str">
        <f t="shared" si="142"/>
        <v>N</v>
      </c>
      <c r="T85" t="s">
        <v>203</v>
      </c>
      <c r="X85" t="s">
        <v>203</v>
      </c>
      <c r="AC85">
        <f t="shared" si="143"/>
        <v>2</v>
      </c>
      <c r="AI85" t="s">
        <v>203</v>
      </c>
      <c r="AP85">
        <f t="shared" si="136"/>
        <v>1</v>
      </c>
    </row>
    <row r="86" spans="1:42" x14ac:dyDescent="0.35">
      <c r="A86" t="s">
        <v>29</v>
      </c>
      <c r="B86">
        <v>16</v>
      </c>
      <c r="C86" t="s">
        <v>1</v>
      </c>
      <c r="D86" t="str">
        <f t="shared" ref="D86" si="180">IF($B86&lt;$B87,"L",IF($B87&lt;$B86, "W", "T"))</f>
        <v>L</v>
      </c>
      <c r="E86" s="5">
        <f t="shared" si="134"/>
        <v>40447</v>
      </c>
      <c r="F86" s="4">
        <f t="shared" si="138"/>
        <v>3</v>
      </c>
      <c r="G86">
        <v>7</v>
      </c>
      <c r="H86" t="s">
        <v>34</v>
      </c>
      <c r="I86">
        <v>1505</v>
      </c>
      <c r="J86" t="s">
        <v>38</v>
      </c>
      <c r="K86" t="s">
        <v>61</v>
      </c>
      <c r="M86">
        <f t="shared" ref="M86:M117" si="181">$B87</f>
        <v>30</v>
      </c>
      <c r="N86" s="10">
        <f t="shared" si="140"/>
        <v>20</v>
      </c>
      <c r="O86" s="10">
        <f t="shared" si="141"/>
        <v>18.5</v>
      </c>
      <c r="P86" s="8">
        <f>(P87*-1)</f>
        <v>5</v>
      </c>
      <c r="Q86" t="str">
        <f t="shared" si="142"/>
        <v>Y</v>
      </c>
      <c r="T86" t="s">
        <v>204</v>
      </c>
      <c r="W86" t="s">
        <v>204</v>
      </c>
      <c r="AC86">
        <f t="shared" si="143"/>
        <v>4</v>
      </c>
      <c r="AN86" t="s">
        <v>203</v>
      </c>
      <c r="AO86" t="s">
        <v>203</v>
      </c>
      <c r="AP86">
        <f t="shared" si="136"/>
        <v>2</v>
      </c>
    </row>
    <row r="87" spans="1:42" x14ac:dyDescent="0.35">
      <c r="A87" t="s">
        <v>23</v>
      </c>
      <c r="B87">
        <v>30</v>
      </c>
      <c r="C87" t="s">
        <v>1</v>
      </c>
      <c r="D87" t="str">
        <f t="shared" ref="D87" si="182">IF($B86&lt;$B87, "W", IF($B87&lt;$B86, "L", "T"))</f>
        <v>W</v>
      </c>
      <c r="E87" s="5">
        <v>40447</v>
      </c>
      <c r="F87" s="4">
        <f t="shared" si="138"/>
        <v>3</v>
      </c>
      <c r="G87">
        <v>7</v>
      </c>
      <c r="H87" t="s">
        <v>35</v>
      </c>
      <c r="I87">
        <v>1505</v>
      </c>
      <c r="J87" t="s">
        <v>38</v>
      </c>
      <c r="K87" t="s">
        <v>61</v>
      </c>
      <c r="M87">
        <f t="shared" ref="M87:M118" si="183">$B86</f>
        <v>16</v>
      </c>
      <c r="N87" s="10">
        <f t="shared" si="140"/>
        <v>13.5</v>
      </c>
      <c r="O87" s="10">
        <f t="shared" si="141"/>
        <v>16.5</v>
      </c>
      <c r="P87" s="8">
        <v>-5</v>
      </c>
      <c r="Q87" t="str">
        <f t="shared" si="142"/>
        <v>Y</v>
      </c>
      <c r="T87" t="s">
        <v>204</v>
      </c>
      <c r="U87" t="s">
        <v>204</v>
      </c>
      <c r="W87" t="s">
        <v>203</v>
      </c>
      <c r="AC87">
        <f t="shared" si="143"/>
        <v>5</v>
      </c>
      <c r="AN87" t="s">
        <v>203</v>
      </c>
      <c r="AO87" t="s">
        <v>204</v>
      </c>
      <c r="AP87">
        <f t="shared" si="136"/>
        <v>3</v>
      </c>
    </row>
    <row r="88" spans="1:42" x14ac:dyDescent="0.35">
      <c r="A88" t="s">
        <v>27</v>
      </c>
      <c r="B88">
        <v>28</v>
      </c>
      <c r="C88" t="s">
        <v>1</v>
      </c>
      <c r="D88" t="str">
        <f t="shared" ref="D88" si="184">IF($B88&lt;$B89,"L",IF($B89&lt;$B88, "W", "T"))</f>
        <v>W</v>
      </c>
      <c r="E88" s="5">
        <f t="shared" si="134"/>
        <v>40447</v>
      </c>
      <c r="F88" s="4">
        <f t="shared" si="138"/>
        <v>3</v>
      </c>
      <c r="G88">
        <v>7</v>
      </c>
      <c r="H88" t="s">
        <v>34</v>
      </c>
      <c r="I88">
        <v>1605</v>
      </c>
      <c r="J88" t="s">
        <v>43</v>
      </c>
      <c r="K88">
        <v>89</v>
      </c>
      <c r="L88" t="s">
        <v>113</v>
      </c>
      <c r="M88">
        <f t="shared" ref="M88:M119" si="185">$B89</f>
        <v>3</v>
      </c>
      <c r="N88" s="10">
        <f t="shared" si="140"/>
        <v>27.5</v>
      </c>
      <c r="O88" s="10">
        <f t="shared" si="141"/>
        <v>29.5</v>
      </c>
      <c r="P88" s="8">
        <f>(P89*-1)</f>
        <v>2.5</v>
      </c>
      <c r="Q88" t="str">
        <f t="shared" si="142"/>
        <v>N</v>
      </c>
      <c r="U88" t="s">
        <v>203</v>
      </c>
      <c r="X88" t="s">
        <v>203</v>
      </c>
      <c r="AC88">
        <f t="shared" si="143"/>
        <v>2</v>
      </c>
      <c r="AI88" t="s">
        <v>203</v>
      </c>
      <c r="AP88">
        <f t="shared" si="136"/>
        <v>1</v>
      </c>
    </row>
    <row r="89" spans="1:42" x14ac:dyDescent="0.35">
      <c r="A89" t="s">
        <v>19</v>
      </c>
      <c r="B89">
        <v>3</v>
      </c>
      <c r="C89" t="s">
        <v>1</v>
      </c>
      <c r="D89" t="str">
        <f t="shared" ref="D89" si="186">IF($B88&lt;$B89, "W", IF($B89&lt;$B88, "L", "T"))</f>
        <v>L</v>
      </c>
      <c r="E89" s="5">
        <v>40447</v>
      </c>
      <c r="F89" s="4">
        <f t="shared" si="138"/>
        <v>3</v>
      </c>
      <c r="G89">
        <v>7</v>
      </c>
      <c r="H89" t="s">
        <v>35</v>
      </c>
      <c r="I89">
        <v>1605</v>
      </c>
      <c r="J89" t="s">
        <v>43</v>
      </c>
      <c r="K89">
        <v>89</v>
      </c>
      <c r="L89" t="s">
        <v>113</v>
      </c>
      <c r="M89">
        <f t="shared" ref="M89:M120" si="187">$B88</f>
        <v>28</v>
      </c>
      <c r="N89" s="10">
        <f t="shared" si="140"/>
        <v>18.5</v>
      </c>
      <c r="O89" s="10">
        <f t="shared" si="141"/>
        <v>27.5</v>
      </c>
      <c r="P89" s="8">
        <v>-2.5</v>
      </c>
      <c r="Q89" t="str">
        <f t="shared" si="142"/>
        <v>N</v>
      </c>
      <c r="S89" t="s">
        <v>203</v>
      </c>
      <c r="AC89">
        <f t="shared" si="143"/>
        <v>1</v>
      </c>
      <c r="AH89" t="s">
        <v>204</v>
      </c>
      <c r="AM89" t="s">
        <v>203</v>
      </c>
      <c r="AP89">
        <f t="shared" si="136"/>
        <v>3</v>
      </c>
    </row>
    <row r="90" spans="1:42" x14ac:dyDescent="0.35">
      <c r="A90" t="s">
        <v>14</v>
      </c>
      <c r="B90">
        <v>27</v>
      </c>
      <c r="C90" t="s">
        <v>1</v>
      </c>
      <c r="D90" t="str">
        <f t="shared" ref="D90" si="188">IF($B90&lt;$B91,"L",IF($B91&lt;$B90, "W", "T"))</f>
        <v>W</v>
      </c>
      <c r="E90" s="5">
        <f t="shared" si="134"/>
        <v>40447</v>
      </c>
      <c r="F90" s="4">
        <f t="shared" si="138"/>
        <v>3</v>
      </c>
      <c r="G90">
        <v>7</v>
      </c>
      <c r="H90" t="s">
        <v>34</v>
      </c>
      <c r="I90">
        <v>1415</v>
      </c>
      <c r="J90" t="s">
        <v>40</v>
      </c>
      <c r="K90" s="1">
        <f>K91</f>
        <v>85</v>
      </c>
      <c r="L90" s="1" t="str">
        <f>L91</f>
        <v>Sunny</v>
      </c>
      <c r="M90">
        <f t="shared" ref="M90:M121" si="189">$B91</f>
        <v>13</v>
      </c>
      <c r="N90" s="10">
        <f t="shared" si="140"/>
        <v>31</v>
      </c>
      <c r="O90" s="10">
        <f t="shared" si="141"/>
        <v>24</v>
      </c>
      <c r="P90" s="8">
        <f>(P91*-1)</f>
        <v>6</v>
      </c>
      <c r="Q90" t="str">
        <f t="shared" si="142"/>
        <v>N</v>
      </c>
      <c r="T90" t="s">
        <v>203</v>
      </c>
      <c r="V90" t="s">
        <v>203</v>
      </c>
      <c r="W90" t="s">
        <v>204</v>
      </c>
      <c r="AC90">
        <f t="shared" si="143"/>
        <v>4</v>
      </c>
      <c r="AI90" t="s">
        <v>203</v>
      </c>
      <c r="AM90" t="s">
        <v>203</v>
      </c>
      <c r="AP90">
        <f t="shared" si="136"/>
        <v>2</v>
      </c>
    </row>
    <row r="91" spans="1:42" x14ac:dyDescent="0.35">
      <c r="A91" t="s">
        <v>18</v>
      </c>
      <c r="B91">
        <v>13</v>
      </c>
      <c r="C91" t="s">
        <v>1</v>
      </c>
      <c r="D91" t="str">
        <f t="shared" ref="D91" si="190">IF($B90&lt;$B91, "W", IF($B91&lt;$B90, "L", "T"))</f>
        <v>L</v>
      </c>
      <c r="E91" s="5">
        <v>40447</v>
      </c>
      <c r="F91" s="4">
        <f t="shared" si="138"/>
        <v>3</v>
      </c>
      <c r="G91">
        <v>7</v>
      </c>
      <c r="H91" t="s">
        <v>35</v>
      </c>
      <c r="I91">
        <v>1415</v>
      </c>
      <c r="J91" t="s">
        <v>40</v>
      </c>
      <c r="K91" s="1">
        <v>85</v>
      </c>
      <c r="L91" s="1" t="s">
        <v>65</v>
      </c>
      <c r="M91">
        <f t="shared" ref="M91:M122" si="191">$B90</f>
        <v>27</v>
      </c>
      <c r="N91" s="10">
        <f t="shared" si="140"/>
        <v>24</v>
      </c>
      <c r="O91" s="10">
        <f t="shared" si="141"/>
        <v>19</v>
      </c>
      <c r="P91" s="8">
        <v>-6</v>
      </c>
      <c r="Q91" t="str">
        <f t="shared" si="142"/>
        <v>N</v>
      </c>
      <c r="S91" t="s">
        <v>204</v>
      </c>
      <c r="Z91" t="s">
        <v>204</v>
      </c>
      <c r="AC91">
        <f t="shared" si="143"/>
        <v>4</v>
      </c>
      <c r="AG91" t="s">
        <v>204</v>
      </c>
      <c r="AL91" t="s">
        <v>203</v>
      </c>
      <c r="AP91">
        <f t="shared" si="136"/>
        <v>3</v>
      </c>
    </row>
    <row r="92" spans="1:42" x14ac:dyDescent="0.35">
      <c r="A92" t="s">
        <v>32</v>
      </c>
      <c r="B92">
        <v>20</v>
      </c>
      <c r="C92" t="s">
        <v>1</v>
      </c>
      <c r="D92" t="str">
        <f t="shared" ref="D92" si="192">IF($B92&lt;$B93,"L",IF($B93&lt;$B92, "W", "T"))</f>
        <v>L</v>
      </c>
      <c r="E92" s="5">
        <f t="shared" si="134"/>
        <v>40447</v>
      </c>
      <c r="F92" s="4">
        <f t="shared" si="138"/>
        <v>3</v>
      </c>
      <c r="G92">
        <v>7</v>
      </c>
      <c r="H92" t="s">
        <v>34</v>
      </c>
      <c r="I92">
        <v>1315</v>
      </c>
      <c r="J92" t="s">
        <v>67</v>
      </c>
      <c r="K92">
        <v>68</v>
      </c>
      <c r="L92" t="s">
        <v>64</v>
      </c>
      <c r="M92">
        <f t="shared" ref="M92:M123" si="193">$B93</f>
        <v>27</v>
      </c>
      <c r="N92" s="10">
        <f t="shared" si="140"/>
        <v>26</v>
      </c>
      <c r="O92" s="10">
        <f t="shared" si="141"/>
        <v>17</v>
      </c>
      <c r="P92" s="8">
        <f>(P93*-1)</f>
        <v>3.5</v>
      </c>
      <c r="Q92" t="str">
        <f t="shared" si="142"/>
        <v>Y</v>
      </c>
      <c r="S92" t="s">
        <v>204</v>
      </c>
      <c r="T92" t="s">
        <v>203</v>
      </c>
      <c r="AC92">
        <f t="shared" si="143"/>
        <v>3</v>
      </c>
      <c r="AJ92" t="s">
        <v>204</v>
      </c>
      <c r="AL92" t="s">
        <v>203</v>
      </c>
      <c r="AP92">
        <f t="shared" si="136"/>
        <v>3</v>
      </c>
    </row>
    <row r="93" spans="1:42" x14ac:dyDescent="0.35">
      <c r="A93" t="s">
        <v>25</v>
      </c>
      <c r="B93">
        <v>27</v>
      </c>
      <c r="C93" t="s">
        <v>1</v>
      </c>
      <c r="D93" t="str">
        <f t="shared" ref="D93" si="194">IF($B92&lt;$B93, "W", IF($B93&lt;$B92, "L", "T"))</f>
        <v>W</v>
      </c>
      <c r="E93" s="5">
        <v>40447</v>
      </c>
      <c r="F93" s="4">
        <f t="shared" si="138"/>
        <v>3</v>
      </c>
      <c r="G93">
        <v>7</v>
      </c>
      <c r="H93" t="s">
        <v>35</v>
      </c>
      <c r="I93">
        <v>1315</v>
      </c>
      <c r="J93" t="s">
        <v>67</v>
      </c>
      <c r="K93">
        <v>68</v>
      </c>
      <c r="L93" t="s">
        <v>64</v>
      </c>
      <c r="M93">
        <f t="shared" ref="M93:M124" si="195">$B92</f>
        <v>20</v>
      </c>
      <c r="N93" s="10">
        <f t="shared" si="140"/>
        <v>22.5</v>
      </c>
      <c r="O93" s="10">
        <f t="shared" si="141"/>
        <v>18.5</v>
      </c>
      <c r="P93" s="8">
        <v>-3.5</v>
      </c>
      <c r="Q93" t="str">
        <f t="shared" si="142"/>
        <v>Y</v>
      </c>
      <c r="W93" t="s">
        <v>204</v>
      </c>
      <c r="Z93" t="s">
        <v>203</v>
      </c>
      <c r="AB93" t="s">
        <v>203</v>
      </c>
      <c r="AC93">
        <f t="shared" si="143"/>
        <v>4</v>
      </c>
      <c r="AP93">
        <f t="shared" si="136"/>
        <v>0</v>
      </c>
    </row>
    <row r="94" spans="1:42" x14ac:dyDescent="0.35">
      <c r="A94" t="s">
        <v>31</v>
      </c>
      <c r="B94">
        <v>31</v>
      </c>
      <c r="C94" t="s">
        <v>1</v>
      </c>
      <c r="D94" t="str">
        <f t="shared" ref="D94" si="196">IF($B94&lt;$B95,"L",IF($B95&lt;$B94, "W", "T"))</f>
        <v>W</v>
      </c>
      <c r="E94" s="5">
        <f t="shared" si="134"/>
        <v>40447</v>
      </c>
      <c r="F94" s="4">
        <f t="shared" si="138"/>
        <v>3</v>
      </c>
      <c r="G94">
        <v>7</v>
      </c>
      <c r="H94" t="s">
        <v>34</v>
      </c>
      <c r="I94">
        <v>2020</v>
      </c>
      <c r="J94" t="s">
        <v>43</v>
      </c>
      <c r="K94">
        <v>83</v>
      </c>
      <c r="L94" t="s">
        <v>64</v>
      </c>
      <c r="M94">
        <f t="shared" ref="M94:M125" si="197">$B95</f>
        <v>23</v>
      </c>
      <c r="N94" s="10">
        <f t="shared" si="140"/>
        <v>18.5</v>
      </c>
      <c r="O94" s="10">
        <f t="shared" si="141"/>
        <v>12</v>
      </c>
      <c r="P94" s="8">
        <f>(P95*-1)</f>
        <v>-2.5</v>
      </c>
      <c r="Q94" t="str">
        <f t="shared" si="142"/>
        <v>Y</v>
      </c>
      <c r="V94" t="s">
        <v>203</v>
      </c>
      <c r="AC94">
        <f t="shared" si="143"/>
        <v>1</v>
      </c>
      <c r="AJ94" t="s">
        <v>204</v>
      </c>
      <c r="AK94" t="s">
        <v>204</v>
      </c>
      <c r="AP94">
        <f t="shared" si="136"/>
        <v>4</v>
      </c>
    </row>
    <row r="95" spans="1:42" x14ac:dyDescent="0.35">
      <c r="A95" t="s">
        <v>10</v>
      </c>
      <c r="B95">
        <v>23</v>
      </c>
      <c r="C95" t="s">
        <v>1</v>
      </c>
      <c r="D95" t="str">
        <f t="shared" ref="D95" si="198">IF($B94&lt;$B95, "W", IF($B95&lt;$B94, "L", "T"))</f>
        <v>L</v>
      </c>
      <c r="E95" s="5">
        <v>40447</v>
      </c>
      <c r="F95" s="4">
        <f t="shared" si="138"/>
        <v>3</v>
      </c>
      <c r="G95">
        <v>7</v>
      </c>
      <c r="H95" t="s">
        <v>35</v>
      </c>
      <c r="I95">
        <v>2020</v>
      </c>
      <c r="J95" t="s">
        <v>43</v>
      </c>
      <c r="K95">
        <v>83</v>
      </c>
      <c r="L95" t="s">
        <v>64</v>
      </c>
      <c r="M95">
        <f t="shared" ref="M95:M126" si="199">$B94</f>
        <v>31</v>
      </c>
      <c r="N95" s="10">
        <f t="shared" si="140"/>
        <v>14.5</v>
      </c>
      <c r="O95" s="10">
        <f t="shared" si="141"/>
        <v>10</v>
      </c>
      <c r="P95" s="8">
        <v>2.5</v>
      </c>
      <c r="Q95" t="str">
        <f t="shared" si="142"/>
        <v>Y</v>
      </c>
      <c r="Y95" t="s">
        <v>204</v>
      </c>
      <c r="AA95" t="s">
        <v>203</v>
      </c>
      <c r="AC95">
        <f t="shared" si="143"/>
        <v>3</v>
      </c>
      <c r="AH95" t="s">
        <v>204</v>
      </c>
      <c r="AP95">
        <f t="shared" si="136"/>
        <v>2</v>
      </c>
    </row>
    <row r="96" spans="1:42" x14ac:dyDescent="0.35">
      <c r="A96" t="s">
        <v>26</v>
      </c>
      <c r="B96">
        <v>17</v>
      </c>
      <c r="C96" t="s">
        <v>1</v>
      </c>
      <c r="D96" t="str">
        <f t="shared" ref="D96" si="200">IF($B96&lt;$B97,"L",IF($B97&lt;$B96, "W", "T"))</f>
        <v>L</v>
      </c>
      <c r="E96" s="5">
        <f t="shared" si="134"/>
        <v>40448</v>
      </c>
      <c r="F96" s="4">
        <f t="shared" si="138"/>
        <v>3</v>
      </c>
      <c r="G96">
        <v>8</v>
      </c>
      <c r="H96" t="s">
        <v>34</v>
      </c>
      <c r="I96">
        <v>1930</v>
      </c>
      <c r="J96" t="s">
        <v>38</v>
      </c>
      <c r="K96" s="1">
        <f>K97</f>
        <v>56</v>
      </c>
      <c r="L96" s="1" t="str">
        <f>L97</f>
        <v>Mostly Clear</v>
      </c>
      <c r="M96">
        <f t="shared" ref="M96:M127" si="201">$B97</f>
        <v>20</v>
      </c>
      <c r="N96" s="10">
        <f t="shared" si="140"/>
        <v>30.5</v>
      </c>
      <c r="O96" s="10">
        <f t="shared" si="141"/>
        <v>13.5</v>
      </c>
      <c r="P96" s="8">
        <f>(P97*-1)</f>
        <v>3</v>
      </c>
      <c r="Q96" t="str">
        <f t="shared" si="142"/>
        <v>Y</v>
      </c>
      <c r="W96" t="s">
        <v>203</v>
      </c>
      <c r="X96" t="s">
        <v>203</v>
      </c>
      <c r="AC96">
        <f t="shared" si="143"/>
        <v>2</v>
      </c>
      <c r="AD96" t="s">
        <v>203</v>
      </c>
      <c r="AI96" t="s">
        <v>203</v>
      </c>
      <c r="AJ96" t="s">
        <v>203</v>
      </c>
      <c r="AL96" t="s">
        <v>203</v>
      </c>
      <c r="AO96" t="s">
        <v>204</v>
      </c>
      <c r="AP96">
        <f t="shared" si="136"/>
        <v>6</v>
      </c>
    </row>
    <row r="97" spans="1:42" x14ac:dyDescent="0.35">
      <c r="A97" t="s">
        <v>17</v>
      </c>
      <c r="B97">
        <v>20</v>
      </c>
      <c r="C97" t="s">
        <v>1</v>
      </c>
      <c r="D97" t="str">
        <f t="shared" ref="D97" si="202">IF($B96&lt;$B97, "W", IF($B97&lt;$B96, "L", "T"))</f>
        <v>W</v>
      </c>
      <c r="E97" s="5">
        <v>40448</v>
      </c>
      <c r="F97" s="4">
        <f t="shared" si="138"/>
        <v>3</v>
      </c>
      <c r="G97">
        <v>8</v>
      </c>
      <c r="H97" t="s">
        <v>35</v>
      </c>
      <c r="I97">
        <v>1930</v>
      </c>
      <c r="J97" t="s">
        <v>38</v>
      </c>
      <c r="K97" s="1">
        <v>56</v>
      </c>
      <c r="L97" s="1" t="s">
        <v>117</v>
      </c>
      <c r="M97">
        <f t="shared" ref="M97:M128" si="203">$B96</f>
        <v>17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23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17</v>
      </c>
      <c r="P97" s="8">
        <v>-3</v>
      </c>
      <c r="Q97" t="str">
        <f t="shared" si="142"/>
        <v>Y</v>
      </c>
      <c r="X97" t="s">
        <v>204</v>
      </c>
      <c r="AC97">
        <f t="shared" si="143"/>
        <v>2</v>
      </c>
      <c r="AD97" t="s">
        <v>203</v>
      </c>
      <c r="AH97" t="s">
        <v>203</v>
      </c>
      <c r="AP97">
        <f t="shared" si="136"/>
        <v>2</v>
      </c>
    </row>
    <row r="98" spans="1:42" x14ac:dyDescent="0.35">
      <c r="A98" t="s">
        <v>25</v>
      </c>
      <c r="B98">
        <v>3</v>
      </c>
      <c r="C98" t="s">
        <v>1</v>
      </c>
      <c r="D98" t="str">
        <f t="shared" ref="D98" si="204">IF($B98&lt;$B99,"L",IF($B99&lt;$B98, "W", "T"))</f>
        <v>L</v>
      </c>
      <c r="E98" s="5">
        <f>$E99</f>
        <v>40454</v>
      </c>
      <c r="F98" s="4">
        <f>1+IF(ISNA(VLOOKUP($A98,$A$66:$F$97,6,FALSE)),VLOOKUP($A98,$A$34:$F$65,6,FALSE),VLOOKUP($A98,$A$66:$F$97,6,FALSE))</f>
        <v>4</v>
      </c>
      <c r="G98">
        <v>7</v>
      </c>
      <c r="H98" t="s">
        <v>34</v>
      </c>
      <c r="I98">
        <v>1200</v>
      </c>
      <c r="J98" t="s">
        <v>38</v>
      </c>
      <c r="K98" t="s">
        <v>61</v>
      </c>
      <c r="M98">
        <f t="shared" ref="M98:M129" si="205">$B99</f>
        <v>20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24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19</v>
      </c>
      <c r="P98" s="8">
        <f>(P99*-1)</f>
        <v>2</v>
      </c>
      <c r="Q98" t="str">
        <f>IF(AND(($P98 &lt;  0), ($D98="L")), "N", IF(AND(($P98 &gt; 0), ($D98="W")),"N","Y"))</f>
        <v>Y</v>
      </c>
      <c r="W98" t="s">
        <v>203</v>
      </c>
      <c r="Z98" t="s">
        <v>203</v>
      </c>
      <c r="AB98" t="s">
        <v>203</v>
      </c>
      <c r="AC98">
        <f t="shared" si="143"/>
        <v>3</v>
      </c>
      <c r="AH98" t="s">
        <v>203</v>
      </c>
      <c r="AK98" t="s">
        <v>203</v>
      </c>
      <c r="AL98" t="s">
        <v>203</v>
      </c>
      <c r="AP98">
        <f t="shared" ref="AP98:AP129" si="206">IF(ISBLANK($AD98),0,IF($AD98="O",2,1))+IF(ISBLANK($AE98),0,IF($AE98="O",2,1))+IF(ISBLANK($AF98),0,IF($AF98="O",2,1))+IF(ISBLANK($AG98),0,IF($AG98="O",2,1))+IF(ISBLANK($AH98),0,IF($AH98="O",2,1))+IF(ISBLANK($AI98),0,IF($AI98="O",2,1))+IF(ISBLANK($AJ98),0,IF($AJ98="O",2,1))+IF(ISBLANK($AK98),0,IF($AK98="O",2,1))+IF(ISBLANK($AL98),0,IF($AL98="O",2,1))+IF(ISBLANK($AM98),0,IF($AM98="O",2,1))+IF(ISBLANK($AN98),0,IF($AN98="O",2,1))+IF(ISBLANK($AO98),0,IF($AO98="O",2,1))</f>
        <v>3</v>
      </c>
    </row>
    <row r="99" spans="1:42" x14ac:dyDescent="0.35">
      <c r="A99" t="s">
        <v>23</v>
      </c>
      <c r="B99">
        <v>20</v>
      </c>
      <c r="C99" t="s">
        <v>1</v>
      </c>
      <c r="D99" t="str">
        <f t="shared" ref="D99" si="207">IF($B98&lt;$B99, "W", IF($B99&lt;$B98, "L", "T"))</f>
        <v>W</v>
      </c>
      <c r="E99" s="5">
        <v>40454</v>
      </c>
      <c r="F99" s="4">
        <f t="shared" ref="F99:F127" si="208">1+IF(ISNA(VLOOKUP($A99,$A$66:$F$97,6,FALSE)),VLOOKUP($A99,$A$34:$F$65,6,FALSE),VLOOKUP($A99,$A$66:$F$97,6,FALSE))</f>
        <v>4</v>
      </c>
      <c r="G99">
        <v>7</v>
      </c>
      <c r="H99" t="s">
        <v>35</v>
      </c>
      <c r="I99">
        <v>1200</v>
      </c>
      <c r="J99" t="s">
        <v>38</v>
      </c>
      <c r="K99" t="s">
        <v>61</v>
      </c>
      <c r="M99">
        <f t="shared" ref="M99:M130" si="209">$B98</f>
        <v>3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19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16.333333333333332</v>
      </c>
      <c r="P99" s="8">
        <v>-2</v>
      </c>
      <c r="Q99" t="str">
        <f t="shared" ref="Q99:Q125" si="210">IF(AND(($P99 &lt;  0), ($D99="L")), "N", IF(AND(($P99 &gt; 0), ($D99="W")),"N","Y"))</f>
        <v>Y</v>
      </c>
      <c r="S99" t="s">
        <v>203</v>
      </c>
      <c r="T99" t="s">
        <v>204</v>
      </c>
      <c r="U99" t="s">
        <v>204</v>
      </c>
      <c r="AC99">
        <f t="shared" si="143"/>
        <v>5</v>
      </c>
      <c r="AN99" t="s">
        <v>203</v>
      </c>
      <c r="AO99" t="s">
        <v>203</v>
      </c>
      <c r="AP99">
        <f t="shared" si="206"/>
        <v>2</v>
      </c>
    </row>
    <row r="100" spans="1:42" x14ac:dyDescent="0.35">
      <c r="A100" t="s">
        <v>18</v>
      </c>
      <c r="B100">
        <v>26</v>
      </c>
      <c r="C100" t="s">
        <v>1</v>
      </c>
      <c r="D100" t="str">
        <f t="shared" ref="D100" si="211">IF($B100&lt;$B101,"L",IF($B101&lt;$B100, "W", "T"))</f>
        <v>W</v>
      </c>
      <c r="E100" s="5">
        <f>$E101</f>
        <v>40454</v>
      </c>
      <c r="F100" s="4">
        <f t="shared" si="208"/>
        <v>4</v>
      </c>
      <c r="G100">
        <v>7</v>
      </c>
      <c r="H100" t="s">
        <v>34</v>
      </c>
      <c r="I100">
        <v>1200</v>
      </c>
      <c r="J100" t="s">
        <v>38</v>
      </c>
      <c r="K100" s="1">
        <f>K101</f>
        <v>54</v>
      </c>
      <c r="L100" s="1" t="str">
        <f>L101</f>
        <v>Cloudy</v>
      </c>
      <c r="M100">
        <f t="shared" ref="M100:M131" si="212">$B101</f>
        <v>20</v>
      </c>
      <c r="N100" s="10">
        <f t="shared" ref="N100:N128" si="213">IF(ISNA(VLOOKUP($A100,$A$66:$N$97,2,FALSE)),((VLOOKUP($A100,$A$34:$N$65,14,FALSE)*($F100-2))+VLOOKUP($A100,$A$34:$N$65,2,FALSE))/($F100-1),((VLOOKUP($A100,$A$66:$N$97,14,FALSE)*($F100-2))+VLOOKUP($A100,$A$66:$N$97,2,FALSE))/($F100-1))</f>
        <v>20.333333333333332</v>
      </c>
      <c r="O100" s="10">
        <f t="shared" ref="O100:O128" si="214">IF(ISNA(VLOOKUP($A100,$A$66:$O$97,13,FALSE)),((VLOOKUP($A100,$A$34:$O$65,15,FALSE)*($F100-2))+VLOOKUP($A100,$A$34:$O$65,13,FALSE))/($F100-1),((VLOOKUP($A100,$A$66:$O$97,15,FALSE)*($F100-2))+VLOOKUP($A100,$A$66:$O$97,13,FALSE))/($F100-1))</f>
        <v>21.666666666666668</v>
      </c>
      <c r="P100" s="8">
        <f>(P101*-1)</f>
        <v>-6.5</v>
      </c>
      <c r="Q100" t="str">
        <f t="shared" si="210"/>
        <v>Y</v>
      </c>
      <c r="S100" t="s">
        <v>204</v>
      </c>
      <c r="Z100" t="s">
        <v>203</v>
      </c>
      <c r="AC100">
        <f t="shared" si="143"/>
        <v>3</v>
      </c>
      <c r="AG100" t="s">
        <v>204</v>
      </c>
      <c r="AN100" t="s">
        <v>203</v>
      </c>
      <c r="AP100">
        <f t="shared" si="206"/>
        <v>3</v>
      </c>
    </row>
    <row r="101" spans="1:42" x14ac:dyDescent="0.35">
      <c r="A101" t="s">
        <v>13</v>
      </c>
      <c r="B101">
        <v>20</v>
      </c>
      <c r="C101" t="s">
        <v>1</v>
      </c>
      <c r="D101" t="str">
        <f t="shared" ref="D101" si="215">IF($B100&lt;$B101, "W", IF($B101&lt;$B100, "L", "T"))</f>
        <v>L</v>
      </c>
      <c r="E101" s="5">
        <v>40454</v>
      </c>
      <c r="F101" s="4">
        <f t="shared" si="208"/>
        <v>4</v>
      </c>
      <c r="G101">
        <v>7</v>
      </c>
      <c r="H101" t="s">
        <v>35</v>
      </c>
      <c r="I101">
        <v>1200</v>
      </c>
      <c r="J101" t="s">
        <v>38</v>
      </c>
      <c r="K101" s="1">
        <v>54</v>
      </c>
      <c r="L101" s="1" t="s">
        <v>64</v>
      </c>
      <c r="M101">
        <f t="shared" ref="M101:M132" si="216">$B100</f>
        <v>26</v>
      </c>
      <c r="N101" s="10">
        <f t="shared" si="213"/>
        <v>26</v>
      </c>
      <c r="O101" s="10">
        <f t="shared" si="214"/>
        <v>14</v>
      </c>
      <c r="P101" s="8">
        <v>6.5</v>
      </c>
      <c r="Q101" t="str">
        <f t="shared" si="210"/>
        <v>Y</v>
      </c>
      <c r="AC101">
        <f t="shared" si="143"/>
        <v>0</v>
      </c>
      <c r="AE101" t="s">
        <v>203</v>
      </c>
      <c r="AP101">
        <f t="shared" si="206"/>
        <v>1</v>
      </c>
    </row>
    <row r="102" spans="1:42" x14ac:dyDescent="0.35">
      <c r="A102" t="s">
        <v>31</v>
      </c>
      <c r="B102">
        <v>38</v>
      </c>
      <c r="C102" t="s">
        <v>1</v>
      </c>
      <c r="D102" t="str">
        <f t="shared" ref="D102" si="217">IF($B102&lt;$B103,"L",IF($B103&lt;$B102, "W", "T"))</f>
        <v>W</v>
      </c>
      <c r="E102" s="5">
        <f t="shared" ref="E102" si="218">$E103</f>
        <v>40454</v>
      </c>
      <c r="F102" s="4">
        <f t="shared" si="208"/>
        <v>4</v>
      </c>
      <c r="G102">
        <v>7</v>
      </c>
      <c r="H102" t="s">
        <v>34</v>
      </c>
      <c r="I102">
        <v>1300</v>
      </c>
      <c r="J102" t="s">
        <v>43</v>
      </c>
      <c r="K102">
        <v>51</v>
      </c>
      <c r="L102" t="s">
        <v>86</v>
      </c>
      <c r="M102">
        <f t="shared" ref="M102:M133" si="219">$B103</f>
        <v>14</v>
      </c>
      <c r="N102" s="10">
        <f t="shared" si="213"/>
        <v>22.666666666666668</v>
      </c>
      <c r="O102" s="10">
        <f t="shared" si="214"/>
        <v>15.666666666666666</v>
      </c>
      <c r="P102" s="8">
        <f>(P103*-1)</f>
        <v>5.5</v>
      </c>
      <c r="Q102" t="str">
        <f t="shared" si="210"/>
        <v>N</v>
      </c>
      <c r="V102" t="s">
        <v>203</v>
      </c>
      <c r="AC102">
        <f t="shared" si="143"/>
        <v>1</v>
      </c>
      <c r="AJ102" t="s">
        <v>204</v>
      </c>
      <c r="AK102" t="s">
        <v>204</v>
      </c>
      <c r="AP102">
        <f t="shared" si="206"/>
        <v>4</v>
      </c>
    </row>
    <row r="103" spans="1:42" x14ac:dyDescent="0.35">
      <c r="A103" t="s">
        <v>11</v>
      </c>
      <c r="B103">
        <v>14</v>
      </c>
      <c r="C103" t="s">
        <v>1</v>
      </c>
      <c r="D103" t="str">
        <f t="shared" ref="D103" si="220">IF($B102&lt;$B103, "W", IF($B103&lt;$B102, "L", "T"))</f>
        <v>L</v>
      </c>
      <c r="E103" s="5">
        <v>40454</v>
      </c>
      <c r="F103" s="4">
        <f t="shared" si="208"/>
        <v>4</v>
      </c>
      <c r="G103">
        <v>7</v>
      </c>
      <c r="H103" t="s">
        <v>35</v>
      </c>
      <c r="I103">
        <v>1300</v>
      </c>
      <c r="J103" t="s">
        <v>43</v>
      </c>
      <c r="K103">
        <v>51</v>
      </c>
      <c r="L103" t="s">
        <v>86</v>
      </c>
      <c r="M103">
        <f t="shared" ref="M103:M134" si="221">$B102</f>
        <v>38</v>
      </c>
      <c r="N103" s="10">
        <f t="shared" si="213"/>
        <v>15.666666666666666</v>
      </c>
      <c r="O103" s="10">
        <f t="shared" si="214"/>
        <v>29</v>
      </c>
      <c r="P103" s="8">
        <v>-5.5</v>
      </c>
      <c r="Q103" t="str">
        <f t="shared" si="210"/>
        <v>N</v>
      </c>
      <c r="AC103">
        <f t="shared" si="143"/>
        <v>0</v>
      </c>
      <c r="AI103" t="s">
        <v>203</v>
      </c>
      <c r="AJ103" t="s">
        <v>204</v>
      </c>
      <c r="AP103">
        <f t="shared" si="206"/>
        <v>3</v>
      </c>
    </row>
    <row r="104" spans="1:42" x14ac:dyDescent="0.35">
      <c r="A104" t="s">
        <v>16</v>
      </c>
      <c r="B104">
        <v>26</v>
      </c>
      <c r="C104" t="s">
        <v>1</v>
      </c>
      <c r="D104" t="str">
        <f t="shared" ref="D104" si="222">IF($B104&lt;$B105,"L",IF($B105&lt;$B104, "W", "T"))</f>
        <v>L</v>
      </c>
      <c r="E104" s="5">
        <f t="shared" ref="E104" si="223">$E105</f>
        <v>40454</v>
      </c>
      <c r="F104" s="4">
        <f t="shared" si="208"/>
        <v>4</v>
      </c>
      <c r="G104">
        <v>7</v>
      </c>
      <c r="H104" t="s">
        <v>34</v>
      </c>
      <c r="I104">
        <v>1200</v>
      </c>
      <c r="J104" t="s">
        <v>38</v>
      </c>
      <c r="K104" s="1">
        <f>K105</f>
        <v>52</v>
      </c>
      <c r="L104" s="1" t="str">
        <f>L105</f>
        <v>Partly Cloudy</v>
      </c>
      <c r="M104">
        <f t="shared" ref="M104:M135" si="224">$B105</f>
        <v>28</v>
      </c>
      <c r="N104" s="10">
        <f t="shared" si="213"/>
        <v>18.666666666666668</v>
      </c>
      <c r="O104" s="10">
        <f t="shared" si="214"/>
        <v>26</v>
      </c>
      <c r="P104" s="8">
        <f>(P105*-1)</f>
        <v>-14.5</v>
      </c>
      <c r="Q104" t="str">
        <f t="shared" si="210"/>
        <v>N</v>
      </c>
      <c r="S104" t="s">
        <v>203</v>
      </c>
      <c r="T104" t="s">
        <v>204</v>
      </c>
      <c r="Y104" t="s">
        <v>203</v>
      </c>
      <c r="AC104">
        <f t="shared" si="143"/>
        <v>4</v>
      </c>
      <c r="AD104" t="s">
        <v>203</v>
      </c>
      <c r="AI104" t="s">
        <v>204</v>
      </c>
      <c r="AL104" t="s">
        <v>203</v>
      </c>
      <c r="AN104" t="s">
        <v>203</v>
      </c>
      <c r="AO104" t="s">
        <v>203</v>
      </c>
      <c r="AP104">
        <f t="shared" si="206"/>
        <v>6</v>
      </c>
    </row>
    <row r="105" spans="1:42" x14ac:dyDescent="0.35">
      <c r="A105" t="s">
        <v>26</v>
      </c>
      <c r="B105">
        <v>28</v>
      </c>
      <c r="C105" t="s">
        <v>1</v>
      </c>
      <c r="D105" t="str">
        <f t="shared" ref="D105" si="225">IF($B104&lt;$B105, "W", IF($B105&lt;$B104, "L", "T"))</f>
        <v>W</v>
      </c>
      <c r="E105" s="5">
        <v>40454</v>
      </c>
      <c r="F105" s="4">
        <f t="shared" si="208"/>
        <v>4</v>
      </c>
      <c r="G105">
        <v>6</v>
      </c>
      <c r="H105" t="s">
        <v>35</v>
      </c>
      <c r="I105">
        <v>1200</v>
      </c>
      <c r="J105" t="s">
        <v>38</v>
      </c>
      <c r="K105" s="1">
        <v>52</v>
      </c>
      <c r="L105" s="1" t="s">
        <v>62</v>
      </c>
      <c r="M105">
        <f t="shared" ref="M105:M136" si="226">$B104</f>
        <v>26</v>
      </c>
      <c r="N105" s="10">
        <f t="shared" si="213"/>
        <v>26</v>
      </c>
      <c r="O105" s="10">
        <f t="shared" si="214"/>
        <v>15.666666666666666</v>
      </c>
      <c r="P105" s="8">
        <v>14.5</v>
      </c>
      <c r="Q105" t="str">
        <f t="shared" si="210"/>
        <v>N</v>
      </c>
      <c r="W105" t="s">
        <v>203</v>
      </c>
      <c r="AC105">
        <f t="shared" si="143"/>
        <v>1</v>
      </c>
      <c r="AL105" t="s">
        <v>203</v>
      </c>
      <c r="AN105" t="s">
        <v>203</v>
      </c>
      <c r="AO105" t="s">
        <v>204</v>
      </c>
      <c r="AP105">
        <f t="shared" si="206"/>
        <v>4</v>
      </c>
    </row>
    <row r="106" spans="1:42" x14ac:dyDescent="0.35">
      <c r="A106" t="s">
        <v>6</v>
      </c>
      <c r="B106">
        <v>20</v>
      </c>
      <c r="C106" t="s">
        <v>1</v>
      </c>
      <c r="D106" t="str">
        <f t="shared" ref="D106" si="227">IF($B106&lt;$B107,"L",IF($B107&lt;$B106, "W", "T"))</f>
        <v>L</v>
      </c>
      <c r="E106" s="5">
        <f t="shared" ref="E106" si="228">$E107</f>
        <v>40454</v>
      </c>
      <c r="F106" s="4">
        <f t="shared" si="208"/>
        <v>4</v>
      </c>
      <c r="G106">
        <v>7</v>
      </c>
      <c r="H106" t="s">
        <v>34</v>
      </c>
      <c r="I106">
        <v>1300</v>
      </c>
      <c r="J106" t="s">
        <v>43</v>
      </c>
      <c r="K106" s="1">
        <f>K107</f>
        <v>50</v>
      </c>
      <c r="L106" s="1" t="str">
        <f>L107</f>
        <v>Cloudy</v>
      </c>
      <c r="M106">
        <f t="shared" ref="M106:M137" si="229">$B107</f>
        <v>23</v>
      </c>
      <c r="N106" s="10">
        <f t="shared" si="213"/>
        <v>19.666666666666668</v>
      </c>
      <c r="O106" s="10">
        <f t="shared" si="214"/>
        <v>18.333333333333332</v>
      </c>
      <c r="P106" s="8">
        <f>(P107*-1)</f>
        <v>2</v>
      </c>
      <c r="Q106" t="str">
        <f t="shared" si="210"/>
        <v>Y</v>
      </c>
      <c r="S106" t="s">
        <v>203</v>
      </c>
      <c r="T106" t="s">
        <v>203</v>
      </c>
      <c r="AC106">
        <f t="shared" si="143"/>
        <v>2</v>
      </c>
      <c r="AJ106" t="s">
        <v>203</v>
      </c>
      <c r="AP106">
        <f t="shared" si="206"/>
        <v>1</v>
      </c>
    </row>
    <row r="107" spans="1:42" x14ac:dyDescent="0.35">
      <c r="A107" t="s">
        <v>8</v>
      </c>
      <c r="B107">
        <v>23</v>
      </c>
      <c r="C107" t="s">
        <v>1</v>
      </c>
      <c r="D107" t="str">
        <f t="shared" ref="D107" si="230">IF($B106&lt;$B107, "W", IF($B107&lt;$B106, "L", "T"))</f>
        <v>W</v>
      </c>
      <c r="E107" s="5">
        <v>40454</v>
      </c>
      <c r="F107" s="4">
        <f t="shared" si="208"/>
        <v>4</v>
      </c>
      <c r="G107">
        <v>7</v>
      </c>
      <c r="H107" t="s">
        <v>35</v>
      </c>
      <c r="I107">
        <v>1300</v>
      </c>
      <c r="J107" t="s">
        <v>43</v>
      </c>
      <c r="K107" s="1">
        <v>50</v>
      </c>
      <c r="L107" s="1" t="s">
        <v>64</v>
      </c>
      <c r="M107">
        <f t="shared" ref="M107:M138" si="231">$B106</f>
        <v>20</v>
      </c>
      <c r="N107" s="10">
        <f t="shared" si="213"/>
        <v>15</v>
      </c>
      <c r="O107" s="10">
        <f t="shared" si="214"/>
        <v>19</v>
      </c>
      <c r="P107" s="8">
        <v>-2</v>
      </c>
      <c r="Q107" t="str">
        <f t="shared" si="210"/>
        <v>Y</v>
      </c>
      <c r="Z107" t="s">
        <v>204</v>
      </c>
      <c r="AA107" t="s">
        <v>204</v>
      </c>
      <c r="AC107">
        <f t="shared" si="143"/>
        <v>4</v>
      </c>
      <c r="AD107" t="s">
        <v>203</v>
      </c>
      <c r="AP107">
        <f t="shared" si="206"/>
        <v>1</v>
      </c>
    </row>
    <row r="108" spans="1:42" x14ac:dyDescent="0.35">
      <c r="A108" t="s">
        <v>30</v>
      </c>
      <c r="B108">
        <v>17</v>
      </c>
      <c r="C108" t="s">
        <v>1</v>
      </c>
      <c r="D108" t="str">
        <f t="shared" ref="D108" si="232">IF($B108&lt;$B109,"L",IF($B109&lt;$B108, "W", "T"))</f>
        <v>W</v>
      </c>
      <c r="E108" s="5">
        <f t="shared" ref="E108" si="233">$E109</f>
        <v>40454</v>
      </c>
      <c r="F108" s="4">
        <f t="shared" si="208"/>
        <v>4</v>
      </c>
      <c r="G108">
        <v>7</v>
      </c>
      <c r="H108" t="s">
        <v>34</v>
      </c>
      <c r="I108">
        <v>1300</v>
      </c>
      <c r="J108" t="s">
        <v>43</v>
      </c>
      <c r="K108" s="1">
        <f>K109</f>
        <v>52</v>
      </c>
      <c r="L108" s="1" t="str">
        <f>L109</f>
        <v>Cloudy</v>
      </c>
      <c r="M108">
        <f t="shared" ref="M108:M139" si="234">$B109</f>
        <v>14</v>
      </c>
      <c r="N108" s="10">
        <f t="shared" si="213"/>
        <v>14.666666666666666</v>
      </c>
      <c r="O108" s="10">
        <f t="shared" si="214"/>
        <v>13.666666666666666</v>
      </c>
      <c r="P108" s="8">
        <f>(P109*-1)</f>
        <v>-2.5</v>
      </c>
      <c r="Q108" t="str">
        <f t="shared" si="210"/>
        <v>Y</v>
      </c>
      <c r="S108" t="s">
        <v>203</v>
      </c>
      <c r="U108" t="s">
        <v>203</v>
      </c>
      <c r="V108" t="s">
        <v>203</v>
      </c>
      <c r="Y108" t="s">
        <v>203</v>
      </c>
      <c r="AC108">
        <f t="shared" si="143"/>
        <v>4</v>
      </c>
      <c r="AD108" t="s">
        <v>204</v>
      </c>
      <c r="AH108" t="s">
        <v>203</v>
      </c>
      <c r="AL108" t="s">
        <v>203</v>
      </c>
      <c r="AP108">
        <f t="shared" si="206"/>
        <v>4</v>
      </c>
    </row>
    <row r="109" spans="1:42" x14ac:dyDescent="0.35">
      <c r="A109" t="s">
        <v>4</v>
      </c>
      <c r="B109">
        <v>14</v>
      </c>
      <c r="C109" t="s">
        <v>1</v>
      </c>
      <c r="D109" t="str">
        <f t="shared" ref="D109" si="235">IF($B108&lt;$B109, "W", IF($B109&lt;$B108, "L", "T"))</f>
        <v>L</v>
      </c>
      <c r="E109" s="5">
        <v>40454</v>
      </c>
      <c r="F109" s="4">
        <f t="shared" si="208"/>
        <v>4</v>
      </c>
      <c r="G109">
        <v>7</v>
      </c>
      <c r="H109" t="s">
        <v>35</v>
      </c>
      <c r="I109">
        <v>1300</v>
      </c>
      <c r="J109" t="s">
        <v>43</v>
      </c>
      <c r="K109" s="1">
        <v>52</v>
      </c>
      <c r="L109" s="1" t="s">
        <v>64</v>
      </c>
      <c r="M109">
        <f t="shared" ref="M109:M140" si="236">$B108</f>
        <v>17</v>
      </c>
      <c r="N109" s="10">
        <f t="shared" si="213"/>
        <v>24</v>
      </c>
      <c r="O109" s="10">
        <f t="shared" si="214"/>
        <v>11</v>
      </c>
      <c r="P109" s="8">
        <v>2.5</v>
      </c>
      <c r="Q109" t="str">
        <f t="shared" si="210"/>
        <v>Y</v>
      </c>
      <c r="AC109">
        <f t="shared" si="143"/>
        <v>0</v>
      </c>
      <c r="AP109">
        <f t="shared" si="206"/>
        <v>0</v>
      </c>
    </row>
    <row r="110" spans="1:42" x14ac:dyDescent="0.35">
      <c r="A110" t="s">
        <v>20</v>
      </c>
      <c r="B110">
        <v>14</v>
      </c>
      <c r="C110" t="s">
        <v>1</v>
      </c>
      <c r="D110" t="str">
        <f t="shared" ref="D110" si="237">IF($B110&lt;$B111,"L",IF($B111&lt;$B110, "W", "T"))</f>
        <v>L</v>
      </c>
      <c r="E110" s="5">
        <f t="shared" ref="E110" si="238">$E111</f>
        <v>40454</v>
      </c>
      <c r="F110" s="4">
        <f t="shared" si="208"/>
        <v>4</v>
      </c>
      <c r="G110">
        <v>7</v>
      </c>
      <c r="H110" t="s">
        <v>34</v>
      </c>
      <c r="I110">
        <v>1200</v>
      </c>
      <c r="J110" t="s">
        <v>38</v>
      </c>
      <c r="K110" t="s">
        <v>61</v>
      </c>
      <c r="M110">
        <f t="shared" ref="M110:M141" si="239">$B111</f>
        <v>16</v>
      </c>
      <c r="N110" s="10">
        <f t="shared" si="213"/>
        <v>10.666666666666666</v>
      </c>
      <c r="O110" s="10">
        <f t="shared" si="214"/>
        <v>23.666666666666668</v>
      </c>
      <c r="P110" s="8">
        <f>(P111*-1)</f>
        <v>-12.5</v>
      </c>
      <c r="Q110" t="str">
        <f t="shared" si="210"/>
        <v>N</v>
      </c>
      <c r="X110" t="s">
        <v>203</v>
      </c>
      <c r="AC110">
        <f t="shared" si="143"/>
        <v>1</v>
      </c>
      <c r="AD110" t="s">
        <v>203</v>
      </c>
      <c r="AP110">
        <f t="shared" si="206"/>
        <v>1</v>
      </c>
    </row>
    <row r="111" spans="1:42" x14ac:dyDescent="0.35">
      <c r="A111" t="s">
        <v>2</v>
      </c>
      <c r="B111">
        <v>16</v>
      </c>
      <c r="C111" t="s">
        <v>1</v>
      </c>
      <c r="D111" t="str">
        <f t="shared" ref="D111" si="240">IF($B110&lt;$B111, "W", IF($B111&lt;$B110, "L", "T"))</f>
        <v>W</v>
      </c>
      <c r="E111" s="5">
        <v>40454</v>
      </c>
      <c r="F111" s="4">
        <f t="shared" si="208"/>
        <v>4</v>
      </c>
      <c r="G111">
        <v>7</v>
      </c>
      <c r="H111" t="s">
        <v>35</v>
      </c>
      <c r="I111">
        <v>1200</v>
      </c>
      <c r="J111" t="s">
        <v>38</v>
      </c>
      <c r="K111" t="s">
        <v>61</v>
      </c>
      <c r="M111">
        <f t="shared" ref="M111:M142" si="241">$B110</f>
        <v>14</v>
      </c>
      <c r="N111" s="10">
        <f t="shared" si="213"/>
        <v>21</v>
      </c>
      <c r="O111" s="10">
        <f t="shared" si="214"/>
        <v>19.333333333333332</v>
      </c>
      <c r="P111" s="8">
        <v>12.5</v>
      </c>
      <c r="Q111" t="str">
        <f t="shared" si="210"/>
        <v>N</v>
      </c>
      <c r="AC111">
        <f t="shared" si="143"/>
        <v>0</v>
      </c>
      <c r="AO111" t="s">
        <v>204</v>
      </c>
      <c r="AP111">
        <f t="shared" si="206"/>
        <v>2</v>
      </c>
    </row>
    <row r="112" spans="1:42" x14ac:dyDescent="0.35">
      <c r="A112" t="s">
        <v>24</v>
      </c>
      <c r="B112">
        <v>14</v>
      </c>
      <c r="C112" t="s">
        <v>1</v>
      </c>
      <c r="D112" t="str">
        <f t="shared" ref="D112" si="242">IF($B112&lt;$B113,"L",IF($B113&lt;$B112, "W", "T"))</f>
        <v>L</v>
      </c>
      <c r="E112" s="5">
        <f t="shared" ref="E112" si="243">$E113</f>
        <v>40454</v>
      </c>
      <c r="F112" s="4">
        <f t="shared" si="208"/>
        <v>4</v>
      </c>
      <c r="G112">
        <v>7</v>
      </c>
      <c r="H112" t="s">
        <v>34</v>
      </c>
      <c r="I112">
        <v>1300</v>
      </c>
      <c r="J112" t="s">
        <v>43</v>
      </c>
      <c r="K112" t="s">
        <v>61</v>
      </c>
      <c r="M112">
        <f t="shared" ref="M112:M143" si="244">$B113</f>
        <v>16</v>
      </c>
      <c r="N112" s="10">
        <f t="shared" si="213"/>
        <v>12.666666666666666</v>
      </c>
      <c r="O112" s="10">
        <f t="shared" si="214"/>
        <v>29</v>
      </c>
      <c r="P112" s="8">
        <f>(P113*-1)</f>
        <v>-7</v>
      </c>
      <c r="Q112" t="str">
        <f t="shared" si="210"/>
        <v>N</v>
      </c>
      <c r="AC112">
        <f t="shared" si="143"/>
        <v>0</v>
      </c>
      <c r="AJ112" t="s">
        <v>203</v>
      </c>
      <c r="AN112" t="s">
        <v>203</v>
      </c>
      <c r="AP112">
        <f t="shared" si="206"/>
        <v>2</v>
      </c>
    </row>
    <row r="113" spans="1:42" x14ac:dyDescent="0.35">
      <c r="A113" t="s">
        <v>3</v>
      </c>
      <c r="B113">
        <v>16</v>
      </c>
      <c r="C113" t="s">
        <v>1</v>
      </c>
      <c r="D113" t="str">
        <f t="shared" ref="D113" si="245">IF($B112&lt;$B113, "W", IF($B113&lt;$B112, "L", "T"))</f>
        <v>W</v>
      </c>
      <c r="E113" s="5">
        <v>40454</v>
      </c>
      <c r="F113" s="4">
        <f t="shared" si="208"/>
        <v>4</v>
      </c>
      <c r="G113">
        <v>7</v>
      </c>
      <c r="H113" t="s">
        <v>35</v>
      </c>
      <c r="I113">
        <v>1300</v>
      </c>
      <c r="J113" t="s">
        <v>43</v>
      </c>
      <c r="K113" t="s">
        <v>61</v>
      </c>
      <c r="M113">
        <f t="shared" ref="M113:M144" si="246">$B112</f>
        <v>14</v>
      </c>
      <c r="N113" s="10">
        <f t="shared" si="213"/>
        <v>25.666666666666668</v>
      </c>
      <c r="O113" s="10">
        <f t="shared" si="214"/>
        <v>15.333333333333334</v>
      </c>
      <c r="P113" s="8">
        <v>7</v>
      </c>
      <c r="Q113" t="str">
        <f t="shared" si="210"/>
        <v>N</v>
      </c>
      <c r="T113" t="s">
        <v>204</v>
      </c>
      <c r="AC113">
        <f t="shared" si="143"/>
        <v>2</v>
      </c>
      <c r="AJ113" t="s">
        <v>203</v>
      </c>
      <c r="AP113">
        <f t="shared" si="206"/>
        <v>1</v>
      </c>
    </row>
    <row r="114" spans="1:42" x14ac:dyDescent="0.35">
      <c r="A114" t="s">
        <v>14</v>
      </c>
      <c r="B114">
        <v>28</v>
      </c>
      <c r="C114" t="s">
        <v>1</v>
      </c>
      <c r="D114" t="str">
        <f t="shared" ref="D114" si="247">IF($B114&lt;$B115,"L",IF($B115&lt;$B114, "W", "T"))</f>
        <v>L</v>
      </c>
      <c r="E114" s="5">
        <f t="shared" ref="E114" si="248">$E115</f>
        <v>40454</v>
      </c>
      <c r="F114" s="4">
        <f t="shared" si="208"/>
        <v>4</v>
      </c>
      <c r="G114">
        <v>7</v>
      </c>
      <c r="H114" t="s">
        <v>34</v>
      </c>
      <c r="I114">
        <v>1605</v>
      </c>
      <c r="J114" t="s">
        <v>43</v>
      </c>
      <c r="K114">
        <v>80</v>
      </c>
      <c r="L114" t="s">
        <v>62</v>
      </c>
      <c r="M114">
        <f t="shared" ref="M114:M145" si="249">$B115</f>
        <v>31</v>
      </c>
      <c r="N114" s="10">
        <f t="shared" si="213"/>
        <v>29.666666666666668</v>
      </c>
      <c r="O114" s="10">
        <f t="shared" si="214"/>
        <v>20.333333333333332</v>
      </c>
      <c r="P114" s="8">
        <f>(P115*-1)</f>
        <v>7</v>
      </c>
      <c r="Q114" t="str">
        <f t="shared" si="210"/>
        <v>Y</v>
      </c>
      <c r="S114" t="s">
        <v>204</v>
      </c>
      <c r="T114" t="s">
        <v>204</v>
      </c>
      <c r="V114" t="s">
        <v>203</v>
      </c>
      <c r="W114" t="s">
        <v>203</v>
      </c>
      <c r="AC114">
        <f t="shared" si="143"/>
        <v>6</v>
      </c>
      <c r="AH114" t="s">
        <v>204</v>
      </c>
      <c r="AI114" t="s">
        <v>203</v>
      </c>
      <c r="AM114" t="s">
        <v>203</v>
      </c>
      <c r="AP114">
        <f t="shared" si="206"/>
        <v>4</v>
      </c>
    </row>
    <row r="115" spans="1:42" x14ac:dyDescent="0.35">
      <c r="A115" t="s">
        <v>19</v>
      </c>
      <c r="B115">
        <v>31</v>
      </c>
      <c r="C115" t="s">
        <v>1</v>
      </c>
      <c r="D115" t="str">
        <f t="shared" ref="D115" si="250">IF($B114&lt;$B115, "W", IF($B115&lt;$B114, "L", "T"))</f>
        <v>W</v>
      </c>
      <c r="E115" s="5">
        <v>40454</v>
      </c>
      <c r="F115" s="4">
        <f t="shared" si="208"/>
        <v>4</v>
      </c>
      <c r="G115">
        <v>7</v>
      </c>
      <c r="H115" t="s">
        <v>35</v>
      </c>
      <c r="I115">
        <v>1605</v>
      </c>
      <c r="J115" t="s">
        <v>43</v>
      </c>
      <c r="K115">
        <v>80</v>
      </c>
      <c r="L115" t="s">
        <v>62</v>
      </c>
      <c r="M115">
        <f t="shared" ref="M115:M146" si="251">$B114</f>
        <v>28</v>
      </c>
      <c r="N115" s="10">
        <f t="shared" si="213"/>
        <v>13.333333333333334</v>
      </c>
      <c r="O115" s="10">
        <f t="shared" si="214"/>
        <v>27.666666666666668</v>
      </c>
      <c r="P115" s="8">
        <v>-7</v>
      </c>
      <c r="Q115" t="str">
        <f t="shared" si="210"/>
        <v>Y</v>
      </c>
      <c r="AC115">
        <f t="shared" si="143"/>
        <v>0</v>
      </c>
      <c r="AH115" t="s">
        <v>204</v>
      </c>
      <c r="AL115" t="s">
        <v>203</v>
      </c>
      <c r="AP115">
        <f t="shared" si="206"/>
        <v>3</v>
      </c>
    </row>
    <row r="116" spans="1:42" x14ac:dyDescent="0.35">
      <c r="A116" t="s">
        <v>15</v>
      </c>
      <c r="B116">
        <v>31</v>
      </c>
      <c r="C116" t="s">
        <v>1</v>
      </c>
      <c r="D116" t="str">
        <f t="shared" ref="D116" si="252">IF($B116&lt;$B117,"L",IF($B117&lt;$B116, "W", "T"))</f>
        <v>W</v>
      </c>
      <c r="E116" s="5">
        <f t="shared" ref="E116" si="253">$E117</f>
        <v>40454</v>
      </c>
      <c r="F116" s="4">
        <f t="shared" si="208"/>
        <v>4</v>
      </c>
      <c r="G116">
        <v>7</v>
      </c>
      <c r="H116" t="s">
        <v>34</v>
      </c>
      <c r="I116">
        <v>1305</v>
      </c>
      <c r="J116" t="s">
        <v>67</v>
      </c>
      <c r="K116">
        <v>71</v>
      </c>
      <c r="L116" t="s">
        <v>62</v>
      </c>
      <c r="M116">
        <f t="shared" ref="M116:M147" si="254">$B117</f>
        <v>24</v>
      </c>
      <c r="N116" s="10">
        <f t="shared" si="213"/>
        <v>25.666666666666668</v>
      </c>
      <c r="O116" s="10">
        <f t="shared" si="214"/>
        <v>26</v>
      </c>
      <c r="P116" s="8">
        <f>(P117*-1)</f>
        <v>3</v>
      </c>
      <c r="Q116" t="str">
        <f t="shared" si="210"/>
        <v>N</v>
      </c>
      <c r="T116" t="s">
        <v>204</v>
      </c>
      <c r="U116" t="s">
        <v>203</v>
      </c>
      <c r="AC116">
        <f t="shared" si="143"/>
        <v>3</v>
      </c>
      <c r="AK116" t="s">
        <v>203</v>
      </c>
      <c r="AN116" t="s">
        <v>204</v>
      </c>
      <c r="AP116">
        <f t="shared" si="206"/>
        <v>3</v>
      </c>
    </row>
    <row r="117" spans="1:42" x14ac:dyDescent="0.35">
      <c r="A117" t="s">
        <v>12</v>
      </c>
      <c r="B117">
        <v>24</v>
      </c>
      <c r="C117" t="s">
        <v>1</v>
      </c>
      <c r="D117" t="str">
        <f t="shared" ref="D117" si="255">IF($B116&lt;$B117, "W", IF($B117&lt;$B116, "L", "T"))</f>
        <v>L</v>
      </c>
      <c r="E117" s="5">
        <v>40454</v>
      </c>
      <c r="F117" s="4">
        <f t="shared" si="208"/>
        <v>4</v>
      </c>
      <c r="G117">
        <v>7</v>
      </c>
      <c r="H117" t="s">
        <v>35</v>
      </c>
      <c r="I117">
        <v>1305</v>
      </c>
      <c r="J117" t="s">
        <v>67</v>
      </c>
      <c r="K117">
        <v>71</v>
      </c>
      <c r="L117" t="s">
        <v>62</v>
      </c>
      <c r="M117">
        <f t="shared" ref="M117:M148" si="256">$B116</f>
        <v>31</v>
      </c>
      <c r="N117" s="10">
        <f t="shared" si="213"/>
        <v>17.333333333333332</v>
      </c>
      <c r="O117" s="10">
        <f t="shared" si="214"/>
        <v>25.333333333333332</v>
      </c>
      <c r="P117" s="8">
        <v>-3</v>
      </c>
      <c r="Q117" t="str">
        <f t="shared" si="210"/>
        <v>N</v>
      </c>
      <c r="T117" t="s">
        <v>203</v>
      </c>
      <c r="U117" t="s">
        <v>203</v>
      </c>
      <c r="X117" t="s">
        <v>204</v>
      </c>
      <c r="Y117" t="s">
        <v>203</v>
      </c>
      <c r="Z117" t="s">
        <v>203</v>
      </c>
      <c r="AA117" t="s">
        <v>203</v>
      </c>
      <c r="AB117" t="s">
        <v>203</v>
      </c>
      <c r="AC117">
        <f t="shared" si="143"/>
        <v>8</v>
      </c>
      <c r="AE117" t="s">
        <v>203</v>
      </c>
      <c r="AH117" t="s">
        <v>203</v>
      </c>
      <c r="AP117">
        <f t="shared" si="206"/>
        <v>2</v>
      </c>
    </row>
    <row r="118" spans="1:42" x14ac:dyDescent="0.35">
      <c r="A118" t="s">
        <v>22</v>
      </c>
      <c r="B118">
        <v>10</v>
      </c>
      <c r="C118" t="s">
        <v>1</v>
      </c>
      <c r="D118" t="str">
        <f t="shared" ref="D118" si="257">IF($B118&lt;$B119,"L",IF($B119&lt;$B118, "W", "T"))</f>
        <v>L</v>
      </c>
      <c r="E118" s="5">
        <f t="shared" ref="E118" si="258">$E119</f>
        <v>40454</v>
      </c>
      <c r="F118" s="4">
        <f t="shared" si="208"/>
        <v>4</v>
      </c>
      <c r="G118">
        <v>7</v>
      </c>
      <c r="H118" t="s">
        <v>34</v>
      </c>
      <c r="I118">
        <v>1315</v>
      </c>
      <c r="J118" t="s">
        <v>67</v>
      </c>
      <c r="K118">
        <v>72</v>
      </c>
      <c r="L118" t="s">
        <v>65</v>
      </c>
      <c r="M118">
        <f t="shared" ref="M118:M149" si="259">$B119</f>
        <v>41</v>
      </c>
      <c r="N118" s="10">
        <f t="shared" si="213"/>
        <v>16</v>
      </c>
      <c r="O118" s="10">
        <f t="shared" si="214"/>
        <v>25.666666666666668</v>
      </c>
      <c r="P118" s="8">
        <f>(P119*-1)</f>
        <v>-10</v>
      </c>
      <c r="Q118" t="str">
        <f t="shared" si="210"/>
        <v>N</v>
      </c>
      <c r="T118" t="s">
        <v>204</v>
      </c>
      <c r="X118" t="s">
        <v>203</v>
      </c>
      <c r="AC118">
        <f t="shared" si="143"/>
        <v>3</v>
      </c>
      <c r="AH118" t="s">
        <v>203</v>
      </c>
      <c r="AP118">
        <f t="shared" si="206"/>
        <v>1</v>
      </c>
    </row>
    <row r="119" spans="1:42" x14ac:dyDescent="0.35">
      <c r="A119" t="s">
        <v>32</v>
      </c>
      <c r="B119">
        <v>41</v>
      </c>
      <c r="C119" t="s">
        <v>1</v>
      </c>
      <c r="D119" t="str">
        <f t="shared" ref="D119" si="260">IF($B118&lt;$B119, "W", IF($B119&lt;$B118, "L", "T"))</f>
        <v>W</v>
      </c>
      <c r="E119" s="5">
        <v>40454</v>
      </c>
      <c r="F119" s="4">
        <f t="shared" si="208"/>
        <v>4</v>
      </c>
      <c r="G119">
        <v>7</v>
      </c>
      <c r="H119" t="s">
        <v>35</v>
      </c>
      <c r="I119">
        <v>1315</v>
      </c>
      <c r="J119" t="s">
        <v>67</v>
      </c>
      <c r="K119">
        <v>72</v>
      </c>
      <c r="L119" t="s">
        <v>65</v>
      </c>
      <c r="M119">
        <f t="shared" ref="M119:M150" si="261">$B118</f>
        <v>10</v>
      </c>
      <c r="N119" s="10">
        <f t="shared" si="213"/>
        <v>24</v>
      </c>
      <c r="O119" s="10">
        <f t="shared" si="214"/>
        <v>20.333333333333332</v>
      </c>
      <c r="P119" s="8">
        <v>10</v>
      </c>
      <c r="Q119" t="str">
        <f t="shared" si="210"/>
        <v>N</v>
      </c>
      <c r="S119" t="s">
        <v>203</v>
      </c>
      <c r="X119" t="s">
        <v>203</v>
      </c>
      <c r="Y119" t="s">
        <v>204</v>
      </c>
      <c r="AC119">
        <f t="shared" si="143"/>
        <v>4</v>
      </c>
      <c r="AJ119" t="s">
        <v>203</v>
      </c>
      <c r="AP119">
        <f t="shared" si="206"/>
        <v>1</v>
      </c>
    </row>
    <row r="120" spans="1:42" x14ac:dyDescent="0.35">
      <c r="A120" t="s">
        <v>29</v>
      </c>
      <c r="B120">
        <v>17</v>
      </c>
      <c r="C120" t="s">
        <v>1</v>
      </c>
      <c r="D120" t="str">
        <f t="shared" ref="D120" si="262">IF($B120&lt;$B121,"L",IF($B121&lt;$B120, "W", "T"))</f>
        <v>W</v>
      </c>
      <c r="E120" s="5">
        <f t="shared" ref="E120" si="263">$E121</f>
        <v>40454</v>
      </c>
      <c r="F120" s="4">
        <f t="shared" si="208"/>
        <v>4</v>
      </c>
      <c r="G120">
        <v>7</v>
      </c>
      <c r="H120" t="s">
        <v>34</v>
      </c>
      <c r="I120">
        <v>1615</v>
      </c>
      <c r="J120" t="s">
        <v>43</v>
      </c>
      <c r="K120" s="1">
        <f>K121</f>
        <v>63</v>
      </c>
      <c r="L120" s="1" t="str">
        <f>L121</f>
        <v>Cloudy</v>
      </c>
      <c r="M120">
        <f t="shared" ref="M120:M151" si="264">$B121</f>
        <v>12</v>
      </c>
      <c r="N120" s="10">
        <f t="shared" si="213"/>
        <v>18.666666666666668</v>
      </c>
      <c r="O120" s="10">
        <f t="shared" si="214"/>
        <v>22.333333333333332</v>
      </c>
      <c r="P120" s="8">
        <f>(P121*-1)</f>
        <v>-5</v>
      </c>
      <c r="Q120" t="str">
        <f t="shared" si="210"/>
        <v>Y</v>
      </c>
      <c r="T120" t="s">
        <v>203</v>
      </c>
      <c r="W120" t="s">
        <v>204</v>
      </c>
      <c r="X120" t="s">
        <v>203</v>
      </c>
      <c r="AC120">
        <f t="shared" si="143"/>
        <v>4</v>
      </c>
      <c r="AL120" t="s">
        <v>203</v>
      </c>
      <c r="AN120" t="s">
        <v>203</v>
      </c>
      <c r="AP120">
        <f t="shared" si="206"/>
        <v>2</v>
      </c>
    </row>
    <row r="121" spans="1:42" x14ac:dyDescent="0.35">
      <c r="A121" t="s">
        <v>27</v>
      </c>
      <c r="B121">
        <v>12</v>
      </c>
      <c r="C121" t="s">
        <v>1</v>
      </c>
      <c r="D121" t="str">
        <f t="shared" ref="D121" si="265">IF($B120&lt;$B121, "W", IF($B121&lt;$B120, "L", "T"))</f>
        <v>L</v>
      </c>
      <c r="E121" s="5">
        <v>40454</v>
      </c>
      <c r="F121" s="4">
        <f t="shared" si="208"/>
        <v>4</v>
      </c>
      <c r="G121">
        <v>7</v>
      </c>
      <c r="H121" t="s">
        <v>35</v>
      </c>
      <c r="I121">
        <v>1615</v>
      </c>
      <c r="J121" t="s">
        <v>43</v>
      </c>
      <c r="K121" s="1">
        <v>63</v>
      </c>
      <c r="L121" s="1" t="s">
        <v>64</v>
      </c>
      <c r="M121">
        <f t="shared" ref="M121:M152" si="266">$B120</f>
        <v>17</v>
      </c>
      <c r="N121" s="10">
        <f t="shared" si="213"/>
        <v>27.666666666666668</v>
      </c>
      <c r="O121" s="10">
        <f t="shared" si="214"/>
        <v>20.666666666666668</v>
      </c>
      <c r="P121" s="8">
        <v>5</v>
      </c>
      <c r="Q121" t="str">
        <f t="shared" si="210"/>
        <v>Y</v>
      </c>
      <c r="U121" t="s">
        <v>203</v>
      </c>
      <c r="AA121" t="s">
        <v>203</v>
      </c>
      <c r="AC121">
        <f t="shared" si="143"/>
        <v>2</v>
      </c>
      <c r="AJ121" t="s">
        <v>203</v>
      </c>
      <c r="AP121">
        <f t="shared" si="206"/>
        <v>1</v>
      </c>
    </row>
    <row r="122" spans="1:42" x14ac:dyDescent="0.35">
      <c r="A122" t="s">
        <v>17</v>
      </c>
      <c r="B122">
        <v>3</v>
      </c>
      <c r="C122" t="s">
        <v>1</v>
      </c>
      <c r="D122" t="str">
        <f t="shared" ref="D122" si="267">IF($B122&lt;$B123,"L",IF($B123&lt;$B122, "W", "T"))</f>
        <v>L</v>
      </c>
      <c r="E122" s="5">
        <f t="shared" ref="E122" si="268">$E123</f>
        <v>40454</v>
      </c>
      <c r="F122" s="4">
        <f t="shared" si="208"/>
        <v>4</v>
      </c>
      <c r="G122">
        <v>6</v>
      </c>
      <c r="H122" t="s">
        <v>34</v>
      </c>
      <c r="I122">
        <v>2020</v>
      </c>
      <c r="J122" t="s">
        <v>43</v>
      </c>
      <c r="K122">
        <v>59</v>
      </c>
      <c r="L122" t="s">
        <v>115</v>
      </c>
      <c r="M122">
        <f t="shared" ref="M122:M153" si="269">$B123</f>
        <v>17</v>
      </c>
      <c r="N122" s="10">
        <f t="shared" si="213"/>
        <v>22</v>
      </c>
      <c r="O122" s="10">
        <f t="shared" si="214"/>
        <v>17</v>
      </c>
      <c r="P122" s="8">
        <f>(P123*-1)</f>
        <v>-3.5</v>
      </c>
      <c r="Q122" t="str">
        <f t="shared" si="210"/>
        <v>N</v>
      </c>
      <c r="X122" t="s">
        <v>204</v>
      </c>
      <c r="Y122" t="s">
        <v>203</v>
      </c>
      <c r="AC122">
        <f t="shared" si="143"/>
        <v>3</v>
      </c>
      <c r="AD122" t="s">
        <v>203</v>
      </c>
      <c r="AN122" t="s">
        <v>203</v>
      </c>
      <c r="AP122">
        <f t="shared" si="206"/>
        <v>2</v>
      </c>
    </row>
    <row r="123" spans="1:42" x14ac:dyDescent="0.35">
      <c r="A123" t="s">
        <v>21</v>
      </c>
      <c r="B123">
        <v>17</v>
      </c>
      <c r="C123" t="s">
        <v>1</v>
      </c>
      <c r="D123" t="str">
        <f t="shared" ref="D123" si="270">IF($B122&lt;$B123, "W", IF($B123&lt;$B122, "L", "T"))</f>
        <v>W</v>
      </c>
      <c r="E123" s="5">
        <v>40454</v>
      </c>
      <c r="F123" s="4">
        <f t="shared" si="208"/>
        <v>4</v>
      </c>
      <c r="G123">
        <v>7</v>
      </c>
      <c r="H123" t="s">
        <v>35</v>
      </c>
      <c r="I123">
        <v>2020</v>
      </c>
      <c r="J123" t="s">
        <v>43</v>
      </c>
      <c r="K123">
        <v>59</v>
      </c>
      <c r="L123" t="s">
        <v>115</v>
      </c>
      <c r="M123">
        <f t="shared" ref="M123:M154" si="271">$B122</f>
        <v>3</v>
      </c>
      <c r="N123" s="10">
        <f t="shared" si="213"/>
        <v>18.333333333333332</v>
      </c>
      <c r="O123" s="10">
        <f t="shared" si="214"/>
        <v>28.333333333333332</v>
      </c>
      <c r="P123" s="8">
        <v>3.5</v>
      </c>
      <c r="Q123" t="str">
        <f t="shared" si="210"/>
        <v>N</v>
      </c>
      <c r="T123" t="s">
        <v>203</v>
      </c>
      <c r="AC123">
        <f t="shared" si="143"/>
        <v>1</v>
      </c>
      <c r="AH123" t="s">
        <v>204</v>
      </c>
      <c r="AK123" t="s">
        <v>203</v>
      </c>
      <c r="AP123">
        <f t="shared" si="206"/>
        <v>3</v>
      </c>
    </row>
    <row r="124" spans="1:42" x14ac:dyDescent="0.35">
      <c r="A124" t="s">
        <v>7</v>
      </c>
      <c r="B124">
        <v>41</v>
      </c>
      <c r="C124" t="s">
        <v>1</v>
      </c>
      <c r="D124" t="str">
        <f t="shared" ref="D124" si="272">IF($B124&lt;$B125,"L",IF($B125&lt;$B124, "W", "T"))</f>
        <v>W</v>
      </c>
      <c r="E124" s="5">
        <f t="shared" ref="E124:E152" si="273">$E125</f>
        <v>40455</v>
      </c>
      <c r="F124" s="4">
        <f t="shared" si="208"/>
        <v>4</v>
      </c>
      <c r="G124">
        <v>8</v>
      </c>
      <c r="H124" t="s">
        <v>34</v>
      </c>
      <c r="I124">
        <v>2030</v>
      </c>
      <c r="J124" t="s">
        <v>43</v>
      </c>
      <c r="K124">
        <v>80</v>
      </c>
      <c r="L124" t="s">
        <v>69</v>
      </c>
      <c r="M124">
        <f t="shared" ref="M124:M155" si="274">$B125</f>
        <v>14</v>
      </c>
      <c r="N124" s="10">
        <f t="shared" si="213"/>
        <v>30</v>
      </c>
      <c r="O124" s="10">
        <f t="shared" si="214"/>
        <v>27.333333333333332</v>
      </c>
      <c r="P124" s="8">
        <f>(P125*-1)</f>
        <v>0</v>
      </c>
      <c r="Q124" t="str">
        <f t="shared" si="210"/>
        <v>Y</v>
      </c>
      <c r="R124" t="s">
        <v>203</v>
      </c>
      <c r="AC124">
        <f t="shared" si="143"/>
        <v>1</v>
      </c>
      <c r="AP124">
        <f t="shared" si="206"/>
        <v>0</v>
      </c>
    </row>
    <row r="125" spans="1:42" x14ac:dyDescent="0.35">
      <c r="A125" t="s">
        <v>10</v>
      </c>
      <c r="B125">
        <v>14</v>
      </c>
      <c r="C125" t="s">
        <v>1</v>
      </c>
      <c r="D125" t="str">
        <f t="shared" ref="D125" si="275">IF($B124&lt;$B125, "W", IF($B125&lt;$B124, "L", "T"))</f>
        <v>L</v>
      </c>
      <c r="E125" s="5">
        <v>40455</v>
      </c>
      <c r="F125" s="4">
        <f t="shared" si="208"/>
        <v>4</v>
      </c>
      <c r="G125">
        <v>8</v>
      </c>
      <c r="H125" t="s">
        <v>35</v>
      </c>
      <c r="I125">
        <v>2030</v>
      </c>
      <c r="J125" t="s">
        <v>43</v>
      </c>
      <c r="K125">
        <v>80</v>
      </c>
      <c r="L125" t="s">
        <v>69</v>
      </c>
      <c r="M125">
        <f t="shared" ref="M125:M156" si="276">$B124</f>
        <v>41</v>
      </c>
      <c r="N125" s="10">
        <f t="shared" si="213"/>
        <v>17.333333333333332</v>
      </c>
      <c r="O125" s="10">
        <f t="shared" si="214"/>
        <v>17</v>
      </c>
      <c r="P125" s="8">
        <v>0</v>
      </c>
      <c r="Q125" t="str">
        <f t="shared" si="210"/>
        <v>Y</v>
      </c>
      <c r="W125" t="s">
        <v>203</v>
      </c>
      <c r="Y125" t="s">
        <v>204</v>
      </c>
      <c r="AC125">
        <f t="shared" si="143"/>
        <v>3</v>
      </c>
      <c r="AH125" t="s">
        <v>204</v>
      </c>
      <c r="AP125">
        <f t="shared" si="206"/>
        <v>2</v>
      </c>
    </row>
    <row r="126" spans="1:42" x14ac:dyDescent="0.35">
      <c r="A126" t="s">
        <v>23</v>
      </c>
      <c r="B126">
        <v>6</v>
      </c>
      <c r="C126" t="s">
        <v>1</v>
      </c>
      <c r="D126" t="str">
        <f t="shared" ref="D126" si="277">IF($B126&lt;$B127,"L",IF($B127&lt;$B126, "W", "T"))</f>
        <v>L</v>
      </c>
      <c r="E126" s="5">
        <f t="shared" si="273"/>
        <v>40461</v>
      </c>
      <c r="F126" s="4">
        <f>1+IF(ISNA(VLOOKUP($A126,$A$98:$F$125,6,FALSE)),VLOOKUP($A126,$A$66:$F$97,6,FALSE),VLOOKUP($A126,$A$98:$F$125,6,FALSE))</f>
        <v>5</v>
      </c>
      <c r="G126">
        <v>7</v>
      </c>
      <c r="H126" t="s">
        <v>34</v>
      </c>
      <c r="I126">
        <v>1300</v>
      </c>
      <c r="J126" t="s">
        <v>43</v>
      </c>
      <c r="K126" t="s">
        <v>61</v>
      </c>
      <c r="M126">
        <f t="shared" ref="M126:M157" si="278">$B127</f>
        <v>44</v>
      </c>
      <c r="N126" s="10">
        <f>IF(ISNA(VLOOKUP($A126,$A$98:$N$125,2,FALSE)),((VLOOKUP($A126,$A$66:$N$97,14,FALSE)*($F126-2))+VLOOKUP($A126,$A$66:$N$97,2,FALSE))/($F126-1),((VLOOKUP($A126,$A$98:$N$125,14,FALSE)*($F126-2))+VLOOKUP($A126,$A$98:$N$125,2,FALSE))/($F126-1))</f>
        <v>19.25</v>
      </c>
      <c r="O126" s="10">
        <f>IF(ISNA(VLOOKUP($A126,$A$98:$O$125,13,FALSE)),((VLOOKUP($A126,$A$66:$O$97,15,FALSE)*($F126-2))+VLOOKUP($A126,$A$66:$O$97,13,FALSE))/($F126-1),((VLOOKUP($A126,$A$98:$O$125,15,FALSE)*($F126-2))+VLOOKUP($A126,$A$98:$O$125,13,FALSE))/($F126-1))</f>
        <v>13</v>
      </c>
      <c r="P126" s="8">
        <f>(P127*-1)</f>
        <v>-3</v>
      </c>
      <c r="Q126" t="str">
        <f>IF(AND(($P126 &lt;  0), ($D126="L")), "N", IF(AND(($P126 &gt; 0), ($D126="W")),"N","Y"))</f>
        <v>N</v>
      </c>
      <c r="S126" t="s">
        <v>203</v>
      </c>
      <c r="T126" t="s">
        <v>203</v>
      </c>
      <c r="U126" t="s">
        <v>204</v>
      </c>
      <c r="W126" t="s">
        <v>203</v>
      </c>
      <c r="AC126">
        <f t="shared" si="143"/>
        <v>5</v>
      </c>
      <c r="AG126" t="s">
        <v>203</v>
      </c>
      <c r="AP126">
        <f t="shared" si="206"/>
        <v>1</v>
      </c>
    </row>
    <row r="127" spans="1:42" x14ac:dyDescent="0.35">
      <c r="A127" t="s">
        <v>16</v>
      </c>
      <c r="B127">
        <v>44</v>
      </c>
      <c r="C127" t="s">
        <v>1</v>
      </c>
      <c r="D127" t="str">
        <f t="shared" ref="D127" si="279">IF($B126&lt;$B127, "W", IF($B127&lt;$B126, "L", "T"))</f>
        <v>W</v>
      </c>
      <c r="E127" s="5">
        <v>40461</v>
      </c>
      <c r="F127" s="4">
        <f t="shared" ref="F127:F154" si="280">1+IF(ISNA(VLOOKUP($A127,$A$98:$F$125,6,FALSE)),VLOOKUP($A127,$A$66:$F$97,6,FALSE),VLOOKUP($A127,$A$98:$F$125,6,FALSE))</f>
        <v>5</v>
      </c>
      <c r="G127">
        <v>7</v>
      </c>
      <c r="H127" t="s">
        <v>35</v>
      </c>
      <c r="I127">
        <v>1300</v>
      </c>
      <c r="J127" t="s">
        <v>43</v>
      </c>
      <c r="K127" t="s">
        <v>61</v>
      </c>
      <c r="M127">
        <f t="shared" ref="M127:M158" si="281">$B126</f>
        <v>6</v>
      </c>
      <c r="N127" s="10">
        <f t="shared" ref="N127:N154" si="282">IF(ISNA(VLOOKUP($A127,$A$98:$N$125,2,FALSE)),((VLOOKUP($A127,$A$66:$N$97,14,FALSE)*($F127-2))+VLOOKUP($A127,$A$66:$N$97,2,FALSE))/($F127-1),((VLOOKUP($A127,$A$98:$N$125,14,FALSE)*($F127-2))+VLOOKUP($A127,$A$98:$N$125,2,FALSE))/($F127-1))</f>
        <v>20.5</v>
      </c>
      <c r="O127" s="10">
        <f t="shared" ref="O127:O154" si="283">IF(ISNA(VLOOKUP($A127,$A$98:$O$125,13,FALSE)),((VLOOKUP($A127,$A$66:$O$97,15,FALSE)*($F127-2))+VLOOKUP($A127,$A$66:$O$97,13,FALSE))/($F127-1),((VLOOKUP($A127,$A$98:$O$125,15,FALSE)*($F127-2))+VLOOKUP($A127,$A$98:$O$125,13,FALSE))/($F127-1))</f>
        <v>26.5</v>
      </c>
      <c r="P127" s="8">
        <v>3</v>
      </c>
      <c r="Q127" t="str">
        <f t="shared" ref="Q127:Q153" si="284">IF(AND(($P127 &lt;  0), ($D127="L")), "N", IF(AND(($P127 &gt; 0), ($D127="W")),"N","Y"))</f>
        <v>N</v>
      </c>
      <c r="S127" t="s">
        <v>203</v>
      </c>
      <c r="T127" t="s">
        <v>203</v>
      </c>
      <c r="AC127">
        <f t="shared" si="143"/>
        <v>2</v>
      </c>
      <c r="AI127" t="s">
        <v>204</v>
      </c>
      <c r="AN127" t="s">
        <v>203</v>
      </c>
      <c r="AP127">
        <f t="shared" si="206"/>
        <v>3</v>
      </c>
    </row>
    <row r="128" spans="1:42" x14ac:dyDescent="0.35">
      <c r="A128" t="s">
        <v>18</v>
      </c>
      <c r="B128">
        <v>17</v>
      </c>
      <c r="C128" t="s">
        <v>1</v>
      </c>
      <c r="D128" t="str">
        <f t="shared" ref="D128" si="285">IF($B128&lt;$B129,"L",IF($B129&lt;$B128, "W", "T"))</f>
        <v>L</v>
      </c>
      <c r="E128" s="5">
        <f t="shared" si="273"/>
        <v>40461</v>
      </c>
      <c r="F128" s="4">
        <f t="shared" si="280"/>
        <v>5</v>
      </c>
      <c r="G128">
        <v>7</v>
      </c>
      <c r="H128" t="s">
        <v>34</v>
      </c>
      <c r="I128">
        <v>1300</v>
      </c>
      <c r="J128" t="s">
        <v>43</v>
      </c>
      <c r="K128">
        <v>67</v>
      </c>
      <c r="L128" t="s">
        <v>65</v>
      </c>
      <c r="M128">
        <f t="shared" ref="M128:M159" si="286">$B129</f>
        <v>31</v>
      </c>
      <c r="N128" s="10">
        <f t="shared" si="282"/>
        <v>21.75</v>
      </c>
      <c r="O128" s="10">
        <f t="shared" si="283"/>
        <v>21.25</v>
      </c>
      <c r="P128" s="8">
        <f>(P129*-1)</f>
        <v>-8</v>
      </c>
      <c r="Q128" t="str">
        <f t="shared" si="284"/>
        <v>N</v>
      </c>
      <c r="S128" t="s">
        <v>204</v>
      </c>
      <c r="AC128">
        <f t="shared" si="143"/>
        <v>2</v>
      </c>
      <c r="AG128" t="s">
        <v>203</v>
      </c>
      <c r="AP128">
        <f t="shared" si="206"/>
        <v>1</v>
      </c>
    </row>
    <row r="129" spans="1:42" x14ac:dyDescent="0.35">
      <c r="A129" t="s">
        <v>30</v>
      </c>
      <c r="B129">
        <v>31</v>
      </c>
      <c r="C129" t="s">
        <v>1</v>
      </c>
      <c r="D129" t="str">
        <f t="shared" ref="D129" si="287">IF($B128&lt;$B129, "W", IF($B129&lt;$B128, "L", "T"))</f>
        <v>W</v>
      </c>
      <c r="E129" s="5">
        <v>40461</v>
      </c>
      <c r="F129" s="4">
        <f t="shared" si="280"/>
        <v>5</v>
      </c>
      <c r="G129">
        <v>7</v>
      </c>
      <c r="H129" t="s">
        <v>35</v>
      </c>
      <c r="I129">
        <v>1300</v>
      </c>
      <c r="J129" t="s">
        <v>43</v>
      </c>
      <c r="K129">
        <v>67</v>
      </c>
      <c r="L129" t="s">
        <v>65</v>
      </c>
      <c r="M129">
        <f t="shared" ref="M129:M160" si="288">$B128</f>
        <v>17</v>
      </c>
      <c r="N129" s="10">
        <f t="shared" si="282"/>
        <v>15.25</v>
      </c>
      <c r="O129" s="10">
        <f t="shared" si="283"/>
        <v>13.75</v>
      </c>
      <c r="P129" s="8">
        <v>8</v>
      </c>
      <c r="Q129" t="str">
        <f t="shared" si="284"/>
        <v>N</v>
      </c>
      <c r="S129" t="s">
        <v>203</v>
      </c>
      <c r="U129" t="s">
        <v>203</v>
      </c>
      <c r="AB129" t="s">
        <v>203</v>
      </c>
      <c r="AC129">
        <f t="shared" si="143"/>
        <v>3</v>
      </c>
      <c r="AM129" t="s">
        <v>203</v>
      </c>
      <c r="AP129">
        <f t="shared" si="206"/>
        <v>1</v>
      </c>
    </row>
    <row r="130" spans="1:42" x14ac:dyDescent="0.35">
      <c r="A130" t="s">
        <v>19</v>
      </c>
      <c r="B130">
        <v>36</v>
      </c>
      <c r="C130" t="s">
        <v>1</v>
      </c>
      <c r="D130" t="str">
        <f t="shared" ref="D130" si="289">IF($B130&lt;$B131,"L",IF($B131&lt;$B130, "W", "T"))</f>
        <v>W</v>
      </c>
      <c r="E130" s="5">
        <f t="shared" si="273"/>
        <v>40461</v>
      </c>
      <c r="F130" s="4">
        <f t="shared" si="280"/>
        <v>5</v>
      </c>
      <c r="G130">
        <v>10</v>
      </c>
      <c r="H130" t="s">
        <v>34</v>
      </c>
      <c r="I130">
        <v>1300</v>
      </c>
      <c r="J130" t="s">
        <v>43</v>
      </c>
      <c r="K130">
        <v>62</v>
      </c>
      <c r="L130" t="s">
        <v>65</v>
      </c>
      <c r="M130">
        <f t="shared" ref="M130:M161" si="290">$B131</f>
        <v>26</v>
      </c>
      <c r="N130" s="10">
        <f t="shared" si="282"/>
        <v>17.75</v>
      </c>
      <c r="O130" s="10">
        <f t="shared" si="283"/>
        <v>27.75</v>
      </c>
      <c r="P130" s="8">
        <f>(P131*-1)</f>
        <v>-2.5</v>
      </c>
      <c r="Q130" t="str">
        <f t="shared" si="284"/>
        <v>Y</v>
      </c>
      <c r="S130" t="s">
        <v>203</v>
      </c>
      <c r="AC130">
        <f t="shared" si="143"/>
        <v>1</v>
      </c>
      <c r="AH130" t="s">
        <v>204</v>
      </c>
      <c r="AP130">
        <f t="shared" ref="AP130:AP161" si="291">IF(ISBLANK($AD130),0,IF($AD130="O",2,1))+IF(ISBLANK($AE130),0,IF($AE130="O",2,1))+IF(ISBLANK($AF130),0,IF($AF130="O",2,1))+IF(ISBLANK($AG130),0,IF($AG130="O",2,1))+IF(ISBLANK($AH130),0,IF($AH130="O",2,1))+IF(ISBLANK($AI130),0,IF($AI130="O",2,1))+IF(ISBLANK($AJ130),0,IF($AJ130="O",2,1))+IF(ISBLANK($AK130),0,IF($AK130="O",2,1))+IF(ISBLANK($AL130),0,IF($AL130="O",2,1))+IF(ISBLANK($AM130),0,IF($AM130="O",2,1))+IF(ISBLANK($AN130),0,IF($AN130="O",2,1))+IF(ISBLANK($AO130),0,IF($AO130="O",2,1))</f>
        <v>2</v>
      </c>
    </row>
    <row r="131" spans="1:42" x14ac:dyDescent="0.35">
      <c r="A131" t="s">
        <v>11</v>
      </c>
      <c r="B131">
        <v>26</v>
      </c>
      <c r="C131" t="s">
        <v>1</v>
      </c>
      <c r="D131" t="str">
        <f t="shared" ref="D131" si="292">IF($B130&lt;$B131, "W", IF($B131&lt;$B130, "L", "T"))</f>
        <v>L</v>
      </c>
      <c r="E131" s="5">
        <v>40461</v>
      </c>
      <c r="F131" s="4">
        <f t="shared" si="280"/>
        <v>5</v>
      </c>
      <c r="G131">
        <v>7</v>
      </c>
      <c r="H131" t="s">
        <v>35</v>
      </c>
      <c r="I131">
        <v>1300</v>
      </c>
      <c r="J131" t="s">
        <v>43</v>
      </c>
      <c r="K131">
        <v>62</v>
      </c>
      <c r="L131" t="s">
        <v>65</v>
      </c>
      <c r="M131">
        <f t="shared" ref="M131:M162" si="293">$B130</f>
        <v>36</v>
      </c>
      <c r="N131" s="10">
        <f t="shared" si="282"/>
        <v>15.25</v>
      </c>
      <c r="O131" s="10">
        <f t="shared" si="283"/>
        <v>31.25</v>
      </c>
      <c r="P131" s="8">
        <v>2.5</v>
      </c>
      <c r="Q131" t="str">
        <f t="shared" si="284"/>
        <v>Y</v>
      </c>
      <c r="AC131">
        <f t="shared" ref="AC131:AC194" si="294">IF(ISBLANK($R131),0,IF($R131="O",2,1))+IF(ISBLANK($S131),0,IF($S131="O",2,1))+IF(ISBLANK($T131),0,IF($T131="O",2,1))+IF(ISBLANK($U131),0,IF($U131="O",2,1))+IF(ISBLANK($V131),0,IF($V131="O",2,1))+IF(ISBLANK($W131),0,IF($W131="O",2,1))+IF(ISBLANK($X131),0,IF($X131="O",2,1))+IF(ISBLANK($Y131),0,IF($Y131="O",2,1))+IF(ISBLANK($Z131),0,IF($Z131="O",2,1))+IF(ISBLANK($AA131),0,IF($AA131="O",2,1))+IF(ISBLANK($AB131),0,IF($AB131="O",2,1))</f>
        <v>0</v>
      </c>
      <c r="AJ131" t="s">
        <v>203</v>
      </c>
      <c r="AP131">
        <f t="shared" si="291"/>
        <v>1</v>
      </c>
    </row>
    <row r="132" spans="1:42" x14ac:dyDescent="0.35">
      <c r="A132" t="s">
        <v>26</v>
      </c>
      <c r="B132">
        <v>13</v>
      </c>
      <c r="C132" t="s">
        <v>5</v>
      </c>
      <c r="D132" t="str">
        <f t="shared" ref="D132" si="295">IF($B132&lt;$B133,"L",IF($B133&lt;$B132, "W", "T"))</f>
        <v>L</v>
      </c>
      <c r="E132" s="5">
        <f t="shared" si="273"/>
        <v>40461</v>
      </c>
      <c r="F132" s="4">
        <f t="shared" si="280"/>
        <v>5</v>
      </c>
      <c r="G132">
        <v>7</v>
      </c>
      <c r="H132" t="s">
        <v>34</v>
      </c>
      <c r="I132">
        <v>1300</v>
      </c>
      <c r="J132" t="s">
        <v>43</v>
      </c>
      <c r="K132">
        <v>72</v>
      </c>
      <c r="L132" t="s">
        <v>65</v>
      </c>
      <c r="M132">
        <f t="shared" ref="M132:M163" si="296">$B133</f>
        <v>16</v>
      </c>
      <c r="N132" s="10">
        <f t="shared" si="282"/>
        <v>26.5</v>
      </c>
      <c r="O132" s="10">
        <f t="shared" si="283"/>
        <v>18.25</v>
      </c>
      <c r="P132" s="8">
        <f>(P133*-1)</f>
        <v>3</v>
      </c>
      <c r="Q132" t="str">
        <f t="shared" si="284"/>
        <v>Y</v>
      </c>
      <c r="W132" t="s">
        <v>203</v>
      </c>
      <c r="AC132">
        <f t="shared" si="294"/>
        <v>1</v>
      </c>
      <c r="AL132" t="s">
        <v>203</v>
      </c>
      <c r="AN132" t="s">
        <v>203</v>
      </c>
      <c r="AO132" t="s">
        <v>203</v>
      </c>
      <c r="AP132">
        <f t="shared" si="291"/>
        <v>3</v>
      </c>
    </row>
    <row r="133" spans="1:42" x14ac:dyDescent="0.35">
      <c r="A133" t="s">
        <v>29</v>
      </c>
      <c r="B133">
        <v>16</v>
      </c>
      <c r="C133" t="s">
        <v>5</v>
      </c>
      <c r="D133" t="str">
        <f t="shared" ref="D133" si="297">IF($B132&lt;$B133, "W", IF($B133&lt;$B132, "L", "T"))</f>
        <v>W</v>
      </c>
      <c r="E133" s="5">
        <v>40461</v>
      </c>
      <c r="F133" s="4">
        <f t="shared" si="280"/>
        <v>5</v>
      </c>
      <c r="G133">
        <v>7</v>
      </c>
      <c r="H133" t="s">
        <v>35</v>
      </c>
      <c r="I133">
        <v>1300</v>
      </c>
      <c r="J133" t="s">
        <v>43</v>
      </c>
      <c r="K133">
        <v>72</v>
      </c>
      <c r="L133" t="s">
        <v>65</v>
      </c>
      <c r="M133">
        <f t="shared" ref="M133:M164" si="298">$B132</f>
        <v>13</v>
      </c>
      <c r="N133" s="10">
        <f t="shared" si="282"/>
        <v>18.25</v>
      </c>
      <c r="O133" s="10">
        <f t="shared" si="283"/>
        <v>19.75</v>
      </c>
      <c r="P133" s="8">
        <v>-3</v>
      </c>
      <c r="Q133" t="str">
        <f t="shared" si="284"/>
        <v>Y</v>
      </c>
      <c r="R133" t="s">
        <v>203</v>
      </c>
      <c r="X133" t="s">
        <v>203</v>
      </c>
      <c r="AC133">
        <f t="shared" si="294"/>
        <v>2</v>
      </c>
      <c r="AO133" t="s">
        <v>203</v>
      </c>
      <c r="AP133">
        <f t="shared" si="291"/>
        <v>1</v>
      </c>
    </row>
    <row r="134" spans="1:42" x14ac:dyDescent="0.35">
      <c r="A134" t="s">
        <v>3</v>
      </c>
      <c r="B134">
        <v>20</v>
      </c>
      <c r="C134" t="s">
        <v>1</v>
      </c>
      <c r="D134" t="str">
        <f t="shared" ref="D134" si="299">IF($B134&lt;$B135,"L",IF($B135&lt;$B134, "W", "T"))</f>
        <v>W</v>
      </c>
      <c r="E134" s="5">
        <f t="shared" si="273"/>
        <v>40461</v>
      </c>
      <c r="F134" s="4">
        <f t="shared" si="280"/>
        <v>5</v>
      </c>
      <c r="G134">
        <v>7</v>
      </c>
      <c r="H134" t="s">
        <v>34</v>
      </c>
      <c r="I134">
        <v>1300</v>
      </c>
      <c r="J134" t="s">
        <v>43</v>
      </c>
      <c r="K134" s="1">
        <f>K135</f>
        <v>71</v>
      </c>
      <c r="L134" s="1" t="str">
        <f>L135</f>
        <v>Sunny</v>
      </c>
      <c r="M134">
        <f t="shared" ref="M134:M165" si="300">$B135</f>
        <v>10</v>
      </c>
      <c r="N134" s="10">
        <f t="shared" si="282"/>
        <v>23.25</v>
      </c>
      <c r="O134" s="10">
        <f t="shared" si="283"/>
        <v>15</v>
      </c>
      <c r="P134" s="8">
        <f>(P135*-1)</f>
        <v>3</v>
      </c>
      <c r="Q134" t="str">
        <f t="shared" si="284"/>
        <v>N</v>
      </c>
      <c r="T134" t="s">
        <v>204</v>
      </c>
      <c r="AC134">
        <f t="shared" si="294"/>
        <v>2</v>
      </c>
      <c r="AI134" t="s">
        <v>203</v>
      </c>
      <c r="AP134">
        <f t="shared" si="291"/>
        <v>1</v>
      </c>
    </row>
    <row r="135" spans="1:42" x14ac:dyDescent="0.35">
      <c r="A135" t="s">
        <v>8</v>
      </c>
      <c r="B135">
        <v>10</v>
      </c>
      <c r="C135" t="s">
        <v>1</v>
      </c>
      <c r="D135" t="str">
        <f t="shared" ref="D135" si="301">IF($B134&lt;$B135, "W", IF($B135&lt;$B134, "L", "T"))</f>
        <v>L</v>
      </c>
      <c r="E135" s="5">
        <v>40461</v>
      </c>
      <c r="F135" s="4">
        <f t="shared" si="280"/>
        <v>5</v>
      </c>
      <c r="G135">
        <v>7</v>
      </c>
      <c r="H135" t="s">
        <v>35</v>
      </c>
      <c r="I135">
        <v>1300</v>
      </c>
      <c r="J135" t="s">
        <v>43</v>
      </c>
      <c r="K135" s="1">
        <v>71</v>
      </c>
      <c r="L135" s="1" t="s">
        <v>65</v>
      </c>
      <c r="M135">
        <f t="shared" ref="M135:M166" si="302">$B134</f>
        <v>20</v>
      </c>
      <c r="N135" s="10">
        <f t="shared" si="282"/>
        <v>17</v>
      </c>
      <c r="O135" s="10">
        <f t="shared" si="283"/>
        <v>19.25</v>
      </c>
      <c r="P135" s="8">
        <v>-3</v>
      </c>
      <c r="Q135" t="str">
        <f t="shared" si="284"/>
        <v>N</v>
      </c>
      <c r="S135" t="s">
        <v>203</v>
      </c>
      <c r="Z135" t="s">
        <v>204</v>
      </c>
      <c r="AA135" t="s">
        <v>203</v>
      </c>
      <c r="AC135">
        <f t="shared" si="294"/>
        <v>4</v>
      </c>
      <c r="AD135" t="s">
        <v>203</v>
      </c>
      <c r="AP135">
        <f t="shared" si="291"/>
        <v>1</v>
      </c>
    </row>
    <row r="136" spans="1:42" x14ac:dyDescent="0.35">
      <c r="A136" t="s">
        <v>33</v>
      </c>
      <c r="B136">
        <v>9</v>
      </c>
      <c r="C136" t="s">
        <v>1</v>
      </c>
      <c r="D136" t="str">
        <f t="shared" ref="D136" si="303">IF($B136&lt;$B137,"L",IF($B137&lt;$B136, "W", "T"))</f>
        <v>L</v>
      </c>
      <c r="E136" s="5">
        <f t="shared" si="273"/>
        <v>40461</v>
      </c>
      <c r="F136" s="4">
        <f t="shared" si="280"/>
        <v>4</v>
      </c>
      <c r="G136">
        <v>14</v>
      </c>
      <c r="H136" t="s">
        <v>34</v>
      </c>
      <c r="I136">
        <v>1300</v>
      </c>
      <c r="J136" t="s">
        <v>43</v>
      </c>
      <c r="K136" t="s">
        <v>61</v>
      </c>
      <c r="M136">
        <f t="shared" ref="M136:M167" si="304">$B137</f>
        <v>19</v>
      </c>
      <c r="N136" s="10">
        <f t="shared" si="282"/>
        <v>22.666666666666668</v>
      </c>
      <c r="O136" s="10">
        <f t="shared" si="283"/>
        <v>12.666666666666666</v>
      </c>
      <c r="P136" s="8">
        <f>(P137*-1)</f>
        <v>-7.5</v>
      </c>
      <c r="Q136" t="str">
        <f t="shared" si="284"/>
        <v>N</v>
      </c>
      <c r="AC136">
        <f t="shared" si="294"/>
        <v>0</v>
      </c>
      <c r="AP136">
        <f t="shared" si="291"/>
        <v>0</v>
      </c>
    </row>
    <row r="137" spans="1:42" x14ac:dyDescent="0.35">
      <c r="A137" t="s">
        <v>14</v>
      </c>
      <c r="B137">
        <v>19</v>
      </c>
      <c r="C137" t="s">
        <v>1</v>
      </c>
      <c r="D137" t="str">
        <f t="shared" ref="D137" si="305">IF($B136&lt;$B137, "W", IF($B137&lt;$B136, "L", "T"))</f>
        <v>W</v>
      </c>
      <c r="E137" s="5">
        <v>40461</v>
      </c>
      <c r="F137" s="4">
        <f t="shared" si="280"/>
        <v>5</v>
      </c>
      <c r="G137">
        <v>7</v>
      </c>
      <c r="H137" t="s">
        <v>35</v>
      </c>
      <c r="I137">
        <v>1300</v>
      </c>
      <c r="J137" t="s">
        <v>43</v>
      </c>
      <c r="K137" t="s">
        <v>61</v>
      </c>
      <c r="M137">
        <f t="shared" ref="M137:M168" si="306">$B136</f>
        <v>9</v>
      </c>
      <c r="N137" s="10">
        <f t="shared" si="282"/>
        <v>29.25</v>
      </c>
      <c r="O137" s="10">
        <f t="shared" si="283"/>
        <v>23</v>
      </c>
      <c r="P137" s="8">
        <v>7.5</v>
      </c>
      <c r="Q137" t="str">
        <f t="shared" si="284"/>
        <v>N</v>
      </c>
      <c r="S137" t="s">
        <v>204</v>
      </c>
      <c r="T137" t="s">
        <v>203</v>
      </c>
      <c r="W137" t="s">
        <v>203</v>
      </c>
      <c r="AA137" t="s">
        <v>203</v>
      </c>
      <c r="AC137">
        <f t="shared" si="294"/>
        <v>5</v>
      </c>
      <c r="AH137" t="s">
        <v>204</v>
      </c>
      <c r="AI137" t="s">
        <v>203</v>
      </c>
      <c r="AM137" t="s">
        <v>203</v>
      </c>
      <c r="AN137" t="s">
        <v>203</v>
      </c>
      <c r="AP137">
        <f t="shared" si="291"/>
        <v>5</v>
      </c>
    </row>
    <row r="138" spans="1:42" x14ac:dyDescent="0.35">
      <c r="A138" t="s">
        <v>17</v>
      </c>
      <c r="B138">
        <v>23</v>
      </c>
      <c r="C138" t="s">
        <v>1</v>
      </c>
      <c r="D138" t="str">
        <f t="shared" ref="D138" si="307">IF($B138&lt;$B139,"L",IF($B139&lt;$B138, "W", "T"))</f>
        <v>W</v>
      </c>
      <c r="E138" s="5">
        <f t="shared" si="273"/>
        <v>40461</v>
      </c>
      <c r="F138" s="4">
        <f t="shared" si="280"/>
        <v>5</v>
      </c>
      <c r="G138">
        <v>7</v>
      </c>
      <c r="H138" t="s">
        <v>34</v>
      </c>
      <c r="I138">
        <v>1300</v>
      </c>
      <c r="J138" t="s">
        <v>43</v>
      </c>
      <c r="K138">
        <v>81</v>
      </c>
      <c r="L138" t="s">
        <v>65</v>
      </c>
      <c r="M138">
        <f t="shared" ref="M138:M169" si="308">$B139</f>
        <v>6</v>
      </c>
      <c r="N138" s="10">
        <f t="shared" si="282"/>
        <v>17.25</v>
      </c>
      <c r="O138" s="10">
        <f t="shared" si="283"/>
        <v>17</v>
      </c>
      <c r="P138" s="8">
        <f>(P139*-1)</f>
        <v>-3</v>
      </c>
      <c r="Q138" t="str">
        <f t="shared" si="284"/>
        <v>Y</v>
      </c>
      <c r="R138" t="s">
        <v>204</v>
      </c>
      <c r="X138" t="s">
        <v>204</v>
      </c>
      <c r="AC138">
        <f t="shared" si="294"/>
        <v>4</v>
      </c>
      <c r="AP138">
        <f t="shared" si="291"/>
        <v>0</v>
      </c>
    </row>
    <row r="139" spans="1:42" x14ac:dyDescent="0.35">
      <c r="A139" t="s">
        <v>20</v>
      </c>
      <c r="B139">
        <v>6</v>
      </c>
      <c r="C139" t="s">
        <v>1</v>
      </c>
      <c r="D139" t="str">
        <f t="shared" ref="D139" si="309">IF($B138&lt;$B139, "W", IF($B139&lt;$B138, "L", "T"))</f>
        <v>L</v>
      </c>
      <c r="E139" s="5">
        <v>40461</v>
      </c>
      <c r="F139" s="4">
        <f t="shared" si="280"/>
        <v>5</v>
      </c>
      <c r="G139">
        <v>7</v>
      </c>
      <c r="H139" t="s">
        <v>35</v>
      </c>
      <c r="I139">
        <v>1300</v>
      </c>
      <c r="J139" t="s">
        <v>43</v>
      </c>
      <c r="K139">
        <v>81</v>
      </c>
      <c r="L139" t="s">
        <v>65</v>
      </c>
      <c r="M139">
        <f t="shared" ref="M139:M170" si="310">$B138</f>
        <v>23</v>
      </c>
      <c r="N139" s="10">
        <f t="shared" si="282"/>
        <v>11.5</v>
      </c>
      <c r="O139" s="10">
        <f t="shared" si="283"/>
        <v>21.75</v>
      </c>
      <c r="P139" s="8">
        <v>3</v>
      </c>
      <c r="Q139" t="str">
        <f t="shared" si="284"/>
        <v>Y</v>
      </c>
      <c r="T139" t="s">
        <v>204</v>
      </c>
      <c r="AC139">
        <f t="shared" si="294"/>
        <v>2</v>
      </c>
      <c r="AN139" t="s">
        <v>204</v>
      </c>
      <c r="AP139">
        <f t="shared" si="291"/>
        <v>2</v>
      </c>
    </row>
    <row r="140" spans="1:42" x14ac:dyDescent="0.35">
      <c r="A140" t="s">
        <v>9</v>
      </c>
      <c r="B140">
        <v>24</v>
      </c>
      <c r="C140" t="s">
        <v>1</v>
      </c>
      <c r="D140" t="str">
        <f t="shared" ref="D140" si="311">IF($B140&lt;$B141,"L",IF($B141&lt;$B140, "W", "T"))</f>
        <v>W</v>
      </c>
      <c r="E140" s="5">
        <f t="shared" si="273"/>
        <v>40461</v>
      </c>
      <c r="F140" s="4">
        <f t="shared" si="280"/>
        <v>4</v>
      </c>
      <c r="G140">
        <v>14</v>
      </c>
      <c r="H140" t="s">
        <v>34</v>
      </c>
      <c r="I140">
        <v>1300</v>
      </c>
      <c r="J140" t="s">
        <v>43</v>
      </c>
      <c r="K140">
        <v>81</v>
      </c>
      <c r="L140" t="s">
        <v>65</v>
      </c>
      <c r="M140">
        <f t="shared" ref="M140:M171" si="312">$B141</f>
        <v>21</v>
      </c>
      <c r="N140" s="10">
        <f t="shared" si="282"/>
        <v>16.666666666666668</v>
      </c>
      <c r="O140" s="10">
        <f t="shared" si="283"/>
        <v>19.666666666666668</v>
      </c>
      <c r="P140" s="8">
        <f>(P141*-1)</f>
        <v>-6.5</v>
      </c>
      <c r="Q140" t="str">
        <f t="shared" si="284"/>
        <v>Y</v>
      </c>
      <c r="R140" t="s">
        <v>203</v>
      </c>
      <c r="U140" t="s">
        <v>203</v>
      </c>
      <c r="AC140">
        <f t="shared" si="294"/>
        <v>2</v>
      </c>
      <c r="AP140">
        <f t="shared" si="291"/>
        <v>0</v>
      </c>
    </row>
    <row r="141" spans="1:42" x14ac:dyDescent="0.35">
      <c r="A141" t="s">
        <v>6</v>
      </c>
      <c r="B141">
        <v>21</v>
      </c>
      <c r="C141" t="s">
        <v>1</v>
      </c>
      <c r="D141" t="str">
        <f t="shared" ref="D141" si="313">IF($B140&lt;$B141, "W", IF($B141&lt;$B140, "L", "T"))</f>
        <v>L</v>
      </c>
      <c r="E141" s="5">
        <v>40461</v>
      </c>
      <c r="F141" s="4">
        <f t="shared" si="280"/>
        <v>5</v>
      </c>
      <c r="G141">
        <v>7</v>
      </c>
      <c r="H141" t="s">
        <v>35</v>
      </c>
      <c r="I141">
        <v>1300</v>
      </c>
      <c r="J141" t="s">
        <v>43</v>
      </c>
      <c r="K141">
        <v>81</v>
      </c>
      <c r="L141" t="s">
        <v>65</v>
      </c>
      <c r="M141">
        <f t="shared" ref="M141:M172" si="314">$B140</f>
        <v>24</v>
      </c>
      <c r="N141" s="10">
        <f t="shared" si="282"/>
        <v>19.75</v>
      </c>
      <c r="O141" s="10">
        <f t="shared" si="283"/>
        <v>19.5</v>
      </c>
      <c r="P141" s="8">
        <v>6.5</v>
      </c>
      <c r="Q141" t="str">
        <f t="shared" si="284"/>
        <v>Y</v>
      </c>
      <c r="AC141">
        <f t="shared" si="294"/>
        <v>0</v>
      </c>
      <c r="AE141" t="s">
        <v>203</v>
      </c>
      <c r="AI141" t="s">
        <v>203</v>
      </c>
      <c r="AL141" t="s">
        <v>203</v>
      </c>
      <c r="AO141" t="s">
        <v>204</v>
      </c>
      <c r="AP141">
        <f t="shared" si="291"/>
        <v>5</v>
      </c>
    </row>
    <row r="142" spans="1:42" x14ac:dyDescent="0.35">
      <c r="A142" t="s">
        <v>21</v>
      </c>
      <c r="B142">
        <v>34</v>
      </c>
      <c r="C142" t="s">
        <v>1</v>
      </c>
      <c r="D142" t="str">
        <f t="shared" ref="D142" si="315">IF($B142&lt;$B143,"L",IF($B143&lt;$B142, "W", "T"))</f>
        <v>W</v>
      </c>
      <c r="E142" s="5">
        <f t="shared" si="273"/>
        <v>40461</v>
      </c>
      <c r="F142" s="4">
        <f t="shared" si="280"/>
        <v>5</v>
      </c>
      <c r="G142">
        <v>7</v>
      </c>
      <c r="H142" t="s">
        <v>34</v>
      </c>
      <c r="I142">
        <v>1200</v>
      </c>
      <c r="J142" t="s">
        <v>38</v>
      </c>
      <c r="K142" t="s">
        <v>61</v>
      </c>
      <c r="M142">
        <f t="shared" ref="M142:M173" si="316">$B143</f>
        <v>10</v>
      </c>
      <c r="N142" s="10">
        <f t="shared" si="282"/>
        <v>18</v>
      </c>
      <c r="O142" s="10">
        <f t="shared" si="283"/>
        <v>22</v>
      </c>
      <c r="P142" s="8">
        <f>(P143*-1)</f>
        <v>-3</v>
      </c>
      <c r="Q142" t="str">
        <f t="shared" si="284"/>
        <v>Y</v>
      </c>
      <c r="S142" t="s">
        <v>203</v>
      </c>
      <c r="AC142">
        <f t="shared" si="294"/>
        <v>1</v>
      </c>
      <c r="AH142" t="s">
        <v>204</v>
      </c>
      <c r="AK142" t="s">
        <v>203</v>
      </c>
      <c r="AM142" t="s">
        <v>203</v>
      </c>
      <c r="AO142" t="s">
        <v>203</v>
      </c>
      <c r="AP142">
        <f t="shared" si="291"/>
        <v>5</v>
      </c>
    </row>
    <row r="143" spans="1:42" x14ac:dyDescent="0.35">
      <c r="A143" t="s">
        <v>15</v>
      </c>
      <c r="B143">
        <v>10</v>
      </c>
      <c r="C143" t="s">
        <v>1</v>
      </c>
      <c r="D143" t="str">
        <f t="shared" ref="D143" si="317">IF($B142&lt;$B143, "W", IF($B143&lt;$B142, "L", "T"))</f>
        <v>L</v>
      </c>
      <c r="E143" s="5">
        <v>40461</v>
      </c>
      <c r="F143" s="4">
        <f t="shared" si="280"/>
        <v>5</v>
      </c>
      <c r="G143">
        <v>7</v>
      </c>
      <c r="H143" t="s">
        <v>35</v>
      </c>
      <c r="I143">
        <v>1200</v>
      </c>
      <c r="J143" t="s">
        <v>38</v>
      </c>
      <c r="K143" t="s">
        <v>61</v>
      </c>
      <c r="M143">
        <f t="shared" ref="M143:M174" si="318">$B142</f>
        <v>34</v>
      </c>
      <c r="N143" s="10">
        <f t="shared" si="282"/>
        <v>27</v>
      </c>
      <c r="O143" s="10">
        <f t="shared" si="283"/>
        <v>25.5</v>
      </c>
      <c r="P143" s="8">
        <v>3</v>
      </c>
      <c r="Q143" t="str">
        <f t="shared" si="284"/>
        <v>Y</v>
      </c>
      <c r="T143" t="s">
        <v>203</v>
      </c>
      <c r="U143" t="s">
        <v>203</v>
      </c>
      <c r="AC143">
        <f t="shared" si="294"/>
        <v>2</v>
      </c>
      <c r="AH143" t="s">
        <v>203</v>
      </c>
      <c r="AK143" t="s">
        <v>203</v>
      </c>
      <c r="AN143" t="s">
        <v>203</v>
      </c>
      <c r="AO143" t="s">
        <v>203</v>
      </c>
      <c r="AP143">
        <f t="shared" si="291"/>
        <v>4</v>
      </c>
    </row>
    <row r="144" spans="1:42" x14ac:dyDescent="0.35">
      <c r="A144" t="s">
        <v>2</v>
      </c>
      <c r="B144">
        <v>20</v>
      </c>
      <c r="C144" t="s">
        <v>1</v>
      </c>
      <c r="D144" t="str">
        <f t="shared" ref="D144" si="319">IF($B144&lt;$B145,"L",IF($B145&lt;$B144, "W", "T"))</f>
        <v>L</v>
      </c>
      <c r="E144" s="5">
        <f t="shared" si="273"/>
        <v>40461</v>
      </c>
      <c r="F144" s="4">
        <f t="shared" si="280"/>
        <v>5</v>
      </c>
      <c r="G144">
        <v>7</v>
      </c>
      <c r="H144" t="s">
        <v>34</v>
      </c>
      <c r="I144">
        <v>1305</v>
      </c>
      <c r="J144" t="s">
        <v>67</v>
      </c>
      <c r="K144" t="s">
        <v>61</v>
      </c>
      <c r="M144">
        <f t="shared" ref="M144:M175" si="320">$B145</f>
        <v>30</v>
      </c>
      <c r="N144" s="10">
        <f t="shared" si="282"/>
        <v>19.75</v>
      </c>
      <c r="O144" s="10">
        <f t="shared" si="283"/>
        <v>18</v>
      </c>
      <c r="P144" s="8">
        <f>(P145*-1)</f>
        <v>7</v>
      </c>
      <c r="Q144" t="str">
        <f t="shared" si="284"/>
        <v>Y</v>
      </c>
      <c r="R144" t="s">
        <v>203</v>
      </c>
      <c r="T144" t="s">
        <v>203</v>
      </c>
      <c r="U144" t="s">
        <v>203</v>
      </c>
      <c r="Z144" t="s">
        <v>203</v>
      </c>
      <c r="AC144">
        <f t="shared" si="294"/>
        <v>4</v>
      </c>
      <c r="AK144" t="s">
        <v>204</v>
      </c>
      <c r="AM144" t="s">
        <v>204</v>
      </c>
      <c r="AO144" t="s">
        <v>203</v>
      </c>
      <c r="AP144">
        <f t="shared" si="291"/>
        <v>5</v>
      </c>
    </row>
    <row r="145" spans="1:42" x14ac:dyDescent="0.35">
      <c r="A145" t="s">
        <v>22</v>
      </c>
      <c r="B145">
        <v>30</v>
      </c>
      <c r="C145" t="s">
        <v>1</v>
      </c>
      <c r="D145" t="str">
        <f t="shared" ref="D145" si="321">IF($B144&lt;$B145, "W", IF($B145&lt;$B144, "L", "T"))</f>
        <v>W</v>
      </c>
      <c r="E145" s="5">
        <v>40461</v>
      </c>
      <c r="F145" s="4">
        <f t="shared" si="280"/>
        <v>5</v>
      </c>
      <c r="G145">
        <v>7</v>
      </c>
      <c r="H145" t="s">
        <v>35</v>
      </c>
      <c r="I145">
        <v>1305</v>
      </c>
      <c r="J145" t="s">
        <v>67</v>
      </c>
      <c r="K145" t="s">
        <v>61</v>
      </c>
      <c r="M145">
        <f t="shared" ref="M145:M176" si="322">$B144</f>
        <v>20</v>
      </c>
      <c r="N145" s="10">
        <f t="shared" si="282"/>
        <v>14.5</v>
      </c>
      <c r="O145" s="10">
        <f t="shared" si="283"/>
        <v>29.5</v>
      </c>
      <c r="P145" s="8">
        <v>-7</v>
      </c>
      <c r="Q145" t="str">
        <f t="shared" si="284"/>
        <v>Y</v>
      </c>
      <c r="T145" t="s">
        <v>204</v>
      </c>
      <c r="AC145">
        <f t="shared" si="294"/>
        <v>2</v>
      </c>
      <c r="AH145" t="s">
        <v>203</v>
      </c>
      <c r="AP145">
        <f t="shared" si="291"/>
        <v>1</v>
      </c>
    </row>
    <row r="146" spans="1:42" x14ac:dyDescent="0.35">
      <c r="A146" t="s">
        <v>32</v>
      </c>
      <c r="B146">
        <v>27</v>
      </c>
      <c r="C146" t="s">
        <v>1</v>
      </c>
      <c r="D146" t="str">
        <f t="shared" ref="D146" si="323">IF($B146&lt;$B147,"L",IF($B147&lt;$B146, "W", "T"))</f>
        <v>L</v>
      </c>
      <c r="E146" s="5">
        <f t="shared" si="273"/>
        <v>40461</v>
      </c>
      <c r="F146" s="4">
        <f t="shared" si="280"/>
        <v>5</v>
      </c>
      <c r="G146">
        <v>7</v>
      </c>
      <c r="H146" t="s">
        <v>34</v>
      </c>
      <c r="I146">
        <v>1315</v>
      </c>
      <c r="J146" t="s">
        <v>67</v>
      </c>
      <c r="K146" s="1">
        <v>61</v>
      </c>
      <c r="L146" s="1" t="s">
        <v>69</v>
      </c>
      <c r="M146">
        <f t="shared" ref="M146:M177" si="324">$B147</f>
        <v>35</v>
      </c>
      <c r="N146" s="10">
        <f t="shared" si="282"/>
        <v>28.25</v>
      </c>
      <c r="O146" s="10">
        <f t="shared" si="283"/>
        <v>17.75</v>
      </c>
      <c r="P146" s="8">
        <f>(P147*-1)</f>
        <v>7</v>
      </c>
      <c r="Q146" t="str">
        <f t="shared" si="284"/>
        <v>Y</v>
      </c>
      <c r="S146" t="s">
        <v>203</v>
      </c>
      <c r="Y146" t="s">
        <v>204</v>
      </c>
      <c r="AC146">
        <f t="shared" si="294"/>
        <v>3</v>
      </c>
      <c r="AH146" t="s">
        <v>203</v>
      </c>
      <c r="AP146">
        <f t="shared" si="291"/>
        <v>1</v>
      </c>
    </row>
    <row r="147" spans="1:42" x14ac:dyDescent="0.35">
      <c r="A147" t="s">
        <v>12</v>
      </c>
      <c r="B147">
        <v>35</v>
      </c>
      <c r="C147" t="s">
        <v>1</v>
      </c>
      <c r="D147" t="str">
        <f t="shared" ref="D147" si="325">IF($B146&lt;$B147, "W", IF($B147&lt;$B146, "L", "T"))</f>
        <v>W</v>
      </c>
      <c r="E147" s="5">
        <v>40461</v>
      </c>
      <c r="F147" s="4">
        <f t="shared" si="280"/>
        <v>5</v>
      </c>
      <c r="G147">
        <v>7</v>
      </c>
      <c r="H147" t="s">
        <v>35</v>
      </c>
      <c r="I147">
        <v>1315</v>
      </c>
      <c r="J147" t="s">
        <v>67</v>
      </c>
      <c r="K147" s="1">
        <v>61</v>
      </c>
      <c r="L147" s="1" t="s">
        <v>69</v>
      </c>
      <c r="M147">
        <f t="shared" ref="M147:M178" si="326">$B146</f>
        <v>27</v>
      </c>
      <c r="N147" s="10">
        <f t="shared" si="282"/>
        <v>19</v>
      </c>
      <c r="O147" s="10">
        <f t="shared" si="283"/>
        <v>26.75</v>
      </c>
      <c r="P147" s="8">
        <v>-7</v>
      </c>
      <c r="Q147" t="str">
        <f t="shared" si="284"/>
        <v>Y</v>
      </c>
      <c r="S147" t="s">
        <v>204</v>
      </c>
      <c r="U147" t="s">
        <v>203</v>
      </c>
      <c r="X147" t="s">
        <v>204</v>
      </c>
      <c r="AA147" t="s">
        <v>203</v>
      </c>
      <c r="AC147">
        <f t="shared" si="294"/>
        <v>6</v>
      </c>
      <c r="AH147" t="s">
        <v>204</v>
      </c>
      <c r="AP147">
        <f t="shared" si="291"/>
        <v>2</v>
      </c>
    </row>
    <row r="148" spans="1:42" x14ac:dyDescent="0.35">
      <c r="A148" t="s">
        <v>13</v>
      </c>
      <c r="B148">
        <v>34</v>
      </c>
      <c r="C148" t="s">
        <v>1</v>
      </c>
      <c r="D148" t="str">
        <f t="shared" ref="D148" si="327">IF($B148&lt;$B149,"L",IF($B149&lt;$B148, "W", "T"))</f>
        <v>W</v>
      </c>
      <c r="E148" s="5">
        <f t="shared" si="273"/>
        <v>40461</v>
      </c>
      <c r="F148" s="4">
        <f t="shared" si="280"/>
        <v>5</v>
      </c>
      <c r="G148">
        <v>7</v>
      </c>
      <c r="H148" t="s">
        <v>34</v>
      </c>
      <c r="I148">
        <v>1515</v>
      </c>
      <c r="J148" t="s">
        <v>38</v>
      </c>
      <c r="K148" t="s">
        <v>61</v>
      </c>
      <c r="M148">
        <f t="shared" ref="M148:M179" si="328">$B149</f>
        <v>27</v>
      </c>
      <c r="N148" s="10">
        <f t="shared" si="282"/>
        <v>24.5</v>
      </c>
      <c r="O148" s="10">
        <f t="shared" si="283"/>
        <v>17</v>
      </c>
      <c r="P148" s="8">
        <f>(P149*-1)</f>
        <v>-7</v>
      </c>
      <c r="Q148" t="str">
        <f t="shared" si="284"/>
        <v>Y</v>
      </c>
      <c r="X148" t="s">
        <v>204</v>
      </c>
      <c r="AC148">
        <f t="shared" si="294"/>
        <v>2</v>
      </c>
      <c r="AE148" t="s">
        <v>203</v>
      </c>
      <c r="AP148">
        <f t="shared" si="291"/>
        <v>1</v>
      </c>
    </row>
    <row r="149" spans="1:42" x14ac:dyDescent="0.35">
      <c r="A149" t="s">
        <v>28</v>
      </c>
      <c r="B149">
        <v>27</v>
      </c>
      <c r="C149" t="s">
        <v>1</v>
      </c>
      <c r="D149" t="str">
        <f t="shared" ref="D149" si="329">IF($B148&lt;$B149, "W", IF($B149&lt;$B148, "L", "T"))</f>
        <v>L</v>
      </c>
      <c r="E149" s="5">
        <v>40461</v>
      </c>
      <c r="F149" s="4">
        <f t="shared" si="280"/>
        <v>4</v>
      </c>
      <c r="G149">
        <v>14</v>
      </c>
      <c r="H149" t="s">
        <v>35</v>
      </c>
      <c r="I149">
        <v>1515</v>
      </c>
      <c r="J149" t="s">
        <v>38</v>
      </c>
      <c r="K149" t="s">
        <v>61</v>
      </c>
      <c r="M149">
        <f t="shared" ref="M149:M180" si="330">$B148</f>
        <v>34</v>
      </c>
      <c r="N149" s="10">
        <f t="shared" si="282"/>
        <v>18</v>
      </c>
      <c r="O149" s="10">
        <f t="shared" si="283"/>
        <v>17.666666666666668</v>
      </c>
      <c r="P149" s="8">
        <v>7</v>
      </c>
      <c r="Q149" t="str">
        <f t="shared" si="284"/>
        <v>Y</v>
      </c>
      <c r="X149" t="s">
        <v>203</v>
      </c>
      <c r="AB149" t="s">
        <v>203</v>
      </c>
      <c r="AC149">
        <f t="shared" si="294"/>
        <v>2</v>
      </c>
      <c r="AP149">
        <f t="shared" si="291"/>
        <v>0</v>
      </c>
    </row>
    <row r="150" spans="1:42" x14ac:dyDescent="0.35">
      <c r="A150" t="s">
        <v>27</v>
      </c>
      <c r="B150">
        <v>27</v>
      </c>
      <c r="C150" t="s">
        <v>1</v>
      </c>
      <c r="D150" t="str">
        <f t="shared" ref="D150" si="331">IF($B150&lt;$B151,"L",IF($B151&lt;$B150, "W", "T"))</f>
        <v>W</v>
      </c>
      <c r="E150" s="5">
        <f t="shared" si="273"/>
        <v>40461</v>
      </c>
      <c r="F150" s="4">
        <f t="shared" si="280"/>
        <v>5</v>
      </c>
      <c r="G150">
        <v>7</v>
      </c>
      <c r="H150" t="s">
        <v>34</v>
      </c>
      <c r="I150">
        <v>1720</v>
      </c>
      <c r="J150" t="s">
        <v>67</v>
      </c>
      <c r="K150">
        <v>71</v>
      </c>
      <c r="L150" t="s">
        <v>65</v>
      </c>
      <c r="M150">
        <f t="shared" ref="M150:M181" si="332">$B151</f>
        <v>24</v>
      </c>
      <c r="N150" s="10">
        <f t="shared" si="282"/>
        <v>23.75</v>
      </c>
      <c r="O150" s="10">
        <f t="shared" si="283"/>
        <v>19.75</v>
      </c>
      <c r="P150" s="8">
        <f>(P151*-1)</f>
        <v>-3.5</v>
      </c>
      <c r="Q150" t="str">
        <f t="shared" si="284"/>
        <v>Y</v>
      </c>
      <c r="R150" t="s">
        <v>204</v>
      </c>
      <c r="S150" t="s">
        <v>203</v>
      </c>
      <c r="U150" t="s">
        <v>203</v>
      </c>
      <c r="X150" t="s">
        <v>203</v>
      </c>
      <c r="AC150">
        <f t="shared" si="294"/>
        <v>5</v>
      </c>
      <c r="AD150" t="s">
        <v>203</v>
      </c>
      <c r="AL150" t="s">
        <v>204</v>
      </c>
      <c r="AP150">
        <f t="shared" si="291"/>
        <v>3</v>
      </c>
    </row>
    <row r="151" spans="1:42" x14ac:dyDescent="0.35">
      <c r="A151" t="s">
        <v>24</v>
      </c>
      <c r="B151">
        <v>24</v>
      </c>
      <c r="C151" t="s">
        <v>1</v>
      </c>
      <c r="D151" t="str">
        <f t="shared" ref="D151" si="333">IF($B150&lt;$B151, "W", IF($B151&lt;$B150, "L", "T"))</f>
        <v>L</v>
      </c>
      <c r="E151" s="5">
        <v>40461</v>
      </c>
      <c r="F151" s="4">
        <f t="shared" si="280"/>
        <v>5</v>
      </c>
      <c r="G151">
        <v>7</v>
      </c>
      <c r="H151" t="s">
        <v>35</v>
      </c>
      <c r="I151">
        <v>1720</v>
      </c>
      <c r="J151" t="s">
        <v>67</v>
      </c>
      <c r="K151">
        <v>71</v>
      </c>
      <c r="L151" t="s">
        <v>65</v>
      </c>
      <c r="M151">
        <f t="shared" ref="M151:M182" si="334">$B150</f>
        <v>27</v>
      </c>
      <c r="N151" s="10">
        <f t="shared" si="282"/>
        <v>13</v>
      </c>
      <c r="O151" s="10">
        <f t="shared" si="283"/>
        <v>25.75</v>
      </c>
      <c r="P151" s="8">
        <v>3.5</v>
      </c>
      <c r="Q151" t="str">
        <f t="shared" si="284"/>
        <v>Y</v>
      </c>
      <c r="Y151" t="s">
        <v>203</v>
      </c>
      <c r="AC151">
        <f t="shared" si="294"/>
        <v>1</v>
      </c>
      <c r="AI151" t="s">
        <v>203</v>
      </c>
      <c r="AP151">
        <f t="shared" si="291"/>
        <v>1</v>
      </c>
    </row>
    <row r="152" spans="1:42" x14ac:dyDescent="0.35">
      <c r="A152" t="s">
        <v>0</v>
      </c>
      <c r="B152">
        <v>20</v>
      </c>
      <c r="C152" t="s">
        <v>1</v>
      </c>
      <c r="D152" t="str">
        <f t="shared" ref="D152" si="335">IF($B152&lt;$B153,"L",IF($B153&lt;$B152, "W", "T"))</f>
        <v>L</v>
      </c>
      <c r="E152" s="5">
        <f t="shared" si="273"/>
        <v>40462</v>
      </c>
      <c r="F152" s="4">
        <f t="shared" si="280"/>
        <v>4</v>
      </c>
      <c r="G152">
        <v>15</v>
      </c>
      <c r="H152" t="s">
        <v>34</v>
      </c>
      <c r="I152" s="1">
        <f>I153</f>
        <v>2115</v>
      </c>
      <c r="J152" t="s">
        <v>43</v>
      </c>
      <c r="K152" s="1">
        <f>K153</f>
        <v>72</v>
      </c>
      <c r="L152" s="1" t="str">
        <f>L153</f>
        <v>Cloudy</v>
      </c>
      <c r="M152">
        <f t="shared" ref="M152:M183" si="336">$B153</f>
        <v>29</v>
      </c>
      <c r="N152" s="10">
        <f t="shared" si="282"/>
        <v>14.333333333333334</v>
      </c>
      <c r="O152" s="10">
        <f t="shared" si="283"/>
        <v>12.666666666666666</v>
      </c>
      <c r="P152" s="8">
        <f>(P153*-1)</f>
        <v>-4</v>
      </c>
      <c r="Q152" t="str">
        <f t="shared" si="284"/>
        <v>N</v>
      </c>
      <c r="R152" t="s">
        <v>203</v>
      </c>
      <c r="U152" t="s">
        <v>203</v>
      </c>
      <c r="V152" t="s">
        <v>204</v>
      </c>
      <c r="W152" t="s">
        <v>203</v>
      </c>
      <c r="AC152">
        <f t="shared" si="294"/>
        <v>5</v>
      </c>
      <c r="AP152">
        <f t="shared" si="291"/>
        <v>0</v>
      </c>
    </row>
    <row r="153" spans="1:42" x14ac:dyDescent="0.35">
      <c r="A153" t="s">
        <v>31</v>
      </c>
      <c r="B153">
        <v>29</v>
      </c>
      <c r="C153" t="s">
        <v>1</v>
      </c>
      <c r="D153" t="str">
        <f t="shared" ref="D153" si="337">IF($B152&lt;$B153, "W", IF($B153&lt;$B152, "L", "T"))</f>
        <v>W</v>
      </c>
      <c r="E153" s="5">
        <v>40462</v>
      </c>
      <c r="F153" s="4">
        <f t="shared" si="280"/>
        <v>5</v>
      </c>
      <c r="G153">
        <v>8</v>
      </c>
      <c r="H153" t="s">
        <v>35</v>
      </c>
      <c r="I153" s="1">
        <v>2115</v>
      </c>
      <c r="J153" t="s">
        <v>43</v>
      </c>
      <c r="K153">
        <v>72</v>
      </c>
      <c r="L153" t="s">
        <v>64</v>
      </c>
      <c r="M153">
        <f t="shared" ref="M153:M184" si="338">$B152</f>
        <v>20</v>
      </c>
      <c r="N153" s="10">
        <f t="shared" si="282"/>
        <v>26.5</v>
      </c>
      <c r="O153" s="10">
        <f t="shared" si="283"/>
        <v>15.25</v>
      </c>
      <c r="P153" s="8">
        <v>4</v>
      </c>
      <c r="Q153" t="str">
        <f t="shared" si="284"/>
        <v>N</v>
      </c>
      <c r="T153" t="s">
        <v>203</v>
      </c>
      <c r="V153" t="s">
        <v>203</v>
      </c>
      <c r="Y153" t="s">
        <v>203</v>
      </c>
      <c r="AC153">
        <f t="shared" si="294"/>
        <v>3</v>
      </c>
      <c r="AD153" t="s">
        <v>203</v>
      </c>
      <c r="AJ153" t="s">
        <v>203</v>
      </c>
      <c r="AK153" t="s">
        <v>203</v>
      </c>
      <c r="AP153">
        <f t="shared" si="291"/>
        <v>3</v>
      </c>
    </row>
    <row r="154" spans="1:42" x14ac:dyDescent="0.35">
      <c r="A154" t="s">
        <v>32</v>
      </c>
      <c r="B154">
        <v>17</v>
      </c>
      <c r="C154" t="s">
        <v>1</v>
      </c>
      <c r="D154" t="str">
        <f t="shared" ref="D154" si="339">IF($B154&lt;$B155,"L",IF($B155&lt;$B154, "W", "T"))</f>
        <v>L</v>
      </c>
      <c r="E154" s="5">
        <f t="shared" ref="E154:E180" si="340">$E155</f>
        <v>40468</v>
      </c>
      <c r="F154" s="4">
        <f>1+IF(ISNA(VLOOKUP($A154,$A$126:$F$153,6,FALSE)),VLOOKUP($A154,$A$98:$F$125,6,FALSE),VLOOKUP($A154,$A$126:$F$153,6,FALSE))</f>
        <v>6</v>
      </c>
      <c r="G154">
        <v>7</v>
      </c>
      <c r="H154" t="s">
        <v>34</v>
      </c>
      <c r="I154">
        <v>1200</v>
      </c>
      <c r="J154" t="s">
        <v>38</v>
      </c>
      <c r="K154" t="s">
        <v>61</v>
      </c>
      <c r="M154">
        <f t="shared" ref="M154:M185" si="341">$B155</f>
        <v>20</v>
      </c>
      <c r="N154" s="10">
        <f>IF(ISNA(VLOOKUP($A154,$A$126:$N$153,2,FALSE)),((VLOOKUP($A154,$A$98:$N$125,14,FALSE)*($F154-2))+VLOOKUP($A154,$A$98:$N$125,2,FALSE))/($F154-1),((VLOOKUP($A154,$A$126:$N$153,14,FALSE)*($F154-2))+VLOOKUP($A154,$A$126:$N$153,2,FALSE))/($F154-1))</f>
        <v>28</v>
      </c>
      <c r="O154" s="10">
        <f>IF(ISNA(VLOOKUP($A154,$A$126:$O$153,13,FALSE)),((VLOOKUP($A154,$A$98:$O$125,15,FALSE)*($F154-2))+VLOOKUP($A154,$A$98:$O$125,13,FALSE))/($F154-1),((VLOOKUP($A154,$A$126:$O$153,15,FALSE)*($F154-2))+VLOOKUP($A154,$A$126:$O$153,13,FALSE))/($F154-1))</f>
        <v>21.2</v>
      </c>
      <c r="P154" s="8">
        <f>(P155*-1)</f>
        <v>8.5</v>
      </c>
      <c r="Q154" t="str">
        <f>IF(AND(($P154 &lt;  0), ($D154="L")), "N", IF(AND(($P154 &gt; 0), ($D154="W")),"N","Y"))</f>
        <v>Y</v>
      </c>
      <c r="S154" t="s">
        <v>203</v>
      </c>
      <c r="Y154" t="s">
        <v>203</v>
      </c>
      <c r="AB154" t="s">
        <v>204</v>
      </c>
      <c r="AC154">
        <f t="shared" si="294"/>
        <v>4</v>
      </c>
      <c r="AP154">
        <f t="shared" si="291"/>
        <v>0</v>
      </c>
    </row>
    <row r="155" spans="1:42" x14ac:dyDescent="0.35">
      <c r="A155" t="s">
        <v>23</v>
      </c>
      <c r="B155">
        <v>20</v>
      </c>
      <c r="C155" t="s">
        <v>1</v>
      </c>
      <c r="D155" t="str">
        <f t="shared" ref="D155" si="342">IF($B154&lt;$B155, "W", IF($B155&lt;$B154, "L", "T"))</f>
        <v>W</v>
      </c>
      <c r="E155" s="5">
        <v>40468</v>
      </c>
      <c r="F155" s="4">
        <f t="shared" ref="F155:F182" si="343">1+IF(ISNA(VLOOKUP($A155,$A$126:$F$153,6,FALSE)),VLOOKUP($A155,$A$98:$F$125,6,FALSE),VLOOKUP($A155,$A$126:$F$153,6,FALSE))</f>
        <v>6</v>
      </c>
      <c r="G155">
        <v>7</v>
      </c>
      <c r="H155" t="s">
        <v>35</v>
      </c>
      <c r="I155">
        <v>1200</v>
      </c>
      <c r="J155" t="s">
        <v>38</v>
      </c>
      <c r="K155" t="s">
        <v>61</v>
      </c>
      <c r="M155">
        <f t="shared" ref="M155:M186" si="344">$B154</f>
        <v>17</v>
      </c>
      <c r="N155" s="10">
        <f t="shared" ref="N155:N182" si="345">IF(ISNA(VLOOKUP($A155,$A$126:$N$153,2,FALSE)),((VLOOKUP($A155,$A$98:$N$125,14,FALSE)*($F155-2))+VLOOKUP($A155,$A$98:$N$125,2,FALSE))/($F155-1),((VLOOKUP($A155,$A$126:$N$153,14,FALSE)*($F155-2))+VLOOKUP($A155,$A$126:$N$153,2,FALSE))/($F155-1))</f>
        <v>16.600000000000001</v>
      </c>
      <c r="O155" s="10">
        <f t="shared" ref="O155:O182" si="346">IF(ISNA(VLOOKUP($A155,$A$126:$O$153,13,FALSE)),((VLOOKUP($A155,$A$98:$O$125,15,FALSE)*($F155-2))+VLOOKUP($A155,$A$98:$O$125,13,FALSE))/($F155-1),((VLOOKUP($A155,$A$126:$O$153,15,FALSE)*($F155-2))+VLOOKUP($A155,$A$126:$O$153,13,FALSE))/($F155-1))</f>
        <v>19.2</v>
      </c>
      <c r="P155" s="8">
        <v>-8.5</v>
      </c>
      <c r="Q155" t="str">
        <f t="shared" ref="Q155:Q181" si="347">IF(AND(($P155 &lt;  0), ($D155="L")), "N", IF(AND(($P155 &gt; 0), ($D155="W")),"N","Y"))</f>
        <v>Y</v>
      </c>
      <c r="U155" t="s">
        <v>203</v>
      </c>
      <c r="X155" t="s">
        <v>203</v>
      </c>
      <c r="AC155">
        <f t="shared" si="294"/>
        <v>2</v>
      </c>
      <c r="AG155" t="s">
        <v>203</v>
      </c>
      <c r="AL155" t="s">
        <v>203</v>
      </c>
      <c r="AP155">
        <f t="shared" si="291"/>
        <v>2</v>
      </c>
    </row>
    <row r="156" spans="1:42" x14ac:dyDescent="0.35">
      <c r="A156" t="s">
        <v>2</v>
      </c>
      <c r="B156">
        <v>31</v>
      </c>
      <c r="C156" t="s">
        <v>1</v>
      </c>
      <c r="D156" t="str">
        <f t="shared" ref="D156" si="348">IF($B156&lt;$B157,"L",IF($B157&lt;$B156, "W", "T"))</f>
        <v>W</v>
      </c>
      <c r="E156" s="5">
        <f t="shared" si="340"/>
        <v>40468</v>
      </c>
      <c r="F156" s="4">
        <f t="shared" si="343"/>
        <v>6</v>
      </c>
      <c r="G156">
        <v>7</v>
      </c>
      <c r="H156" t="s">
        <v>34</v>
      </c>
      <c r="I156">
        <v>1300</v>
      </c>
      <c r="J156" t="s">
        <v>43</v>
      </c>
      <c r="K156">
        <v>81</v>
      </c>
      <c r="L156" t="s">
        <v>69</v>
      </c>
      <c r="M156">
        <f t="shared" ref="M156:M187" si="349">$B157</f>
        <v>6</v>
      </c>
      <c r="N156" s="10">
        <f t="shared" si="345"/>
        <v>19.8</v>
      </c>
      <c r="O156" s="10">
        <f t="shared" si="346"/>
        <v>20.399999999999999</v>
      </c>
      <c r="P156" s="8">
        <f>(P157*-1)</f>
        <v>5</v>
      </c>
      <c r="Q156" t="str">
        <f t="shared" si="347"/>
        <v>N</v>
      </c>
      <c r="R156" t="s">
        <v>203</v>
      </c>
      <c r="T156" t="s">
        <v>203</v>
      </c>
      <c r="Z156" t="s">
        <v>203</v>
      </c>
      <c r="AC156">
        <f t="shared" si="294"/>
        <v>3</v>
      </c>
      <c r="AI156" t="s">
        <v>204</v>
      </c>
      <c r="AK156" t="s">
        <v>203</v>
      </c>
      <c r="AM156" t="s">
        <v>204</v>
      </c>
      <c r="AO156" t="s">
        <v>203</v>
      </c>
      <c r="AP156">
        <f t="shared" si="291"/>
        <v>6</v>
      </c>
    </row>
    <row r="157" spans="1:42" x14ac:dyDescent="0.35">
      <c r="A157" t="s">
        <v>9</v>
      </c>
      <c r="B157">
        <v>6</v>
      </c>
      <c r="C157" t="s">
        <v>1</v>
      </c>
      <c r="D157" t="str">
        <f t="shared" ref="D157" si="350">IF($B156&lt;$B157, "W", IF($B157&lt;$B156, "L", "T"))</f>
        <v>L</v>
      </c>
      <c r="E157" s="5">
        <v>40468</v>
      </c>
      <c r="F157" s="4">
        <f t="shared" si="343"/>
        <v>5</v>
      </c>
      <c r="G157">
        <v>7</v>
      </c>
      <c r="H157" t="s">
        <v>35</v>
      </c>
      <c r="I157">
        <v>1300</v>
      </c>
      <c r="J157" t="s">
        <v>43</v>
      </c>
      <c r="K157">
        <v>81</v>
      </c>
      <c r="L157" t="s">
        <v>69</v>
      </c>
      <c r="M157">
        <f t="shared" ref="M157:M188" si="351">$B156</f>
        <v>31</v>
      </c>
      <c r="N157" s="10">
        <f t="shared" si="345"/>
        <v>18.5</v>
      </c>
      <c r="O157" s="10">
        <f t="shared" si="346"/>
        <v>20</v>
      </c>
      <c r="P157" s="8">
        <v>-5</v>
      </c>
      <c r="Q157" t="str">
        <f t="shared" si="347"/>
        <v>N</v>
      </c>
      <c r="U157" t="s">
        <v>203</v>
      </c>
      <c r="V157" t="s">
        <v>204</v>
      </c>
      <c r="AA157" t="s">
        <v>203</v>
      </c>
      <c r="AC157">
        <f t="shared" si="294"/>
        <v>4</v>
      </c>
      <c r="AO157" t="s">
        <v>203</v>
      </c>
      <c r="AP157">
        <f t="shared" si="291"/>
        <v>1</v>
      </c>
    </row>
    <row r="158" spans="1:42" x14ac:dyDescent="0.35">
      <c r="A158" t="s">
        <v>25</v>
      </c>
      <c r="B158">
        <v>23</v>
      </c>
      <c r="C158" t="s">
        <v>1</v>
      </c>
      <c r="D158" t="str">
        <f t="shared" ref="D158" si="352">IF($B158&lt;$B159,"L",IF($B159&lt;$B158, "W", "T"))</f>
        <v>W</v>
      </c>
      <c r="E158" s="5">
        <f t="shared" si="340"/>
        <v>40468</v>
      </c>
      <c r="F158" s="4">
        <f t="shared" si="343"/>
        <v>5</v>
      </c>
      <c r="G158">
        <v>14</v>
      </c>
      <c r="H158" t="s">
        <v>34</v>
      </c>
      <c r="I158">
        <v>1200</v>
      </c>
      <c r="J158" t="s">
        <v>38</v>
      </c>
      <c r="K158" s="1">
        <f>K159</f>
        <v>61</v>
      </c>
      <c r="L158" s="1" t="str">
        <f>L159</f>
        <v>Sunny</v>
      </c>
      <c r="M158">
        <f t="shared" ref="M158:M189" si="353">$B159</f>
        <v>20</v>
      </c>
      <c r="N158" s="10">
        <f t="shared" si="345"/>
        <v>18.75</v>
      </c>
      <c r="O158" s="10">
        <f t="shared" si="346"/>
        <v>19.25</v>
      </c>
      <c r="P158" s="8">
        <f>(P159*-1)</f>
        <v>-6</v>
      </c>
      <c r="Q158" t="str">
        <f t="shared" si="347"/>
        <v>Y</v>
      </c>
      <c r="AC158">
        <f t="shared" si="294"/>
        <v>0</v>
      </c>
      <c r="AK158" t="s">
        <v>204</v>
      </c>
      <c r="AL158" t="s">
        <v>203</v>
      </c>
      <c r="AP158">
        <f t="shared" si="291"/>
        <v>3</v>
      </c>
    </row>
    <row r="159" spans="1:42" x14ac:dyDescent="0.35">
      <c r="A159" t="s">
        <v>17</v>
      </c>
      <c r="B159">
        <v>20</v>
      </c>
      <c r="C159" t="s">
        <v>1</v>
      </c>
      <c r="D159" t="str">
        <f t="shared" ref="D159" si="354">IF($B158&lt;$B159, "W", IF($B159&lt;$B158, "L", "T"))</f>
        <v>L</v>
      </c>
      <c r="E159" s="5">
        <v>40468</v>
      </c>
      <c r="F159" s="4">
        <f t="shared" si="343"/>
        <v>6</v>
      </c>
      <c r="G159">
        <v>7</v>
      </c>
      <c r="H159" t="s">
        <v>35</v>
      </c>
      <c r="I159">
        <v>1200</v>
      </c>
      <c r="J159" t="s">
        <v>38</v>
      </c>
      <c r="K159" s="1">
        <v>61</v>
      </c>
      <c r="L159" s="1" t="s">
        <v>65</v>
      </c>
      <c r="M159">
        <f t="shared" ref="M159:M190" si="355">$B158</f>
        <v>23</v>
      </c>
      <c r="N159" s="10">
        <f t="shared" si="345"/>
        <v>18.399999999999999</v>
      </c>
      <c r="O159" s="10">
        <f t="shared" si="346"/>
        <v>14.8</v>
      </c>
      <c r="P159" s="8">
        <v>6</v>
      </c>
      <c r="Q159" t="str">
        <f t="shared" si="347"/>
        <v>Y</v>
      </c>
      <c r="R159" t="s">
        <v>203</v>
      </c>
      <c r="X159" t="s">
        <v>203</v>
      </c>
      <c r="Y159" t="s">
        <v>204</v>
      </c>
      <c r="AC159">
        <f t="shared" si="294"/>
        <v>4</v>
      </c>
      <c r="AH159" t="s">
        <v>204</v>
      </c>
      <c r="AJ159" t="s">
        <v>203</v>
      </c>
      <c r="AM159" t="s">
        <v>203</v>
      </c>
      <c r="AP159">
        <f t="shared" si="291"/>
        <v>4</v>
      </c>
    </row>
    <row r="160" spans="1:42" x14ac:dyDescent="0.35">
      <c r="A160" t="s">
        <v>30</v>
      </c>
      <c r="B160">
        <v>20</v>
      </c>
      <c r="C160" t="s">
        <v>5</v>
      </c>
      <c r="D160" t="str">
        <f t="shared" ref="D160" si="356">IF($B160&lt;$B161,"L",IF($B161&lt;$B160, "W", "T"))</f>
        <v>L</v>
      </c>
      <c r="E160" s="5">
        <f t="shared" si="340"/>
        <v>40468</v>
      </c>
      <c r="F160" s="4">
        <f t="shared" si="343"/>
        <v>6</v>
      </c>
      <c r="G160">
        <v>7</v>
      </c>
      <c r="H160" t="s">
        <v>34</v>
      </c>
      <c r="I160">
        <v>1300</v>
      </c>
      <c r="J160" t="s">
        <v>43</v>
      </c>
      <c r="K160">
        <v>57</v>
      </c>
      <c r="L160" t="s">
        <v>65</v>
      </c>
      <c r="M160">
        <f t="shared" ref="M160:M191" si="357">$B161</f>
        <v>23</v>
      </c>
      <c r="N160" s="10">
        <f t="shared" si="345"/>
        <v>18.399999999999999</v>
      </c>
      <c r="O160" s="10">
        <f t="shared" si="346"/>
        <v>14.4</v>
      </c>
      <c r="P160" s="8">
        <f>(P161*-1)</f>
        <v>-3</v>
      </c>
      <c r="Q160" t="str">
        <f t="shared" si="347"/>
        <v>N</v>
      </c>
      <c r="S160" t="s">
        <v>203</v>
      </c>
      <c r="U160" t="s">
        <v>203</v>
      </c>
      <c r="AB160" t="s">
        <v>203</v>
      </c>
      <c r="AC160">
        <f t="shared" si="294"/>
        <v>3</v>
      </c>
      <c r="AE160" t="s">
        <v>203</v>
      </c>
      <c r="AG160" t="s">
        <v>204</v>
      </c>
      <c r="AI160" t="s">
        <v>203</v>
      </c>
      <c r="AP160">
        <f t="shared" si="291"/>
        <v>4</v>
      </c>
    </row>
    <row r="161" spans="1:42" x14ac:dyDescent="0.35">
      <c r="A161" t="s">
        <v>7</v>
      </c>
      <c r="B161">
        <v>23</v>
      </c>
      <c r="C161" t="s">
        <v>5</v>
      </c>
      <c r="D161" t="str">
        <f t="shared" ref="D161" si="358">IF($B160&lt;$B161, "W", IF($B161&lt;$B160, "L", "T"))</f>
        <v>W</v>
      </c>
      <c r="E161" s="5">
        <v>40468</v>
      </c>
      <c r="F161" s="4">
        <f t="shared" si="343"/>
        <v>5</v>
      </c>
      <c r="G161">
        <v>13</v>
      </c>
      <c r="H161" t="s">
        <v>35</v>
      </c>
      <c r="I161">
        <v>1300</v>
      </c>
      <c r="J161" t="s">
        <v>43</v>
      </c>
      <c r="K161">
        <v>57</v>
      </c>
      <c r="L161" t="s">
        <v>65</v>
      </c>
      <c r="M161">
        <f t="shared" ref="M161:M192" si="359">$B160</f>
        <v>20</v>
      </c>
      <c r="N161" s="10">
        <f t="shared" si="345"/>
        <v>32.75</v>
      </c>
      <c r="O161" s="10">
        <f t="shared" si="346"/>
        <v>24</v>
      </c>
      <c r="P161" s="8">
        <v>3</v>
      </c>
      <c r="Q161" t="str">
        <f t="shared" si="347"/>
        <v>N</v>
      </c>
      <c r="R161" t="s">
        <v>203</v>
      </c>
      <c r="AC161">
        <f t="shared" si="294"/>
        <v>1</v>
      </c>
      <c r="AK161" t="s">
        <v>204</v>
      </c>
      <c r="AN161" t="s">
        <v>203</v>
      </c>
      <c r="AP161">
        <f t="shared" si="291"/>
        <v>3</v>
      </c>
    </row>
    <row r="162" spans="1:42" x14ac:dyDescent="0.35">
      <c r="A162" t="s">
        <v>10</v>
      </c>
      <c r="B162">
        <v>23</v>
      </c>
      <c r="C162" t="s">
        <v>5</v>
      </c>
      <c r="D162" t="str">
        <f t="shared" ref="D162" si="360">IF($B162&lt;$B163,"L",IF($B163&lt;$B162, "W", "T"))</f>
        <v>W</v>
      </c>
      <c r="E162" s="5">
        <f t="shared" si="340"/>
        <v>40468</v>
      </c>
      <c r="F162" s="4">
        <f t="shared" si="343"/>
        <v>5</v>
      </c>
      <c r="G162">
        <v>13</v>
      </c>
      <c r="H162" t="s">
        <v>34</v>
      </c>
      <c r="I162">
        <v>1200</v>
      </c>
      <c r="J162" t="s">
        <v>38</v>
      </c>
      <c r="K162">
        <v>57</v>
      </c>
      <c r="L162" t="s">
        <v>65</v>
      </c>
      <c r="M162">
        <f t="shared" ref="M162:M193" si="361">$B163</f>
        <v>20</v>
      </c>
      <c r="N162" s="10">
        <f t="shared" si="345"/>
        <v>16.5</v>
      </c>
      <c r="O162" s="10">
        <f t="shared" si="346"/>
        <v>23</v>
      </c>
      <c r="P162" s="8">
        <f>(P163*-1)</f>
        <v>-3</v>
      </c>
      <c r="Q162" t="str">
        <f t="shared" si="347"/>
        <v>Y</v>
      </c>
      <c r="W162" t="s">
        <v>203</v>
      </c>
      <c r="Y162" t="s">
        <v>204</v>
      </c>
      <c r="AC162">
        <f t="shared" si="294"/>
        <v>3</v>
      </c>
      <c r="AH162" t="s">
        <v>203</v>
      </c>
      <c r="AP162">
        <f t="shared" ref="AP162:AP194" si="362">IF(ISBLANK($AD162),0,IF($AD162="O",2,1))+IF(ISBLANK($AE162),0,IF($AE162="O",2,1))+IF(ISBLANK($AF162),0,IF($AF162="O",2,1))+IF(ISBLANK($AG162),0,IF($AG162="O",2,1))+IF(ISBLANK($AH162),0,IF($AH162="O",2,1))+IF(ISBLANK($AI162),0,IF($AI162="O",2,1))+IF(ISBLANK($AJ162),0,IF($AJ162="O",2,1))+IF(ISBLANK($AK162),0,IF($AK162="O",2,1))+IF(ISBLANK($AL162),0,IF($AL162="O",2,1))+IF(ISBLANK($AM162),0,IF($AM162="O",2,1))+IF(ISBLANK($AN162),0,IF($AN162="O",2,1))+IF(ISBLANK($AO162),0,IF($AO162="O",2,1))</f>
        <v>1</v>
      </c>
    </row>
    <row r="163" spans="1:42" x14ac:dyDescent="0.35">
      <c r="A163" t="s">
        <v>26</v>
      </c>
      <c r="B163">
        <v>20</v>
      </c>
      <c r="C163" t="s">
        <v>5</v>
      </c>
      <c r="D163" t="str">
        <f t="shared" ref="D163" si="363">IF($B162&lt;$B163, "W", IF($B163&lt;$B162, "L", "T"))</f>
        <v>L</v>
      </c>
      <c r="E163" s="5">
        <v>40468</v>
      </c>
      <c r="F163" s="4">
        <f t="shared" si="343"/>
        <v>6</v>
      </c>
      <c r="G163">
        <v>7</v>
      </c>
      <c r="H163" t="s">
        <v>35</v>
      </c>
      <c r="I163">
        <v>1200</v>
      </c>
      <c r="J163" t="s">
        <v>38</v>
      </c>
      <c r="K163">
        <v>57</v>
      </c>
      <c r="L163" t="s">
        <v>65</v>
      </c>
      <c r="M163">
        <f t="shared" ref="M163:M194" si="364">$B162</f>
        <v>23</v>
      </c>
      <c r="N163" s="10">
        <f t="shared" si="345"/>
        <v>23.8</v>
      </c>
      <c r="O163" s="10">
        <f t="shared" si="346"/>
        <v>17.8</v>
      </c>
      <c r="P163" s="8">
        <v>3</v>
      </c>
      <c r="Q163" t="str">
        <f t="shared" si="347"/>
        <v>Y</v>
      </c>
      <c r="R163" t="s">
        <v>203</v>
      </c>
      <c r="T163" t="s">
        <v>203</v>
      </c>
      <c r="W163" t="s">
        <v>203</v>
      </c>
      <c r="AC163">
        <f t="shared" si="294"/>
        <v>3</v>
      </c>
      <c r="AD163" t="s">
        <v>204</v>
      </c>
      <c r="AJ163" t="s">
        <v>204</v>
      </c>
      <c r="AL163" t="s">
        <v>203</v>
      </c>
      <c r="AN163" t="s">
        <v>203</v>
      </c>
      <c r="AP163">
        <f t="shared" si="362"/>
        <v>6</v>
      </c>
    </row>
    <row r="164" spans="1:42" x14ac:dyDescent="0.35">
      <c r="A164" t="s">
        <v>8</v>
      </c>
      <c r="B164">
        <v>10</v>
      </c>
      <c r="C164" t="s">
        <v>1</v>
      </c>
      <c r="D164" t="str">
        <f t="shared" ref="D164" si="365">IF($B164&lt;$B165,"L",IF($B165&lt;$B164, "W", "T"))</f>
        <v>L</v>
      </c>
      <c r="E164" s="5">
        <f t="shared" si="340"/>
        <v>40468</v>
      </c>
      <c r="F164" s="4">
        <f t="shared" si="343"/>
        <v>6</v>
      </c>
      <c r="G164">
        <v>7</v>
      </c>
      <c r="H164" t="s">
        <v>34</v>
      </c>
      <c r="I164">
        <v>1300</v>
      </c>
      <c r="J164" t="s">
        <v>43</v>
      </c>
      <c r="K164" s="1">
        <f>K165</f>
        <v>61</v>
      </c>
      <c r="L164" s="1" t="str">
        <f>L165</f>
        <v>Sunny</v>
      </c>
      <c r="M164">
        <f t="shared" ref="M164:M195" si="366">$B165</f>
        <v>28</v>
      </c>
      <c r="N164" s="10">
        <f t="shared" si="345"/>
        <v>15.6</v>
      </c>
      <c r="O164" s="10">
        <f t="shared" si="346"/>
        <v>19.399999999999999</v>
      </c>
      <c r="P164" s="8">
        <f>(P165*-1)</f>
        <v>-14</v>
      </c>
      <c r="Q164" t="str">
        <f t="shared" si="347"/>
        <v>N</v>
      </c>
      <c r="S164" t="s">
        <v>203</v>
      </c>
      <c r="Y164" t="s">
        <v>203</v>
      </c>
      <c r="Z164" t="s">
        <v>204</v>
      </c>
      <c r="AC164">
        <f t="shared" si="294"/>
        <v>4</v>
      </c>
      <c r="AD164" t="s">
        <v>203</v>
      </c>
      <c r="AO164" t="s">
        <v>203</v>
      </c>
      <c r="AP164">
        <f t="shared" si="362"/>
        <v>2</v>
      </c>
    </row>
    <row r="165" spans="1:42" x14ac:dyDescent="0.35">
      <c r="A165" t="s">
        <v>4</v>
      </c>
      <c r="B165">
        <v>28</v>
      </c>
      <c r="C165" t="s">
        <v>1</v>
      </c>
      <c r="D165" t="str">
        <f t="shared" ref="D165" si="367">IF($B164&lt;$B165, "W", IF($B165&lt;$B164, "L", "T"))</f>
        <v>W</v>
      </c>
      <c r="E165" s="5">
        <v>40468</v>
      </c>
      <c r="F165" s="4">
        <f t="shared" si="343"/>
        <v>5</v>
      </c>
      <c r="G165">
        <v>14</v>
      </c>
      <c r="H165" t="s">
        <v>35</v>
      </c>
      <c r="I165">
        <v>1300</v>
      </c>
      <c r="J165" t="s">
        <v>43</v>
      </c>
      <c r="K165" s="1">
        <v>61</v>
      </c>
      <c r="L165" s="1" t="s">
        <v>65</v>
      </c>
      <c r="M165">
        <f t="shared" ref="M165:M196" si="368">$B164</f>
        <v>10</v>
      </c>
      <c r="N165" s="10">
        <f t="shared" si="345"/>
        <v>21.5</v>
      </c>
      <c r="O165" s="10">
        <f t="shared" si="346"/>
        <v>12.5</v>
      </c>
      <c r="P165" s="8">
        <v>14</v>
      </c>
      <c r="Q165" t="str">
        <f t="shared" si="347"/>
        <v>N</v>
      </c>
      <c r="R165" t="s">
        <v>203</v>
      </c>
      <c r="AC165">
        <f t="shared" si="294"/>
        <v>1</v>
      </c>
      <c r="AP165">
        <f t="shared" si="362"/>
        <v>0</v>
      </c>
    </row>
    <row r="166" spans="1:42" x14ac:dyDescent="0.35">
      <c r="A166" t="s">
        <v>3</v>
      </c>
      <c r="B166">
        <v>17</v>
      </c>
      <c r="C166" t="s">
        <v>1</v>
      </c>
      <c r="D166" t="str">
        <f t="shared" ref="D166" si="369">IF($B166&lt;$B167,"L",IF($B167&lt;$B166, "W", "T"))</f>
        <v>L</v>
      </c>
      <c r="E166" s="5">
        <f t="shared" si="340"/>
        <v>40468</v>
      </c>
      <c r="F166" s="4">
        <f t="shared" si="343"/>
        <v>6</v>
      </c>
      <c r="G166">
        <v>7</v>
      </c>
      <c r="H166" t="s">
        <v>34</v>
      </c>
      <c r="I166">
        <v>1300</v>
      </c>
      <c r="J166" t="s">
        <v>43</v>
      </c>
      <c r="K166" s="1">
        <f>K167</f>
        <v>66</v>
      </c>
      <c r="L166" s="1" t="str">
        <f>L167</f>
        <v>Sunny</v>
      </c>
      <c r="M166">
        <f t="shared" ref="M166:M197" si="370">$B167</f>
        <v>31</v>
      </c>
      <c r="N166" s="10">
        <f t="shared" si="345"/>
        <v>22.6</v>
      </c>
      <c r="O166" s="10">
        <f t="shared" si="346"/>
        <v>14</v>
      </c>
      <c r="P166" s="8">
        <f>(P167*-1)</f>
        <v>-2</v>
      </c>
      <c r="Q166" t="str">
        <f t="shared" si="347"/>
        <v>N</v>
      </c>
      <c r="T166" t="s">
        <v>203</v>
      </c>
      <c r="AC166">
        <f t="shared" si="294"/>
        <v>1</v>
      </c>
      <c r="AD166" t="s">
        <v>203</v>
      </c>
      <c r="AI166" t="s">
        <v>203</v>
      </c>
      <c r="AP166">
        <f t="shared" si="362"/>
        <v>2</v>
      </c>
    </row>
    <row r="167" spans="1:42" x14ac:dyDescent="0.35">
      <c r="A167" t="s">
        <v>27</v>
      </c>
      <c r="B167">
        <v>31</v>
      </c>
      <c r="C167" t="s">
        <v>1</v>
      </c>
      <c r="D167" t="str">
        <f t="shared" ref="D167" si="371">IF($B166&lt;$B167, "W", IF($B167&lt;$B166, "L", "T"))</f>
        <v>W</v>
      </c>
      <c r="E167" s="5">
        <v>40468</v>
      </c>
      <c r="F167" s="4">
        <f t="shared" si="343"/>
        <v>6</v>
      </c>
      <c r="G167">
        <v>7</v>
      </c>
      <c r="H167" t="s">
        <v>35</v>
      </c>
      <c r="I167">
        <v>1300</v>
      </c>
      <c r="J167" t="s">
        <v>43</v>
      </c>
      <c r="K167" s="1">
        <v>66</v>
      </c>
      <c r="L167" s="1" t="s">
        <v>65</v>
      </c>
      <c r="M167">
        <f t="shared" ref="M167:M198" si="372">$B166</f>
        <v>17</v>
      </c>
      <c r="N167" s="10">
        <f t="shared" si="345"/>
        <v>24.4</v>
      </c>
      <c r="O167" s="10">
        <f t="shared" si="346"/>
        <v>20.6</v>
      </c>
      <c r="P167" s="8">
        <v>2</v>
      </c>
      <c r="Q167" t="str">
        <f t="shared" si="347"/>
        <v>N</v>
      </c>
      <c r="R167" t="s">
        <v>204</v>
      </c>
      <c r="S167" t="s">
        <v>203</v>
      </c>
      <c r="U167" t="s">
        <v>203</v>
      </c>
      <c r="W167" t="s">
        <v>204</v>
      </c>
      <c r="X167" t="s">
        <v>203</v>
      </c>
      <c r="AC167">
        <f t="shared" si="294"/>
        <v>7</v>
      </c>
      <c r="AD167" t="s">
        <v>203</v>
      </c>
      <c r="AL167" t="s">
        <v>203</v>
      </c>
      <c r="AM167" t="s">
        <v>203</v>
      </c>
      <c r="AP167">
        <f t="shared" si="362"/>
        <v>3</v>
      </c>
    </row>
    <row r="168" spans="1:42" x14ac:dyDescent="0.35">
      <c r="A168" t="s">
        <v>16</v>
      </c>
      <c r="B168">
        <v>20</v>
      </c>
      <c r="C168" t="s">
        <v>1</v>
      </c>
      <c r="D168" t="str">
        <f t="shared" ref="D168" si="373">IF($B168&lt;$B169,"L",IF($B169&lt;$B168, "W", "T"))</f>
        <v>L</v>
      </c>
      <c r="E168" s="5">
        <f t="shared" si="340"/>
        <v>40468</v>
      </c>
      <c r="F168" s="4">
        <f t="shared" si="343"/>
        <v>6</v>
      </c>
      <c r="G168">
        <v>7</v>
      </c>
      <c r="H168" t="s">
        <v>34</v>
      </c>
      <c r="I168">
        <v>1300</v>
      </c>
      <c r="J168" t="s">
        <v>43</v>
      </c>
      <c r="K168">
        <v>63</v>
      </c>
      <c r="L168" t="s">
        <v>65</v>
      </c>
      <c r="M168">
        <f t="shared" ref="M168:M199" si="374">$B169</f>
        <v>28</v>
      </c>
      <c r="N168" s="10">
        <f t="shared" si="345"/>
        <v>25.2</v>
      </c>
      <c r="O168" s="10">
        <f t="shared" si="346"/>
        <v>22.4</v>
      </c>
      <c r="P168" s="8">
        <f>(P169*-1)</f>
        <v>-10</v>
      </c>
      <c r="Q168" t="str">
        <f t="shared" si="347"/>
        <v>N</v>
      </c>
      <c r="S168" t="s">
        <v>203</v>
      </c>
      <c r="T168" t="s">
        <v>203</v>
      </c>
      <c r="AA168" t="s">
        <v>203</v>
      </c>
      <c r="AC168">
        <f t="shared" si="294"/>
        <v>3</v>
      </c>
      <c r="AI168" t="s">
        <v>204</v>
      </c>
      <c r="AK168" t="s">
        <v>204</v>
      </c>
      <c r="AN168" t="s">
        <v>203</v>
      </c>
      <c r="AP168">
        <f t="shared" si="362"/>
        <v>5</v>
      </c>
    </row>
    <row r="169" spans="1:42" x14ac:dyDescent="0.35">
      <c r="A169" t="s">
        <v>21</v>
      </c>
      <c r="B169">
        <v>28</v>
      </c>
      <c r="C169" t="s">
        <v>1</v>
      </c>
      <c r="D169" t="str">
        <f t="shared" ref="D169" si="375">IF($B168&lt;$B169, "W", IF($B169&lt;$B168, "L", "T"))</f>
        <v>W</v>
      </c>
      <c r="E169" s="5">
        <v>40468</v>
      </c>
      <c r="F169" s="4">
        <f t="shared" si="343"/>
        <v>6</v>
      </c>
      <c r="G169">
        <v>7</v>
      </c>
      <c r="H169" t="s">
        <v>35</v>
      </c>
      <c r="I169">
        <v>1300</v>
      </c>
      <c r="J169" t="s">
        <v>43</v>
      </c>
      <c r="K169">
        <v>63</v>
      </c>
      <c r="L169" t="s">
        <v>65</v>
      </c>
      <c r="M169">
        <f t="shared" ref="M169:M200" si="376">$B168</f>
        <v>20</v>
      </c>
      <c r="N169" s="10">
        <f t="shared" si="345"/>
        <v>21.2</v>
      </c>
      <c r="O169" s="10">
        <f t="shared" si="346"/>
        <v>19.600000000000001</v>
      </c>
      <c r="P169" s="8">
        <v>10</v>
      </c>
      <c r="Q169" t="str">
        <f t="shared" si="347"/>
        <v>N</v>
      </c>
      <c r="W169" t="s">
        <v>203</v>
      </c>
      <c r="AC169">
        <f t="shared" si="294"/>
        <v>1</v>
      </c>
      <c r="AH169" t="s">
        <v>204</v>
      </c>
      <c r="AK169" t="s">
        <v>203</v>
      </c>
      <c r="AO169" t="s">
        <v>203</v>
      </c>
      <c r="AP169">
        <f t="shared" si="362"/>
        <v>4</v>
      </c>
    </row>
    <row r="170" spans="1:42" x14ac:dyDescent="0.35">
      <c r="A170" t="s">
        <v>33</v>
      </c>
      <c r="B170">
        <v>31</v>
      </c>
      <c r="C170" t="s">
        <v>1</v>
      </c>
      <c r="D170" t="str">
        <f t="shared" ref="D170" si="377">IF($B170&lt;$B171,"L",IF($B171&lt;$B170, "W", "T"))</f>
        <v>L</v>
      </c>
      <c r="E170" s="5">
        <f t="shared" si="340"/>
        <v>40468</v>
      </c>
      <c r="F170" s="4">
        <f t="shared" si="343"/>
        <v>5</v>
      </c>
      <c r="G170">
        <v>7</v>
      </c>
      <c r="H170" t="s">
        <v>34</v>
      </c>
      <c r="I170">
        <v>1200</v>
      </c>
      <c r="J170" t="s">
        <v>38</v>
      </c>
      <c r="K170">
        <v>78</v>
      </c>
      <c r="L170" t="s">
        <v>62</v>
      </c>
      <c r="M170">
        <f t="shared" ref="M170:M201" si="378">$B171</f>
        <v>35</v>
      </c>
      <c r="N170" s="10">
        <f t="shared" si="345"/>
        <v>19.25</v>
      </c>
      <c r="O170" s="10">
        <f t="shared" si="346"/>
        <v>14.25</v>
      </c>
      <c r="P170" s="8">
        <f>(P171*-1)</f>
        <v>-4.5</v>
      </c>
      <c r="Q170" t="str">
        <f t="shared" si="347"/>
        <v>N</v>
      </c>
      <c r="W170" t="s">
        <v>203</v>
      </c>
      <c r="AC170">
        <f t="shared" si="294"/>
        <v>1</v>
      </c>
      <c r="AP170">
        <f t="shared" si="362"/>
        <v>0</v>
      </c>
    </row>
    <row r="171" spans="1:42" x14ac:dyDescent="0.35">
      <c r="A171" t="s">
        <v>15</v>
      </c>
      <c r="B171">
        <v>35</v>
      </c>
      <c r="C171" t="s">
        <v>1</v>
      </c>
      <c r="D171" t="str">
        <f t="shared" ref="D171" si="379">IF($B170&lt;$B171, "W", IF($B171&lt;$B170, "L", "T"))</f>
        <v>W</v>
      </c>
      <c r="E171" s="5">
        <v>40468</v>
      </c>
      <c r="F171" s="4">
        <f t="shared" si="343"/>
        <v>6</v>
      </c>
      <c r="G171">
        <v>7</v>
      </c>
      <c r="H171" t="s">
        <v>35</v>
      </c>
      <c r="I171">
        <v>1200</v>
      </c>
      <c r="J171" t="s">
        <v>38</v>
      </c>
      <c r="K171">
        <v>78</v>
      </c>
      <c r="L171" t="s">
        <v>62</v>
      </c>
      <c r="M171">
        <f t="shared" ref="M171:M202" si="380">$B170</f>
        <v>31</v>
      </c>
      <c r="N171" s="10">
        <f t="shared" si="345"/>
        <v>23.6</v>
      </c>
      <c r="O171" s="10">
        <f t="shared" si="346"/>
        <v>27.2</v>
      </c>
      <c r="P171" s="8">
        <v>4.5</v>
      </c>
      <c r="Q171" t="str">
        <f t="shared" si="347"/>
        <v>N</v>
      </c>
      <c r="S171" t="s">
        <v>203</v>
      </c>
      <c r="T171" t="s">
        <v>203</v>
      </c>
      <c r="U171" t="s">
        <v>203</v>
      </c>
      <c r="Y171" t="s">
        <v>204</v>
      </c>
      <c r="AC171">
        <f t="shared" si="294"/>
        <v>5</v>
      </c>
      <c r="AH171" t="s">
        <v>203</v>
      </c>
      <c r="AK171" t="s">
        <v>203</v>
      </c>
      <c r="AO171" t="s">
        <v>203</v>
      </c>
      <c r="AP171">
        <f t="shared" si="362"/>
        <v>3</v>
      </c>
    </row>
    <row r="172" spans="1:42" x14ac:dyDescent="0.35">
      <c r="A172" t="s">
        <v>12</v>
      </c>
      <c r="B172">
        <v>9</v>
      </c>
      <c r="C172" t="s">
        <v>1</v>
      </c>
      <c r="D172" t="str">
        <f t="shared" ref="D172" si="381">IF($B172&lt;$B173,"L",IF($B173&lt;$B172, "W", "T"))</f>
        <v>L</v>
      </c>
      <c r="E172" s="5">
        <f t="shared" si="340"/>
        <v>40468</v>
      </c>
      <c r="F172" s="4">
        <f t="shared" si="343"/>
        <v>6</v>
      </c>
      <c r="G172">
        <v>7</v>
      </c>
      <c r="H172" t="s">
        <v>34</v>
      </c>
      <c r="I172">
        <v>1305</v>
      </c>
      <c r="J172" t="s">
        <v>67</v>
      </c>
      <c r="K172">
        <v>53</v>
      </c>
      <c r="L172" t="s">
        <v>73</v>
      </c>
      <c r="M172">
        <f t="shared" ref="M172:M203" si="382">$B173</f>
        <v>17</v>
      </c>
      <c r="N172" s="10">
        <f t="shared" si="345"/>
        <v>22.2</v>
      </c>
      <c r="O172" s="10">
        <f t="shared" si="346"/>
        <v>26.8</v>
      </c>
      <c r="P172" s="8">
        <f>(P173*-1)</f>
        <v>-7.5</v>
      </c>
      <c r="Q172" t="str">
        <f t="shared" si="347"/>
        <v>N</v>
      </c>
      <c r="S172" t="s">
        <v>204</v>
      </c>
      <c r="X172" t="s">
        <v>203</v>
      </c>
      <c r="AC172">
        <f t="shared" si="294"/>
        <v>3</v>
      </c>
      <c r="AH172" t="s">
        <v>203</v>
      </c>
      <c r="AP172">
        <f t="shared" si="362"/>
        <v>1</v>
      </c>
    </row>
    <row r="173" spans="1:42" x14ac:dyDescent="0.35">
      <c r="A173" t="s">
        <v>24</v>
      </c>
      <c r="B173">
        <v>17</v>
      </c>
      <c r="C173" t="s">
        <v>1</v>
      </c>
      <c r="D173" t="str">
        <f t="shared" ref="D173" si="383">IF($B172&lt;$B173, "W", IF($B173&lt;$B172, "L", "T"))</f>
        <v>W</v>
      </c>
      <c r="E173" s="5">
        <v>40468</v>
      </c>
      <c r="F173" s="4">
        <f t="shared" si="343"/>
        <v>6</v>
      </c>
      <c r="G173">
        <v>7</v>
      </c>
      <c r="H173" t="s">
        <v>35</v>
      </c>
      <c r="I173">
        <v>1305</v>
      </c>
      <c r="J173" t="s">
        <v>67</v>
      </c>
      <c r="K173">
        <v>53</v>
      </c>
      <c r="L173" t="s">
        <v>73</v>
      </c>
      <c r="M173">
        <f t="shared" ref="M173:M204" si="384">$B172</f>
        <v>9</v>
      </c>
      <c r="N173" s="10">
        <f t="shared" si="345"/>
        <v>15.2</v>
      </c>
      <c r="O173" s="10">
        <f t="shared" si="346"/>
        <v>26</v>
      </c>
      <c r="P173" s="8">
        <v>7.5</v>
      </c>
      <c r="Q173" t="str">
        <f t="shared" si="347"/>
        <v>N</v>
      </c>
      <c r="W173" t="s">
        <v>203</v>
      </c>
      <c r="AC173">
        <f t="shared" si="294"/>
        <v>1</v>
      </c>
      <c r="AP173">
        <f t="shared" si="362"/>
        <v>0</v>
      </c>
    </row>
    <row r="174" spans="1:42" x14ac:dyDescent="0.35">
      <c r="A174" t="s">
        <v>31</v>
      </c>
      <c r="B174">
        <v>24</v>
      </c>
      <c r="C174" t="s">
        <v>1</v>
      </c>
      <c r="D174" t="str">
        <f t="shared" ref="D174" si="385">IF($B174&lt;$B175,"L",IF($B175&lt;$B174, "W", "T"))</f>
        <v>W</v>
      </c>
      <c r="E174" s="5">
        <f t="shared" si="340"/>
        <v>40468</v>
      </c>
      <c r="F174" s="4">
        <f t="shared" si="343"/>
        <v>6</v>
      </c>
      <c r="G174">
        <v>6</v>
      </c>
      <c r="H174" t="s">
        <v>34</v>
      </c>
      <c r="I174">
        <v>1405</v>
      </c>
      <c r="J174" t="s">
        <v>40</v>
      </c>
      <c r="K174">
        <v>73</v>
      </c>
      <c r="L174" t="s">
        <v>62</v>
      </c>
      <c r="M174">
        <f t="shared" ref="M174:M205" si="386">$B175</f>
        <v>20</v>
      </c>
      <c r="N174" s="10">
        <f t="shared" si="345"/>
        <v>27</v>
      </c>
      <c r="O174" s="10">
        <f t="shared" si="346"/>
        <v>16.2</v>
      </c>
      <c r="P174" s="8">
        <f>(P175*-1)</f>
        <v>3.5</v>
      </c>
      <c r="Q174" t="str">
        <f t="shared" si="347"/>
        <v>N</v>
      </c>
      <c r="V174" t="s">
        <v>203</v>
      </c>
      <c r="Y174" t="s">
        <v>203</v>
      </c>
      <c r="AC174">
        <f t="shared" si="294"/>
        <v>2</v>
      </c>
      <c r="AJ174" t="s">
        <v>203</v>
      </c>
      <c r="AK174" t="s">
        <v>203</v>
      </c>
      <c r="AO174" t="s">
        <v>203</v>
      </c>
      <c r="AP174">
        <f t="shared" si="362"/>
        <v>3</v>
      </c>
    </row>
    <row r="175" spans="1:42" x14ac:dyDescent="0.35">
      <c r="A175" t="s">
        <v>18</v>
      </c>
      <c r="B175">
        <v>20</v>
      </c>
      <c r="C175" t="s">
        <v>1</v>
      </c>
      <c r="D175" t="str">
        <f t="shared" ref="D175" si="387">IF($B174&lt;$B175, "W", IF($B175&lt;$B174, "L", "T"))</f>
        <v>L</v>
      </c>
      <c r="E175" s="5">
        <v>40468</v>
      </c>
      <c r="F175" s="4">
        <f t="shared" si="343"/>
        <v>6</v>
      </c>
      <c r="G175">
        <v>7</v>
      </c>
      <c r="H175" t="s">
        <v>35</v>
      </c>
      <c r="I175">
        <v>1405</v>
      </c>
      <c r="J175" t="s">
        <v>40</v>
      </c>
      <c r="K175">
        <v>73</v>
      </c>
      <c r="L175" t="s">
        <v>62</v>
      </c>
      <c r="M175">
        <f t="shared" ref="M175:M206" si="388">$B174</f>
        <v>24</v>
      </c>
      <c r="N175" s="10">
        <f t="shared" si="345"/>
        <v>20.8</v>
      </c>
      <c r="O175" s="10">
        <f t="shared" si="346"/>
        <v>23.2</v>
      </c>
      <c r="P175" s="8">
        <v>-3.5</v>
      </c>
      <c r="Q175" t="str">
        <f t="shared" si="347"/>
        <v>N</v>
      </c>
      <c r="S175" t="s">
        <v>203</v>
      </c>
      <c r="AC175">
        <f t="shared" si="294"/>
        <v>1</v>
      </c>
      <c r="AG175" t="s">
        <v>204</v>
      </c>
      <c r="AH175" t="s">
        <v>204</v>
      </c>
      <c r="AI175" t="s">
        <v>203</v>
      </c>
      <c r="AL175" t="s">
        <v>203</v>
      </c>
      <c r="AN175" t="s">
        <v>204</v>
      </c>
      <c r="AP175">
        <f t="shared" si="362"/>
        <v>8</v>
      </c>
    </row>
    <row r="176" spans="1:42" x14ac:dyDescent="0.35">
      <c r="A176" t="s">
        <v>28</v>
      </c>
      <c r="B176">
        <v>21</v>
      </c>
      <c r="C176" t="s">
        <v>1</v>
      </c>
      <c r="D176" t="str">
        <f t="shared" ref="D176" si="389">IF($B176&lt;$B177,"L",IF($B177&lt;$B176, "W", "T"))</f>
        <v>L</v>
      </c>
      <c r="E176" s="5">
        <f t="shared" si="340"/>
        <v>40468</v>
      </c>
      <c r="F176" s="4">
        <f t="shared" si="343"/>
        <v>5</v>
      </c>
      <c r="G176">
        <v>7</v>
      </c>
      <c r="H176" t="s">
        <v>34</v>
      </c>
      <c r="I176">
        <v>1515</v>
      </c>
      <c r="J176" t="s">
        <v>38</v>
      </c>
      <c r="K176" t="s">
        <v>61</v>
      </c>
      <c r="M176">
        <f t="shared" ref="M176:M207" si="390">$B177</f>
        <v>24</v>
      </c>
      <c r="N176" s="10">
        <f t="shared" si="345"/>
        <v>20.25</v>
      </c>
      <c r="O176" s="10">
        <f t="shared" si="346"/>
        <v>21.75</v>
      </c>
      <c r="P176" s="8">
        <f>(P177*-1)</f>
        <v>-1.5</v>
      </c>
      <c r="Q176" t="str">
        <f t="shared" si="347"/>
        <v>N</v>
      </c>
      <c r="U176" t="s">
        <v>204</v>
      </c>
      <c r="V176" t="s">
        <v>203</v>
      </c>
      <c r="AC176">
        <f t="shared" si="294"/>
        <v>3</v>
      </c>
      <c r="AD176" t="s">
        <v>203</v>
      </c>
      <c r="AI176" t="s">
        <v>203</v>
      </c>
      <c r="AN176" t="s">
        <v>203</v>
      </c>
      <c r="AP176">
        <f t="shared" si="362"/>
        <v>3</v>
      </c>
    </row>
    <row r="177" spans="1:42" x14ac:dyDescent="0.35">
      <c r="A177" t="s">
        <v>0</v>
      </c>
      <c r="B177">
        <v>24</v>
      </c>
      <c r="C177" t="s">
        <v>1</v>
      </c>
      <c r="D177" t="str">
        <f t="shared" ref="D177" si="391">IF($B176&lt;$B177, "W", IF($B177&lt;$B176, "L", "T"))</f>
        <v>W</v>
      </c>
      <c r="E177" s="5">
        <v>40468</v>
      </c>
      <c r="F177" s="4">
        <f t="shared" si="343"/>
        <v>5</v>
      </c>
      <c r="G177">
        <v>6</v>
      </c>
      <c r="H177" t="s">
        <v>35</v>
      </c>
      <c r="I177">
        <v>1515</v>
      </c>
      <c r="J177" t="s">
        <v>38</v>
      </c>
      <c r="K177" t="s">
        <v>61</v>
      </c>
      <c r="M177">
        <f t="shared" ref="M177:M208" si="392">$B176</f>
        <v>21</v>
      </c>
      <c r="N177" s="10">
        <f t="shared" si="345"/>
        <v>15.75</v>
      </c>
      <c r="O177" s="10">
        <f t="shared" si="346"/>
        <v>16.75</v>
      </c>
      <c r="P177" s="8">
        <v>1.5</v>
      </c>
      <c r="Q177" t="str">
        <f t="shared" si="347"/>
        <v>N</v>
      </c>
      <c r="R177" t="s">
        <v>203</v>
      </c>
      <c r="U177" t="s">
        <v>203</v>
      </c>
      <c r="V177" t="s">
        <v>204</v>
      </c>
      <c r="AC177">
        <f t="shared" si="294"/>
        <v>4</v>
      </c>
      <c r="AN177" t="s">
        <v>203</v>
      </c>
      <c r="AP177">
        <f t="shared" si="362"/>
        <v>1</v>
      </c>
    </row>
    <row r="178" spans="1:42" x14ac:dyDescent="0.35">
      <c r="A178" t="s">
        <v>14</v>
      </c>
      <c r="B178">
        <v>27</v>
      </c>
      <c r="C178" t="s">
        <v>1</v>
      </c>
      <c r="D178" t="str">
        <f t="shared" ref="D178" si="393">IF($B178&lt;$B179,"L",IF($B179&lt;$B178, "W", "T"))</f>
        <v>W</v>
      </c>
      <c r="E178" s="5">
        <f t="shared" si="340"/>
        <v>40468</v>
      </c>
      <c r="F178" s="4">
        <f t="shared" si="343"/>
        <v>6</v>
      </c>
      <c r="G178">
        <v>7</v>
      </c>
      <c r="H178" t="s">
        <v>34</v>
      </c>
      <c r="I178">
        <v>2020</v>
      </c>
      <c r="J178" t="s">
        <v>43</v>
      </c>
      <c r="K178">
        <v>70</v>
      </c>
      <c r="L178" t="s">
        <v>65</v>
      </c>
      <c r="M178">
        <f t="shared" ref="M178:M209" si="394">$B179</f>
        <v>24</v>
      </c>
      <c r="N178" s="10">
        <f t="shared" si="345"/>
        <v>27.2</v>
      </c>
      <c r="O178" s="10">
        <f t="shared" si="346"/>
        <v>20.2</v>
      </c>
      <c r="P178" s="8">
        <f>(P179*-1)</f>
        <v>3</v>
      </c>
      <c r="Q178" t="str">
        <f t="shared" si="347"/>
        <v>N</v>
      </c>
      <c r="S178" t="s">
        <v>204</v>
      </c>
      <c r="T178" t="s">
        <v>203</v>
      </c>
      <c r="W178" t="s">
        <v>203</v>
      </c>
      <c r="AC178">
        <f t="shared" si="294"/>
        <v>4</v>
      </c>
      <c r="AH178" t="s">
        <v>204</v>
      </c>
      <c r="AI178" t="s">
        <v>204</v>
      </c>
      <c r="AM178" t="s">
        <v>203</v>
      </c>
      <c r="AN178" t="s">
        <v>203</v>
      </c>
      <c r="AP178">
        <f t="shared" si="362"/>
        <v>6</v>
      </c>
    </row>
    <row r="179" spans="1:42" x14ac:dyDescent="0.35">
      <c r="A179" t="s">
        <v>29</v>
      </c>
      <c r="B179">
        <v>24</v>
      </c>
      <c r="C179" t="s">
        <v>1</v>
      </c>
      <c r="D179" t="str">
        <f t="shared" ref="D179" si="395">IF($B178&lt;$B179, "W", IF($B179&lt;$B178, "L", "T"))</f>
        <v>L</v>
      </c>
      <c r="E179" s="5">
        <v>40468</v>
      </c>
      <c r="F179" s="4">
        <f t="shared" si="343"/>
        <v>6</v>
      </c>
      <c r="G179">
        <v>7</v>
      </c>
      <c r="H179" t="s">
        <v>35</v>
      </c>
      <c r="I179">
        <v>2020</v>
      </c>
      <c r="J179" t="s">
        <v>43</v>
      </c>
      <c r="K179">
        <v>70</v>
      </c>
      <c r="L179" t="s">
        <v>65</v>
      </c>
      <c r="M179">
        <f t="shared" ref="M179:M210" si="396">$B178</f>
        <v>27</v>
      </c>
      <c r="N179" s="10">
        <f t="shared" si="345"/>
        <v>17.8</v>
      </c>
      <c r="O179" s="10">
        <f t="shared" si="346"/>
        <v>18.399999999999999</v>
      </c>
      <c r="P179" s="8">
        <v>-3</v>
      </c>
      <c r="Q179" t="str">
        <f t="shared" si="347"/>
        <v>N</v>
      </c>
      <c r="R179" t="s">
        <v>203</v>
      </c>
      <c r="W179" t="s">
        <v>203</v>
      </c>
      <c r="Z179" t="s">
        <v>204</v>
      </c>
      <c r="AC179">
        <f t="shared" si="294"/>
        <v>4</v>
      </c>
      <c r="AH179" t="s">
        <v>204</v>
      </c>
      <c r="AN179" t="s">
        <v>203</v>
      </c>
      <c r="AO179" t="s">
        <v>203</v>
      </c>
      <c r="AP179">
        <f t="shared" si="362"/>
        <v>4</v>
      </c>
    </row>
    <row r="180" spans="1:42" x14ac:dyDescent="0.35">
      <c r="A180" t="s">
        <v>13</v>
      </c>
      <c r="B180">
        <v>30</v>
      </c>
      <c r="C180" t="s">
        <v>1</v>
      </c>
      <c r="D180" t="str">
        <f t="shared" ref="D180" si="397">IF($B180&lt;$B181,"L",IF($B181&lt;$B180, "W", "T"))</f>
        <v>W</v>
      </c>
      <c r="E180" s="5">
        <f t="shared" si="340"/>
        <v>40469</v>
      </c>
      <c r="F180" s="4">
        <f t="shared" si="343"/>
        <v>6</v>
      </c>
      <c r="G180">
        <v>8</v>
      </c>
      <c r="H180" t="s">
        <v>34</v>
      </c>
      <c r="I180">
        <v>2030</v>
      </c>
      <c r="J180" t="s">
        <v>43</v>
      </c>
      <c r="K180">
        <v>70</v>
      </c>
      <c r="L180" t="s">
        <v>69</v>
      </c>
      <c r="M180">
        <f t="shared" ref="M180:M211" si="398">$B181</f>
        <v>3</v>
      </c>
      <c r="N180" s="10">
        <f t="shared" si="345"/>
        <v>26.4</v>
      </c>
      <c r="O180" s="10">
        <f t="shared" si="346"/>
        <v>19</v>
      </c>
      <c r="P180" s="8">
        <f>(P181*-1)</f>
        <v>3</v>
      </c>
      <c r="Q180" t="str">
        <f t="shared" si="347"/>
        <v>N</v>
      </c>
      <c r="S180" t="s">
        <v>203</v>
      </c>
      <c r="V180" t="s">
        <v>203</v>
      </c>
      <c r="X180" t="s">
        <v>203</v>
      </c>
      <c r="AC180">
        <f t="shared" si="294"/>
        <v>3</v>
      </c>
      <c r="AE180" t="s">
        <v>203</v>
      </c>
      <c r="AP180">
        <f t="shared" si="362"/>
        <v>1</v>
      </c>
    </row>
    <row r="181" spans="1:42" x14ac:dyDescent="0.35">
      <c r="A181" t="s">
        <v>19</v>
      </c>
      <c r="B181">
        <v>3</v>
      </c>
      <c r="C181" t="s">
        <v>1</v>
      </c>
      <c r="D181" t="str">
        <f t="shared" ref="D181" si="399">IF($B180&lt;$B181, "W", IF($B181&lt;$B180, "L", "T"))</f>
        <v>L</v>
      </c>
      <c r="E181" s="5">
        <v>40469</v>
      </c>
      <c r="F181" s="4">
        <f t="shared" si="343"/>
        <v>6</v>
      </c>
      <c r="G181">
        <v>8</v>
      </c>
      <c r="H181" t="s">
        <v>35</v>
      </c>
      <c r="I181">
        <v>2030</v>
      </c>
      <c r="J181" t="s">
        <v>43</v>
      </c>
      <c r="K181">
        <v>70</v>
      </c>
      <c r="L181" t="s">
        <v>69</v>
      </c>
      <c r="M181">
        <f t="shared" ref="M181:M212" si="400">$B180</f>
        <v>30</v>
      </c>
      <c r="N181" s="10">
        <f t="shared" si="345"/>
        <v>21.4</v>
      </c>
      <c r="O181" s="10">
        <f t="shared" si="346"/>
        <v>27.4</v>
      </c>
      <c r="P181" s="8">
        <v>-3</v>
      </c>
      <c r="Q181" t="str">
        <f t="shared" si="347"/>
        <v>N</v>
      </c>
      <c r="S181" t="s">
        <v>203</v>
      </c>
      <c r="AC181">
        <f t="shared" si="294"/>
        <v>1</v>
      </c>
      <c r="AD181" t="s">
        <v>203</v>
      </c>
      <c r="AH181" t="s">
        <v>203</v>
      </c>
      <c r="AK181" t="s">
        <v>204</v>
      </c>
      <c r="AP181">
        <f t="shared" si="362"/>
        <v>4</v>
      </c>
    </row>
    <row r="182" spans="1:42" x14ac:dyDescent="0.35">
      <c r="A182" t="s">
        <v>11</v>
      </c>
      <c r="B182">
        <v>34</v>
      </c>
      <c r="C182" t="s">
        <v>5</v>
      </c>
      <c r="D182" t="str">
        <f t="shared" ref="D182" si="401">IF($B182&lt;$B183,"L",IF($B183&lt;$B182, "W", "T"))</f>
        <v>L</v>
      </c>
      <c r="E182" s="5">
        <f t="shared" ref="E182:E208" si="402">$E183</f>
        <v>40475</v>
      </c>
      <c r="F182" s="4">
        <f>1+IF(ISNA(VLOOKUP($A182,$A$154:$F$181,6,FALSE)),VLOOKUP($A182,$A$126:$F$153,6,FALSE),VLOOKUP($A182,$A$154:$F$181,6,FALSE))</f>
        <v>6</v>
      </c>
      <c r="G182">
        <v>14</v>
      </c>
      <c r="H182" t="s">
        <v>34</v>
      </c>
      <c r="I182">
        <v>1300</v>
      </c>
      <c r="J182" t="s">
        <v>43</v>
      </c>
      <c r="K182">
        <v>70</v>
      </c>
      <c r="L182" t="s">
        <v>87</v>
      </c>
      <c r="M182">
        <f t="shared" ref="M182:M213" si="403">$B183</f>
        <v>37</v>
      </c>
      <c r="N182" s="10">
        <f>IF(ISNA(VLOOKUP($A182,$A$154:$N$181,2,FALSE)),((VLOOKUP($A182,$A$126:$N$153,14,FALSE)*($F182-2))+VLOOKUP($A182,$A$126:$N$153,2,FALSE))/($F182-1),((VLOOKUP($A182,$A$154:$N$181,14,FALSE)*($F182-2))+VLOOKUP($A182,$A$154:$N$181,2,FALSE))/($F182-1))</f>
        <v>17.399999999999999</v>
      </c>
      <c r="O182" s="10">
        <f>IF(ISNA(VLOOKUP($A182,$A$154:$O$181,13,FALSE)),((VLOOKUP($A182,$A$126:$O$153,15,FALSE)*($F182-2))+VLOOKUP($A182,$A$126:$O$153,13,FALSE))/($F182-1),((VLOOKUP($A182,$A$154:$O$181,15,FALSE)*($F182-2))+VLOOKUP($A182,$A$154:$O$181,13,FALSE))/($F182-1))</f>
        <v>32.200000000000003</v>
      </c>
      <c r="P182" s="8">
        <f>(P183*-1)</f>
        <v>-12.5</v>
      </c>
      <c r="Q182" t="str">
        <f>IF(AND(($P182 &lt;  0), ($D182="L")), "N", IF(AND(($P182 &gt; 0), ($D182="W")),"N","Y"))</f>
        <v>N</v>
      </c>
      <c r="AC182">
        <f t="shared" si="294"/>
        <v>0</v>
      </c>
      <c r="AF182" t="s">
        <v>203</v>
      </c>
      <c r="AP182">
        <f t="shared" si="362"/>
        <v>1</v>
      </c>
    </row>
    <row r="183" spans="1:42" x14ac:dyDescent="0.35">
      <c r="A183" t="s">
        <v>30</v>
      </c>
      <c r="B183">
        <v>37</v>
      </c>
      <c r="C183" t="s">
        <v>5</v>
      </c>
      <c r="D183" t="str">
        <f t="shared" ref="D183" si="404">IF($B182&lt;$B183, "W", IF($B183&lt;$B182, "L", "T"))</f>
        <v>W</v>
      </c>
      <c r="E183" s="5">
        <v>40475</v>
      </c>
      <c r="F183" s="4">
        <f t="shared" ref="F183:F210" si="405">1+IF(ISNA(VLOOKUP($A183,$A$154:$F$181,6,FALSE)),VLOOKUP($A183,$A$126:$F$153,6,FALSE),VLOOKUP($A183,$A$154:$F$181,6,FALSE))</f>
        <v>7</v>
      </c>
      <c r="G183">
        <v>7</v>
      </c>
      <c r="H183" t="s">
        <v>35</v>
      </c>
      <c r="I183">
        <v>1300</v>
      </c>
      <c r="J183" t="s">
        <v>43</v>
      </c>
      <c r="K183">
        <v>70</v>
      </c>
      <c r="L183" t="s">
        <v>87</v>
      </c>
      <c r="M183">
        <f t="shared" ref="M183:M214" si="406">$B182</f>
        <v>34</v>
      </c>
      <c r="N183" s="10">
        <f t="shared" ref="N183:N210" si="407">IF(ISNA(VLOOKUP($A183,$A$154:$N$181,2,FALSE)),((VLOOKUP($A183,$A$126:$N$153,14,FALSE)*($F183-2))+VLOOKUP($A183,$A$126:$N$153,2,FALSE))/($F183-1),((VLOOKUP($A183,$A$154:$N$181,14,FALSE)*($F183-2))+VLOOKUP($A183,$A$154:$N$181,2,FALSE))/($F183-1))</f>
        <v>18.666666666666668</v>
      </c>
      <c r="O183" s="10">
        <f t="shared" ref="O183:O210" si="408">IF(ISNA(VLOOKUP($A183,$A$154:$O$181,13,FALSE)),((VLOOKUP($A183,$A$126:$O$153,15,FALSE)*($F183-2))+VLOOKUP($A183,$A$126:$O$153,13,FALSE))/($F183-1),((VLOOKUP($A183,$A$154:$O$181,15,FALSE)*($F183-2))+VLOOKUP($A183,$A$154:$O$181,13,FALSE))/($F183-1))</f>
        <v>15.833333333333334</v>
      </c>
      <c r="P183" s="8">
        <v>12.5</v>
      </c>
      <c r="Q183" t="str">
        <f t="shared" ref="Q183:Q209" si="409">IF(AND(($P183 &lt;  0), ($D183="L")), "N", IF(AND(($P183 &gt; 0), ($D183="W")),"N","Y"))</f>
        <v>N</v>
      </c>
      <c r="S183" t="s">
        <v>203</v>
      </c>
      <c r="U183" t="s">
        <v>203</v>
      </c>
      <c r="AA183" t="s">
        <v>203</v>
      </c>
      <c r="AC183">
        <f t="shared" si="294"/>
        <v>3</v>
      </c>
      <c r="AF183" t="s">
        <v>203</v>
      </c>
      <c r="AG183" t="s">
        <v>203</v>
      </c>
      <c r="AH183" t="s">
        <v>203</v>
      </c>
      <c r="AN183" t="s">
        <v>204</v>
      </c>
      <c r="AP183">
        <f t="shared" si="362"/>
        <v>5</v>
      </c>
    </row>
    <row r="184" spans="1:42" x14ac:dyDescent="0.35">
      <c r="A184" t="s">
        <v>23</v>
      </c>
      <c r="B184">
        <v>17</v>
      </c>
      <c r="C184" t="s">
        <v>1</v>
      </c>
      <c r="D184" t="str">
        <f t="shared" ref="D184" si="410">IF($B184&lt;$B185,"L",IF($B185&lt;$B184, "W", "T"))</f>
        <v>L</v>
      </c>
      <c r="E184" s="5">
        <f t="shared" si="402"/>
        <v>40475</v>
      </c>
      <c r="F184" s="4">
        <f t="shared" si="405"/>
        <v>7</v>
      </c>
      <c r="G184">
        <v>7</v>
      </c>
      <c r="H184" t="s">
        <v>34</v>
      </c>
      <c r="I184">
        <v>1300</v>
      </c>
      <c r="J184" t="s">
        <v>43</v>
      </c>
      <c r="K184">
        <v>84</v>
      </c>
      <c r="L184" t="s">
        <v>69</v>
      </c>
      <c r="M184">
        <f t="shared" ref="M184:M215" si="411">$B185</f>
        <v>18</v>
      </c>
      <c r="N184" s="10">
        <f t="shared" si="407"/>
        <v>17.166666666666668</v>
      </c>
      <c r="O184" s="10">
        <f t="shared" si="408"/>
        <v>18.833333333333332</v>
      </c>
      <c r="P184" s="8">
        <f>(P185*-1)</f>
        <v>-3</v>
      </c>
      <c r="Q184" t="str">
        <f t="shared" si="409"/>
        <v>N</v>
      </c>
      <c r="AC184">
        <f t="shared" si="294"/>
        <v>0</v>
      </c>
      <c r="AH184" t="s">
        <v>203</v>
      </c>
      <c r="AL184" t="s">
        <v>203</v>
      </c>
      <c r="AP184">
        <f t="shared" si="362"/>
        <v>2</v>
      </c>
    </row>
    <row r="185" spans="1:42" x14ac:dyDescent="0.35">
      <c r="A185" t="s">
        <v>9</v>
      </c>
      <c r="B185">
        <v>18</v>
      </c>
      <c r="C185" t="s">
        <v>1</v>
      </c>
      <c r="D185" t="str">
        <f t="shared" ref="D185" si="412">IF($B184&lt;$B185, "W", IF($B185&lt;$B184, "L", "T"))</f>
        <v>W</v>
      </c>
      <c r="E185" s="5">
        <v>40475</v>
      </c>
      <c r="F185" s="4">
        <f t="shared" si="405"/>
        <v>6</v>
      </c>
      <c r="G185">
        <v>7</v>
      </c>
      <c r="H185" t="s">
        <v>35</v>
      </c>
      <c r="I185">
        <v>1300</v>
      </c>
      <c r="J185" t="s">
        <v>43</v>
      </c>
      <c r="K185">
        <v>84</v>
      </c>
      <c r="L185" t="s">
        <v>69</v>
      </c>
      <c r="M185">
        <f t="shared" ref="M185:M216" si="413">$B184</f>
        <v>17</v>
      </c>
      <c r="N185" s="10">
        <f t="shared" si="407"/>
        <v>16</v>
      </c>
      <c r="O185" s="10">
        <f t="shared" si="408"/>
        <v>22.2</v>
      </c>
      <c r="P185" s="8">
        <v>3</v>
      </c>
      <c r="Q185" t="str">
        <f t="shared" si="409"/>
        <v>N</v>
      </c>
      <c r="U185" t="s">
        <v>203</v>
      </c>
      <c r="V185" t="s">
        <v>204</v>
      </c>
      <c r="Y185" t="s">
        <v>203</v>
      </c>
      <c r="AC185">
        <f t="shared" si="294"/>
        <v>4</v>
      </c>
      <c r="AJ185" t="s">
        <v>203</v>
      </c>
      <c r="AP185">
        <f t="shared" si="362"/>
        <v>1</v>
      </c>
    </row>
    <row r="186" spans="1:42" x14ac:dyDescent="0.35">
      <c r="A186" t="s">
        <v>8</v>
      </c>
      <c r="B186">
        <v>30</v>
      </c>
      <c r="C186" t="s">
        <v>1</v>
      </c>
      <c r="D186" t="str">
        <f t="shared" ref="D186" si="414">IF($B186&lt;$B187,"L",IF($B187&lt;$B186, "W", "T"))</f>
        <v>W</v>
      </c>
      <c r="E186" s="5">
        <f t="shared" si="402"/>
        <v>40475</v>
      </c>
      <c r="F186" s="4">
        <f t="shared" si="405"/>
        <v>7</v>
      </c>
      <c r="G186">
        <v>7</v>
      </c>
      <c r="H186" t="s">
        <v>34</v>
      </c>
      <c r="I186">
        <v>1200</v>
      </c>
      <c r="J186" t="s">
        <v>38</v>
      </c>
      <c r="K186" t="s">
        <v>61</v>
      </c>
      <c r="M186">
        <f t="shared" ref="M186:M217" si="415">$B187</f>
        <v>17</v>
      </c>
      <c r="N186" s="10">
        <f t="shared" si="407"/>
        <v>14.666666666666666</v>
      </c>
      <c r="O186" s="10">
        <f t="shared" si="408"/>
        <v>20.833333333333332</v>
      </c>
      <c r="P186" s="8">
        <f>(P187*-1)</f>
        <v>-12.5</v>
      </c>
      <c r="Q186" t="str">
        <f t="shared" si="409"/>
        <v>Y</v>
      </c>
      <c r="S186" t="s">
        <v>203</v>
      </c>
      <c r="T186" t="s">
        <v>204</v>
      </c>
      <c r="U186" t="s">
        <v>203</v>
      </c>
      <c r="Y186" t="s">
        <v>203</v>
      </c>
      <c r="Z186" t="s">
        <v>204</v>
      </c>
      <c r="AC186">
        <f t="shared" si="294"/>
        <v>7</v>
      </c>
      <c r="AD186" t="s">
        <v>203</v>
      </c>
      <c r="AP186">
        <f t="shared" si="362"/>
        <v>1</v>
      </c>
    </row>
    <row r="187" spans="1:42" x14ac:dyDescent="0.35">
      <c r="A187" t="s">
        <v>2</v>
      </c>
      <c r="B187">
        <v>17</v>
      </c>
      <c r="C187" t="s">
        <v>1</v>
      </c>
      <c r="D187" t="str">
        <f t="shared" ref="D187" si="416">IF($B186&lt;$B187, "W", IF($B187&lt;$B186, "L", "T"))</f>
        <v>L</v>
      </c>
      <c r="E187" s="5">
        <v>40475</v>
      </c>
      <c r="F187" s="4">
        <f t="shared" si="405"/>
        <v>7</v>
      </c>
      <c r="G187">
        <v>7</v>
      </c>
      <c r="H187" t="s">
        <v>35</v>
      </c>
      <c r="I187">
        <v>1200</v>
      </c>
      <c r="J187" t="s">
        <v>38</v>
      </c>
      <c r="K187" t="s">
        <v>61</v>
      </c>
      <c r="M187">
        <f t="shared" ref="M187:M218" si="417">$B186</f>
        <v>30</v>
      </c>
      <c r="N187" s="10">
        <f t="shared" si="407"/>
        <v>21.666666666666668</v>
      </c>
      <c r="O187" s="10">
        <f t="shared" si="408"/>
        <v>18</v>
      </c>
      <c r="P187" s="8">
        <v>12.5</v>
      </c>
      <c r="Q187" t="str">
        <f t="shared" si="409"/>
        <v>Y</v>
      </c>
      <c r="R187" t="s">
        <v>203</v>
      </c>
      <c r="U187" t="s">
        <v>203</v>
      </c>
      <c r="Y187" t="s">
        <v>203</v>
      </c>
      <c r="Z187" t="s">
        <v>203</v>
      </c>
      <c r="AC187">
        <f t="shared" si="294"/>
        <v>4</v>
      </c>
      <c r="AI187" t="s">
        <v>204</v>
      </c>
      <c r="AK187" t="s">
        <v>203</v>
      </c>
      <c r="AL187" t="s">
        <v>204</v>
      </c>
      <c r="AM187" t="s">
        <v>204</v>
      </c>
      <c r="AO187" t="s">
        <v>203</v>
      </c>
      <c r="AP187">
        <f t="shared" si="362"/>
        <v>8</v>
      </c>
    </row>
    <row r="188" spans="1:42" x14ac:dyDescent="0.35">
      <c r="A188" t="s">
        <v>27</v>
      </c>
      <c r="B188">
        <v>19</v>
      </c>
      <c r="C188" t="s">
        <v>1</v>
      </c>
      <c r="D188" t="str">
        <f t="shared" ref="D188" si="418">IF($B188&lt;$B189,"L",IF($B189&lt;$B188, "W", "T"))</f>
        <v>L</v>
      </c>
      <c r="E188" s="5">
        <f t="shared" si="402"/>
        <v>40475</v>
      </c>
      <c r="F188" s="4">
        <f t="shared" si="405"/>
        <v>7</v>
      </c>
      <c r="G188">
        <v>7</v>
      </c>
      <c r="H188" t="s">
        <v>34</v>
      </c>
      <c r="I188">
        <v>1200</v>
      </c>
      <c r="J188" t="s">
        <v>38</v>
      </c>
      <c r="K188">
        <v>78</v>
      </c>
      <c r="L188" t="s">
        <v>64</v>
      </c>
      <c r="M188">
        <f t="shared" ref="M188:M219" si="419">$B189</f>
        <v>37</v>
      </c>
      <c r="N188" s="10">
        <f t="shared" si="407"/>
        <v>25.5</v>
      </c>
      <c r="O188" s="10">
        <f t="shared" si="408"/>
        <v>20</v>
      </c>
      <c r="P188" s="8">
        <f>(P189*-1)</f>
        <v>-3</v>
      </c>
      <c r="Q188" t="str">
        <f t="shared" si="409"/>
        <v>N</v>
      </c>
      <c r="R188" t="s">
        <v>204</v>
      </c>
      <c r="S188" t="s">
        <v>203</v>
      </c>
      <c r="T188" t="s">
        <v>204</v>
      </c>
      <c r="U188" t="s">
        <v>203</v>
      </c>
      <c r="W188" t="s">
        <v>204</v>
      </c>
      <c r="Z188" t="s">
        <v>203</v>
      </c>
      <c r="AC188">
        <f t="shared" si="294"/>
        <v>9</v>
      </c>
      <c r="AP188">
        <f t="shared" si="362"/>
        <v>0</v>
      </c>
    </row>
    <row r="189" spans="1:42" x14ac:dyDescent="0.35">
      <c r="A189" t="s">
        <v>13</v>
      </c>
      <c r="B189">
        <v>37</v>
      </c>
      <c r="C189" t="s">
        <v>1</v>
      </c>
      <c r="D189" t="str">
        <f t="shared" ref="D189" si="420">IF($B188&lt;$B189, "W", IF($B189&lt;$B188, "L", "T"))</f>
        <v>W</v>
      </c>
      <c r="E189" s="5">
        <v>40475</v>
      </c>
      <c r="F189" s="4">
        <f t="shared" si="405"/>
        <v>7</v>
      </c>
      <c r="G189">
        <v>6</v>
      </c>
      <c r="H189" t="s">
        <v>35</v>
      </c>
      <c r="I189">
        <v>1200</v>
      </c>
      <c r="J189" t="s">
        <v>38</v>
      </c>
      <c r="K189">
        <v>78</v>
      </c>
      <c r="L189" t="s">
        <v>64</v>
      </c>
      <c r="M189">
        <f t="shared" ref="M189:M220" si="421">$B188</f>
        <v>19</v>
      </c>
      <c r="N189" s="10">
        <f t="shared" si="407"/>
        <v>27</v>
      </c>
      <c r="O189" s="10">
        <f t="shared" si="408"/>
        <v>16.333333333333332</v>
      </c>
      <c r="P189" s="8">
        <v>3</v>
      </c>
      <c r="Q189" t="str">
        <f t="shared" si="409"/>
        <v>N</v>
      </c>
      <c r="R189" t="s">
        <v>204</v>
      </c>
      <c r="S189" t="s">
        <v>203</v>
      </c>
      <c r="U189" t="s">
        <v>203</v>
      </c>
      <c r="AC189">
        <f t="shared" si="294"/>
        <v>4</v>
      </c>
      <c r="AE189" t="s">
        <v>204</v>
      </c>
      <c r="AG189" t="s">
        <v>203</v>
      </c>
      <c r="AP189">
        <f t="shared" si="362"/>
        <v>3</v>
      </c>
    </row>
    <row r="190" spans="1:42" x14ac:dyDescent="0.35">
      <c r="A190" t="s">
        <v>4</v>
      </c>
      <c r="B190">
        <v>23</v>
      </c>
      <c r="C190" t="s">
        <v>1</v>
      </c>
      <c r="D190" t="str">
        <f t="shared" ref="D190" si="422">IF($B190&lt;$B191,"L",IF($B191&lt;$B190, "W", "T"))</f>
        <v>W</v>
      </c>
      <c r="E190" s="5">
        <f t="shared" si="402"/>
        <v>40475</v>
      </c>
      <c r="F190" s="4">
        <f t="shared" si="405"/>
        <v>6</v>
      </c>
      <c r="G190">
        <v>7</v>
      </c>
      <c r="H190" t="s">
        <v>34</v>
      </c>
      <c r="I190">
        <v>1300</v>
      </c>
      <c r="J190" t="s">
        <v>43</v>
      </c>
      <c r="K190">
        <v>80</v>
      </c>
      <c r="L190" t="s">
        <v>64</v>
      </c>
      <c r="M190">
        <f t="shared" ref="M190:M221" si="423">$B191</f>
        <v>22</v>
      </c>
      <c r="N190" s="10">
        <f t="shared" si="407"/>
        <v>22.8</v>
      </c>
      <c r="O190" s="10">
        <f t="shared" si="408"/>
        <v>12</v>
      </c>
      <c r="P190" s="8">
        <f>(P191*-1)</f>
        <v>3</v>
      </c>
      <c r="Q190" t="str">
        <f t="shared" si="409"/>
        <v>N</v>
      </c>
      <c r="AC190">
        <f t="shared" si="294"/>
        <v>0</v>
      </c>
      <c r="AD190" t="s">
        <v>204</v>
      </c>
      <c r="AP190">
        <f t="shared" si="362"/>
        <v>2</v>
      </c>
    </row>
    <row r="191" spans="1:42" x14ac:dyDescent="0.35">
      <c r="A191" t="s">
        <v>10</v>
      </c>
      <c r="B191">
        <v>22</v>
      </c>
      <c r="C191" t="s">
        <v>1</v>
      </c>
      <c r="D191" t="str">
        <f t="shared" ref="D191" si="424">IF($B190&lt;$B191, "W", IF($B191&lt;$B190, "L", "T"))</f>
        <v>L</v>
      </c>
      <c r="E191" s="5">
        <v>40475</v>
      </c>
      <c r="F191" s="4">
        <f t="shared" si="405"/>
        <v>6</v>
      </c>
      <c r="G191">
        <v>7</v>
      </c>
      <c r="H191" t="s">
        <v>35</v>
      </c>
      <c r="I191">
        <v>1300</v>
      </c>
      <c r="J191" t="s">
        <v>43</v>
      </c>
      <c r="K191">
        <v>80</v>
      </c>
      <c r="L191" t="s">
        <v>64</v>
      </c>
      <c r="M191">
        <f t="shared" ref="M191:M222" si="425">$B190</f>
        <v>23</v>
      </c>
      <c r="N191" s="10">
        <f t="shared" si="407"/>
        <v>17.8</v>
      </c>
      <c r="O191" s="10">
        <f t="shared" si="408"/>
        <v>22.4</v>
      </c>
      <c r="P191" s="8">
        <v>-3</v>
      </c>
      <c r="Q191" t="str">
        <f t="shared" si="409"/>
        <v>N</v>
      </c>
      <c r="Y191" t="s">
        <v>204</v>
      </c>
      <c r="AB191" t="s">
        <v>203</v>
      </c>
      <c r="AC191">
        <f t="shared" si="294"/>
        <v>3</v>
      </c>
      <c r="AI191" t="s">
        <v>203</v>
      </c>
      <c r="AP191">
        <f t="shared" si="362"/>
        <v>1</v>
      </c>
    </row>
    <row r="192" spans="1:42" x14ac:dyDescent="0.35">
      <c r="A192" t="s">
        <v>24</v>
      </c>
      <c r="B192">
        <v>20</v>
      </c>
      <c r="C192" t="s">
        <v>1</v>
      </c>
      <c r="D192" t="str">
        <f t="shared" ref="D192" si="426">IF($B192&lt;$B193,"L",IF($B193&lt;$B192, "W", "T"))</f>
        <v>L</v>
      </c>
      <c r="E192" s="5">
        <f t="shared" si="402"/>
        <v>40475</v>
      </c>
      <c r="F192" s="4">
        <f t="shared" si="405"/>
        <v>7</v>
      </c>
      <c r="G192">
        <v>7</v>
      </c>
      <c r="H192" t="s">
        <v>34</v>
      </c>
      <c r="I192">
        <v>1300</v>
      </c>
      <c r="J192" t="s">
        <v>43</v>
      </c>
      <c r="K192">
        <v>75</v>
      </c>
      <c r="L192" t="s">
        <v>65</v>
      </c>
      <c r="M192">
        <f t="shared" ref="M192:M223" si="427">$B193</f>
        <v>23</v>
      </c>
      <c r="N192" s="10">
        <f t="shared" si="407"/>
        <v>15.5</v>
      </c>
      <c r="O192" s="10">
        <f t="shared" si="408"/>
        <v>23.166666666666668</v>
      </c>
      <c r="P192" s="8">
        <f>(P193*-1)</f>
        <v>2</v>
      </c>
      <c r="Q192" t="str">
        <f t="shared" si="409"/>
        <v>Y</v>
      </c>
      <c r="T192" t="s">
        <v>203</v>
      </c>
      <c r="U192" t="s">
        <v>203</v>
      </c>
      <c r="W192" t="s">
        <v>203</v>
      </c>
      <c r="Y192" t="s">
        <v>203</v>
      </c>
      <c r="AC192">
        <f t="shared" si="294"/>
        <v>4</v>
      </c>
      <c r="AG192" t="s">
        <v>203</v>
      </c>
      <c r="AH192" t="s">
        <v>203</v>
      </c>
      <c r="AI192" t="s">
        <v>203</v>
      </c>
      <c r="AM192" t="s">
        <v>203</v>
      </c>
      <c r="AP192">
        <f t="shared" si="362"/>
        <v>4</v>
      </c>
    </row>
    <row r="193" spans="1:42" x14ac:dyDescent="0.35">
      <c r="A193" t="s">
        <v>20</v>
      </c>
      <c r="B193">
        <v>23</v>
      </c>
      <c r="C193" t="s">
        <v>1</v>
      </c>
      <c r="D193" t="str">
        <f t="shared" ref="D193" si="428">IF($B192&lt;$B193, "W", IF($B193&lt;$B192, "L", "T"))</f>
        <v>W</v>
      </c>
      <c r="E193" s="5">
        <v>40475</v>
      </c>
      <c r="F193" s="4">
        <f t="shared" si="405"/>
        <v>6</v>
      </c>
      <c r="G193">
        <v>14</v>
      </c>
      <c r="H193" t="s">
        <v>35</v>
      </c>
      <c r="I193">
        <v>1300</v>
      </c>
      <c r="J193" t="s">
        <v>43</v>
      </c>
      <c r="K193">
        <v>75</v>
      </c>
      <c r="L193" t="s">
        <v>65</v>
      </c>
      <c r="M193">
        <f t="shared" ref="M193:M224" si="429">$B192</f>
        <v>20</v>
      </c>
      <c r="N193" s="10">
        <f t="shared" si="407"/>
        <v>10.4</v>
      </c>
      <c r="O193" s="10">
        <f t="shared" si="408"/>
        <v>22</v>
      </c>
      <c r="P193" s="8">
        <v>-2</v>
      </c>
      <c r="Q193" t="str">
        <f t="shared" si="409"/>
        <v>Y</v>
      </c>
      <c r="T193" t="s">
        <v>203</v>
      </c>
      <c r="X193" t="s">
        <v>203</v>
      </c>
      <c r="AC193">
        <f t="shared" si="294"/>
        <v>2</v>
      </c>
      <c r="AN193" t="s">
        <v>203</v>
      </c>
      <c r="AP193">
        <f t="shared" si="362"/>
        <v>1</v>
      </c>
    </row>
    <row r="194" spans="1:42" x14ac:dyDescent="0.35">
      <c r="A194" t="s">
        <v>19</v>
      </c>
      <c r="B194">
        <v>20</v>
      </c>
      <c r="C194" t="s">
        <v>1</v>
      </c>
      <c r="D194" t="str">
        <f t="shared" ref="D194" si="430">IF($B194&lt;$B195,"L",IF($B195&lt;$B194, "W", "T"))</f>
        <v>L</v>
      </c>
      <c r="E194" s="5">
        <f t="shared" si="402"/>
        <v>40475</v>
      </c>
      <c r="F194" s="4">
        <f t="shared" si="405"/>
        <v>7</v>
      </c>
      <c r="G194">
        <v>6</v>
      </c>
      <c r="H194" t="s">
        <v>34</v>
      </c>
      <c r="I194">
        <v>1200</v>
      </c>
      <c r="J194" t="s">
        <v>38</v>
      </c>
      <c r="K194">
        <v>63</v>
      </c>
      <c r="L194" t="s">
        <v>62</v>
      </c>
      <c r="M194">
        <f t="shared" ref="M194:M241" si="431">$B195</f>
        <v>42</v>
      </c>
      <c r="N194" s="10">
        <f t="shared" si="407"/>
        <v>18.333333333333332</v>
      </c>
      <c r="O194" s="10">
        <f t="shared" si="408"/>
        <v>27.833333333333332</v>
      </c>
      <c r="P194" s="8">
        <f>(P195*-1)</f>
        <v>-9</v>
      </c>
      <c r="Q194" t="str">
        <f t="shared" si="409"/>
        <v>N</v>
      </c>
      <c r="R194" t="s">
        <v>204</v>
      </c>
      <c r="T194" t="s">
        <v>203</v>
      </c>
      <c r="AC194">
        <f t="shared" si="294"/>
        <v>3</v>
      </c>
      <c r="AE194" t="s">
        <v>203</v>
      </c>
      <c r="AK194" t="s">
        <v>203</v>
      </c>
      <c r="AP194">
        <f t="shared" si="362"/>
        <v>2</v>
      </c>
    </row>
    <row r="195" spans="1:42" x14ac:dyDescent="0.35">
      <c r="A195" t="s">
        <v>33</v>
      </c>
      <c r="B195">
        <v>42</v>
      </c>
      <c r="C195" t="s">
        <v>1</v>
      </c>
      <c r="D195" t="str">
        <f t="shared" ref="D195" si="432">IF($B194&lt;$B195, "W", IF($B195&lt;$B194, "L", "T"))</f>
        <v>W</v>
      </c>
      <c r="E195" s="5">
        <v>40475</v>
      </c>
      <c r="F195" s="4">
        <f t="shared" si="405"/>
        <v>6</v>
      </c>
      <c r="G195">
        <v>7</v>
      </c>
      <c r="H195" t="s">
        <v>35</v>
      </c>
      <c r="I195">
        <v>1200</v>
      </c>
      <c r="J195" t="s">
        <v>38</v>
      </c>
      <c r="K195">
        <v>63</v>
      </c>
      <c r="L195" t="s">
        <v>62</v>
      </c>
      <c r="M195">
        <f t="shared" ref="M195:M241" si="433">$B194</f>
        <v>20</v>
      </c>
      <c r="N195" s="10">
        <f t="shared" si="407"/>
        <v>21.6</v>
      </c>
      <c r="O195" s="10">
        <f t="shared" si="408"/>
        <v>18.399999999999999</v>
      </c>
      <c r="P195" s="8">
        <v>9</v>
      </c>
      <c r="Q195" t="str">
        <f t="shared" si="409"/>
        <v>N</v>
      </c>
      <c r="AC195">
        <f t="shared" ref="AC195:AC258" si="434">IF(ISBLANK($R195),0,IF($R195="O",2,1))+IF(ISBLANK($S195),0,IF($S195="O",2,1))+IF(ISBLANK($T195),0,IF($T195="O",2,1))+IF(ISBLANK($U195),0,IF($U195="O",2,1))+IF(ISBLANK($V195),0,IF($V195="O",2,1))+IF(ISBLANK($W195),0,IF($W195="O",2,1))+IF(ISBLANK($X195),0,IF($X195="O",2,1))+IF(ISBLANK($Y195),0,IF($Y195="O",2,1))+IF(ISBLANK($Z195),0,IF($Z195="O",2,1))+IF(ISBLANK($AA195),0,IF($AA195="O",2,1))+IF(ISBLANK($AB195),0,IF($AB195="O",2,1))</f>
        <v>0</v>
      </c>
      <c r="AN195" t="s">
        <v>203</v>
      </c>
      <c r="AP195">
        <f t="shared" ref="AP195:AP258" si="435">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+IF(ISBLANK($AL195),0,IF($AL195="O",2,1))+IF(ISBLANK($AM195),0,IF($AM195="O",2,1))+IF(ISBLANK($AN195),0,IF($AN195="O",2,1))+IF(ISBLANK($AO195),0,IF($AO195="O",2,1))</f>
        <v>1</v>
      </c>
    </row>
    <row r="196" spans="1:42" x14ac:dyDescent="0.35">
      <c r="A196" t="s">
        <v>29</v>
      </c>
      <c r="B196">
        <v>17</v>
      </c>
      <c r="C196" t="s">
        <v>1</v>
      </c>
      <c r="D196" t="str">
        <f t="shared" ref="D196" si="436">IF($B196&lt;$B197,"L",IF($B197&lt;$B196, "W", "T"))</f>
        <v>W</v>
      </c>
      <c r="E196" s="5">
        <f t="shared" si="402"/>
        <v>40475</v>
      </c>
      <c r="F196" s="4">
        <f t="shared" si="405"/>
        <v>7</v>
      </c>
      <c r="G196">
        <v>7</v>
      </c>
      <c r="H196" t="s">
        <v>34</v>
      </c>
      <c r="I196">
        <v>1200</v>
      </c>
      <c r="J196" t="s">
        <v>38</v>
      </c>
      <c r="K196" s="1">
        <f>K197</f>
        <v>67</v>
      </c>
      <c r="L196" s="1" t="str">
        <f>L197</f>
        <v>Partly Cloudy</v>
      </c>
      <c r="M196">
        <f t="shared" ref="M196:M241" si="437">$B197</f>
        <v>14</v>
      </c>
      <c r="N196" s="10">
        <f t="shared" si="407"/>
        <v>18.833333333333332</v>
      </c>
      <c r="O196" s="10">
        <f t="shared" si="408"/>
        <v>19.833333333333332</v>
      </c>
      <c r="P196" s="8">
        <f>(P197*-1)</f>
        <v>-3</v>
      </c>
      <c r="Q196" t="str">
        <f t="shared" si="409"/>
        <v>Y</v>
      </c>
      <c r="S196" t="s">
        <v>203</v>
      </c>
      <c r="U196" t="s">
        <v>204</v>
      </c>
      <c r="W196" t="s">
        <v>203</v>
      </c>
      <c r="AC196">
        <f t="shared" si="434"/>
        <v>4</v>
      </c>
      <c r="AH196" t="s">
        <v>203</v>
      </c>
      <c r="AL196" t="s">
        <v>203</v>
      </c>
      <c r="AM196" t="s">
        <v>203</v>
      </c>
      <c r="AO196" t="s">
        <v>203</v>
      </c>
      <c r="AP196">
        <f t="shared" si="435"/>
        <v>4</v>
      </c>
    </row>
    <row r="197" spans="1:42" x14ac:dyDescent="0.35">
      <c r="A197" t="s">
        <v>17</v>
      </c>
      <c r="B197">
        <v>14</v>
      </c>
      <c r="C197" t="s">
        <v>1</v>
      </c>
      <c r="D197" t="str">
        <f t="shared" ref="D197" si="438">IF($B196&lt;$B197, "W", IF($B197&lt;$B196, "L", "T"))</f>
        <v>L</v>
      </c>
      <c r="E197" s="5">
        <v>40475</v>
      </c>
      <c r="F197" s="4">
        <f t="shared" si="405"/>
        <v>7</v>
      </c>
      <c r="G197">
        <v>7</v>
      </c>
      <c r="H197" t="s">
        <v>35</v>
      </c>
      <c r="I197">
        <v>1200</v>
      </c>
      <c r="J197" t="s">
        <v>38</v>
      </c>
      <c r="K197" s="1">
        <v>67</v>
      </c>
      <c r="L197" s="1" t="s">
        <v>62</v>
      </c>
      <c r="M197">
        <f t="shared" ref="M197:M241" si="439">$B196</f>
        <v>17</v>
      </c>
      <c r="N197" s="10">
        <f t="shared" si="407"/>
        <v>18.666666666666668</v>
      </c>
      <c r="O197" s="10">
        <f t="shared" si="408"/>
        <v>16.166666666666668</v>
      </c>
      <c r="P197" s="8">
        <v>3</v>
      </c>
      <c r="Q197" t="str">
        <f t="shared" si="409"/>
        <v>Y</v>
      </c>
      <c r="Y197" t="s">
        <v>204</v>
      </c>
      <c r="AC197">
        <f t="shared" si="434"/>
        <v>2</v>
      </c>
      <c r="AH197" t="s">
        <v>203</v>
      </c>
      <c r="AJ197" t="s">
        <v>203</v>
      </c>
      <c r="AN197" t="s">
        <v>203</v>
      </c>
      <c r="AO197" t="s">
        <v>203</v>
      </c>
      <c r="AP197">
        <f t="shared" si="435"/>
        <v>4</v>
      </c>
    </row>
    <row r="198" spans="1:42" x14ac:dyDescent="0.35">
      <c r="A198" t="s">
        <v>6</v>
      </c>
      <c r="B198">
        <v>32</v>
      </c>
      <c r="C198" t="s">
        <v>1</v>
      </c>
      <c r="D198" t="str">
        <f t="shared" ref="D198" si="440">IF($B198&lt;$B199,"L",IF($B199&lt;$B198, "W", "T"))</f>
        <v>L</v>
      </c>
      <c r="E198" s="5">
        <f t="shared" si="402"/>
        <v>40475</v>
      </c>
      <c r="F198" s="4">
        <f t="shared" si="405"/>
        <v>6</v>
      </c>
      <c r="G198">
        <v>14</v>
      </c>
      <c r="H198" t="s">
        <v>34</v>
      </c>
      <c r="I198">
        <v>1300</v>
      </c>
      <c r="J198" t="s">
        <v>43</v>
      </c>
      <c r="K198" t="s">
        <v>61</v>
      </c>
      <c r="M198">
        <f t="shared" ref="M198:M241" si="441">$B199</f>
        <v>39</v>
      </c>
      <c r="N198" s="10">
        <f t="shared" si="407"/>
        <v>20</v>
      </c>
      <c r="O198" s="10">
        <f t="shared" si="408"/>
        <v>20.399999999999999</v>
      </c>
      <c r="P198" s="8">
        <f>(P199*-1)</f>
        <v>-3.5</v>
      </c>
      <c r="Q198" t="str">
        <f t="shared" si="409"/>
        <v>N</v>
      </c>
      <c r="AC198">
        <f t="shared" si="434"/>
        <v>0</v>
      </c>
      <c r="AE198" t="s">
        <v>204</v>
      </c>
      <c r="AL198" t="s">
        <v>204</v>
      </c>
      <c r="AO198" t="s">
        <v>204</v>
      </c>
      <c r="AP198">
        <f t="shared" si="435"/>
        <v>6</v>
      </c>
    </row>
    <row r="199" spans="1:42" x14ac:dyDescent="0.35">
      <c r="A199" t="s">
        <v>3</v>
      </c>
      <c r="B199">
        <v>39</v>
      </c>
      <c r="C199" t="s">
        <v>1</v>
      </c>
      <c r="D199" t="str">
        <f t="shared" ref="D199" si="442">IF($B198&lt;$B199, "W", IF($B199&lt;$B198, "L", "T"))</f>
        <v>W</v>
      </c>
      <c r="E199" s="5">
        <v>40475</v>
      </c>
      <c r="F199" s="4">
        <f t="shared" si="405"/>
        <v>7</v>
      </c>
      <c r="G199">
        <v>7</v>
      </c>
      <c r="H199" t="s">
        <v>35</v>
      </c>
      <c r="I199">
        <v>1300</v>
      </c>
      <c r="J199" t="s">
        <v>43</v>
      </c>
      <c r="K199" t="s">
        <v>61</v>
      </c>
      <c r="M199">
        <f t="shared" ref="M199:M241" si="443">$B198</f>
        <v>32</v>
      </c>
      <c r="N199" s="10">
        <f t="shared" si="407"/>
        <v>21.666666666666668</v>
      </c>
      <c r="O199" s="10">
        <f t="shared" si="408"/>
        <v>16.833333333333332</v>
      </c>
      <c r="P199" s="8">
        <v>3.5</v>
      </c>
      <c r="Q199" t="str">
        <f t="shared" si="409"/>
        <v>N</v>
      </c>
      <c r="AC199">
        <f t="shared" si="434"/>
        <v>0</v>
      </c>
      <c r="AI199" t="s">
        <v>203</v>
      </c>
      <c r="AM199" t="s">
        <v>204</v>
      </c>
      <c r="AP199">
        <f t="shared" si="435"/>
        <v>3</v>
      </c>
    </row>
    <row r="200" spans="1:42" x14ac:dyDescent="0.35">
      <c r="A200" t="s">
        <v>22</v>
      </c>
      <c r="B200">
        <v>10</v>
      </c>
      <c r="C200" t="s">
        <v>1</v>
      </c>
      <c r="D200" t="str">
        <f t="shared" ref="D200" si="444">IF($B200&lt;$B201,"L",IF($B201&lt;$B200, "W", "T"))</f>
        <v>L</v>
      </c>
      <c r="E200" s="5">
        <f t="shared" si="402"/>
        <v>40475</v>
      </c>
      <c r="F200" s="4">
        <f t="shared" si="405"/>
        <v>6</v>
      </c>
      <c r="G200">
        <v>14</v>
      </c>
      <c r="H200" t="s">
        <v>34</v>
      </c>
      <c r="I200">
        <v>1305</v>
      </c>
      <c r="J200" t="s">
        <v>67</v>
      </c>
      <c r="K200" s="1">
        <f>K201</f>
        <v>52</v>
      </c>
      <c r="L200" s="1" t="str">
        <f>L201</f>
        <v>Cloudy</v>
      </c>
      <c r="M200">
        <f t="shared" ref="M200:M241" si="445">$B201</f>
        <v>22</v>
      </c>
      <c r="N200" s="10">
        <f t="shared" si="407"/>
        <v>17.600000000000001</v>
      </c>
      <c r="O200" s="10">
        <f t="shared" si="408"/>
        <v>27.6</v>
      </c>
      <c r="P200" s="8">
        <f>(P201*-1)</f>
        <v>-6.5</v>
      </c>
      <c r="Q200" t="str">
        <f t="shared" si="409"/>
        <v>N</v>
      </c>
      <c r="T200" t="s">
        <v>204</v>
      </c>
      <c r="AC200">
        <f t="shared" si="434"/>
        <v>2</v>
      </c>
      <c r="AN200" t="s">
        <v>203</v>
      </c>
      <c r="AP200">
        <f t="shared" si="435"/>
        <v>1</v>
      </c>
    </row>
    <row r="201" spans="1:42" x14ac:dyDescent="0.35">
      <c r="A201" t="s">
        <v>25</v>
      </c>
      <c r="B201">
        <v>22</v>
      </c>
      <c r="C201" t="s">
        <v>1</v>
      </c>
      <c r="D201" t="str">
        <f t="shared" ref="D201" si="446">IF($B200&lt;$B201, "W", IF($B201&lt;$B200, "L", "T"))</f>
        <v>W</v>
      </c>
      <c r="E201" s="5">
        <v>40475</v>
      </c>
      <c r="F201" s="4">
        <f t="shared" si="405"/>
        <v>6</v>
      </c>
      <c r="G201">
        <v>7</v>
      </c>
      <c r="H201" t="s">
        <v>35</v>
      </c>
      <c r="I201">
        <v>1305</v>
      </c>
      <c r="J201" t="s">
        <v>67</v>
      </c>
      <c r="K201" s="1">
        <v>52</v>
      </c>
      <c r="L201" s="1" t="s">
        <v>64</v>
      </c>
      <c r="M201">
        <f t="shared" ref="M201:M241" si="447">$B200</f>
        <v>10</v>
      </c>
      <c r="N201" s="10">
        <f t="shared" si="407"/>
        <v>19.600000000000001</v>
      </c>
      <c r="O201" s="10">
        <f t="shared" si="408"/>
        <v>19.399999999999999</v>
      </c>
      <c r="P201" s="8">
        <v>6.5</v>
      </c>
      <c r="Q201" t="str">
        <f t="shared" si="409"/>
        <v>N</v>
      </c>
      <c r="AC201">
        <f t="shared" si="434"/>
        <v>0</v>
      </c>
      <c r="AK201" t="s">
        <v>204</v>
      </c>
      <c r="AM201" t="s">
        <v>204</v>
      </c>
      <c r="AP201">
        <f t="shared" si="435"/>
        <v>4</v>
      </c>
    </row>
    <row r="202" spans="1:42" x14ac:dyDescent="0.35">
      <c r="A202" t="s">
        <v>12</v>
      </c>
      <c r="B202">
        <v>59</v>
      </c>
      <c r="C202" t="s">
        <v>1</v>
      </c>
      <c r="D202" t="str">
        <f t="shared" ref="D202" si="448">IF($B202&lt;$B203,"L",IF($B203&lt;$B202, "W", "T"))</f>
        <v>W</v>
      </c>
      <c r="E202" s="5">
        <f t="shared" si="402"/>
        <v>40475</v>
      </c>
      <c r="F202" s="4">
        <f t="shared" si="405"/>
        <v>7</v>
      </c>
      <c r="G202">
        <v>7</v>
      </c>
      <c r="H202" t="s">
        <v>34</v>
      </c>
      <c r="I202">
        <v>1415</v>
      </c>
      <c r="J202" t="s">
        <v>40</v>
      </c>
      <c r="K202">
        <v>63</v>
      </c>
      <c r="L202" t="s">
        <v>74</v>
      </c>
      <c r="M202">
        <f t="shared" ref="M202:M241" si="449">$B203</f>
        <v>14</v>
      </c>
      <c r="N202" s="10">
        <f t="shared" si="407"/>
        <v>20</v>
      </c>
      <c r="O202" s="10">
        <f t="shared" si="408"/>
        <v>25.166666666666668</v>
      </c>
      <c r="P202" s="8">
        <f>(P203*-1)</f>
        <v>-7</v>
      </c>
      <c r="Q202" t="str">
        <f t="shared" si="409"/>
        <v>Y</v>
      </c>
      <c r="R202" t="s">
        <v>203</v>
      </c>
      <c r="S202" t="s">
        <v>203</v>
      </c>
      <c r="AC202">
        <f t="shared" si="434"/>
        <v>2</v>
      </c>
      <c r="AO202" t="s">
        <v>203</v>
      </c>
      <c r="AP202">
        <f t="shared" si="435"/>
        <v>1</v>
      </c>
    </row>
    <row r="203" spans="1:42" x14ac:dyDescent="0.35">
      <c r="A203" t="s">
        <v>18</v>
      </c>
      <c r="B203">
        <v>14</v>
      </c>
      <c r="C203" t="s">
        <v>1</v>
      </c>
      <c r="D203" t="str">
        <f t="shared" ref="D203" si="450">IF($B202&lt;$B203, "W", IF($B203&lt;$B202, "L", "T"))</f>
        <v>L</v>
      </c>
      <c r="E203" s="5">
        <v>40475</v>
      </c>
      <c r="F203" s="4">
        <f t="shared" si="405"/>
        <v>7</v>
      </c>
      <c r="G203">
        <v>7</v>
      </c>
      <c r="H203" t="s">
        <v>35</v>
      </c>
      <c r="I203">
        <v>1415</v>
      </c>
      <c r="J203" t="s">
        <v>40</v>
      </c>
      <c r="K203">
        <v>63</v>
      </c>
      <c r="L203" t="s">
        <v>74</v>
      </c>
      <c r="M203">
        <f t="shared" ref="M203:M241" si="451">$B202</f>
        <v>59</v>
      </c>
      <c r="N203" s="10">
        <f t="shared" si="407"/>
        <v>20.666666666666668</v>
      </c>
      <c r="O203" s="10">
        <f t="shared" si="408"/>
        <v>23.333333333333332</v>
      </c>
      <c r="P203" s="8">
        <v>7</v>
      </c>
      <c r="Q203" t="str">
        <f t="shared" si="409"/>
        <v>Y</v>
      </c>
      <c r="AA203" t="s">
        <v>203</v>
      </c>
      <c r="AC203">
        <f t="shared" si="434"/>
        <v>1</v>
      </c>
      <c r="AD203" t="s">
        <v>203</v>
      </c>
      <c r="AG203" t="s">
        <v>204</v>
      </c>
      <c r="AH203" t="s">
        <v>204</v>
      </c>
      <c r="AL203" t="s">
        <v>203</v>
      </c>
      <c r="AN203" t="s">
        <v>204</v>
      </c>
      <c r="AP203">
        <f t="shared" si="435"/>
        <v>8</v>
      </c>
    </row>
    <row r="204" spans="1:42" x14ac:dyDescent="0.35">
      <c r="A204" t="s">
        <v>7</v>
      </c>
      <c r="B204">
        <v>23</v>
      </c>
      <c r="C204" t="s">
        <v>1</v>
      </c>
      <c r="D204" t="str">
        <f t="shared" ref="D204" si="452">IF($B204&lt;$B205,"L",IF($B205&lt;$B204, "W", "T"))</f>
        <v>W</v>
      </c>
      <c r="E204" s="5">
        <f t="shared" si="402"/>
        <v>40475</v>
      </c>
      <c r="F204" s="4">
        <f t="shared" si="405"/>
        <v>6</v>
      </c>
      <c r="G204">
        <v>7</v>
      </c>
      <c r="H204" t="s">
        <v>34</v>
      </c>
      <c r="I204">
        <v>1315</v>
      </c>
      <c r="J204" t="s">
        <v>67</v>
      </c>
      <c r="K204" s="1">
        <f>K205</f>
        <v>69</v>
      </c>
      <c r="L204" s="1" t="str">
        <f>L205</f>
        <v>Sunny</v>
      </c>
      <c r="M204">
        <f t="shared" ref="M204:M241" si="453">$B205</f>
        <v>20</v>
      </c>
      <c r="N204" s="10">
        <f t="shared" si="407"/>
        <v>30.8</v>
      </c>
      <c r="O204" s="10">
        <f t="shared" si="408"/>
        <v>23.2</v>
      </c>
      <c r="P204" s="8">
        <f>(P205*-1)</f>
        <v>-2.5</v>
      </c>
      <c r="Q204" t="str">
        <f t="shared" si="409"/>
        <v>Y</v>
      </c>
      <c r="R204" t="s">
        <v>203</v>
      </c>
      <c r="AC204">
        <f t="shared" si="434"/>
        <v>1</v>
      </c>
      <c r="AK204" t="s">
        <v>203</v>
      </c>
      <c r="AM204" t="s">
        <v>203</v>
      </c>
      <c r="AO204" t="s">
        <v>203</v>
      </c>
      <c r="AP204">
        <f t="shared" si="435"/>
        <v>3</v>
      </c>
    </row>
    <row r="205" spans="1:42" x14ac:dyDescent="0.35">
      <c r="A205" t="s">
        <v>32</v>
      </c>
      <c r="B205">
        <v>20</v>
      </c>
      <c r="C205" t="s">
        <v>1</v>
      </c>
      <c r="D205" t="str">
        <f t="shared" ref="D205" si="454">IF($B204&lt;$B205, "W", IF($B205&lt;$B204, "L", "T"))</f>
        <v>L</v>
      </c>
      <c r="E205" s="5">
        <v>40475</v>
      </c>
      <c r="F205" s="4">
        <f t="shared" si="405"/>
        <v>7</v>
      </c>
      <c r="G205">
        <v>7</v>
      </c>
      <c r="H205" t="s">
        <v>35</v>
      </c>
      <c r="I205">
        <v>1315</v>
      </c>
      <c r="J205" t="s">
        <v>67</v>
      </c>
      <c r="K205" s="1">
        <v>69</v>
      </c>
      <c r="L205" s="1" t="s">
        <v>65</v>
      </c>
      <c r="M205">
        <f t="shared" ref="M205:M241" si="455">$B204</f>
        <v>23</v>
      </c>
      <c r="N205" s="10">
        <f t="shared" si="407"/>
        <v>26.166666666666668</v>
      </c>
      <c r="O205" s="10">
        <f t="shared" si="408"/>
        <v>21</v>
      </c>
      <c r="P205" s="8">
        <v>2.5</v>
      </c>
      <c r="Q205" t="str">
        <f t="shared" si="409"/>
        <v>Y</v>
      </c>
      <c r="S205" t="s">
        <v>203</v>
      </c>
      <c r="T205" t="s">
        <v>204</v>
      </c>
      <c r="U205" t="s">
        <v>203</v>
      </c>
      <c r="AB205" t="s">
        <v>204</v>
      </c>
      <c r="AC205">
        <f t="shared" si="434"/>
        <v>6</v>
      </c>
      <c r="AP205">
        <f t="shared" si="435"/>
        <v>0</v>
      </c>
    </row>
    <row r="206" spans="1:42" x14ac:dyDescent="0.35">
      <c r="A206" t="s">
        <v>0</v>
      </c>
      <c r="B206">
        <v>24</v>
      </c>
      <c r="C206" t="s">
        <v>1</v>
      </c>
      <c r="D206" t="str">
        <f t="shared" ref="D206" si="456">IF($B206&lt;$B207,"L",IF($B207&lt;$B206, "W", "T"))</f>
        <v>L</v>
      </c>
      <c r="E206" s="5">
        <f t="shared" si="402"/>
        <v>40475</v>
      </c>
      <c r="F206" s="4">
        <f t="shared" si="405"/>
        <v>6</v>
      </c>
      <c r="G206">
        <v>7</v>
      </c>
      <c r="H206" t="s">
        <v>34</v>
      </c>
      <c r="I206">
        <v>1920</v>
      </c>
      <c r="J206" t="s">
        <v>38</v>
      </c>
      <c r="K206">
        <v>58</v>
      </c>
      <c r="L206" t="s">
        <v>64</v>
      </c>
      <c r="M206">
        <f t="shared" ref="M206:M241" si="457">$B207</f>
        <v>28</v>
      </c>
      <c r="N206" s="10">
        <f t="shared" si="407"/>
        <v>17.399999999999999</v>
      </c>
      <c r="O206" s="10">
        <f t="shared" si="408"/>
        <v>17.600000000000001</v>
      </c>
      <c r="P206" s="8">
        <f>(P207*-1)</f>
        <v>-2.5</v>
      </c>
      <c r="Q206" t="str">
        <f t="shared" si="409"/>
        <v>N</v>
      </c>
      <c r="R206" t="s">
        <v>203</v>
      </c>
      <c r="V206" t="s">
        <v>203</v>
      </c>
      <c r="AA206" t="s">
        <v>203</v>
      </c>
      <c r="AC206">
        <f t="shared" si="434"/>
        <v>3</v>
      </c>
      <c r="AI206" t="s">
        <v>203</v>
      </c>
      <c r="AO206" t="s">
        <v>204</v>
      </c>
      <c r="AP206">
        <f t="shared" si="435"/>
        <v>3</v>
      </c>
    </row>
    <row r="207" spans="1:42" x14ac:dyDescent="0.35">
      <c r="A207" t="s">
        <v>26</v>
      </c>
      <c r="B207">
        <v>28</v>
      </c>
      <c r="C207" t="s">
        <v>1</v>
      </c>
      <c r="D207" t="str">
        <f t="shared" ref="D207" si="458">IF($B206&lt;$B207, "W", IF($B207&lt;$B206, "L", "T"))</f>
        <v>W</v>
      </c>
      <c r="E207" s="5">
        <v>40475</v>
      </c>
      <c r="F207" s="4">
        <f t="shared" si="405"/>
        <v>7</v>
      </c>
      <c r="G207">
        <v>7</v>
      </c>
      <c r="H207" t="s">
        <v>35</v>
      </c>
      <c r="I207">
        <v>1920</v>
      </c>
      <c r="J207" t="s">
        <v>38</v>
      </c>
      <c r="K207">
        <v>58</v>
      </c>
      <c r="L207" t="s">
        <v>64</v>
      </c>
      <c r="M207">
        <f t="shared" ref="M207:M241" si="459">$B206</f>
        <v>24</v>
      </c>
      <c r="N207" s="10">
        <f t="shared" si="407"/>
        <v>23.166666666666668</v>
      </c>
      <c r="O207" s="10">
        <f t="shared" si="408"/>
        <v>18.666666666666668</v>
      </c>
      <c r="P207" s="8">
        <v>2.5</v>
      </c>
      <c r="Q207" t="str">
        <f t="shared" si="409"/>
        <v>N</v>
      </c>
      <c r="T207" t="s">
        <v>203</v>
      </c>
      <c r="W207" t="s">
        <v>203</v>
      </c>
      <c r="AC207">
        <f t="shared" si="434"/>
        <v>2</v>
      </c>
      <c r="AD207" t="s">
        <v>203</v>
      </c>
      <c r="AH207" t="s">
        <v>203</v>
      </c>
      <c r="AJ207" t="s">
        <v>203</v>
      </c>
      <c r="AL207" t="s">
        <v>203</v>
      </c>
      <c r="AN207" t="s">
        <v>203</v>
      </c>
      <c r="AP207">
        <f t="shared" si="435"/>
        <v>5</v>
      </c>
    </row>
    <row r="208" spans="1:42" x14ac:dyDescent="0.35">
      <c r="A208" t="s">
        <v>21</v>
      </c>
      <c r="B208">
        <v>41</v>
      </c>
      <c r="C208" t="s">
        <v>1</v>
      </c>
      <c r="D208" t="str">
        <f t="shared" ref="D208" si="460">IF($B208&lt;$B209,"L",IF($B209&lt;$B208, "W", "T"))</f>
        <v>W</v>
      </c>
      <c r="E208" s="5">
        <f t="shared" si="402"/>
        <v>40476</v>
      </c>
      <c r="F208" s="4">
        <f t="shared" si="405"/>
        <v>7</v>
      </c>
      <c r="G208">
        <v>8</v>
      </c>
      <c r="H208" t="s">
        <v>34</v>
      </c>
      <c r="I208">
        <v>1930</v>
      </c>
      <c r="J208" t="s">
        <v>38</v>
      </c>
      <c r="K208">
        <v>84</v>
      </c>
      <c r="L208" t="s">
        <v>81</v>
      </c>
      <c r="M208">
        <f t="shared" ref="M208:M241" si="461">$B209</f>
        <v>35</v>
      </c>
      <c r="N208" s="10">
        <f t="shared" si="407"/>
        <v>22.333333333333332</v>
      </c>
      <c r="O208" s="10">
        <f t="shared" si="408"/>
        <v>19.666666666666668</v>
      </c>
      <c r="P208" s="8">
        <f>(P209*-1)</f>
        <v>-3.5</v>
      </c>
      <c r="Q208" t="str">
        <f t="shared" si="409"/>
        <v>Y</v>
      </c>
      <c r="AA208" t="s">
        <v>203</v>
      </c>
      <c r="AC208">
        <f t="shared" si="434"/>
        <v>1</v>
      </c>
      <c r="AD208" t="s">
        <v>203</v>
      </c>
      <c r="AH208" t="s">
        <v>203</v>
      </c>
      <c r="AK208" t="s">
        <v>203</v>
      </c>
      <c r="AP208">
        <f t="shared" si="435"/>
        <v>3</v>
      </c>
    </row>
    <row r="209" spans="1:42" x14ac:dyDescent="0.35">
      <c r="A209" t="s">
        <v>28</v>
      </c>
      <c r="B209">
        <v>35</v>
      </c>
      <c r="C209" t="s">
        <v>1</v>
      </c>
      <c r="D209" t="str">
        <f t="shared" ref="D209" si="462">IF($B208&lt;$B209, "W", IF($B209&lt;$B208, "L", "T"))</f>
        <v>L</v>
      </c>
      <c r="E209" s="5">
        <v>40476</v>
      </c>
      <c r="F209" s="4">
        <f t="shared" si="405"/>
        <v>6</v>
      </c>
      <c r="G209">
        <v>8</v>
      </c>
      <c r="H209" t="s">
        <v>35</v>
      </c>
      <c r="I209">
        <v>1930</v>
      </c>
      <c r="J209" t="s">
        <v>38</v>
      </c>
      <c r="K209">
        <v>84</v>
      </c>
      <c r="L209" t="s">
        <v>81</v>
      </c>
      <c r="M209">
        <f t="shared" ref="M209:M241" si="463">$B208</f>
        <v>41</v>
      </c>
      <c r="N209" s="10">
        <f t="shared" si="407"/>
        <v>20.399999999999999</v>
      </c>
      <c r="O209" s="10">
        <f t="shared" si="408"/>
        <v>22.2</v>
      </c>
      <c r="P209" s="8">
        <v>3.5</v>
      </c>
      <c r="Q209" t="str">
        <f t="shared" si="409"/>
        <v>Y</v>
      </c>
      <c r="V209" t="s">
        <v>203</v>
      </c>
      <c r="X209" t="s">
        <v>204</v>
      </c>
      <c r="AC209">
        <f t="shared" si="434"/>
        <v>3</v>
      </c>
      <c r="AI209" t="s">
        <v>203</v>
      </c>
      <c r="AP209">
        <f t="shared" si="435"/>
        <v>1</v>
      </c>
    </row>
    <row r="210" spans="1:42" x14ac:dyDescent="0.35">
      <c r="A210" t="s">
        <v>20</v>
      </c>
      <c r="B210">
        <v>10</v>
      </c>
      <c r="C210" t="s">
        <v>1</v>
      </c>
      <c r="D210" t="str">
        <f t="shared" ref="D210" si="464">IF($B210&lt;$B211,"L",IF($B211&lt;$B210, "W", "T"))</f>
        <v>L</v>
      </c>
      <c r="E210" s="5">
        <f t="shared" ref="E210:E234" si="465">$E211</f>
        <v>40482</v>
      </c>
      <c r="F210" s="4">
        <f>1+IF(ISNA(VLOOKUP($A210,$A$182:$F$209,6,FALSE)),VLOOKUP($A210,$A$154:$F$181,6,FALSE),VLOOKUP($A210,$A$182:$F$209,6,FALSE))</f>
        <v>7</v>
      </c>
      <c r="G210">
        <v>7</v>
      </c>
      <c r="H210" t="s">
        <v>34</v>
      </c>
      <c r="I210">
        <v>1200</v>
      </c>
      <c r="J210" t="s">
        <v>38</v>
      </c>
      <c r="K210" t="s">
        <v>61</v>
      </c>
      <c r="M210">
        <f t="shared" ref="M210:M241" si="466">$B211</f>
        <v>20</v>
      </c>
      <c r="N210" s="10">
        <f>IF(ISNA(VLOOKUP($A210,$A$182:$N$209,2,FALSE)),((VLOOKUP($A210,$A$154:$N$181,14,FALSE)*($F210-2))+VLOOKUP($A210,$A$154:$N$181,2,FALSE))/($F210-1),((VLOOKUP($A210,$A$182:$N$209,14,FALSE)*($F210-2))+VLOOKUP($A210,$A$182:$N$209,2,FALSE))/($F210-1))</f>
        <v>12.5</v>
      </c>
      <c r="O210" s="10">
        <f>IF(ISNA(VLOOKUP($A210,$A$182:$O$209,13,FALSE)),((VLOOKUP($A210,$A$154:$O$181,15,FALSE)*($F210-2))+VLOOKUP($A210,$A$154:$O$181,13,FALSE))/($F210-1),((VLOOKUP($A210,$A$182:$O$209,15,FALSE)*($F210-2))+VLOOKUP($A210,$A$182:$O$209,13,FALSE))/($F210-1))</f>
        <v>21.666666666666668</v>
      </c>
      <c r="P210" s="8">
        <f>(P211*-1)</f>
        <v>-2.5</v>
      </c>
      <c r="Q210" t="str">
        <f>IF(AND(($P210 &lt;  0), ($D210="L")), "N", IF(AND(($P210 &gt; 0), ($D210="W")),"N","Y"))</f>
        <v>N</v>
      </c>
      <c r="AC210">
        <f t="shared" si="434"/>
        <v>0</v>
      </c>
      <c r="AP210">
        <f t="shared" si="435"/>
        <v>0</v>
      </c>
    </row>
    <row r="211" spans="1:42" x14ac:dyDescent="0.35">
      <c r="A211" t="s">
        <v>23</v>
      </c>
      <c r="B211">
        <v>20</v>
      </c>
      <c r="C211" t="s">
        <v>1</v>
      </c>
      <c r="D211" t="str">
        <f t="shared" ref="D211" si="467">IF($B210&lt;$B211, "W", IF($B211&lt;$B210, "L", "T"))</f>
        <v>W</v>
      </c>
      <c r="E211" s="5">
        <v>40482</v>
      </c>
      <c r="F211" s="4">
        <f t="shared" ref="F211:F236" si="468">1+IF(ISNA(VLOOKUP($A211,$A$182:$F$209,6,FALSE)),VLOOKUP($A211,$A$154:$F$181,6,FALSE),VLOOKUP($A211,$A$182:$F$209,6,FALSE))</f>
        <v>8</v>
      </c>
      <c r="G211">
        <v>7</v>
      </c>
      <c r="H211" t="s">
        <v>35</v>
      </c>
      <c r="I211">
        <v>1200</v>
      </c>
      <c r="J211" t="s">
        <v>38</v>
      </c>
      <c r="K211" t="s">
        <v>61</v>
      </c>
      <c r="M211">
        <f t="shared" ref="M211:M241" si="469">$B210</f>
        <v>10</v>
      </c>
      <c r="N211" s="10">
        <f t="shared" ref="N211:N236" si="470">IF(ISNA(VLOOKUP($A211,$A$182:$N$209,2,FALSE)),((VLOOKUP($A211,$A$154:$N$181,14,FALSE)*($F211-2))+VLOOKUP($A211,$A$154:$N$181,2,FALSE))/($F211-1),((VLOOKUP($A211,$A$182:$N$209,14,FALSE)*($F211-2))+VLOOKUP($A211,$A$182:$N$209,2,FALSE))/($F211-1))</f>
        <v>17.142857142857142</v>
      </c>
      <c r="O211" s="10">
        <f t="shared" ref="O211:O236" si="471">IF(ISNA(VLOOKUP($A211,$A$182:$O$209,13,FALSE)),((VLOOKUP($A211,$A$154:$O$181,15,FALSE)*($F211-2))+VLOOKUP($A211,$A$154:$O$181,13,FALSE))/($F211-1),((VLOOKUP($A211,$A$182:$O$209,15,FALSE)*($F211-2))+VLOOKUP($A211,$A$182:$O$209,13,FALSE))/($F211-1))</f>
        <v>18.714285714285715</v>
      </c>
      <c r="P211" s="8">
        <v>2.5</v>
      </c>
      <c r="Q211" t="str">
        <f t="shared" ref="Q211:Q235" si="472">IF(AND(($P211 &lt;  0), ($D211="L")), "N", IF(AND(($P211 &gt; 0), ($D211="W")),"N","Y"))</f>
        <v>N</v>
      </c>
      <c r="S211" t="s">
        <v>203</v>
      </c>
      <c r="Z211" t="s">
        <v>204</v>
      </c>
      <c r="AC211">
        <f t="shared" si="434"/>
        <v>3</v>
      </c>
      <c r="AI211" t="s">
        <v>203</v>
      </c>
      <c r="AJ211" t="s">
        <v>203</v>
      </c>
      <c r="AL211" t="s">
        <v>203</v>
      </c>
      <c r="AP211">
        <f t="shared" si="435"/>
        <v>3</v>
      </c>
    </row>
    <row r="212" spans="1:42" x14ac:dyDescent="0.35">
      <c r="A212" t="s">
        <v>29</v>
      </c>
      <c r="B212">
        <v>25</v>
      </c>
      <c r="C212" t="s">
        <v>1</v>
      </c>
      <c r="D212" t="str">
        <f t="shared" ref="D212" si="473">IF($B212&lt;$B213,"L",IF($B213&lt;$B212, "W", "T"))</f>
        <v>L</v>
      </c>
      <c r="E212" s="5">
        <f t="shared" si="465"/>
        <v>40482</v>
      </c>
      <c r="F212" s="4">
        <f t="shared" si="468"/>
        <v>8</v>
      </c>
      <c r="G212">
        <v>7</v>
      </c>
      <c r="H212" t="s">
        <v>34</v>
      </c>
      <c r="I212">
        <v>1300</v>
      </c>
      <c r="J212" t="s">
        <v>43</v>
      </c>
      <c r="K212" t="s">
        <v>61</v>
      </c>
      <c r="M212">
        <f t="shared" ref="M212:M241" si="474">$B213</f>
        <v>37</v>
      </c>
      <c r="N212" s="10">
        <f t="shared" si="470"/>
        <v>18.571428571428573</v>
      </c>
      <c r="O212" s="10">
        <f t="shared" si="471"/>
        <v>19</v>
      </c>
      <c r="P212" s="8">
        <f>(P213*-1)</f>
        <v>-2.5</v>
      </c>
      <c r="Q212" t="str">
        <f t="shared" si="472"/>
        <v>N</v>
      </c>
      <c r="R212" t="s">
        <v>203</v>
      </c>
      <c r="V212" t="s">
        <v>203</v>
      </c>
      <c r="X212" t="s">
        <v>203</v>
      </c>
      <c r="Z212" t="s">
        <v>204</v>
      </c>
      <c r="AC212">
        <f t="shared" si="434"/>
        <v>5</v>
      </c>
      <c r="AJ212" t="s">
        <v>203</v>
      </c>
      <c r="AL212" t="s">
        <v>203</v>
      </c>
      <c r="AN212" t="s">
        <v>203</v>
      </c>
      <c r="AO212" t="s">
        <v>203</v>
      </c>
      <c r="AP212">
        <f t="shared" si="435"/>
        <v>4</v>
      </c>
    </row>
    <row r="213" spans="1:42" x14ac:dyDescent="0.35">
      <c r="A213" t="s">
        <v>16</v>
      </c>
      <c r="B213">
        <v>37</v>
      </c>
      <c r="C213" t="s">
        <v>1</v>
      </c>
      <c r="D213" t="str">
        <f t="shared" ref="D213" si="475">IF($B212&lt;$B213, "W", IF($B213&lt;$B212, "L", "T"))</f>
        <v>W</v>
      </c>
      <c r="E213" s="5">
        <v>40482</v>
      </c>
      <c r="F213" s="4">
        <f t="shared" si="468"/>
        <v>7</v>
      </c>
      <c r="G213">
        <v>14</v>
      </c>
      <c r="H213" t="s">
        <v>35</v>
      </c>
      <c r="I213">
        <v>1300</v>
      </c>
      <c r="J213" t="s">
        <v>43</v>
      </c>
      <c r="K213" t="s">
        <v>61</v>
      </c>
      <c r="M213">
        <f t="shared" ref="M213:M241" si="476">$B212</f>
        <v>25</v>
      </c>
      <c r="N213" s="10">
        <f t="shared" si="470"/>
        <v>24.333333333333332</v>
      </c>
      <c r="O213" s="10">
        <f t="shared" si="471"/>
        <v>23.333333333333332</v>
      </c>
      <c r="P213" s="8">
        <v>2.5</v>
      </c>
      <c r="Q213" t="str">
        <f t="shared" si="472"/>
        <v>N</v>
      </c>
      <c r="S213" t="s">
        <v>203</v>
      </c>
      <c r="AC213">
        <f t="shared" si="434"/>
        <v>1</v>
      </c>
      <c r="AI213" t="s">
        <v>203</v>
      </c>
      <c r="AK213" t="s">
        <v>203</v>
      </c>
      <c r="AN213" t="s">
        <v>203</v>
      </c>
      <c r="AP213">
        <f t="shared" si="435"/>
        <v>3</v>
      </c>
    </row>
    <row r="214" spans="1:42" x14ac:dyDescent="0.35">
      <c r="A214" t="s">
        <v>26</v>
      </c>
      <c r="B214">
        <v>9</v>
      </c>
      <c r="C214" t="s">
        <v>1</v>
      </c>
      <c r="D214" t="str">
        <f t="shared" ref="D214" si="477">IF($B214&lt;$B215,"L",IF($B215&lt;$B214, "W", "T"))</f>
        <v>W</v>
      </c>
      <c r="E214" s="5">
        <f t="shared" si="465"/>
        <v>40482</v>
      </c>
      <c r="F214" s="4">
        <f t="shared" si="468"/>
        <v>8</v>
      </c>
      <c r="G214">
        <v>7</v>
      </c>
      <c r="H214" t="s">
        <v>34</v>
      </c>
      <c r="I214">
        <v>1300</v>
      </c>
      <c r="J214" t="s">
        <v>43</v>
      </c>
      <c r="K214">
        <v>57</v>
      </c>
      <c r="L214" t="s">
        <v>69</v>
      </c>
      <c r="M214">
        <f t="shared" ref="M214:M241" si="478">$B215</f>
        <v>0</v>
      </c>
      <c r="N214" s="10">
        <f t="shared" si="470"/>
        <v>23.857142857142858</v>
      </c>
      <c r="O214" s="10">
        <f t="shared" si="471"/>
        <v>19.428571428571427</v>
      </c>
      <c r="P214" s="8">
        <f>(P215*-1)</f>
        <v>-6.5</v>
      </c>
      <c r="Q214" t="str">
        <f t="shared" si="472"/>
        <v>Y</v>
      </c>
      <c r="T214" t="s">
        <v>203</v>
      </c>
      <c r="W214" t="s">
        <v>203</v>
      </c>
      <c r="AC214">
        <f t="shared" si="434"/>
        <v>2</v>
      </c>
      <c r="AD214" t="s">
        <v>204</v>
      </c>
      <c r="AL214" t="s">
        <v>203</v>
      </c>
      <c r="AN214" t="s">
        <v>203</v>
      </c>
      <c r="AP214">
        <f t="shared" si="435"/>
        <v>4</v>
      </c>
    </row>
    <row r="215" spans="1:42" x14ac:dyDescent="0.35">
      <c r="A215" t="s">
        <v>31</v>
      </c>
      <c r="B215">
        <v>0</v>
      </c>
      <c r="C215" t="s">
        <v>1</v>
      </c>
      <c r="D215" t="str">
        <f t="shared" ref="D215" si="479">IF($B214&lt;$B215, "W", IF($B215&lt;$B214, "L", "T"))</f>
        <v>L</v>
      </c>
      <c r="E215" s="5">
        <v>40482</v>
      </c>
      <c r="F215" s="4">
        <f t="shared" si="468"/>
        <v>7</v>
      </c>
      <c r="G215">
        <v>14</v>
      </c>
      <c r="H215" t="s">
        <v>35</v>
      </c>
      <c r="I215">
        <v>1300</v>
      </c>
      <c r="J215" t="s">
        <v>43</v>
      </c>
      <c r="K215">
        <v>57</v>
      </c>
      <c r="L215" t="s">
        <v>69</v>
      </c>
      <c r="M215">
        <f t="shared" ref="M215:M241" si="480">$B214</f>
        <v>9</v>
      </c>
      <c r="N215" s="10">
        <f t="shared" si="470"/>
        <v>26.5</v>
      </c>
      <c r="O215" s="10">
        <f t="shared" si="471"/>
        <v>16.833333333333332</v>
      </c>
      <c r="P215" s="8">
        <v>6.5</v>
      </c>
      <c r="Q215" t="str">
        <f t="shared" si="472"/>
        <v>Y</v>
      </c>
      <c r="V215" t="s">
        <v>203</v>
      </c>
      <c r="AC215">
        <f t="shared" si="434"/>
        <v>1</v>
      </c>
      <c r="AJ215" t="s">
        <v>203</v>
      </c>
      <c r="AK215" t="s">
        <v>203</v>
      </c>
      <c r="AP215">
        <f t="shared" si="435"/>
        <v>2</v>
      </c>
    </row>
    <row r="216" spans="1:42" x14ac:dyDescent="0.35">
      <c r="A216" t="s">
        <v>19</v>
      </c>
      <c r="B216">
        <v>35</v>
      </c>
      <c r="C216" t="s">
        <v>1</v>
      </c>
      <c r="D216" t="str">
        <f t="shared" ref="D216" si="481">IF($B216&lt;$B217,"L",IF($B217&lt;$B216, "W", "T"))</f>
        <v>W</v>
      </c>
      <c r="E216" s="5">
        <f t="shared" si="465"/>
        <v>40482</v>
      </c>
      <c r="F216" s="4">
        <f t="shared" si="468"/>
        <v>8</v>
      </c>
      <c r="G216">
        <v>7</v>
      </c>
      <c r="H216" t="s">
        <v>34</v>
      </c>
      <c r="I216">
        <v>1200</v>
      </c>
      <c r="J216" t="s">
        <v>38</v>
      </c>
      <c r="K216" t="s">
        <v>61</v>
      </c>
      <c r="M216">
        <f t="shared" ref="M216:M241" si="482">$B217</f>
        <v>17</v>
      </c>
      <c r="N216" s="10">
        <f t="shared" si="470"/>
        <v>18.571428571428573</v>
      </c>
      <c r="O216" s="10">
        <f t="shared" si="471"/>
        <v>29.857142857142858</v>
      </c>
      <c r="P216" s="8">
        <f>(P217*-1)</f>
        <v>-6.5</v>
      </c>
      <c r="Q216" t="str">
        <f t="shared" si="472"/>
        <v>Y</v>
      </c>
      <c r="R216" t="s">
        <v>203</v>
      </c>
      <c r="AC216">
        <f t="shared" si="434"/>
        <v>1</v>
      </c>
      <c r="AE216" t="s">
        <v>203</v>
      </c>
      <c r="AI216" t="s">
        <v>204</v>
      </c>
      <c r="AP216">
        <f t="shared" si="435"/>
        <v>3</v>
      </c>
    </row>
    <row r="217" spans="1:42" x14ac:dyDescent="0.35">
      <c r="A217" t="s">
        <v>28</v>
      </c>
      <c r="B217">
        <v>17</v>
      </c>
      <c r="C217" t="s">
        <v>1</v>
      </c>
      <c r="D217" t="str">
        <f t="shared" ref="D217" si="483">IF($B216&lt;$B217, "W", IF($B217&lt;$B216, "L", "T"))</f>
        <v>L</v>
      </c>
      <c r="E217" s="5">
        <v>40482</v>
      </c>
      <c r="F217" s="4">
        <f t="shared" si="468"/>
        <v>7</v>
      </c>
      <c r="G217">
        <v>6</v>
      </c>
      <c r="H217" t="s">
        <v>35</v>
      </c>
      <c r="I217">
        <v>1200</v>
      </c>
      <c r="J217" t="s">
        <v>38</v>
      </c>
      <c r="K217" t="s">
        <v>61</v>
      </c>
      <c r="M217">
        <f t="shared" ref="M217:M241" si="484">$B216</f>
        <v>35</v>
      </c>
      <c r="N217" s="10">
        <f t="shared" si="470"/>
        <v>22.833333333333332</v>
      </c>
      <c r="O217" s="10">
        <f t="shared" si="471"/>
        <v>25.333333333333332</v>
      </c>
      <c r="P217" s="8">
        <v>6.5</v>
      </c>
      <c r="Q217" t="str">
        <f t="shared" si="472"/>
        <v>Y</v>
      </c>
      <c r="X217" t="s">
        <v>204</v>
      </c>
      <c r="AC217">
        <f t="shared" si="434"/>
        <v>2</v>
      </c>
      <c r="AI217" t="s">
        <v>203</v>
      </c>
      <c r="AL217" t="s">
        <v>203</v>
      </c>
      <c r="AP217">
        <f t="shared" si="435"/>
        <v>2</v>
      </c>
    </row>
    <row r="218" spans="1:42" x14ac:dyDescent="0.35">
      <c r="A218" t="s">
        <v>10</v>
      </c>
      <c r="B218">
        <v>22</v>
      </c>
      <c r="C218" t="s">
        <v>1</v>
      </c>
      <c r="D218" t="str">
        <f t="shared" ref="D218" si="485">IF($B218&lt;$B219,"L",IF($B219&lt;$B218, "W", "T"))</f>
        <v>W</v>
      </c>
      <c r="E218" s="5">
        <f t="shared" si="465"/>
        <v>40482</v>
      </c>
      <c r="F218" s="4">
        <f t="shared" si="468"/>
        <v>7</v>
      </c>
      <c r="G218">
        <v>7</v>
      </c>
      <c r="H218" t="s">
        <v>34</v>
      </c>
      <c r="I218">
        <v>1300</v>
      </c>
      <c r="J218" t="s">
        <v>43</v>
      </c>
      <c r="K218">
        <v>54</v>
      </c>
      <c r="L218" t="s">
        <v>65</v>
      </c>
      <c r="M218">
        <f t="shared" ref="M218:M241" si="486">$B219</f>
        <v>14</v>
      </c>
      <c r="N218" s="10">
        <f t="shared" si="470"/>
        <v>18.5</v>
      </c>
      <c r="O218" s="10">
        <f t="shared" si="471"/>
        <v>22.5</v>
      </c>
      <c r="P218" s="8">
        <f>(P219*-1)</f>
        <v>0</v>
      </c>
      <c r="Q218" t="str">
        <f t="shared" si="472"/>
        <v>Y</v>
      </c>
      <c r="AC218">
        <f t="shared" si="434"/>
        <v>0</v>
      </c>
      <c r="AP218">
        <f t="shared" si="435"/>
        <v>0</v>
      </c>
    </row>
    <row r="219" spans="1:42" x14ac:dyDescent="0.35">
      <c r="A219" t="s">
        <v>6</v>
      </c>
      <c r="B219">
        <v>14</v>
      </c>
      <c r="C219" t="s">
        <v>1</v>
      </c>
      <c r="D219" t="str">
        <f t="shared" ref="D219" si="487">IF($B218&lt;$B219, "W", IF($B219&lt;$B218, "L", "T"))</f>
        <v>L</v>
      </c>
      <c r="E219" s="5">
        <v>40482</v>
      </c>
      <c r="F219" s="4">
        <f t="shared" si="468"/>
        <v>7</v>
      </c>
      <c r="G219">
        <v>7</v>
      </c>
      <c r="H219" t="s">
        <v>35</v>
      </c>
      <c r="I219">
        <v>1300</v>
      </c>
      <c r="J219" t="s">
        <v>43</v>
      </c>
      <c r="K219">
        <v>54</v>
      </c>
      <c r="L219" t="s">
        <v>65</v>
      </c>
      <c r="M219">
        <f t="shared" ref="M219:M241" si="488">$B218</f>
        <v>22</v>
      </c>
      <c r="N219" s="10">
        <f t="shared" si="470"/>
        <v>22</v>
      </c>
      <c r="O219" s="10">
        <f t="shared" si="471"/>
        <v>23.5</v>
      </c>
      <c r="P219" s="8">
        <v>0</v>
      </c>
      <c r="Q219" t="str">
        <f t="shared" si="472"/>
        <v>Y</v>
      </c>
      <c r="R219" t="s">
        <v>203</v>
      </c>
      <c r="T219" t="s">
        <v>203</v>
      </c>
      <c r="AC219">
        <f t="shared" si="434"/>
        <v>2</v>
      </c>
      <c r="AJ219" t="s">
        <v>203</v>
      </c>
      <c r="AL219" t="s">
        <v>204</v>
      </c>
      <c r="AM219" t="s">
        <v>203</v>
      </c>
      <c r="AO219" t="s">
        <v>204</v>
      </c>
      <c r="AP219">
        <f t="shared" si="435"/>
        <v>6</v>
      </c>
    </row>
    <row r="220" spans="1:42" x14ac:dyDescent="0.35">
      <c r="A220" t="s">
        <v>18</v>
      </c>
      <c r="B220">
        <v>16</v>
      </c>
      <c r="C220" t="s">
        <v>1</v>
      </c>
      <c r="D220" t="str">
        <f t="shared" ref="D220" si="489">IF($B220&lt;$B221,"L",IF($B221&lt;$B220, "W", "T"))</f>
        <v>L</v>
      </c>
      <c r="E220" s="5">
        <f t="shared" si="465"/>
        <v>40482</v>
      </c>
      <c r="F220" s="4">
        <f t="shared" si="468"/>
        <v>8</v>
      </c>
      <c r="G220">
        <v>7</v>
      </c>
      <c r="H220" t="s">
        <v>37</v>
      </c>
      <c r="I220">
        <v>1000</v>
      </c>
      <c r="J220" t="s">
        <v>67</v>
      </c>
      <c r="K220">
        <v>54</v>
      </c>
      <c r="L220" t="s">
        <v>74</v>
      </c>
      <c r="M220">
        <f t="shared" ref="M220:M241" si="490">$B221</f>
        <v>24</v>
      </c>
      <c r="N220" s="10">
        <f t="shared" si="470"/>
        <v>19.714285714285715</v>
      </c>
      <c r="O220" s="10">
        <f t="shared" si="471"/>
        <v>28.428571428571427</v>
      </c>
      <c r="P220" s="8">
        <f>(P221*-1)</f>
        <v>-2</v>
      </c>
      <c r="Q220" t="str">
        <f t="shared" si="472"/>
        <v>N</v>
      </c>
      <c r="S220" t="s">
        <v>203</v>
      </c>
      <c r="AA220" t="s">
        <v>203</v>
      </c>
      <c r="AC220">
        <f t="shared" si="434"/>
        <v>2</v>
      </c>
      <c r="AD220" t="s">
        <v>204</v>
      </c>
      <c r="AG220" t="s">
        <v>203</v>
      </c>
      <c r="AH220" t="s">
        <v>204</v>
      </c>
      <c r="AM220" t="s">
        <v>204</v>
      </c>
      <c r="AN220" t="s">
        <v>203</v>
      </c>
      <c r="AP220">
        <f t="shared" si="435"/>
        <v>8</v>
      </c>
    </row>
    <row r="221" spans="1:42" x14ac:dyDescent="0.35">
      <c r="A221" t="s">
        <v>24</v>
      </c>
      <c r="B221">
        <v>24</v>
      </c>
      <c r="C221" t="s">
        <v>1</v>
      </c>
      <c r="D221" t="str">
        <f t="shared" ref="D221" si="491">IF($B220&lt;$B221, "W", IF($B221&lt;$B220, "L", "T"))</f>
        <v>W</v>
      </c>
      <c r="E221" s="5">
        <v>40482</v>
      </c>
      <c r="F221" s="4">
        <f t="shared" si="468"/>
        <v>8</v>
      </c>
      <c r="G221">
        <v>7</v>
      </c>
      <c r="H221" t="s">
        <v>36</v>
      </c>
      <c r="I221">
        <v>1000</v>
      </c>
      <c r="J221" t="s">
        <v>67</v>
      </c>
      <c r="K221">
        <v>54</v>
      </c>
      <c r="L221" t="s">
        <v>74</v>
      </c>
      <c r="M221">
        <f t="shared" ref="M221:M241" si="492">$B220</f>
        <v>16</v>
      </c>
      <c r="N221" s="10">
        <f t="shared" si="470"/>
        <v>16.142857142857142</v>
      </c>
      <c r="O221" s="10">
        <f t="shared" si="471"/>
        <v>23.142857142857142</v>
      </c>
      <c r="P221" s="8">
        <v>2</v>
      </c>
      <c r="Q221" t="str">
        <f t="shared" si="472"/>
        <v>N</v>
      </c>
      <c r="R221" t="s">
        <v>204</v>
      </c>
      <c r="U221" t="s">
        <v>203</v>
      </c>
      <c r="AC221">
        <f t="shared" si="434"/>
        <v>3</v>
      </c>
      <c r="AM221" t="s">
        <v>203</v>
      </c>
      <c r="AP221">
        <f t="shared" si="435"/>
        <v>1</v>
      </c>
    </row>
    <row r="222" spans="1:42" x14ac:dyDescent="0.35">
      <c r="A222" t="s">
        <v>11</v>
      </c>
      <c r="B222">
        <v>10</v>
      </c>
      <c r="C222" t="s">
        <v>5</v>
      </c>
      <c r="D222" t="str">
        <f t="shared" ref="D222" si="493">IF($B222&lt;$B223,"L",IF($B223&lt;$B222, "W", "T"))</f>
        <v>L</v>
      </c>
      <c r="E222" s="5">
        <f t="shared" si="465"/>
        <v>40482</v>
      </c>
      <c r="F222" s="4">
        <f t="shared" si="468"/>
        <v>7</v>
      </c>
      <c r="G222">
        <v>7</v>
      </c>
      <c r="H222" t="s">
        <v>34</v>
      </c>
      <c r="I222">
        <v>1200</v>
      </c>
      <c r="J222" t="s">
        <v>38</v>
      </c>
      <c r="K222">
        <v>51</v>
      </c>
      <c r="L222" t="s">
        <v>87</v>
      </c>
      <c r="M222">
        <f t="shared" ref="M222:M241" si="494">$B223</f>
        <v>13</v>
      </c>
      <c r="N222" s="10">
        <f t="shared" si="470"/>
        <v>20.166666666666668</v>
      </c>
      <c r="O222" s="10">
        <f t="shared" si="471"/>
        <v>33</v>
      </c>
      <c r="P222" s="8">
        <f>(P223*-1)</f>
        <v>-7</v>
      </c>
      <c r="Q222" t="str">
        <f t="shared" si="472"/>
        <v>N</v>
      </c>
      <c r="W222" t="s">
        <v>203</v>
      </c>
      <c r="AC222">
        <f t="shared" si="434"/>
        <v>1</v>
      </c>
      <c r="AN222" t="s">
        <v>203</v>
      </c>
      <c r="AP222">
        <f t="shared" si="435"/>
        <v>1</v>
      </c>
    </row>
    <row r="223" spans="1:42" x14ac:dyDescent="0.35">
      <c r="A223" t="s">
        <v>33</v>
      </c>
      <c r="B223">
        <v>13</v>
      </c>
      <c r="C223" t="s">
        <v>5</v>
      </c>
      <c r="D223" t="str">
        <f t="shared" ref="D223" si="495">IF($B222&lt;$B223, "W", IF($B223&lt;$B222, "L", "T"))</f>
        <v>W</v>
      </c>
      <c r="E223" s="5">
        <v>40482</v>
      </c>
      <c r="F223" s="4">
        <f t="shared" si="468"/>
        <v>7</v>
      </c>
      <c r="G223">
        <v>7</v>
      </c>
      <c r="H223" t="s">
        <v>35</v>
      </c>
      <c r="I223">
        <v>1200</v>
      </c>
      <c r="J223" t="s">
        <v>38</v>
      </c>
      <c r="K223">
        <v>51</v>
      </c>
      <c r="L223" t="s">
        <v>87</v>
      </c>
      <c r="M223">
        <f t="shared" ref="M223:M241" si="496">$B222</f>
        <v>10</v>
      </c>
      <c r="N223" s="10">
        <f t="shared" si="470"/>
        <v>25</v>
      </c>
      <c r="O223" s="10">
        <f t="shared" si="471"/>
        <v>18.666666666666668</v>
      </c>
      <c r="P223" s="8">
        <v>7</v>
      </c>
      <c r="Q223" t="str">
        <f t="shared" si="472"/>
        <v>N</v>
      </c>
      <c r="Y223" t="s">
        <v>204</v>
      </c>
      <c r="AC223">
        <f t="shared" si="434"/>
        <v>2</v>
      </c>
      <c r="AP223">
        <f t="shared" si="435"/>
        <v>0</v>
      </c>
    </row>
    <row r="224" spans="1:42" x14ac:dyDescent="0.35">
      <c r="A224" t="s">
        <v>9</v>
      </c>
      <c r="B224">
        <v>38</v>
      </c>
      <c r="C224" t="s">
        <v>1</v>
      </c>
      <c r="D224" t="str">
        <f t="shared" ref="D224" si="497">IF($B224&lt;$B225,"L",IF($B225&lt;$B224, "W", "T"))</f>
        <v>W</v>
      </c>
      <c r="E224" s="5">
        <f t="shared" si="465"/>
        <v>40482</v>
      </c>
      <c r="F224" s="4">
        <f t="shared" si="468"/>
        <v>7</v>
      </c>
      <c r="G224">
        <v>7</v>
      </c>
      <c r="H224" t="s">
        <v>34</v>
      </c>
      <c r="I224">
        <v>1315</v>
      </c>
      <c r="J224" t="s">
        <v>67</v>
      </c>
      <c r="K224" t="s">
        <v>61</v>
      </c>
      <c r="M224">
        <f t="shared" ref="M224:M241" si="498">$B225</f>
        <v>35</v>
      </c>
      <c r="N224" s="10">
        <f t="shared" si="470"/>
        <v>16.333333333333332</v>
      </c>
      <c r="O224" s="10">
        <f t="shared" si="471"/>
        <v>21.333333333333332</v>
      </c>
      <c r="P224" s="8">
        <f>(P225*-1)</f>
        <v>-3</v>
      </c>
      <c r="Q224" t="str">
        <f t="shared" si="472"/>
        <v>Y</v>
      </c>
      <c r="U224" t="s">
        <v>203</v>
      </c>
      <c r="V224" t="s">
        <v>204</v>
      </c>
      <c r="AC224">
        <f t="shared" si="434"/>
        <v>3</v>
      </c>
      <c r="AI224" t="s">
        <v>203</v>
      </c>
      <c r="AL224" t="s">
        <v>203</v>
      </c>
      <c r="AP224">
        <f t="shared" si="435"/>
        <v>2</v>
      </c>
    </row>
    <row r="225" spans="1:42" x14ac:dyDescent="0.35">
      <c r="A225" t="s">
        <v>22</v>
      </c>
      <c r="B225">
        <v>35</v>
      </c>
      <c r="C225" t="s">
        <v>1</v>
      </c>
      <c r="D225" t="str">
        <f t="shared" ref="D225" si="499">IF($B224&lt;$B225, "W", IF($B225&lt;$B224, "L", "T"))</f>
        <v>L</v>
      </c>
      <c r="E225" s="5">
        <v>40482</v>
      </c>
      <c r="F225" s="4">
        <f t="shared" si="468"/>
        <v>7</v>
      </c>
      <c r="G225">
        <v>7</v>
      </c>
      <c r="H225" t="s">
        <v>35</v>
      </c>
      <c r="I225">
        <v>1315</v>
      </c>
      <c r="J225" t="s">
        <v>67</v>
      </c>
      <c r="K225" t="s">
        <v>61</v>
      </c>
      <c r="M225">
        <f t="shared" ref="M225:M241" si="500">$B224</f>
        <v>38</v>
      </c>
      <c r="N225" s="10">
        <f t="shared" si="470"/>
        <v>16.333333333333332</v>
      </c>
      <c r="O225" s="10">
        <f t="shared" si="471"/>
        <v>26.666666666666668</v>
      </c>
      <c r="P225" s="8">
        <v>3</v>
      </c>
      <c r="Q225" t="str">
        <f t="shared" si="472"/>
        <v>Y</v>
      </c>
      <c r="T225" t="s">
        <v>203</v>
      </c>
      <c r="AC225">
        <f t="shared" si="434"/>
        <v>1</v>
      </c>
      <c r="AI225" t="s">
        <v>204</v>
      </c>
      <c r="AJ225" t="s">
        <v>203</v>
      </c>
      <c r="AM225" t="s">
        <v>203</v>
      </c>
      <c r="AP225">
        <f t="shared" si="435"/>
        <v>4</v>
      </c>
    </row>
    <row r="226" spans="1:42" x14ac:dyDescent="0.35">
      <c r="A226" t="s">
        <v>13</v>
      </c>
      <c r="B226">
        <v>25</v>
      </c>
      <c r="C226" t="s">
        <v>1</v>
      </c>
      <c r="D226" t="str">
        <f t="shared" ref="D226" si="501">IF($B226&lt;$B227,"L",IF($B227&lt;$B226, "W", "T"))</f>
        <v>L</v>
      </c>
      <c r="E226" s="5">
        <f t="shared" si="465"/>
        <v>40482</v>
      </c>
      <c r="F226" s="4">
        <f t="shared" si="468"/>
        <v>8</v>
      </c>
      <c r="G226">
        <v>7</v>
      </c>
      <c r="H226" t="s">
        <v>34</v>
      </c>
      <c r="I226">
        <v>1305</v>
      </c>
      <c r="J226" t="s">
        <v>67</v>
      </c>
      <c r="K226">
        <v>65</v>
      </c>
      <c r="L226" t="s">
        <v>65</v>
      </c>
      <c r="M226">
        <f t="shared" ref="M226:M241" si="502">$B227</f>
        <v>33</v>
      </c>
      <c r="N226" s="10">
        <f t="shared" si="470"/>
        <v>28.428571428571427</v>
      </c>
      <c r="O226" s="10">
        <f t="shared" si="471"/>
        <v>16.714285714285715</v>
      </c>
      <c r="P226" s="8">
        <f>(P227*-1)</f>
        <v>-5.5</v>
      </c>
      <c r="Q226" t="str">
        <f t="shared" si="472"/>
        <v>N</v>
      </c>
      <c r="S226" t="s">
        <v>203</v>
      </c>
      <c r="X226" t="s">
        <v>203</v>
      </c>
      <c r="AC226">
        <f t="shared" si="434"/>
        <v>2</v>
      </c>
      <c r="AE226" t="s">
        <v>204</v>
      </c>
      <c r="AP226">
        <f t="shared" si="435"/>
        <v>2</v>
      </c>
    </row>
    <row r="227" spans="1:42" x14ac:dyDescent="0.35">
      <c r="A227" t="s">
        <v>32</v>
      </c>
      <c r="B227">
        <v>33</v>
      </c>
      <c r="C227" t="s">
        <v>1</v>
      </c>
      <c r="D227" t="str">
        <f t="shared" ref="D227" si="503">IF($B226&lt;$B227, "W", IF($B227&lt;$B226, "L", "T"))</f>
        <v>W</v>
      </c>
      <c r="E227" s="5">
        <v>40482</v>
      </c>
      <c r="F227" s="4">
        <f t="shared" si="468"/>
        <v>8</v>
      </c>
      <c r="G227">
        <v>7</v>
      </c>
      <c r="H227" t="s">
        <v>35</v>
      </c>
      <c r="I227">
        <v>1305</v>
      </c>
      <c r="J227" t="s">
        <v>67</v>
      </c>
      <c r="K227">
        <v>65</v>
      </c>
      <c r="L227" t="s">
        <v>65</v>
      </c>
      <c r="M227">
        <f t="shared" ref="M227:M241" si="504">$B226</f>
        <v>25</v>
      </c>
      <c r="N227" s="10">
        <f t="shared" si="470"/>
        <v>25.285714285714285</v>
      </c>
      <c r="O227" s="10">
        <f t="shared" si="471"/>
        <v>21.285714285714285</v>
      </c>
      <c r="P227" s="8">
        <v>5.5</v>
      </c>
      <c r="Q227" t="str">
        <f t="shared" si="472"/>
        <v>N</v>
      </c>
      <c r="T227" t="s">
        <v>204</v>
      </c>
      <c r="U227" t="s">
        <v>203</v>
      </c>
      <c r="AB227" t="s">
        <v>204</v>
      </c>
      <c r="AC227">
        <f t="shared" si="434"/>
        <v>5</v>
      </c>
      <c r="AP227">
        <f t="shared" si="435"/>
        <v>0</v>
      </c>
    </row>
    <row r="228" spans="1:42" x14ac:dyDescent="0.35">
      <c r="A228" t="s">
        <v>25</v>
      </c>
      <c r="B228">
        <v>3</v>
      </c>
      <c r="C228" t="s">
        <v>1</v>
      </c>
      <c r="D228" t="str">
        <f t="shared" ref="D228" si="505">IF($B228&lt;$B229,"L",IF($B229&lt;$B228, "W", "T"))</f>
        <v>L</v>
      </c>
      <c r="E228" s="5">
        <f t="shared" si="465"/>
        <v>40482</v>
      </c>
      <c r="F228" s="4">
        <f t="shared" si="468"/>
        <v>7</v>
      </c>
      <c r="G228">
        <v>7</v>
      </c>
      <c r="H228" t="s">
        <v>34</v>
      </c>
      <c r="I228">
        <v>1315</v>
      </c>
      <c r="J228" t="s">
        <v>67</v>
      </c>
      <c r="K228" s="1">
        <f>K229</f>
        <v>66</v>
      </c>
      <c r="L228" s="1" t="str">
        <f>L229</f>
        <v>Sunny</v>
      </c>
      <c r="M228">
        <f t="shared" ref="M228:M241" si="506">$B229</f>
        <v>33</v>
      </c>
      <c r="N228" s="10">
        <f t="shared" si="470"/>
        <v>20</v>
      </c>
      <c r="O228" s="10">
        <f t="shared" si="471"/>
        <v>17.833333333333332</v>
      </c>
      <c r="P228" s="8">
        <f>(P229*-1)</f>
        <v>-2</v>
      </c>
      <c r="Q228" t="str">
        <f t="shared" si="472"/>
        <v>N</v>
      </c>
      <c r="W228" t="s">
        <v>204</v>
      </c>
      <c r="AC228">
        <f t="shared" si="434"/>
        <v>2</v>
      </c>
      <c r="AK228" t="s">
        <v>204</v>
      </c>
      <c r="AM228" t="s">
        <v>204</v>
      </c>
      <c r="AP228">
        <f t="shared" si="435"/>
        <v>4</v>
      </c>
    </row>
    <row r="229" spans="1:42" x14ac:dyDescent="0.35">
      <c r="A229" t="s">
        <v>12</v>
      </c>
      <c r="B229">
        <v>33</v>
      </c>
      <c r="C229" t="s">
        <v>1</v>
      </c>
      <c r="D229" t="str">
        <f t="shared" ref="D229" si="507">IF($B228&lt;$B229, "W", IF($B229&lt;$B228, "L", "T"))</f>
        <v>W</v>
      </c>
      <c r="E229" s="5">
        <v>40482</v>
      </c>
      <c r="F229" s="4">
        <f t="shared" si="468"/>
        <v>8</v>
      </c>
      <c r="G229">
        <v>7</v>
      </c>
      <c r="H229" t="s">
        <v>35</v>
      </c>
      <c r="I229">
        <v>1315</v>
      </c>
      <c r="J229" t="s">
        <v>67</v>
      </c>
      <c r="K229" s="1">
        <v>66</v>
      </c>
      <c r="L229" s="1" t="s">
        <v>65</v>
      </c>
      <c r="M229">
        <f t="shared" ref="M229:M241" si="508">$B228</f>
        <v>3</v>
      </c>
      <c r="N229" s="10">
        <f t="shared" si="470"/>
        <v>25.571428571428573</v>
      </c>
      <c r="O229" s="10">
        <f t="shared" si="471"/>
        <v>23.571428571428573</v>
      </c>
      <c r="P229" s="8">
        <v>2</v>
      </c>
      <c r="Q229" t="str">
        <f t="shared" si="472"/>
        <v>N</v>
      </c>
      <c r="U229" t="s">
        <v>203</v>
      </c>
      <c r="V229" t="s">
        <v>203</v>
      </c>
      <c r="X229" t="s">
        <v>203</v>
      </c>
      <c r="AA229" t="s">
        <v>204</v>
      </c>
      <c r="AC229">
        <f t="shared" si="434"/>
        <v>5</v>
      </c>
      <c r="AJ229" t="s">
        <v>203</v>
      </c>
      <c r="AK229" t="s">
        <v>203</v>
      </c>
      <c r="AP229">
        <f t="shared" si="435"/>
        <v>2</v>
      </c>
    </row>
    <row r="230" spans="1:42" x14ac:dyDescent="0.35">
      <c r="A230" t="s">
        <v>0</v>
      </c>
      <c r="B230">
        <v>18</v>
      </c>
      <c r="C230" t="s">
        <v>1</v>
      </c>
      <c r="D230" t="str">
        <f t="shared" ref="D230" si="509">IF($B230&lt;$B231,"L",IF($B231&lt;$B230, "W", "T"))</f>
        <v>L</v>
      </c>
      <c r="E230" s="5">
        <f t="shared" si="465"/>
        <v>40482</v>
      </c>
      <c r="F230" s="4">
        <f t="shared" si="468"/>
        <v>7</v>
      </c>
      <c r="G230">
        <v>7</v>
      </c>
      <c r="H230" t="s">
        <v>34</v>
      </c>
      <c r="I230">
        <v>1515</v>
      </c>
      <c r="J230" t="s">
        <v>43</v>
      </c>
      <c r="K230">
        <v>49</v>
      </c>
      <c r="L230" t="s">
        <v>62</v>
      </c>
      <c r="M230">
        <f t="shared" ref="M230:M241" si="510">$B231</f>
        <v>28</v>
      </c>
      <c r="N230" s="10">
        <f t="shared" si="470"/>
        <v>18.5</v>
      </c>
      <c r="O230" s="10">
        <f t="shared" si="471"/>
        <v>19.333333333333332</v>
      </c>
      <c r="P230" s="8">
        <f>(P231*-1)</f>
        <v>-5</v>
      </c>
      <c r="Q230" t="str">
        <f t="shared" si="472"/>
        <v>N</v>
      </c>
      <c r="R230" t="s">
        <v>203</v>
      </c>
      <c r="V230" t="s">
        <v>203</v>
      </c>
      <c r="X230" t="s">
        <v>203</v>
      </c>
      <c r="AA230" t="s">
        <v>203</v>
      </c>
      <c r="AC230">
        <f t="shared" si="434"/>
        <v>4</v>
      </c>
      <c r="AF230" t="s">
        <v>203</v>
      </c>
      <c r="AO230" t="s">
        <v>203</v>
      </c>
      <c r="AP230">
        <f t="shared" si="435"/>
        <v>2</v>
      </c>
    </row>
    <row r="231" spans="1:42" x14ac:dyDescent="0.35">
      <c r="A231" t="s">
        <v>7</v>
      </c>
      <c r="B231">
        <v>28</v>
      </c>
      <c r="C231" t="s">
        <v>1</v>
      </c>
      <c r="D231" t="str">
        <f t="shared" ref="D231" si="511">IF($B230&lt;$B231, "W", IF($B231&lt;$B230, "L", "T"))</f>
        <v>W</v>
      </c>
      <c r="E231" s="5">
        <v>40482</v>
      </c>
      <c r="F231" s="4">
        <f t="shared" si="468"/>
        <v>7</v>
      </c>
      <c r="G231">
        <v>7</v>
      </c>
      <c r="H231" t="s">
        <v>35</v>
      </c>
      <c r="I231">
        <v>1515</v>
      </c>
      <c r="J231" t="s">
        <v>43</v>
      </c>
      <c r="K231">
        <v>49</v>
      </c>
      <c r="L231" t="s">
        <v>62</v>
      </c>
      <c r="M231">
        <f t="shared" ref="M231:M241" si="512">$B230</f>
        <v>18</v>
      </c>
      <c r="N231" s="10">
        <f t="shared" si="470"/>
        <v>29.5</v>
      </c>
      <c r="O231" s="10">
        <f t="shared" si="471"/>
        <v>22.666666666666668</v>
      </c>
      <c r="P231" s="8">
        <v>5</v>
      </c>
      <c r="Q231" t="str">
        <f t="shared" si="472"/>
        <v>N</v>
      </c>
      <c r="R231" t="s">
        <v>203</v>
      </c>
      <c r="T231" t="s">
        <v>203</v>
      </c>
      <c r="AC231">
        <f t="shared" si="434"/>
        <v>2</v>
      </c>
      <c r="AO231" t="s">
        <v>204</v>
      </c>
      <c r="AP231">
        <f t="shared" si="435"/>
        <v>2</v>
      </c>
    </row>
    <row r="232" spans="1:42" x14ac:dyDescent="0.35">
      <c r="A232" t="s">
        <v>4</v>
      </c>
      <c r="B232">
        <v>10</v>
      </c>
      <c r="C232" t="s">
        <v>1</v>
      </c>
      <c r="D232" t="str">
        <f t="shared" ref="D232" si="513">IF($B232&lt;$B233,"L",IF($B233&lt;$B232, "W", "T"))</f>
        <v>L</v>
      </c>
      <c r="E232" s="5">
        <f t="shared" si="465"/>
        <v>40482</v>
      </c>
      <c r="F232" s="4">
        <f t="shared" si="468"/>
        <v>7</v>
      </c>
      <c r="G232">
        <v>7</v>
      </c>
      <c r="H232" t="s">
        <v>34</v>
      </c>
      <c r="I232">
        <v>1920</v>
      </c>
      <c r="J232" t="s">
        <v>38</v>
      </c>
      <c r="K232" t="s">
        <v>61</v>
      </c>
      <c r="M232">
        <f t="shared" ref="M232:M241" si="514">$B233</f>
        <v>20</v>
      </c>
      <c r="N232" s="10">
        <f t="shared" si="470"/>
        <v>22.833333333333332</v>
      </c>
      <c r="O232" s="10">
        <f t="shared" si="471"/>
        <v>13.666666666666666</v>
      </c>
      <c r="P232" s="8">
        <f>(P233*-1)</f>
        <v>-1.5</v>
      </c>
      <c r="Q232" t="str">
        <f t="shared" si="472"/>
        <v>N</v>
      </c>
      <c r="V232" t="s">
        <v>203</v>
      </c>
      <c r="Z232" t="s">
        <v>203</v>
      </c>
      <c r="AC232">
        <f t="shared" si="434"/>
        <v>2</v>
      </c>
      <c r="AD232" t="s">
        <v>204</v>
      </c>
      <c r="AH232" t="s">
        <v>203</v>
      </c>
      <c r="AP232">
        <f t="shared" si="435"/>
        <v>3</v>
      </c>
    </row>
    <row r="233" spans="1:42" x14ac:dyDescent="0.35">
      <c r="A233" t="s">
        <v>2</v>
      </c>
      <c r="B233">
        <v>20</v>
      </c>
      <c r="C233" t="s">
        <v>1</v>
      </c>
      <c r="D233" t="str">
        <f t="shared" ref="D233" si="515">IF($B232&lt;$B233, "W", IF($B233&lt;$B232, "L", "T"))</f>
        <v>W</v>
      </c>
      <c r="E233" s="5">
        <v>40482</v>
      </c>
      <c r="F233" s="4">
        <f t="shared" si="468"/>
        <v>8</v>
      </c>
      <c r="G233">
        <v>7</v>
      </c>
      <c r="H233" t="s">
        <v>35</v>
      </c>
      <c r="I233">
        <v>1920</v>
      </c>
      <c r="J233" t="s">
        <v>38</v>
      </c>
      <c r="K233" t="s">
        <v>61</v>
      </c>
      <c r="M233">
        <f t="shared" ref="M233:M241" si="516">$B232</f>
        <v>10</v>
      </c>
      <c r="N233" s="10">
        <f t="shared" si="470"/>
        <v>21</v>
      </c>
      <c r="O233" s="10">
        <f t="shared" si="471"/>
        <v>19.714285714285715</v>
      </c>
      <c r="P233" s="8">
        <v>1.5</v>
      </c>
      <c r="Q233" t="str">
        <f t="shared" si="472"/>
        <v>N</v>
      </c>
      <c r="V233" t="s">
        <v>203</v>
      </c>
      <c r="Y233" t="s">
        <v>203</v>
      </c>
      <c r="AC233">
        <f t="shared" si="434"/>
        <v>2</v>
      </c>
      <c r="AI233" t="s">
        <v>203</v>
      </c>
      <c r="AK233" t="s">
        <v>203</v>
      </c>
      <c r="AL233" t="s">
        <v>204</v>
      </c>
      <c r="AM233" t="s">
        <v>204</v>
      </c>
      <c r="AP233">
        <f t="shared" si="435"/>
        <v>6</v>
      </c>
    </row>
    <row r="234" spans="1:42" x14ac:dyDescent="0.35">
      <c r="A234" t="s">
        <v>15</v>
      </c>
      <c r="B234">
        <v>17</v>
      </c>
      <c r="C234" t="s">
        <v>1</v>
      </c>
      <c r="D234" t="str">
        <f t="shared" ref="D234" si="517">IF($B234&lt;$B235,"L",IF($B235&lt;$B234, "W", "T"))</f>
        <v>L</v>
      </c>
      <c r="E234" s="5">
        <f t="shared" si="465"/>
        <v>40483</v>
      </c>
      <c r="F234" s="4">
        <f t="shared" si="468"/>
        <v>7</v>
      </c>
      <c r="G234">
        <v>15</v>
      </c>
      <c r="H234" t="s">
        <v>34</v>
      </c>
      <c r="I234">
        <v>2030</v>
      </c>
      <c r="J234" t="s">
        <v>43</v>
      </c>
      <c r="K234" t="s">
        <v>61</v>
      </c>
      <c r="M234">
        <f t="shared" ref="M234:M241" si="518">$B235</f>
        <v>30</v>
      </c>
      <c r="N234" s="10">
        <f t="shared" si="470"/>
        <v>25.5</v>
      </c>
      <c r="O234" s="10">
        <f t="shared" si="471"/>
        <v>27.833333333333332</v>
      </c>
      <c r="P234" s="8">
        <f>(P235*-1)</f>
        <v>-5.5</v>
      </c>
      <c r="Q234" t="str">
        <f t="shared" si="472"/>
        <v>N</v>
      </c>
      <c r="T234" t="s">
        <v>203</v>
      </c>
      <c r="U234" t="s">
        <v>203</v>
      </c>
      <c r="W234" t="s">
        <v>203</v>
      </c>
      <c r="Y234" t="s">
        <v>203</v>
      </c>
      <c r="AC234">
        <f t="shared" si="434"/>
        <v>4</v>
      </c>
      <c r="AP234">
        <f t="shared" si="435"/>
        <v>0</v>
      </c>
    </row>
    <row r="235" spans="1:42" x14ac:dyDescent="0.35">
      <c r="A235" t="s">
        <v>14</v>
      </c>
      <c r="B235">
        <v>30</v>
      </c>
      <c r="C235" t="s">
        <v>1</v>
      </c>
      <c r="D235" t="str">
        <f t="shared" ref="D235" si="519">IF($B234&lt;$B235, "W", IF($B235&lt;$B234, "L", "T"))</f>
        <v>W</v>
      </c>
      <c r="E235" s="5">
        <v>40483</v>
      </c>
      <c r="F235" s="4">
        <f t="shared" si="468"/>
        <v>7</v>
      </c>
      <c r="G235">
        <v>15</v>
      </c>
      <c r="H235" t="s">
        <v>35</v>
      </c>
      <c r="I235">
        <v>2030</v>
      </c>
      <c r="J235" t="s">
        <v>43</v>
      </c>
      <c r="K235" t="s">
        <v>61</v>
      </c>
      <c r="M235">
        <f t="shared" ref="M235:M241" si="520">$B234</f>
        <v>17</v>
      </c>
      <c r="N235" s="10">
        <f t="shared" si="470"/>
        <v>27.166666666666668</v>
      </c>
      <c r="O235" s="10">
        <f t="shared" si="471"/>
        <v>20.833333333333332</v>
      </c>
      <c r="P235" s="8">
        <v>5.5</v>
      </c>
      <c r="Q235" t="str">
        <f t="shared" si="472"/>
        <v>N</v>
      </c>
      <c r="S235" t="s">
        <v>203</v>
      </c>
      <c r="T235" t="s">
        <v>203</v>
      </c>
      <c r="AA235" t="s">
        <v>203</v>
      </c>
      <c r="AC235">
        <f t="shared" si="434"/>
        <v>3</v>
      </c>
      <c r="AH235" t="s">
        <v>204</v>
      </c>
      <c r="AI235" t="s">
        <v>203</v>
      </c>
      <c r="AM235" t="s">
        <v>204</v>
      </c>
      <c r="AP235">
        <f t="shared" si="435"/>
        <v>5</v>
      </c>
    </row>
    <row r="236" spans="1:42" x14ac:dyDescent="0.35">
      <c r="A236" t="s">
        <v>10</v>
      </c>
      <c r="B236">
        <v>10</v>
      </c>
      <c r="C236" t="s">
        <v>1</v>
      </c>
      <c r="D236" t="str">
        <f t="shared" ref="D236" si="521">IF($B236&lt;$B237,"L",IF($B237&lt;$B236, "W", "T"))</f>
        <v>L</v>
      </c>
      <c r="E236" s="5">
        <f t="shared" ref="E236:E260" si="522">$E237</f>
        <v>40489</v>
      </c>
      <c r="F236" s="4">
        <f>1+IF(ISNA(VLOOKUP($A236,$A$210:$F$235,6,FALSE)),VLOOKUP($A236,$A$182:$F$209,6,FALSE),VLOOKUP($A236,$A$210:$F$235,6,FALSE))</f>
        <v>8</v>
      </c>
      <c r="G236">
        <v>7</v>
      </c>
      <c r="H236" t="s">
        <v>34</v>
      </c>
      <c r="I236">
        <v>1300</v>
      </c>
      <c r="J236" t="s">
        <v>43</v>
      </c>
      <c r="K236">
        <v>50</v>
      </c>
      <c r="L236" t="s">
        <v>62</v>
      </c>
      <c r="M236">
        <f t="shared" ref="M236:M241" si="523">$B237</f>
        <v>26</v>
      </c>
      <c r="N236" s="10">
        <f>IF(ISNA(VLOOKUP($A236,$A$210:$N$235,2,FALSE)),((VLOOKUP($A236,$A$182:$N$209,14,FALSE)*($F236-2))+VLOOKUP($A236,$A$182:$N$209,2,FALSE))/($F236-1),((VLOOKUP($A236,$A$210:$N$235,14,FALSE)*($F236-2))+VLOOKUP($A236,$A$210:$N$235,2,FALSE))/($F236-1))</f>
        <v>19</v>
      </c>
      <c r="O236" s="10">
        <f>IF(ISNA(VLOOKUP($A236,$A$210:$O$235,13,FALSE)),((VLOOKUP($A236,$A$182:$O$209,15,FALSE)*($F236-2))+VLOOKUP($A236,$A$182:$O$209,13,FALSE))/($F236-1),((VLOOKUP($A236,$A$210:$O$235,15,FALSE)*($F236-2))+VLOOKUP($A236,$A$210:$O$235,13,FALSE))/($F236-1))</f>
        <v>21.285714285714285</v>
      </c>
      <c r="P236" s="8">
        <f>(P237*-1)</f>
        <v>-5.5</v>
      </c>
      <c r="Q236" t="str">
        <f>IF(AND(($P236 &lt;  0), ($D236="L")), "N", IF(AND(($P236 &gt; 0), ($D236="W")),"N","Y"))</f>
        <v>N</v>
      </c>
      <c r="AC236">
        <f t="shared" si="434"/>
        <v>0</v>
      </c>
      <c r="AH236" t="s">
        <v>203</v>
      </c>
      <c r="AO236" t="s">
        <v>203</v>
      </c>
      <c r="AP236">
        <f t="shared" si="435"/>
        <v>2</v>
      </c>
    </row>
    <row r="237" spans="1:42" x14ac:dyDescent="0.35">
      <c r="A237" t="s">
        <v>30</v>
      </c>
      <c r="B237">
        <v>26</v>
      </c>
      <c r="C237" t="s">
        <v>1</v>
      </c>
      <c r="D237" t="str">
        <f t="shared" ref="D237" si="524">IF($B236&lt;$B237, "W", IF($B237&lt;$B236, "L", "T"))</f>
        <v>W</v>
      </c>
      <c r="E237" s="5">
        <v>40489</v>
      </c>
      <c r="F237" s="4">
        <f t="shared" ref="F237:F262" si="525">1+IF(ISNA(VLOOKUP($A237,$A$210:$F$235,6,FALSE)),VLOOKUP($A237,$A$182:$F$209,6,FALSE),VLOOKUP($A237,$A$210:$F$235,6,FALSE))</f>
        <v>8</v>
      </c>
      <c r="G237">
        <v>14</v>
      </c>
      <c r="H237" t="s">
        <v>35</v>
      </c>
      <c r="I237">
        <v>1300</v>
      </c>
      <c r="J237" t="s">
        <v>43</v>
      </c>
      <c r="K237">
        <v>50</v>
      </c>
      <c r="L237" t="s">
        <v>62</v>
      </c>
      <c r="M237">
        <f t="shared" ref="M237:M241" si="526">$B236</f>
        <v>10</v>
      </c>
      <c r="N237" s="10">
        <f t="shared" ref="N237:N262" si="527">IF(ISNA(VLOOKUP($A237,$A$210:$N$235,2,FALSE)),((VLOOKUP($A237,$A$182:$N$209,14,FALSE)*($F237-2))+VLOOKUP($A237,$A$182:$N$209,2,FALSE))/($F237-1),((VLOOKUP($A237,$A$210:$N$235,14,FALSE)*($F237-2))+VLOOKUP($A237,$A$210:$N$235,2,FALSE))/($F237-1))</f>
        <v>21.285714285714285</v>
      </c>
      <c r="O237" s="10">
        <f t="shared" ref="O237:O262" si="528">IF(ISNA(VLOOKUP($A237,$A$210:$O$235,13,FALSE)),((VLOOKUP($A237,$A$182:$O$209,15,FALSE)*($F237-2))+VLOOKUP($A237,$A$182:$O$209,13,FALSE))/($F237-1),((VLOOKUP($A237,$A$210:$O$235,15,FALSE)*($F237-2))+VLOOKUP($A237,$A$210:$O$235,13,FALSE))/($F237-1))</f>
        <v>18.428571428571427</v>
      </c>
      <c r="P237" s="8">
        <v>5.5</v>
      </c>
      <c r="Q237" t="str">
        <f t="shared" ref="Q237:Q261" si="529">IF(AND(($P237 &lt;  0), ($D237="L")), "N", IF(AND(($P237 &gt; 0), ($D237="W")),"N","Y"))</f>
        <v>N</v>
      </c>
      <c r="U237" t="s">
        <v>203</v>
      </c>
      <c r="AA237" t="s">
        <v>203</v>
      </c>
      <c r="AC237">
        <f t="shared" si="434"/>
        <v>2</v>
      </c>
      <c r="AP237">
        <f t="shared" si="435"/>
        <v>0</v>
      </c>
    </row>
    <row r="238" spans="1:42" x14ac:dyDescent="0.35">
      <c r="A238" t="s">
        <v>9</v>
      </c>
      <c r="B238">
        <v>21</v>
      </c>
      <c r="C238" t="s">
        <v>1</v>
      </c>
      <c r="D238" t="str">
        <f t="shared" ref="D238" si="530">IF($B238&lt;$B239,"L",IF($B239&lt;$B238, "W", "T"))</f>
        <v>L</v>
      </c>
      <c r="E238" s="5">
        <f t="shared" si="522"/>
        <v>40489</v>
      </c>
      <c r="F238" s="4">
        <f t="shared" si="525"/>
        <v>8</v>
      </c>
      <c r="G238">
        <v>7</v>
      </c>
      <c r="H238" t="s">
        <v>34</v>
      </c>
      <c r="I238">
        <v>1300</v>
      </c>
      <c r="J238" t="s">
        <v>43</v>
      </c>
      <c r="K238" t="s">
        <v>61</v>
      </c>
      <c r="M238">
        <f t="shared" ref="M238:M241" si="531">$B239</f>
        <v>27</v>
      </c>
      <c r="N238" s="10">
        <f t="shared" si="527"/>
        <v>19.428571428571427</v>
      </c>
      <c r="O238" s="10">
        <f t="shared" si="528"/>
        <v>23.285714285714285</v>
      </c>
      <c r="P238" s="8">
        <f>(P239*-1)</f>
        <v>-10</v>
      </c>
      <c r="Q238" t="str">
        <f t="shared" si="529"/>
        <v>N</v>
      </c>
      <c r="U238" t="s">
        <v>203</v>
      </c>
      <c r="V238" t="s">
        <v>204</v>
      </c>
      <c r="AC238">
        <f t="shared" si="434"/>
        <v>3</v>
      </c>
      <c r="AE238" t="s">
        <v>203</v>
      </c>
      <c r="AP238">
        <f t="shared" si="435"/>
        <v>1</v>
      </c>
    </row>
    <row r="239" spans="1:42" x14ac:dyDescent="0.35">
      <c r="A239" t="s">
        <v>3</v>
      </c>
      <c r="B239">
        <v>27</v>
      </c>
      <c r="C239" t="s">
        <v>1</v>
      </c>
      <c r="D239" t="str">
        <f t="shared" ref="D239" si="532">IF($B238&lt;$B239, "W", IF($B239&lt;$B238, "L", "T"))</f>
        <v>W</v>
      </c>
      <c r="E239" s="5">
        <v>40489</v>
      </c>
      <c r="F239" s="4">
        <f t="shared" si="525"/>
        <v>8</v>
      </c>
      <c r="G239">
        <v>14</v>
      </c>
      <c r="H239" t="s">
        <v>35</v>
      </c>
      <c r="I239">
        <v>1300</v>
      </c>
      <c r="J239" t="s">
        <v>43</v>
      </c>
      <c r="K239" t="s">
        <v>61</v>
      </c>
      <c r="M239">
        <f t="shared" ref="M239:M241" si="533">$B238</f>
        <v>21</v>
      </c>
      <c r="N239" s="10">
        <f t="shared" si="527"/>
        <v>24.142857142857142</v>
      </c>
      <c r="O239" s="10">
        <f t="shared" si="528"/>
        <v>19</v>
      </c>
      <c r="P239" s="8">
        <v>10</v>
      </c>
      <c r="Q239" t="str">
        <f t="shared" si="529"/>
        <v>N</v>
      </c>
      <c r="AA239" t="s">
        <v>203</v>
      </c>
      <c r="AC239">
        <f t="shared" si="434"/>
        <v>1</v>
      </c>
      <c r="AD239" t="s">
        <v>203</v>
      </c>
      <c r="AI239" t="s">
        <v>203</v>
      </c>
      <c r="AM239" t="s">
        <v>203</v>
      </c>
      <c r="AP239">
        <f t="shared" si="435"/>
        <v>3</v>
      </c>
    </row>
    <row r="240" spans="1:42" x14ac:dyDescent="0.35">
      <c r="A240" t="s">
        <v>32</v>
      </c>
      <c r="B240">
        <v>29</v>
      </c>
      <c r="C240" t="s">
        <v>1</v>
      </c>
      <c r="D240" t="str">
        <f t="shared" ref="D240" si="534">IF($B240&lt;$B241,"L",IF($B241&lt;$B240, "W", "T"))</f>
        <v>W</v>
      </c>
      <c r="E240" s="5">
        <f t="shared" si="522"/>
        <v>40489</v>
      </c>
      <c r="F240" s="4">
        <f t="shared" si="525"/>
        <v>9</v>
      </c>
      <c r="G240">
        <v>7</v>
      </c>
      <c r="H240" t="s">
        <v>34</v>
      </c>
      <c r="I240">
        <v>1200</v>
      </c>
      <c r="J240" t="s">
        <v>38</v>
      </c>
      <c r="K240">
        <v>63</v>
      </c>
      <c r="L240" t="s">
        <v>65</v>
      </c>
      <c r="M240">
        <f t="shared" ref="M240:M302" si="535">$B241</f>
        <v>23</v>
      </c>
      <c r="N240" s="10">
        <f t="shared" si="527"/>
        <v>26.25</v>
      </c>
      <c r="O240" s="10">
        <f t="shared" si="528"/>
        <v>21.75</v>
      </c>
      <c r="P240" s="8">
        <f>(P241*-1)</f>
        <v>3</v>
      </c>
      <c r="Q240" t="str">
        <f t="shared" si="529"/>
        <v>N</v>
      </c>
      <c r="T240" t="s">
        <v>204</v>
      </c>
      <c r="U240" t="s">
        <v>204</v>
      </c>
      <c r="X240" t="s">
        <v>204</v>
      </c>
      <c r="AB240" t="s">
        <v>204</v>
      </c>
      <c r="AC240">
        <f t="shared" si="434"/>
        <v>8</v>
      </c>
      <c r="AI240" t="s">
        <v>203</v>
      </c>
      <c r="AP240">
        <f t="shared" si="435"/>
        <v>1</v>
      </c>
    </row>
    <row r="241" spans="1:42" x14ac:dyDescent="0.35">
      <c r="A241" t="s">
        <v>15</v>
      </c>
      <c r="B241">
        <v>23</v>
      </c>
      <c r="C241" t="s">
        <v>1</v>
      </c>
      <c r="D241" t="str">
        <f t="shared" ref="D241" si="536">IF($B240&lt;$B241, "W", IF($B241&lt;$B240, "L", "T"))</f>
        <v>L</v>
      </c>
      <c r="E241" s="5">
        <v>40489</v>
      </c>
      <c r="F241" s="4">
        <f t="shared" si="525"/>
        <v>8</v>
      </c>
      <c r="G241">
        <v>6</v>
      </c>
      <c r="H241" t="s">
        <v>35</v>
      </c>
      <c r="I241">
        <v>1200</v>
      </c>
      <c r="J241" t="s">
        <v>38</v>
      </c>
      <c r="K241">
        <v>63</v>
      </c>
      <c r="L241" t="s">
        <v>65</v>
      </c>
      <c r="M241">
        <f t="shared" ref="M241:M303" si="537">$B240</f>
        <v>29</v>
      </c>
      <c r="N241" s="10">
        <f t="shared" si="527"/>
        <v>24.285714285714285</v>
      </c>
      <c r="O241" s="10">
        <f t="shared" si="528"/>
        <v>28.142857142857142</v>
      </c>
      <c r="P241" s="8">
        <v>-3</v>
      </c>
      <c r="Q241" t="str">
        <f t="shared" si="529"/>
        <v>N</v>
      </c>
      <c r="T241" t="s">
        <v>203</v>
      </c>
      <c r="U241" t="s">
        <v>204</v>
      </c>
      <c r="Y241" t="s">
        <v>203</v>
      </c>
      <c r="AC241">
        <f t="shared" si="434"/>
        <v>4</v>
      </c>
      <c r="AF241" t="s">
        <v>203</v>
      </c>
      <c r="AK241" t="s">
        <v>203</v>
      </c>
      <c r="AP241">
        <f t="shared" si="435"/>
        <v>2</v>
      </c>
    </row>
    <row r="242" spans="1:42" x14ac:dyDescent="0.35">
      <c r="A242" t="s">
        <v>7</v>
      </c>
      <c r="B242">
        <v>14</v>
      </c>
      <c r="C242" t="s">
        <v>1</v>
      </c>
      <c r="D242" t="str">
        <f t="shared" ref="D242" si="538">IF($B242&lt;$B243,"L",IF($B243&lt;$B242, "W", "T"))</f>
        <v>L</v>
      </c>
      <c r="E242" s="5">
        <f t="shared" si="522"/>
        <v>40489</v>
      </c>
      <c r="F242" s="4">
        <f t="shared" si="525"/>
        <v>8</v>
      </c>
      <c r="G242">
        <v>7</v>
      </c>
      <c r="H242" t="s">
        <v>34</v>
      </c>
      <c r="I242">
        <v>1300</v>
      </c>
      <c r="J242" t="s">
        <v>43</v>
      </c>
      <c r="K242" s="1">
        <f>K243</f>
        <v>43</v>
      </c>
      <c r="L242" s="1" t="str">
        <f>L243</f>
        <v>Sunny, cold</v>
      </c>
      <c r="M242">
        <f t="shared" si="535"/>
        <v>34</v>
      </c>
      <c r="N242" s="10">
        <f t="shared" si="527"/>
        <v>29.285714285714285</v>
      </c>
      <c r="O242" s="10">
        <f t="shared" si="528"/>
        <v>22</v>
      </c>
      <c r="P242" s="8">
        <f>(P243*-1)</f>
        <v>4</v>
      </c>
      <c r="Q242" t="str">
        <f t="shared" si="529"/>
        <v>Y</v>
      </c>
      <c r="R242" t="s">
        <v>203</v>
      </c>
      <c r="T242" t="s">
        <v>203</v>
      </c>
      <c r="AC242">
        <f t="shared" si="434"/>
        <v>2</v>
      </c>
      <c r="AI242" t="s">
        <v>203</v>
      </c>
      <c r="AO242" t="s">
        <v>204</v>
      </c>
      <c r="AP242">
        <f t="shared" si="435"/>
        <v>3</v>
      </c>
    </row>
    <row r="243" spans="1:42" x14ac:dyDescent="0.35">
      <c r="A243" t="s">
        <v>8</v>
      </c>
      <c r="B243">
        <v>34</v>
      </c>
      <c r="C243" t="s">
        <v>1</v>
      </c>
      <c r="D243" t="str">
        <f t="shared" ref="D243" si="539">IF($B242&lt;$B243, "W", IF($B243&lt;$B242, "L", "T"))</f>
        <v>W</v>
      </c>
      <c r="E243" s="5">
        <v>40489</v>
      </c>
      <c r="F243" s="4">
        <f t="shared" si="525"/>
        <v>8</v>
      </c>
      <c r="G243">
        <v>14</v>
      </c>
      <c r="H243" t="s">
        <v>35</v>
      </c>
      <c r="I243">
        <v>1300</v>
      </c>
      <c r="J243" t="s">
        <v>43</v>
      </c>
      <c r="K243" s="1">
        <v>43</v>
      </c>
      <c r="L243" s="1" t="s">
        <v>95</v>
      </c>
      <c r="M243">
        <f t="shared" si="537"/>
        <v>14</v>
      </c>
      <c r="N243" s="10">
        <f t="shared" si="527"/>
        <v>16.857142857142858</v>
      </c>
      <c r="O243" s="10">
        <f t="shared" si="528"/>
        <v>20.285714285714285</v>
      </c>
      <c r="P243" s="8">
        <v>-4</v>
      </c>
      <c r="Q243" t="str">
        <f t="shared" si="529"/>
        <v>Y</v>
      </c>
      <c r="T243" t="s">
        <v>203</v>
      </c>
      <c r="Z243" t="s">
        <v>204</v>
      </c>
      <c r="AC243">
        <f t="shared" si="434"/>
        <v>3</v>
      </c>
      <c r="AD243" t="s">
        <v>203</v>
      </c>
      <c r="AJ243" t="s">
        <v>203</v>
      </c>
      <c r="AP243">
        <f t="shared" si="435"/>
        <v>2</v>
      </c>
    </row>
    <row r="244" spans="1:42" x14ac:dyDescent="0.35">
      <c r="A244" t="s">
        <v>17</v>
      </c>
      <c r="B244">
        <v>22</v>
      </c>
      <c r="C244" t="s">
        <v>1</v>
      </c>
      <c r="D244" t="str">
        <f t="shared" ref="D244" si="540">IF($B244&lt;$B245,"L",IF($B245&lt;$B244, "W", "T"))</f>
        <v>W</v>
      </c>
      <c r="E244" s="5">
        <f t="shared" si="522"/>
        <v>40489</v>
      </c>
      <c r="F244" s="4">
        <f t="shared" si="525"/>
        <v>8</v>
      </c>
      <c r="G244">
        <v>14</v>
      </c>
      <c r="H244" t="s">
        <v>37</v>
      </c>
      <c r="I244">
        <v>1300</v>
      </c>
      <c r="J244" t="s">
        <v>43</v>
      </c>
      <c r="K244" t="s">
        <v>61</v>
      </c>
      <c r="M244">
        <f t="shared" si="535"/>
        <v>19</v>
      </c>
      <c r="N244" s="10">
        <f t="shared" si="527"/>
        <v>18</v>
      </c>
      <c r="O244" s="10">
        <f t="shared" si="528"/>
        <v>16.285714285714285</v>
      </c>
      <c r="P244" s="8">
        <f>(P245*-1)</f>
        <v>3</v>
      </c>
      <c r="Q244" t="str">
        <f t="shared" si="529"/>
        <v>N</v>
      </c>
      <c r="Y244" t="s">
        <v>203</v>
      </c>
      <c r="AC244">
        <f t="shared" si="434"/>
        <v>1</v>
      </c>
      <c r="AH244" t="s">
        <v>203</v>
      </c>
      <c r="AP244">
        <f t="shared" si="435"/>
        <v>1</v>
      </c>
    </row>
    <row r="245" spans="1:42" x14ac:dyDescent="0.35">
      <c r="A245" t="s">
        <v>11</v>
      </c>
      <c r="B245">
        <v>19</v>
      </c>
      <c r="C245" t="s">
        <v>1</v>
      </c>
      <c r="D245" t="str">
        <f t="shared" ref="D245" si="541">IF($B244&lt;$B245, "W", IF($B245&lt;$B244, "L", "T"))</f>
        <v>L</v>
      </c>
      <c r="E245" s="5">
        <v>40489</v>
      </c>
      <c r="F245" s="4">
        <f t="shared" si="525"/>
        <v>8</v>
      </c>
      <c r="G245">
        <v>7</v>
      </c>
      <c r="H245" t="s">
        <v>36</v>
      </c>
      <c r="I245">
        <v>1300</v>
      </c>
      <c r="J245" t="s">
        <v>43</v>
      </c>
      <c r="K245" t="s">
        <v>61</v>
      </c>
      <c r="M245">
        <f t="shared" si="537"/>
        <v>22</v>
      </c>
      <c r="N245" s="10">
        <f t="shared" si="527"/>
        <v>18.714285714285715</v>
      </c>
      <c r="O245" s="10">
        <f t="shared" si="528"/>
        <v>30.142857142857142</v>
      </c>
      <c r="P245" s="8">
        <v>-3</v>
      </c>
      <c r="Q245" t="str">
        <f t="shared" si="529"/>
        <v>N</v>
      </c>
      <c r="W245" t="s">
        <v>203</v>
      </c>
      <c r="Y245" t="s">
        <v>203</v>
      </c>
      <c r="AC245">
        <f t="shared" si="434"/>
        <v>2</v>
      </c>
      <c r="AP245">
        <f t="shared" si="435"/>
        <v>0</v>
      </c>
    </row>
    <row r="246" spans="1:42" x14ac:dyDescent="0.35">
      <c r="A246" t="s">
        <v>31</v>
      </c>
      <c r="B246">
        <v>23</v>
      </c>
      <c r="C246" t="s">
        <v>5</v>
      </c>
      <c r="D246" t="str">
        <f t="shared" ref="D246" si="542">IF($B246&lt;$B247,"L",IF($B247&lt;$B246, "W", "T"))</f>
        <v>W</v>
      </c>
      <c r="E246" s="5">
        <f t="shared" si="522"/>
        <v>40489</v>
      </c>
      <c r="F246" s="4">
        <f t="shared" si="525"/>
        <v>8</v>
      </c>
      <c r="G246">
        <v>7</v>
      </c>
      <c r="H246" t="s">
        <v>34</v>
      </c>
      <c r="I246">
        <v>1300</v>
      </c>
      <c r="J246" t="s">
        <v>43</v>
      </c>
      <c r="K246" t="s">
        <v>61</v>
      </c>
      <c r="M246">
        <f t="shared" si="535"/>
        <v>20</v>
      </c>
      <c r="N246" s="10">
        <f t="shared" si="527"/>
        <v>22.714285714285715</v>
      </c>
      <c r="O246" s="10">
        <f t="shared" si="528"/>
        <v>15.714285714285714</v>
      </c>
      <c r="P246" s="8">
        <f>(P247*-1)</f>
        <v>5.5</v>
      </c>
      <c r="Q246" t="str">
        <f t="shared" si="529"/>
        <v>N</v>
      </c>
      <c r="AC246">
        <f t="shared" si="434"/>
        <v>0</v>
      </c>
      <c r="AI246" t="s">
        <v>203</v>
      </c>
      <c r="AJ246" t="s">
        <v>203</v>
      </c>
      <c r="AK246" t="s">
        <v>203</v>
      </c>
      <c r="AN246" t="s">
        <v>203</v>
      </c>
      <c r="AP246">
        <f t="shared" si="435"/>
        <v>4</v>
      </c>
    </row>
    <row r="247" spans="1:42" x14ac:dyDescent="0.35">
      <c r="A247" t="s">
        <v>16</v>
      </c>
      <c r="B247">
        <v>20</v>
      </c>
      <c r="C247" t="s">
        <v>5</v>
      </c>
      <c r="D247" t="str">
        <f t="shared" ref="D247" si="543">IF($B246&lt;$B247, "W", IF($B247&lt;$B246, "L", "T"))</f>
        <v>L</v>
      </c>
      <c r="E247" s="5">
        <v>40489</v>
      </c>
      <c r="F247" s="4">
        <f t="shared" si="525"/>
        <v>8</v>
      </c>
      <c r="G247">
        <v>7</v>
      </c>
      <c r="H247" t="s">
        <v>35</v>
      </c>
      <c r="I247">
        <v>1300</v>
      </c>
      <c r="J247" t="s">
        <v>43</v>
      </c>
      <c r="K247" t="s">
        <v>61</v>
      </c>
      <c r="M247">
        <f t="shared" si="537"/>
        <v>23</v>
      </c>
      <c r="N247" s="10">
        <f t="shared" si="527"/>
        <v>26.142857142857142</v>
      </c>
      <c r="O247" s="10">
        <f t="shared" si="528"/>
        <v>23.571428571428573</v>
      </c>
      <c r="P247" s="8">
        <v>-5.5</v>
      </c>
      <c r="Q247" t="str">
        <f t="shared" si="529"/>
        <v>N</v>
      </c>
      <c r="R247" t="s">
        <v>204</v>
      </c>
      <c r="S247" t="s">
        <v>203</v>
      </c>
      <c r="U247" t="s">
        <v>203</v>
      </c>
      <c r="AA247" t="s">
        <v>203</v>
      </c>
      <c r="AC247">
        <f t="shared" si="434"/>
        <v>5</v>
      </c>
      <c r="AI247" t="s">
        <v>203</v>
      </c>
      <c r="AK247" t="s">
        <v>203</v>
      </c>
      <c r="AM247" t="s">
        <v>203</v>
      </c>
      <c r="AN247" t="s">
        <v>203</v>
      </c>
      <c r="AP247">
        <f t="shared" si="435"/>
        <v>4</v>
      </c>
    </row>
    <row r="248" spans="1:42" x14ac:dyDescent="0.35">
      <c r="A248" t="s">
        <v>2</v>
      </c>
      <c r="B248">
        <v>34</v>
      </c>
      <c r="C248" t="s">
        <v>1</v>
      </c>
      <c r="D248" t="str">
        <f t="shared" ref="D248" si="544">IF($B248&lt;$B249,"L",IF($B249&lt;$B248, "W", "T"))</f>
        <v>W</v>
      </c>
      <c r="E248" s="5">
        <f t="shared" si="522"/>
        <v>40489</v>
      </c>
      <c r="F248" s="4">
        <f t="shared" si="525"/>
        <v>9</v>
      </c>
      <c r="G248">
        <v>7</v>
      </c>
      <c r="H248" t="s">
        <v>34</v>
      </c>
      <c r="I248">
        <v>1300</v>
      </c>
      <c r="J248" t="s">
        <v>43</v>
      </c>
      <c r="K248">
        <v>50</v>
      </c>
      <c r="L248" t="s">
        <v>65</v>
      </c>
      <c r="M248">
        <f t="shared" si="535"/>
        <v>3</v>
      </c>
      <c r="N248" s="10">
        <f t="shared" si="527"/>
        <v>20.875</v>
      </c>
      <c r="O248" s="10">
        <f t="shared" si="528"/>
        <v>18.5</v>
      </c>
      <c r="P248" s="8">
        <f>(P249*-1)</f>
        <v>6</v>
      </c>
      <c r="Q248" t="str">
        <f t="shared" si="529"/>
        <v>N</v>
      </c>
      <c r="T248" t="s">
        <v>203</v>
      </c>
      <c r="V248" t="s">
        <v>203</v>
      </c>
      <c r="Z248" t="s">
        <v>203</v>
      </c>
      <c r="AC248">
        <f t="shared" si="434"/>
        <v>3</v>
      </c>
      <c r="AI248" t="s">
        <v>203</v>
      </c>
      <c r="AL248" t="s">
        <v>203</v>
      </c>
      <c r="AM248" t="s">
        <v>203</v>
      </c>
      <c r="AP248">
        <f t="shared" si="435"/>
        <v>3</v>
      </c>
    </row>
    <row r="249" spans="1:42" x14ac:dyDescent="0.35">
      <c r="A249" t="s">
        <v>20</v>
      </c>
      <c r="B249">
        <v>3</v>
      </c>
      <c r="C249" t="s">
        <v>1</v>
      </c>
      <c r="D249" t="str">
        <f t="shared" ref="D249" si="545">IF($B248&lt;$B249, "W", IF($B249&lt;$B248, "L", "T"))</f>
        <v>L</v>
      </c>
      <c r="E249" s="5">
        <v>40489</v>
      </c>
      <c r="F249" s="4">
        <f t="shared" si="525"/>
        <v>8</v>
      </c>
      <c r="G249">
        <v>7</v>
      </c>
      <c r="H249" t="s">
        <v>35</v>
      </c>
      <c r="I249">
        <v>1300</v>
      </c>
      <c r="J249" t="s">
        <v>43</v>
      </c>
      <c r="K249">
        <v>50</v>
      </c>
      <c r="L249" t="s">
        <v>65</v>
      </c>
      <c r="M249">
        <f t="shared" si="537"/>
        <v>34</v>
      </c>
      <c r="N249" s="10">
        <f t="shared" si="527"/>
        <v>12.142857142857142</v>
      </c>
      <c r="O249" s="10">
        <f t="shared" si="528"/>
        <v>21.428571428571427</v>
      </c>
      <c r="P249" s="8">
        <v>-6</v>
      </c>
      <c r="Q249" t="str">
        <f t="shared" si="529"/>
        <v>N</v>
      </c>
      <c r="AC249">
        <f t="shared" si="434"/>
        <v>0</v>
      </c>
      <c r="AJ249" t="s">
        <v>203</v>
      </c>
      <c r="AP249">
        <f t="shared" si="435"/>
        <v>1</v>
      </c>
    </row>
    <row r="250" spans="1:42" x14ac:dyDescent="0.35">
      <c r="A250" t="s">
        <v>22</v>
      </c>
      <c r="B250">
        <v>24</v>
      </c>
      <c r="C250" t="s">
        <v>5</v>
      </c>
      <c r="D250" t="str">
        <f t="shared" ref="D250" si="546">IF($B250&lt;$B251,"L",IF($B251&lt;$B250, "W", "T"))</f>
        <v>L</v>
      </c>
      <c r="E250" s="5">
        <f t="shared" si="522"/>
        <v>40489</v>
      </c>
      <c r="F250" s="4">
        <f t="shared" si="525"/>
        <v>8</v>
      </c>
      <c r="G250">
        <v>7</v>
      </c>
      <c r="H250" t="s">
        <v>34</v>
      </c>
      <c r="I250">
        <v>1200</v>
      </c>
      <c r="J250" t="s">
        <v>38</v>
      </c>
      <c r="K250" t="s">
        <v>61</v>
      </c>
      <c r="M250">
        <f t="shared" si="535"/>
        <v>27</v>
      </c>
      <c r="N250" s="10">
        <f t="shared" si="527"/>
        <v>19</v>
      </c>
      <c r="O250" s="10">
        <f t="shared" si="528"/>
        <v>28.285714285714285</v>
      </c>
      <c r="P250" s="8">
        <f>(P251*-1)</f>
        <v>-7.5</v>
      </c>
      <c r="Q250" t="str">
        <f t="shared" si="529"/>
        <v>N</v>
      </c>
      <c r="T250" t="s">
        <v>203</v>
      </c>
      <c r="AC250">
        <f t="shared" si="434"/>
        <v>1</v>
      </c>
      <c r="AI250" t="s">
        <v>204</v>
      </c>
      <c r="AN250" t="s">
        <v>203</v>
      </c>
      <c r="AP250">
        <f t="shared" si="435"/>
        <v>3</v>
      </c>
    </row>
    <row r="251" spans="1:42" x14ac:dyDescent="0.35">
      <c r="A251" t="s">
        <v>0</v>
      </c>
      <c r="B251">
        <v>27</v>
      </c>
      <c r="C251" t="s">
        <v>5</v>
      </c>
      <c r="D251" t="str">
        <f t="shared" ref="D251" si="547">IF($B250&lt;$B251, "W", IF($B251&lt;$B250, "L", "T"))</f>
        <v>W</v>
      </c>
      <c r="E251" s="5">
        <v>40489</v>
      </c>
      <c r="F251" s="4">
        <f t="shared" si="525"/>
        <v>8</v>
      </c>
      <c r="G251">
        <v>7</v>
      </c>
      <c r="H251" t="s">
        <v>35</v>
      </c>
      <c r="I251">
        <v>1200</v>
      </c>
      <c r="J251" t="s">
        <v>38</v>
      </c>
      <c r="K251" t="s">
        <v>61</v>
      </c>
      <c r="M251">
        <f t="shared" si="537"/>
        <v>24</v>
      </c>
      <c r="N251" s="10">
        <f t="shared" si="527"/>
        <v>18.428571428571427</v>
      </c>
      <c r="O251" s="10">
        <f t="shared" si="528"/>
        <v>20.571428571428573</v>
      </c>
      <c r="P251" s="8">
        <v>7.5</v>
      </c>
      <c r="Q251" t="str">
        <f t="shared" si="529"/>
        <v>N</v>
      </c>
      <c r="R251" t="s">
        <v>203</v>
      </c>
      <c r="V251" t="s">
        <v>203</v>
      </c>
      <c r="AA251" t="s">
        <v>203</v>
      </c>
      <c r="AC251">
        <f t="shared" si="434"/>
        <v>3</v>
      </c>
      <c r="AF251" t="s">
        <v>203</v>
      </c>
      <c r="AJ251" t="s">
        <v>203</v>
      </c>
      <c r="AM251" t="s">
        <v>203</v>
      </c>
      <c r="AP251">
        <f t="shared" si="435"/>
        <v>3</v>
      </c>
    </row>
    <row r="252" spans="1:42" x14ac:dyDescent="0.35">
      <c r="A252" t="s">
        <v>21</v>
      </c>
      <c r="B252">
        <v>41</v>
      </c>
      <c r="C252" t="s">
        <v>1</v>
      </c>
      <c r="D252" t="str">
        <f t="shared" ref="D252" si="548">IF($B252&lt;$B253,"L",IF($B253&lt;$B252, "W", "T"))</f>
        <v>W</v>
      </c>
      <c r="E252" s="5">
        <f t="shared" si="522"/>
        <v>40489</v>
      </c>
      <c r="F252" s="4">
        <f t="shared" si="525"/>
        <v>8</v>
      </c>
      <c r="G252">
        <v>13</v>
      </c>
      <c r="H252" t="s">
        <v>34</v>
      </c>
      <c r="I252">
        <v>1305</v>
      </c>
      <c r="J252" t="s">
        <v>67</v>
      </c>
      <c r="K252" s="1">
        <f>K253</f>
        <v>55</v>
      </c>
      <c r="L252" s="1" t="str">
        <f>L253</f>
        <v>Partly Sunny</v>
      </c>
      <c r="M252">
        <f t="shared" si="535"/>
        <v>7</v>
      </c>
      <c r="N252" s="10">
        <f t="shared" si="527"/>
        <v>25</v>
      </c>
      <c r="O252" s="10">
        <f t="shared" si="528"/>
        <v>21.857142857142858</v>
      </c>
      <c r="P252" s="8">
        <f>(P253*-1)</f>
        <v>7</v>
      </c>
      <c r="Q252" t="str">
        <f t="shared" si="529"/>
        <v>N</v>
      </c>
      <c r="Z252" t="s">
        <v>203</v>
      </c>
      <c r="AC252">
        <f t="shared" si="434"/>
        <v>1</v>
      </c>
      <c r="AK252" t="s">
        <v>203</v>
      </c>
      <c r="AP252">
        <f t="shared" si="435"/>
        <v>1</v>
      </c>
    </row>
    <row r="253" spans="1:42" x14ac:dyDescent="0.35">
      <c r="A253" t="s">
        <v>25</v>
      </c>
      <c r="B253">
        <v>7</v>
      </c>
      <c r="C253" t="s">
        <v>1</v>
      </c>
      <c r="D253" t="str">
        <f t="shared" ref="D253" si="549">IF($B252&lt;$B253, "W", IF($B253&lt;$B252, "L", "T"))</f>
        <v>L</v>
      </c>
      <c r="E253" s="5">
        <v>40489</v>
      </c>
      <c r="F253" s="4">
        <f t="shared" si="525"/>
        <v>8</v>
      </c>
      <c r="G253">
        <v>7</v>
      </c>
      <c r="H253" t="s">
        <v>35</v>
      </c>
      <c r="I253">
        <v>1305</v>
      </c>
      <c r="J253" t="s">
        <v>67</v>
      </c>
      <c r="K253" s="1">
        <v>55</v>
      </c>
      <c r="L253" s="1" t="s">
        <v>87</v>
      </c>
      <c r="M253">
        <f t="shared" si="537"/>
        <v>41</v>
      </c>
      <c r="N253" s="10">
        <f t="shared" si="527"/>
        <v>17.571428571428573</v>
      </c>
      <c r="O253" s="10">
        <f t="shared" si="528"/>
        <v>20</v>
      </c>
      <c r="P253" s="8">
        <v>-7</v>
      </c>
      <c r="Q253" t="str">
        <f t="shared" si="529"/>
        <v>N</v>
      </c>
      <c r="R253" t="s">
        <v>204</v>
      </c>
      <c r="V253" t="s">
        <v>203</v>
      </c>
      <c r="W253" t="s">
        <v>204</v>
      </c>
      <c r="AB253" t="s">
        <v>203</v>
      </c>
      <c r="AC253">
        <f t="shared" si="434"/>
        <v>6</v>
      </c>
      <c r="AG253" t="s">
        <v>204</v>
      </c>
      <c r="AK253" t="s">
        <v>204</v>
      </c>
      <c r="AP253">
        <f t="shared" si="435"/>
        <v>4</v>
      </c>
    </row>
    <row r="254" spans="1:42" x14ac:dyDescent="0.35">
      <c r="A254" t="s">
        <v>33</v>
      </c>
      <c r="B254">
        <v>20</v>
      </c>
      <c r="C254" t="s">
        <v>5</v>
      </c>
      <c r="D254" t="str">
        <f t="shared" ref="D254" si="550">IF($B254&lt;$B255,"L",IF($B255&lt;$B254, "W", "T"))</f>
        <v>L</v>
      </c>
      <c r="E254" s="5">
        <f t="shared" si="522"/>
        <v>40489</v>
      </c>
      <c r="F254" s="4">
        <f t="shared" si="525"/>
        <v>8</v>
      </c>
      <c r="G254">
        <v>7</v>
      </c>
      <c r="H254" t="s">
        <v>34</v>
      </c>
      <c r="I254">
        <v>1315</v>
      </c>
      <c r="J254" t="s">
        <v>67</v>
      </c>
      <c r="K254" s="1">
        <f>K255</f>
        <v>62</v>
      </c>
      <c r="L254" s="1" t="str">
        <f>L255</f>
        <v>Overcast</v>
      </c>
      <c r="M254">
        <f t="shared" si="535"/>
        <v>23</v>
      </c>
      <c r="N254" s="10">
        <f t="shared" si="527"/>
        <v>23.285714285714285</v>
      </c>
      <c r="O254" s="10">
        <f t="shared" si="528"/>
        <v>17.428571428571427</v>
      </c>
      <c r="P254" s="8">
        <f>(P255*-1)</f>
        <v>1</v>
      </c>
      <c r="Q254" t="str">
        <f t="shared" si="529"/>
        <v>Y</v>
      </c>
      <c r="Y254" t="s">
        <v>203</v>
      </c>
      <c r="AC254">
        <f t="shared" si="434"/>
        <v>1</v>
      </c>
      <c r="AN254" t="s">
        <v>204</v>
      </c>
      <c r="AP254">
        <f t="shared" si="435"/>
        <v>2</v>
      </c>
    </row>
    <row r="255" spans="1:42" x14ac:dyDescent="0.35">
      <c r="A255" t="s">
        <v>12</v>
      </c>
      <c r="B255">
        <v>23</v>
      </c>
      <c r="C255" t="s">
        <v>5</v>
      </c>
      <c r="D255" t="str">
        <f t="shared" ref="D255" si="551">IF($B254&lt;$B255, "W", IF($B255&lt;$B254, "L", "T"))</f>
        <v>W</v>
      </c>
      <c r="E255" s="5">
        <v>40489</v>
      </c>
      <c r="F255" s="4">
        <f t="shared" si="525"/>
        <v>9</v>
      </c>
      <c r="G255">
        <v>7</v>
      </c>
      <c r="H255" t="s">
        <v>35</v>
      </c>
      <c r="I255">
        <v>1315</v>
      </c>
      <c r="J255" t="s">
        <v>67</v>
      </c>
      <c r="K255" s="1">
        <v>62</v>
      </c>
      <c r="L255" s="1" t="s">
        <v>75</v>
      </c>
      <c r="M255">
        <f t="shared" si="537"/>
        <v>20</v>
      </c>
      <c r="N255" s="10">
        <f t="shared" si="527"/>
        <v>26.5</v>
      </c>
      <c r="O255" s="10">
        <f t="shared" si="528"/>
        <v>21</v>
      </c>
      <c r="P255" s="8">
        <v>-1</v>
      </c>
      <c r="Q255" t="str">
        <f t="shared" si="529"/>
        <v>Y</v>
      </c>
      <c r="T255" t="s">
        <v>203</v>
      </c>
      <c r="U255" t="s">
        <v>204</v>
      </c>
      <c r="V255" t="s">
        <v>203</v>
      </c>
      <c r="AA255" t="s">
        <v>204</v>
      </c>
      <c r="AC255">
        <f t="shared" si="434"/>
        <v>6</v>
      </c>
      <c r="AL255" t="s">
        <v>204</v>
      </c>
      <c r="AP255">
        <f t="shared" si="435"/>
        <v>2</v>
      </c>
    </row>
    <row r="256" spans="1:42" x14ac:dyDescent="0.35">
      <c r="A256" t="s">
        <v>14</v>
      </c>
      <c r="B256">
        <v>24</v>
      </c>
      <c r="C256" t="s">
        <v>1</v>
      </c>
      <c r="D256" t="str">
        <f t="shared" ref="D256" si="552">IF($B256&lt;$B257,"L",IF($B257&lt;$B256, "W", "T"))</f>
        <v>L</v>
      </c>
      <c r="E256" s="5">
        <f t="shared" si="522"/>
        <v>40489</v>
      </c>
      <c r="F256" s="4">
        <f t="shared" si="525"/>
        <v>8</v>
      </c>
      <c r="G256">
        <v>6</v>
      </c>
      <c r="H256" t="s">
        <v>34</v>
      </c>
      <c r="I256">
        <v>1615</v>
      </c>
      <c r="J256" t="s">
        <v>43</v>
      </c>
      <c r="K256" s="1">
        <f>K257</f>
        <v>52</v>
      </c>
      <c r="L256" s="1" t="str">
        <f>L257</f>
        <v>Partly Cloudy</v>
      </c>
      <c r="M256">
        <f t="shared" si="535"/>
        <v>26</v>
      </c>
      <c r="N256" s="10">
        <f t="shared" si="527"/>
        <v>27.571428571428573</v>
      </c>
      <c r="O256" s="10">
        <f t="shared" si="528"/>
        <v>20.285714285714285</v>
      </c>
      <c r="P256" s="8">
        <f>(P257*-1)</f>
        <v>-3</v>
      </c>
      <c r="Q256" t="str">
        <f t="shared" si="529"/>
        <v>N</v>
      </c>
      <c r="Z256" t="s">
        <v>203</v>
      </c>
      <c r="AC256">
        <f t="shared" si="434"/>
        <v>1</v>
      </c>
      <c r="AD256" t="s">
        <v>203</v>
      </c>
      <c r="AH256" t="s">
        <v>203</v>
      </c>
      <c r="AM256" t="s">
        <v>204</v>
      </c>
      <c r="AP256">
        <f t="shared" si="435"/>
        <v>4</v>
      </c>
    </row>
    <row r="257" spans="1:42" x14ac:dyDescent="0.35">
      <c r="A257" t="s">
        <v>27</v>
      </c>
      <c r="B257">
        <v>26</v>
      </c>
      <c r="C257" t="s">
        <v>1</v>
      </c>
      <c r="D257" t="str">
        <f t="shared" ref="D257" si="553">IF($B256&lt;$B257, "W", IF($B257&lt;$B256, "L", "T"))</f>
        <v>W</v>
      </c>
      <c r="E257" s="5">
        <v>40489</v>
      </c>
      <c r="F257" s="4">
        <f t="shared" si="525"/>
        <v>8</v>
      </c>
      <c r="G257">
        <v>14</v>
      </c>
      <c r="H257" t="s">
        <v>35</v>
      </c>
      <c r="I257">
        <v>1615</v>
      </c>
      <c r="J257" t="s">
        <v>43</v>
      </c>
      <c r="K257" s="1">
        <v>52</v>
      </c>
      <c r="L257" s="1" t="s">
        <v>62</v>
      </c>
      <c r="M257">
        <f t="shared" si="537"/>
        <v>24</v>
      </c>
      <c r="N257" s="10">
        <f t="shared" si="527"/>
        <v>24.571428571428573</v>
      </c>
      <c r="O257" s="10">
        <f t="shared" si="528"/>
        <v>22.428571428571427</v>
      </c>
      <c r="P257" s="8">
        <v>3</v>
      </c>
      <c r="Q257" t="str">
        <f t="shared" si="529"/>
        <v>N</v>
      </c>
      <c r="R257" t="s">
        <v>203</v>
      </c>
      <c r="T257" t="s">
        <v>203</v>
      </c>
      <c r="W257" t="s">
        <v>203</v>
      </c>
      <c r="AC257">
        <f t="shared" si="434"/>
        <v>3</v>
      </c>
      <c r="AK257" t="s">
        <v>203</v>
      </c>
      <c r="AP257">
        <f t="shared" si="435"/>
        <v>1</v>
      </c>
    </row>
    <row r="258" spans="1:42" x14ac:dyDescent="0.35">
      <c r="A258" t="s">
        <v>28</v>
      </c>
      <c r="B258">
        <v>7</v>
      </c>
      <c r="C258" t="s">
        <v>1</v>
      </c>
      <c r="D258" t="str">
        <f t="shared" ref="D258" si="554">IF($B258&lt;$B259,"L",IF($B259&lt;$B258, "W", "T"))</f>
        <v>L</v>
      </c>
      <c r="E258" s="5">
        <f t="shared" si="522"/>
        <v>40489</v>
      </c>
      <c r="F258" s="4">
        <f t="shared" si="525"/>
        <v>8</v>
      </c>
      <c r="G258">
        <v>7</v>
      </c>
      <c r="H258" t="s">
        <v>34</v>
      </c>
      <c r="I258">
        <v>1920</v>
      </c>
      <c r="J258" t="s">
        <v>38</v>
      </c>
      <c r="K258">
        <v>43</v>
      </c>
      <c r="L258" t="s">
        <v>69</v>
      </c>
      <c r="M258">
        <f t="shared" si="535"/>
        <v>45</v>
      </c>
      <c r="N258" s="10">
        <f t="shared" si="527"/>
        <v>22</v>
      </c>
      <c r="O258" s="10">
        <f t="shared" si="528"/>
        <v>26.714285714285715</v>
      </c>
      <c r="P258" s="8">
        <f>(P259*-1)</f>
        <v>-7.5</v>
      </c>
      <c r="Q258" t="str">
        <f t="shared" si="529"/>
        <v>N</v>
      </c>
      <c r="X258" t="s">
        <v>203</v>
      </c>
      <c r="Z258" t="s">
        <v>203</v>
      </c>
      <c r="AA258" t="s">
        <v>203</v>
      </c>
      <c r="AC258">
        <f t="shared" si="434"/>
        <v>3</v>
      </c>
      <c r="AI258" t="s">
        <v>203</v>
      </c>
      <c r="AL258" t="s">
        <v>203</v>
      </c>
      <c r="AP258">
        <f t="shared" si="435"/>
        <v>2</v>
      </c>
    </row>
    <row r="259" spans="1:42" x14ac:dyDescent="0.35">
      <c r="A259" t="s">
        <v>26</v>
      </c>
      <c r="B259">
        <v>45</v>
      </c>
      <c r="C259" t="s">
        <v>1</v>
      </c>
      <c r="D259" t="str">
        <f t="shared" ref="D259" si="555">IF($B258&lt;$B259, "W", IF($B259&lt;$B258, "L", "T"))</f>
        <v>W</v>
      </c>
      <c r="E259" s="5">
        <v>40489</v>
      </c>
      <c r="F259" s="4">
        <f t="shared" si="525"/>
        <v>9</v>
      </c>
      <c r="G259">
        <v>7</v>
      </c>
      <c r="H259" t="s">
        <v>35</v>
      </c>
      <c r="I259">
        <v>1920</v>
      </c>
      <c r="J259" t="s">
        <v>38</v>
      </c>
      <c r="K259">
        <v>43</v>
      </c>
      <c r="L259" t="s">
        <v>69</v>
      </c>
      <c r="M259">
        <f t="shared" si="537"/>
        <v>7</v>
      </c>
      <c r="N259" s="10">
        <f t="shared" si="527"/>
        <v>22</v>
      </c>
      <c r="O259" s="10">
        <f t="shared" si="528"/>
        <v>17</v>
      </c>
      <c r="P259" s="8">
        <v>7.5</v>
      </c>
      <c r="Q259" t="str">
        <f t="shared" si="529"/>
        <v>N</v>
      </c>
      <c r="R259" t="s">
        <v>203</v>
      </c>
      <c r="T259" t="s">
        <v>204</v>
      </c>
      <c r="W259" t="s">
        <v>203</v>
      </c>
      <c r="X259" t="s">
        <v>203</v>
      </c>
      <c r="AC259">
        <f t="shared" ref="AC259:AC322" si="556">IF(ISBLANK($R259),0,IF($R259="O",2,1))+IF(ISBLANK($S259),0,IF($S259="O",2,1))+IF(ISBLANK($T259),0,IF($T259="O",2,1))+IF(ISBLANK($U259),0,IF($U259="O",2,1))+IF(ISBLANK($V259),0,IF($V259="O",2,1))+IF(ISBLANK($W259),0,IF($W259="O",2,1))+IF(ISBLANK($X259),0,IF($X259="O",2,1))+IF(ISBLANK($Y259),0,IF($Y259="O",2,1))+IF(ISBLANK($Z259),0,IF($Z259="O",2,1))+IF(ISBLANK($AA259),0,IF($AA259="O",2,1))+IF(ISBLANK($AB259),0,IF($AB259="O",2,1))</f>
        <v>5</v>
      </c>
      <c r="AD259" t="s">
        <v>203</v>
      </c>
      <c r="AJ259" t="s">
        <v>203</v>
      </c>
      <c r="AL259" t="s">
        <v>203</v>
      </c>
      <c r="AN259" t="s">
        <v>203</v>
      </c>
      <c r="AP259">
        <f t="shared" ref="AP259:AP322" si="557">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+IF(ISBLANK($AL259),0,IF($AL259="O",2,1))+IF(ISBLANK($AM259),0,IF($AM259="O",2,1))+IF(ISBLANK($AN259),0,IF($AN259="O",2,1))+IF(ISBLANK($AO259),0,IF($AO259="O",2,1))</f>
        <v>4</v>
      </c>
    </row>
    <row r="260" spans="1:42" x14ac:dyDescent="0.35">
      <c r="A260" t="s">
        <v>4</v>
      </c>
      <c r="B260">
        <v>27</v>
      </c>
      <c r="C260" t="s">
        <v>1</v>
      </c>
      <c r="D260" t="str">
        <f t="shared" ref="D260" si="558">IF($B260&lt;$B261,"L",IF($B261&lt;$B260, "W", "T"))</f>
        <v>W</v>
      </c>
      <c r="E260" s="5">
        <f t="shared" si="522"/>
        <v>40490</v>
      </c>
      <c r="F260" s="4">
        <f t="shared" si="525"/>
        <v>8</v>
      </c>
      <c r="G260">
        <v>8</v>
      </c>
      <c r="H260" t="s">
        <v>34</v>
      </c>
      <c r="I260">
        <v>2030</v>
      </c>
      <c r="J260" t="s">
        <v>43</v>
      </c>
      <c r="K260">
        <v>44</v>
      </c>
      <c r="L260" t="s">
        <v>69</v>
      </c>
      <c r="M260">
        <f t="shared" si="535"/>
        <v>21</v>
      </c>
      <c r="N260" s="10">
        <f t="shared" si="527"/>
        <v>21</v>
      </c>
      <c r="O260" s="10">
        <f t="shared" si="528"/>
        <v>14.571428571428571</v>
      </c>
      <c r="P260" s="8">
        <f>(P261*-1)</f>
        <v>5</v>
      </c>
      <c r="Q260" t="str">
        <f t="shared" si="529"/>
        <v>N</v>
      </c>
      <c r="V260" t="s">
        <v>203</v>
      </c>
      <c r="AC260">
        <f t="shared" si="556"/>
        <v>1</v>
      </c>
      <c r="AP260">
        <f t="shared" si="557"/>
        <v>0</v>
      </c>
    </row>
    <row r="261" spans="1:42" x14ac:dyDescent="0.35">
      <c r="A261" t="s">
        <v>6</v>
      </c>
      <c r="B261">
        <v>21</v>
      </c>
      <c r="C261" t="s">
        <v>1</v>
      </c>
      <c r="D261" t="str">
        <f t="shared" ref="D261" si="559">IF($B260&lt;$B261, "W", IF($B261&lt;$B260, "L", "T"))</f>
        <v>L</v>
      </c>
      <c r="E261" s="5">
        <v>40490</v>
      </c>
      <c r="F261" s="4">
        <f t="shared" si="525"/>
        <v>8</v>
      </c>
      <c r="G261">
        <v>8</v>
      </c>
      <c r="H261" t="s">
        <v>35</v>
      </c>
      <c r="I261">
        <v>2030</v>
      </c>
      <c r="J261" t="s">
        <v>43</v>
      </c>
      <c r="K261">
        <v>44</v>
      </c>
      <c r="L261" t="s">
        <v>69</v>
      </c>
      <c r="M261">
        <f t="shared" si="537"/>
        <v>27</v>
      </c>
      <c r="N261" s="10">
        <f t="shared" si="527"/>
        <v>20.857142857142858</v>
      </c>
      <c r="O261" s="10">
        <f t="shared" si="528"/>
        <v>23.285714285714285</v>
      </c>
      <c r="P261" s="8">
        <v>-5</v>
      </c>
      <c r="Q261" t="str">
        <f t="shared" si="529"/>
        <v>N</v>
      </c>
      <c r="AC261">
        <f t="shared" si="556"/>
        <v>0</v>
      </c>
      <c r="AJ261" t="s">
        <v>203</v>
      </c>
      <c r="AL261" t="s">
        <v>203</v>
      </c>
      <c r="AO261" t="s">
        <v>203</v>
      </c>
      <c r="AP261">
        <f t="shared" si="557"/>
        <v>3</v>
      </c>
    </row>
    <row r="262" spans="1:42" x14ac:dyDescent="0.35">
      <c r="A262" t="s">
        <v>30</v>
      </c>
      <c r="B262">
        <v>21</v>
      </c>
      <c r="C262" t="s">
        <v>1</v>
      </c>
      <c r="D262" t="str">
        <f t="shared" ref="D262" si="560">IF($B262&lt;$B263,"L",IF($B263&lt;$B262, "W", "T"))</f>
        <v>L</v>
      </c>
      <c r="E262" s="5">
        <f t="shared" ref="E262:E288" si="561">$E263</f>
        <v>40493</v>
      </c>
      <c r="F262" s="4">
        <f>1+IF(ISNA(VLOOKUP($A262,$A$236:$F$261,6,FALSE)),VLOOKUP($A262,$A$210:$F$235,6,FALSE),VLOOKUP($A262,$A$236:$F$261,6,FALSE))</f>
        <v>9</v>
      </c>
      <c r="G262">
        <v>4</v>
      </c>
      <c r="H262" t="s">
        <v>34</v>
      </c>
      <c r="I262">
        <v>2020</v>
      </c>
      <c r="J262" t="s">
        <v>43</v>
      </c>
      <c r="K262" t="s">
        <v>61</v>
      </c>
      <c r="M262">
        <f t="shared" si="535"/>
        <v>26</v>
      </c>
      <c r="N262" s="10">
        <f>IF(ISNA(VLOOKUP($A262,$A$236:$N$261,2,FALSE)),((VLOOKUP($A262,$A$210:$N$235,14,FALSE)*($F262-2))+VLOOKUP($A262,$A$210:$N$235,2,FALSE))/($F262-1),((VLOOKUP($A262,$A$236:$N$261,14,FALSE)*($F262-2))+VLOOKUP($A262,$A$236:$N$261,2,FALSE))/($F262-1))</f>
        <v>21.875</v>
      </c>
      <c r="O262" s="10">
        <f>IF(ISNA(VLOOKUP($A262,$A$236:$O$261,13,FALSE)),((VLOOKUP($A262,$A$210:$O$235,15,FALSE)*($F262-2))+VLOOKUP($A262,$A$210:$O$235,13,FALSE))/($F262-1),((VLOOKUP($A262,$A$236:$O$261,15,FALSE)*($F262-2))+VLOOKUP($A262,$A$236:$O$261,13,FALSE))/($F262-1))</f>
        <v>17.375</v>
      </c>
      <c r="P262" s="8">
        <f>(P263*-1)</f>
        <v>-1</v>
      </c>
      <c r="Q262" t="str">
        <f>IF(AND(($P262 &lt;  0), ($D262="L")), "N", IF(AND(($P262 &gt; 0), ($D262="W")),"N","Y"))</f>
        <v>N</v>
      </c>
      <c r="AC262">
        <f t="shared" si="556"/>
        <v>0</v>
      </c>
      <c r="AP262">
        <f t="shared" si="557"/>
        <v>0</v>
      </c>
    </row>
    <row r="263" spans="1:42" x14ac:dyDescent="0.35">
      <c r="A263" t="s">
        <v>3</v>
      </c>
      <c r="B263">
        <v>26</v>
      </c>
      <c r="C263" t="s">
        <v>1</v>
      </c>
      <c r="D263" t="str">
        <f t="shared" ref="D263" si="562">IF($B262&lt;$B263, "W", IF($B263&lt;$B262, "L", "T"))</f>
        <v>W</v>
      </c>
      <c r="E263" s="5">
        <v>40493</v>
      </c>
      <c r="F263" s="4">
        <f t="shared" ref="F263:F290" si="563">1+IF(ISNA(VLOOKUP($A263,$A$236:$F$261,6,FALSE)),VLOOKUP($A263,$A$210:$F$235,6,FALSE),VLOOKUP($A263,$A$236:$F$261,6,FALSE))</f>
        <v>9</v>
      </c>
      <c r="G263">
        <v>4</v>
      </c>
      <c r="H263" t="s">
        <v>35</v>
      </c>
      <c r="I263">
        <v>2020</v>
      </c>
      <c r="J263" t="s">
        <v>43</v>
      </c>
      <c r="K263" t="s">
        <v>61</v>
      </c>
      <c r="M263">
        <f t="shared" si="537"/>
        <v>21</v>
      </c>
      <c r="N263" s="10">
        <f t="shared" ref="N263:N290" si="564">IF(ISNA(VLOOKUP($A263,$A$236:$N$261,2,FALSE)),((VLOOKUP($A263,$A$210:$N$235,14,FALSE)*($F263-2))+VLOOKUP($A263,$A$210:$N$235,2,FALSE))/($F263-1),((VLOOKUP($A263,$A$236:$N$261,14,FALSE)*($F263-2))+VLOOKUP($A263,$A$236:$N$261,2,FALSE))/($F263-1))</f>
        <v>24.5</v>
      </c>
      <c r="O263" s="10">
        <f t="shared" ref="O263:O290" si="565">IF(ISNA(VLOOKUP($A263,$A$236:$O$261,13,FALSE)),((VLOOKUP($A263,$A$210:$O$235,15,FALSE)*($F263-2))+VLOOKUP($A263,$A$210:$O$235,13,FALSE))/($F263-1),((VLOOKUP($A263,$A$236:$O$261,15,FALSE)*($F263-2))+VLOOKUP($A263,$A$236:$O$261,13,FALSE))/($F263-1))</f>
        <v>19.25</v>
      </c>
      <c r="P263" s="8">
        <v>1</v>
      </c>
      <c r="Q263" t="str">
        <f t="shared" ref="Q263:Q289" si="566">IF(AND(($P263 &lt;  0), ($D263="L")), "N", IF(AND(($P263 &gt; 0), ($D263="W")),"N","Y"))</f>
        <v>N</v>
      </c>
      <c r="V263" t="s">
        <v>203</v>
      </c>
      <c r="AA263" t="s">
        <v>203</v>
      </c>
      <c r="AC263">
        <f t="shared" si="556"/>
        <v>2</v>
      </c>
      <c r="AD263" t="s">
        <v>203</v>
      </c>
      <c r="AI263" t="s">
        <v>203</v>
      </c>
      <c r="AP263">
        <f t="shared" si="557"/>
        <v>2</v>
      </c>
    </row>
    <row r="264" spans="1:42" x14ac:dyDescent="0.35">
      <c r="A264" t="s">
        <v>31</v>
      </c>
      <c r="B264">
        <v>26</v>
      </c>
      <c r="C264" t="s">
        <v>5</v>
      </c>
      <c r="D264" t="str">
        <f t="shared" ref="D264" si="567">IF($B264&lt;$B265,"L",IF($B265&lt;$B264, "W", "T"))</f>
        <v>W</v>
      </c>
      <c r="E264" s="5">
        <f t="shared" si="561"/>
        <v>40496</v>
      </c>
      <c r="F264" s="4">
        <f t="shared" si="563"/>
        <v>9</v>
      </c>
      <c r="G264">
        <v>7</v>
      </c>
      <c r="H264" t="s">
        <v>34</v>
      </c>
      <c r="I264">
        <v>1300</v>
      </c>
      <c r="J264" t="s">
        <v>43</v>
      </c>
      <c r="K264">
        <v>46</v>
      </c>
      <c r="L264" t="s">
        <v>64</v>
      </c>
      <c r="M264">
        <f t="shared" si="535"/>
        <v>20</v>
      </c>
      <c r="N264" s="10">
        <f t="shared" si="564"/>
        <v>22.75</v>
      </c>
      <c r="O264" s="10">
        <f t="shared" si="565"/>
        <v>16.25</v>
      </c>
      <c r="P264" s="8">
        <f>(P265*-1)</f>
        <v>3</v>
      </c>
      <c r="Q264" t="str">
        <f t="shared" si="566"/>
        <v>N</v>
      </c>
      <c r="X264" t="s">
        <v>203</v>
      </c>
      <c r="Z264" t="s">
        <v>203</v>
      </c>
      <c r="AC264">
        <f t="shared" si="556"/>
        <v>2</v>
      </c>
      <c r="AJ264" t="s">
        <v>203</v>
      </c>
      <c r="AK264" t="s">
        <v>203</v>
      </c>
      <c r="AP264">
        <f t="shared" si="557"/>
        <v>2</v>
      </c>
    </row>
    <row r="265" spans="1:42" x14ac:dyDescent="0.35">
      <c r="A265" t="s">
        <v>8</v>
      </c>
      <c r="B265">
        <v>20</v>
      </c>
      <c r="C265" t="s">
        <v>5</v>
      </c>
      <c r="D265" t="str">
        <f t="shared" ref="D265" si="568">IF($B264&lt;$B265, "W", IF($B265&lt;$B264, "L", "T"))</f>
        <v>L</v>
      </c>
      <c r="E265" s="5">
        <v>40496</v>
      </c>
      <c r="F265" s="4">
        <f t="shared" si="563"/>
        <v>9</v>
      </c>
      <c r="G265">
        <v>7</v>
      </c>
      <c r="H265" t="s">
        <v>35</v>
      </c>
      <c r="I265">
        <v>1300</v>
      </c>
      <c r="J265" t="s">
        <v>43</v>
      </c>
      <c r="K265">
        <v>46</v>
      </c>
      <c r="L265" t="s">
        <v>64</v>
      </c>
      <c r="M265">
        <f t="shared" si="537"/>
        <v>26</v>
      </c>
      <c r="N265" s="10">
        <f t="shared" si="564"/>
        <v>19</v>
      </c>
      <c r="O265" s="10">
        <f t="shared" si="565"/>
        <v>19.5</v>
      </c>
      <c r="P265" s="8">
        <v>-3</v>
      </c>
      <c r="Q265" t="str">
        <f t="shared" si="566"/>
        <v>N</v>
      </c>
      <c r="Z265" t="s">
        <v>203</v>
      </c>
      <c r="AC265">
        <f t="shared" si="556"/>
        <v>1</v>
      </c>
      <c r="AD265" t="s">
        <v>203</v>
      </c>
      <c r="AG265" t="s">
        <v>203</v>
      </c>
      <c r="AP265">
        <f t="shared" si="557"/>
        <v>2</v>
      </c>
    </row>
    <row r="266" spans="1:42" x14ac:dyDescent="0.35">
      <c r="A266" t="s">
        <v>20</v>
      </c>
      <c r="B266">
        <v>16</v>
      </c>
      <c r="C266" t="s">
        <v>1</v>
      </c>
      <c r="D266" t="str">
        <f t="shared" ref="D266" si="569">IF($B266&lt;$B267,"L",IF($B267&lt;$B266, "W", "T"))</f>
        <v>L</v>
      </c>
      <c r="E266" s="5">
        <f t="shared" si="561"/>
        <v>40496</v>
      </c>
      <c r="F266" s="4">
        <f t="shared" si="563"/>
        <v>9</v>
      </c>
      <c r="G266">
        <v>7</v>
      </c>
      <c r="H266" t="s">
        <v>34</v>
      </c>
      <c r="I266">
        <v>1300</v>
      </c>
      <c r="J266" t="s">
        <v>43</v>
      </c>
      <c r="K266">
        <v>73</v>
      </c>
      <c r="L266" t="s">
        <v>65</v>
      </c>
      <c r="M266">
        <f t="shared" si="535"/>
        <v>31</v>
      </c>
      <c r="N266" s="10">
        <f t="shared" si="564"/>
        <v>11</v>
      </c>
      <c r="O266" s="10">
        <f t="shared" si="565"/>
        <v>23</v>
      </c>
      <c r="P266" s="8">
        <f>(P267*-1)</f>
        <v>-7</v>
      </c>
      <c r="Q266" t="str">
        <f t="shared" si="566"/>
        <v>N</v>
      </c>
      <c r="AC266">
        <f t="shared" si="556"/>
        <v>0</v>
      </c>
      <c r="AJ266" t="s">
        <v>204</v>
      </c>
      <c r="AP266">
        <f t="shared" si="557"/>
        <v>2</v>
      </c>
    </row>
    <row r="267" spans="1:42" x14ac:dyDescent="0.35">
      <c r="A267" t="s">
        <v>9</v>
      </c>
      <c r="B267">
        <v>31</v>
      </c>
      <c r="C267" t="s">
        <v>1</v>
      </c>
      <c r="D267" t="str">
        <f t="shared" ref="D267" si="570">IF($B266&lt;$B267, "W", IF($B267&lt;$B266, "L", "T"))</f>
        <v>W</v>
      </c>
      <c r="E267" s="5">
        <v>40496</v>
      </c>
      <c r="F267" s="4">
        <f t="shared" si="563"/>
        <v>9</v>
      </c>
      <c r="G267">
        <v>7</v>
      </c>
      <c r="H267" t="s">
        <v>35</v>
      </c>
      <c r="I267">
        <v>1300</v>
      </c>
      <c r="J267" t="s">
        <v>43</v>
      </c>
      <c r="K267">
        <v>73</v>
      </c>
      <c r="L267" t="s">
        <v>65</v>
      </c>
      <c r="M267">
        <f t="shared" si="537"/>
        <v>16</v>
      </c>
      <c r="N267" s="10">
        <f t="shared" si="564"/>
        <v>19.625</v>
      </c>
      <c r="O267" s="10">
        <f t="shared" si="565"/>
        <v>23.75</v>
      </c>
      <c r="P267" s="8">
        <v>7</v>
      </c>
      <c r="Q267" t="str">
        <f t="shared" si="566"/>
        <v>N</v>
      </c>
      <c r="U267" t="s">
        <v>203</v>
      </c>
      <c r="V267" t="s">
        <v>203</v>
      </c>
      <c r="AC267">
        <f t="shared" si="556"/>
        <v>2</v>
      </c>
      <c r="AH267" t="s">
        <v>204</v>
      </c>
      <c r="AP267">
        <f t="shared" si="557"/>
        <v>2</v>
      </c>
    </row>
    <row r="268" spans="1:42" x14ac:dyDescent="0.35">
      <c r="A268" t="s">
        <v>6</v>
      </c>
      <c r="B268">
        <v>17</v>
      </c>
      <c r="C268" t="s">
        <v>1</v>
      </c>
      <c r="D268" t="str">
        <f t="shared" ref="D268" si="571">IF($B268&lt;$B269,"L",IF($B269&lt;$B268, "W", "T"))</f>
        <v>L</v>
      </c>
      <c r="E268" s="5">
        <f t="shared" si="561"/>
        <v>40496</v>
      </c>
      <c r="F268" s="4">
        <f t="shared" si="563"/>
        <v>9</v>
      </c>
      <c r="G268">
        <v>6</v>
      </c>
      <c r="H268" t="s">
        <v>34</v>
      </c>
      <c r="I268">
        <v>1300</v>
      </c>
      <c r="J268" t="s">
        <v>43</v>
      </c>
      <c r="K268" s="1" t="str">
        <f>K269</f>
        <v>Dome</v>
      </c>
      <c r="L268" s="1">
        <f>L269</f>
        <v>0</v>
      </c>
      <c r="M268">
        <f t="shared" si="535"/>
        <v>23</v>
      </c>
      <c r="N268" s="10">
        <f t="shared" si="564"/>
        <v>20.875</v>
      </c>
      <c r="O268" s="10">
        <f t="shared" si="565"/>
        <v>23.75</v>
      </c>
      <c r="P268" s="8">
        <f>(P269*-1)</f>
        <v>-7</v>
      </c>
      <c r="Q268" t="str">
        <f t="shared" si="566"/>
        <v>N</v>
      </c>
      <c r="R268" t="s">
        <v>203</v>
      </c>
      <c r="AC268">
        <f t="shared" si="556"/>
        <v>1</v>
      </c>
      <c r="AH268" t="s">
        <v>203</v>
      </c>
      <c r="AJ268" t="s">
        <v>203</v>
      </c>
      <c r="AN268" t="s">
        <v>204</v>
      </c>
      <c r="AP268">
        <f t="shared" si="557"/>
        <v>4</v>
      </c>
    </row>
    <row r="269" spans="1:42" x14ac:dyDescent="0.35">
      <c r="A269" t="s">
        <v>14</v>
      </c>
      <c r="B269">
        <v>23</v>
      </c>
      <c r="C269" t="s">
        <v>1</v>
      </c>
      <c r="D269" t="str">
        <f t="shared" ref="D269" si="572">IF($B268&lt;$B269, "W", IF($B269&lt;$B268, "L", "T"))</f>
        <v>W</v>
      </c>
      <c r="E269" s="5">
        <v>40496</v>
      </c>
      <c r="F269" s="4">
        <f t="shared" si="563"/>
        <v>9</v>
      </c>
      <c r="G269">
        <v>7</v>
      </c>
      <c r="H269" t="s">
        <v>35</v>
      </c>
      <c r="I269">
        <v>1300</v>
      </c>
      <c r="J269" t="s">
        <v>43</v>
      </c>
      <c r="K269" s="1" t="s">
        <v>61</v>
      </c>
      <c r="L269" s="1"/>
      <c r="M269">
        <f t="shared" si="537"/>
        <v>17</v>
      </c>
      <c r="N269" s="10">
        <f t="shared" si="564"/>
        <v>27.125</v>
      </c>
      <c r="O269" s="10">
        <f t="shared" si="565"/>
        <v>21</v>
      </c>
      <c r="P269" s="8">
        <v>7</v>
      </c>
      <c r="Q269" t="str">
        <f t="shared" si="566"/>
        <v>N</v>
      </c>
      <c r="W269" t="s">
        <v>203</v>
      </c>
      <c r="AC269">
        <f t="shared" si="556"/>
        <v>1</v>
      </c>
      <c r="AI269" t="s">
        <v>204</v>
      </c>
      <c r="AM269" t="s">
        <v>203</v>
      </c>
      <c r="AP269">
        <f t="shared" si="557"/>
        <v>3</v>
      </c>
    </row>
    <row r="270" spans="1:42" x14ac:dyDescent="0.35">
      <c r="A270" t="s">
        <v>16</v>
      </c>
      <c r="B270">
        <v>12</v>
      </c>
      <c r="C270" t="s">
        <v>1</v>
      </c>
      <c r="D270" t="str">
        <f t="shared" ref="D270" si="573">IF($B270&lt;$B271,"L",IF($B271&lt;$B270, "W", "T"))</f>
        <v>L</v>
      </c>
      <c r="E270" s="5">
        <f t="shared" si="561"/>
        <v>40496</v>
      </c>
      <c r="F270" s="4">
        <f t="shared" si="563"/>
        <v>9</v>
      </c>
      <c r="G270">
        <v>7</v>
      </c>
      <c r="H270" t="s">
        <v>34</v>
      </c>
      <c r="I270">
        <v>1300</v>
      </c>
      <c r="J270" t="s">
        <v>43</v>
      </c>
      <c r="K270">
        <v>52</v>
      </c>
      <c r="L270" t="s">
        <v>88</v>
      </c>
      <c r="M270">
        <f t="shared" si="535"/>
        <v>14</v>
      </c>
      <c r="N270" s="10">
        <f t="shared" si="564"/>
        <v>25.375</v>
      </c>
      <c r="O270" s="10">
        <f t="shared" si="565"/>
        <v>23.5</v>
      </c>
      <c r="P270" s="8">
        <f>(P271*-1)</f>
        <v>-1.5</v>
      </c>
      <c r="Q270" t="str">
        <f t="shared" si="566"/>
        <v>N</v>
      </c>
      <c r="R270" t="s">
        <v>203</v>
      </c>
      <c r="S270" t="s">
        <v>203</v>
      </c>
      <c r="Y270" t="s">
        <v>203</v>
      </c>
      <c r="AC270">
        <f t="shared" si="556"/>
        <v>3</v>
      </c>
      <c r="AD270" t="s">
        <v>204</v>
      </c>
      <c r="AE270" t="s">
        <v>203</v>
      </c>
      <c r="AK270" t="s">
        <v>203</v>
      </c>
      <c r="AL270" t="s">
        <v>203</v>
      </c>
      <c r="AM270" t="s">
        <v>203</v>
      </c>
      <c r="AP270">
        <f t="shared" si="557"/>
        <v>6</v>
      </c>
    </row>
    <row r="271" spans="1:42" x14ac:dyDescent="0.35">
      <c r="A271" t="s">
        <v>11</v>
      </c>
      <c r="B271">
        <v>14</v>
      </c>
      <c r="C271" t="s">
        <v>1</v>
      </c>
      <c r="D271" t="str">
        <f t="shared" ref="D271" si="574">IF($B270&lt;$B271, "W", IF($B271&lt;$B270, "L", "T"))</f>
        <v>W</v>
      </c>
      <c r="E271" s="5">
        <v>40496</v>
      </c>
      <c r="F271" s="4">
        <f t="shared" si="563"/>
        <v>9</v>
      </c>
      <c r="G271">
        <v>7</v>
      </c>
      <c r="H271" t="s">
        <v>35</v>
      </c>
      <c r="I271">
        <v>1300</v>
      </c>
      <c r="J271" t="s">
        <v>43</v>
      </c>
      <c r="K271">
        <v>52</v>
      </c>
      <c r="L271" t="s">
        <v>88</v>
      </c>
      <c r="M271">
        <f t="shared" si="537"/>
        <v>12</v>
      </c>
      <c r="N271" s="10">
        <f t="shared" si="564"/>
        <v>18.75</v>
      </c>
      <c r="O271" s="10">
        <f t="shared" si="565"/>
        <v>29.125</v>
      </c>
      <c r="P271" s="8">
        <v>1.5</v>
      </c>
      <c r="Q271" t="str">
        <f t="shared" si="566"/>
        <v>N</v>
      </c>
      <c r="T271" t="s">
        <v>203</v>
      </c>
      <c r="W271" t="s">
        <v>203</v>
      </c>
      <c r="Y271" t="s">
        <v>203</v>
      </c>
      <c r="AC271">
        <f t="shared" si="556"/>
        <v>3</v>
      </c>
      <c r="AH271" t="s">
        <v>203</v>
      </c>
      <c r="AP271">
        <f t="shared" si="557"/>
        <v>1</v>
      </c>
    </row>
    <row r="272" spans="1:42" x14ac:dyDescent="0.35">
      <c r="A272" t="s">
        <v>0</v>
      </c>
      <c r="B272">
        <v>13</v>
      </c>
      <c r="C272" t="s">
        <v>1</v>
      </c>
      <c r="D272" t="str">
        <f t="shared" ref="D272" si="575">IF($B272&lt;$B273,"L",IF($B273&lt;$B272, "W", "T"))</f>
        <v>L</v>
      </c>
      <c r="E272" s="5">
        <f t="shared" si="561"/>
        <v>40496</v>
      </c>
      <c r="F272" s="4">
        <f t="shared" si="563"/>
        <v>9</v>
      </c>
      <c r="G272">
        <v>7</v>
      </c>
      <c r="H272" t="s">
        <v>34</v>
      </c>
      <c r="I272">
        <v>1200</v>
      </c>
      <c r="J272" t="s">
        <v>38</v>
      </c>
      <c r="K272" s="1">
        <f>K273</f>
        <v>44</v>
      </c>
      <c r="L272" s="1" t="str">
        <f>L273</f>
        <v>Partly Cloudy, Windy 29 mph</v>
      </c>
      <c r="M272">
        <f t="shared" si="535"/>
        <v>27</v>
      </c>
      <c r="N272" s="10">
        <f t="shared" si="564"/>
        <v>19.5</v>
      </c>
      <c r="O272" s="10">
        <f t="shared" si="565"/>
        <v>21</v>
      </c>
      <c r="P272" s="8">
        <f>(P273*-1)</f>
        <v>1</v>
      </c>
      <c r="Q272" t="str">
        <f t="shared" si="566"/>
        <v>Y</v>
      </c>
      <c r="R272" t="s">
        <v>203</v>
      </c>
      <c r="T272" t="s">
        <v>204</v>
      </c>
      <c r="V272" t="s">
        <v>203</v>
      </c>
      <c r="Z272" t="s">
        <v>203</v>
      </c>
      <c r="AA272" t="s">
        <v>203</v>
      </c>
      <c r="AC272">
        <f t="shared" si="556"/>
        <v>6</v>
      </c>
      <c r="AF272" t="s">
        <v>203</v>
      </c>
      <c r="AM272" t="s">
        <v>204</v>
      </c>
      <c r="AP272">
        <f t="shared" si="557"/>
        <v>3</v>
      </c>
    </row>
    <row r="273" spans="1:42" x14ac:dyDescent="0.35">
      <c r="A273" t="s">
        <v>17</v>
      </c>
      <c r="B273">
        <v>27</v>
      </c>
      <c r="C273" t="s">
        <v>1</v>
      </c>
      <c r="D273" t="str">
        <f t="shared" ref="D273" si="576">IF($B272&lt;$B273, "W", IF($B273&lt;$B272, "L", "T"))</f>
        <v>W</v>
      </c>
      <c r="E273" s="5">
        <v>40496</v>
      </c>
      <c r="F273" s="4">
        <f t="shared" si="563"/>
        <v>9</v>
      </c>
      <c r="G273">
        <v>7</v>
      </c>
      <c r="H273" t="s">
        <v>35</v>
      </c>
      <c r="I273">
        <v>1200</v>
      </c>
      <c r="J273" t="s">
        <v>38</v>
      </c>
      <c r="K273" s="1">
        <v>44</v>
      </c>
      <c r="L273" s="1" t="s">
        <v>185</v>
      </c>
      <c r="M273">
        <f t="shared" si="537"/>
        <v>13</v>
      </c>
      <c r="N273" s="10">
        <f t="shared" si="564"/>
        <v>18.5</v>
      </c>
      <c r="O273" s="10">
        <f t="shared" si="565"/>
        <v>16.625</v>
      </c>
      <c r="P273" s="8">
        <v>-1</v>
      </c>
      <c r="Q273" t="str">
        <f t="shared" si="566"/>
        <v>Y</v>
      </c>
      <c r="V273" t="s">
        <v>203</v>
      </c>
      <c r="AC273">
        <f t="shared" si="556"/>
        <v>1</v>
      </c>
      <c r="AL273" t="s">
        <v>203</v>
      </c>
      <c r="AP273">
        <f t="shared" si="557"/>
        <v>1</v>
      </c>
    </row>
    <row r="274" spans="1:42" x14ac:dyDescent="0.35">
      <c r="A274" t="s">
        <v>13</v>
      </c>
      <c r="B274">
        <v>17</v>
      </c>
      <c r="C274" t="s">
        <v>1</v>
      </c>
      <c r="D274" t="str">
        <f t="shared" ref="D274" si="577">IF($B274&lt;$B275,"L",IF($B275&lt;$B274, "W", "T"))</f>
        <v>L</v>
      </c>
      <c r="E274" s="5">
        <f t="shared" si="561"/>
        <v>40496</v>
      </c>
      <c r="F274" s="4">
        <f t="shared" si="563"/>
        <v>9</v>
      </c>
      <c r="G274">
        <v>14</v>
      </c>
      <c r="H274" t="s">
        <v>34</v>
      </c>
      <c r="I274">
        <v>1300</v>
      </c>
      <c r="J274" t="s">
        <v>43</v>
      </c>
      <c r="K274">
        <v>79</v>
      </c>
      <c r="L274" t="s">
        <v>82</v>
      </c>
      <c r="M274">
        <f t="shared" si="535"/>
        <v>29</v>
      </c>
      <c r="N274" s="10">
        <f t="shared" si="564"/>
        <v>28</v>
      </c>
      <c r="O274" s="10">
        <f t="shared" si="565"/>
        <v>18.75</v>
      </c>
      <c r="P274" s="8">
        <f>(P275*-1)</f>
        <v>-1</v>
      </c>
      <c r="Q274" t="str">
        <f t="shared" si="566"/>
        <v>N</v>
      </c>
      <c r="R274" t="s">
        <v>203</v>
      </c>
      <c r="S274" t="s">
        <v>203</v>
      </c>
      <c r="AC274">
        <f t="shared" si="556"/>
        <v>2</v>
      </c>
      <c r="AE274" t="s">
        <v>203</v>
      </c>
      <c r="AP274">
        <f t="shared" si="557"/>
        <v>1</v>
      </c>
    </row>
    <row r="275" spans="1:42" x14ac:dyDescent="0.35">
      <c r="A275" t="s">
        <v>10</v>
      </c>
      <c r="B275">
        <v>29</v>
      </c>
      <c r="C275" t="s">
        <v>1</v>
      </c>
      <c r="D275" t="str">
        <f t="shared" ref="D275" si="578">IF($B274&lt;$B275, "W", IF($B275&lt;$B274, "L", "T"))</f>
        <v>W</v>
      </c>
      <c r="E275" s="5">
        <v>40496</v>
      </c>
      <c r="F275" s="4">
        <f t="shared" si="563"/>
        <v>9</v>
      </c>
      <c r="G275">
        <v>7</v>
      </c>
      <c r="H275" t="s">
        <v>35</v>
      </c>
      <c r="I275">
        <v>1300</v>
      </c>
      <c r="J275" t="s">
        <v>43</v>
      </c>
      <c r="K275">
        <v>79</v>
      </c>
      <c r="L275" t="s">
        <v>82</v>
      </c>
      <c r="M275">
        <f t="shared" si="537"/>
        <v>17</v>
      </c>
      <c r="N275" s="10">
        <f t="shared" si="564"/>
        <v>17.875</v>
      </c>
      <c r="O275" s="10">
        <f t="shared" si="565"/>
        <v>21.875</v>
      </c>
      <c r="P275" s="8">
        <v>1</v>
      </c>
      <c r="Q275" t="str">
        <f t="shared" si="566"/>
        <v>N</v>
      </c>
      <c r="U275" t="s">
        <v>203</v>
      </c>
      <c r="W275" t="s">
        <v>203</v>
      </c>
      <c r="AC275">
        <f t="shared" si="556"/>
        <v>2</v>
      </c>
      <c r="AI275" t="s">
        <v>203</v>
      </c>
      <c r="AN275" t="s">
        <v>203</v>
      </c>
      <c r="AO275" t="s">
        <v>203</v>
      </c>
      <c r="AP275">
        <f t="shared" si="557"/>
        <v>3</v>
      </c>
    </row>
    <row r="276" spans="1:42" x14ac:dyDescent="0.35">
      <c r="A276" t="s">
        <v>15</v>
      </c>
      <c r="B276">
        <v>24</v>
      </c>
      <c r="C276" t="s">
        <v>1</v>
      </c>
      <c r="D276" t="str">
        <f t="shared" ref="D276" si="579">IF($B276&lt;$B277,"L",IF($B277&lt;$B276, "W", "T"))</f>
        <v>L</v>
      </c>
      <c r="E276" s="5">
        <f t="shared" si="561"/>
        <v>40496</v>
      </c>
      <c r="F276" s="4">
        <f t="shared" si="563"/>
        <v>9</v>
      </c>
      <c r="G276">
        <v>7</v>
      </c>
      <c r="H276" t="s">
        <v>34</v>
      </c>
      <c r="I276">
        <v>1300</v>
      </c>
      <c r="J276" t="s">
        <v>43</v>
      </c>
      <c r="K276">
        <v>70</v>
      </c>
      <c r="L276" t="s">
        <v>65</v>
      </c>
      <c r="M276">
        <f t="shared" si="535"/>
        <v>31</v>
      </c>
      <c r="N276" s="10">
        <f t="shared" si="564"/>
        <v>24.125</v>
      </c>
      <c r="O276" s="10">
        <f t="shared" si="565"/>
        <v>28.25</v>
      </c>
      <c r="P276" s="8">
        <f>(P277*-1)</f>
        <v>-1</v>
      </c>
      <c r="Q276" t="str">
        <f t="shared" si="566"/>
        <v>N</v>
      </c>
      <c r="R276" t="s">
        <v>203</v>
      </c>
      <c r="T276" t="s">
        <v>203</v>
      </c>
      <c r="U276" t="s">
        <v>204</v>
      </c>
      <c r="Y276" t="s">
        <v>203</v>
      </c>
      <c r="AC276">
        <f t="shared" si="556"/>
        <v>5</v>
      </c>
      <c r="AF276" t="s">
        <v>203</v>
      </c>
      <c r="AK276" t="s">
        <v>203</v>
      </c>
      <c r="AL276" t="s">
        <v>203</v>
      </c>
      <c r="AP276">
        <f t="shared" si="557"/>
        <v>3</v>
      </c>
    </row>
    <row r="277" spans="1:42" x14ac:dyDescent="0.35">
      <c r="A277" t="s">
        <v>19</v>
      </c>
      <c r="B277">
        <v>31</v>
      </c>
      <c r="C277" t="s">
        <v>1</v>
      </c>
      <c r="D277" t="str">
        <f t="shared" ref="D277" si="580">IF($B276&lt;$B277, "W", IF($B277&lt;$B276, "L", "T"))</f>
        <v>W</v>
      </c>
      <c r="E277" s="5">
        <v>40496</v>
      </c>
      <c r="F277" s="4">
        <f t="shared" si="563"/>
        <v>9</v>
      </c>
      <c r="G277">
        <v>14</v>
      </c>
      <c r="H277" t="s">
        <v>35</v>
      </c>
      <c r="I277">
        <v>1300</v>
      </c>
      <c r="J277" t="s">
        <v>43</v>
      </c>
      <c r="K277">
        <v>70</v>
      </c>
      <c r="L277" t="s">
        <v>65</v>
      </c>
      <c r="M277">
        <f t="shared" si="537"/>
        <v>24</v>
      </c>
      <c r="N277" s="10">
        <f t="shared" si="564"/>
        <v>20.625</v>
      </c>
      <c r="O277" s="10">
        <f t="shared" si="565"/>
        <v>28.25</v>
      </c>
      <c r="P277" s="8">
        <v>1</v>
      </c>
      <c r="Q277" t="str">
        <f t="shared" si="566"/>
        <v>N</v>
      </c>
      <c r="AA277" t="s">
        <v>203</v>
      </c>
      <c r="AC277">
        <f t="shared" si="556"/>
        <v>1</v>
      </c>
      <c r="AD277" t="s">
        <v>204</v>
      </c>
      <c r="AE277" t="s">
        <v>203</v>
      </c>
      <c r="AI277" t="s">
        <v>203</v>
      </c>
      <c r="AM277" t="s">
        <v>203</v>
      </c>
      <c r="AP277">
        <f t="shared" si="557"/>
        <v>5</v>
      </c>
    </row>
    <row r="278" spans="1:42" x14ac:dyDescent="0.35">
      <c r="A278" t="s">
        <v>33</v>
      </c>
      <c r="B278">
        <v>29</v>
      </c>
      <c r="C278" t="s">
        <v>1</v>
      </c>
      <c r="D278" t="str">
        <f t="shared" ref="D278" si="581">IF($B278&lt;$B279,"L",IF($B279&lt;$B278, "W", "T"))</f>
        <v>L</v>
      </c>
      <c r="E278" s="5">
        <f t="shared" si="561"/>
        <v>40496</v>
      </c>
      <c r="F278" s="4">
        <f t="shared" si="563"/>
        <v>9</v>
      </c>
      <c r="G278">
        <v>7</v>
      </c>
      <c r="H278" t="s">
        <v>34</v>
      </c>
      <c r="I278">
        <v>1405</v>
      </c>
      <c r="J278" t="s">
        <v>40</v>
      </c>
      <c r="K278">
        <v>43</v>
      </c>
      <c r="L278" t="s">
        <v>62</v>
      </c>
      <c r="M278">
        <f t="shared" si="535"/>
        <v>49</v>
      </c>
      <c r="N278" s="10">
        <f t="shared" si="564"/>
        <v>22.875</v>
      </c>
      <c r="O278" s="10">
        <f t="shared" si="565"/>
        <v>18.125</v>
      </c>
      <c r="P278" s="8">
        <f>(P279*-1)</f>
        <v>1</v>
      </c>
      <c r="Q278" t="str">
        <f t="shared" si="566"/>
        <v>Y</v>
      </c>
      <c r="AC278">
        <f t="shared" si="556"/>
        <v>0</v>
      </c>
      <c r="AN278" t="s">
        <v>204</v>
      </c>
      <c r="AP278">
        <f t="shared" si="557"/>
        <v>2</v>
      </c>
    </row>
    <row r="279" spans="1:42" x14ac:dyDescent="0.35">
      <c r="A279" t="s">
        <v>18</v>
      </c>
      <c r="B279">
        <v>49</v>
      </c>
      <c r="C279" t="s">
        <v>1</v>
      </c>
      <c r="D279" t="str">
        <f t="shared" ref="D279" si="582">IF($B278&lt;$B279, "W", IF($B279&lt;$B278, "L", "T"))</f>
        <v>W</v>
      </c>
      <c r="E279" s="5">
        <v>40496</v>
      </c>
      <c r="F279" s="4">
        <f t="shared" si="563"/>
        <v>9</v>
      </c>
      <c r="G279">
        <v>14</v>
      </c>
      <c r="H279" t="s">
        <v>35</v>
      </c>
      <c r="I279">
        <v>1405</v>
      </c>
      <c r="J279" t="s">
        <v>40</v>
      </c>
      <c r="K279">
        <v>43</v>
      </c>
      <c r="L279" t="s">
        <v>62</v>
      </c>
      <c r="M279">
        <f t="shared" si="537"/>
        <v>29</v>
      </c>
      <c r="N279" s="10">
        <f t="shared" si="564"/>
        <v>19.25</v>
      </c>
      <c r="O279" s="10">
        <f t="shared" si="565"/>
        <v>27.875</v>
      </c>
      <c r="P279" s="8">
        <v>-1</v>
      </c>
      <c r="Q279" t="str">
        <f t="shared" si="566"/>
        <v>Y</v>
      </c>
      <c r="AC279">
        <f t="shared" si="556"/>
        <v>0</v>
      </c>
      <c r="AD279" t="s">
        <v>203</v>
      </c>
      <c r="AG279" t="s">
        <v>204</v>
      </c>
      <c r="AH279" t="s">
        <v>204</v>
      </c>
      <c r="AK279" t="s">
        <v>203</v>
      </c>
      <c r="AP279">
        <f t="shared" si="557"/>
        <v>6</v>
      </c>
    </row>
    <row r="280" spans="1:42" x14ac:dyDescent="0.35">
      <c r="A280" t="s">
        <v>23</v>
      </c>
      <c r="B280">
        <v>20</v>
      </c>
      <c r="C280" t="s">
        <v>5</v>
      </c>
      <c r="D280" t="str">
        <f t="shared" ref="D280" si="583">IF($B280&lt;$B281,"L",IF($B281&lt;$B280, "W", "T"))</f>
        <v>L</v>
      </c>
      <c r="E280" s="5">
        <f t="shared" si="561"/>
        <v>40496</v>
      </c>
      <c r="F280" s="4">
        <f t="shared" si="563"/>
        <v>9</v>
      </c>
      <c r="G280">
        <v>14</v>
      </c>
      <c r="H280" t="s">
        <v>34</v>
      </c>
      <c r="I280">
        <v>1315</v>
      </c>
      <c r="J280" t="s">
        <v>67</v>
      </c>
      <c r="K280">
        <v>74</v>
      </c>
      <c r="L280" t="s">
        <v>65</v>
      </c>
      <c r="M280">
        <f t="shared" si="535"/>
        <v>23</v>
      </c>
      <c r="N280" s="10">
        <f t="shared" si="564"/>
        <v>17.5</v>
      </c>
      <c r="O280" s="10">
        <f t="shared" si="565"/>
        <v>17.625</v>
      </c>
      <c r="P280" s="8">
        <f>(P281*-1)</f>
        <v>-5</v>
      </c>
      <c r="Q280" t="str">
        <f t="shared" si="566"/>
        <v>N</v>
      </c>
      <c r="S280" t="s">
        <v>203</v>
      </c>
      <c r="AC280">
        <f t="shared" si="556"/>
        <v>1</v>
      </c>
      <c r="AD280" t="s">
        <v>203</v>
      </c>
      <c r="AH280" t="s">
        <v>203</v>
      </c>
      <c r="AI280" t="s">
        <v>203</v>
      </c>
      <c r="AL280" t="s">
        <v>203</v>
      </c>
      <c r="AP280">
        <f t="shared" si="557"/>
        <v>4</v>
      </c>
    </row>
    <row r="281" spans="1:42" x14ac:dyDescent="0.35">
      <c r="A281" t="s">
        <v>24</v>
      </c>
      <c r="B281">
        <v>23</v>
      </c>
      <c r="C281" t="s">
        <v>5</v>
      </c>
      <c r="D281" t="str">
        <f t="shared" ref="D281" si="584">IF($B280&lt;$B281, "W", IF($B281&lt;$B280, "L", "T"))</f>
        <v>W</v>
      </c>
      <c r="E281" s="5">
        <v>40496</v>
      </c>
      <c r="F281" s="4">
        <f t="shared" si="563"/>
        <v>9</v>
      </c>
      <c r="G281">
        <v>14</v>
      </c>
      <c r="H281" t="s">
        <v>35</v>
      </c>
      <c r="I281">
        <v>1315</v>
      </c>
      <c r="J281" t="s">
        <v>67</v>
      </c>
      <c r="K281">
        <v>74</v>
      </c>
      <c r="L281" t="s">
        <v>65</v>
      </c>
      <c r="M281">
        <f t="shared" si="537"/>
        <v>20</v>
      </c>
      <c r="N281" s="10">
        <f t="shared" si="564"/>
        <v>17.125</v>
      </c>
      <c r="O281" s="10">
        <f t="shared" si="565"/>
        <v>22.25</v>
      </c>
      <c r="P281" s="8">
        <v>5</v>
      </c>
      <c r="Q281" t="str">
        <f t="shared" si="566"/>
        <v>N</v>
      </c>
      <c r="R281" t="s">
        <v>204</v>
      </c>
      <c r="AC281">
        <f t="shared" si="556"/>
        <v>2</v>
      </c>
      <c r="AM281" t="s">
        <v>203</v>
      </c>
      <c r="AP281">
        <f t="shared" si="557"/>
        <v>1</v>
      </c>
    </row>
    <row r="282" spans="1:42" x14ac:dyDescent="0.35">
      <c r="A282" t="s">
        <v>28</v>
      </c>
      <c r="B282">
        <v>33</v>
      </c>
      <c r="C282" t="s">
        <v>1</v>
      </c>
      <c r="D282" t="str">
        <f t="shared" ref="D282" si="585">IF($B282&lt;$B283,"L",IF($B283&lt;$B282, "W", "T"))</f>
        <v>W</v>
      </c>
      <c r="E282" s="5">
        <f t="shared" si="561"/>
        <v>40496</v>
      </c>
      <c r="F282" s="4">
        <f t="shared" si="563"/>
        <v>9</v>
      </c>
      <c r="G282">
        <v>7</v>
      </c>
      <c r="H282" t="s">
        <v>34</v>
      </c>
      <c r="I282">
        <v>1615</v>
      </c>
      <c r="J282" t="s">
        <v>43</v>
      </c>
      <c r="K282">
        <v>60</v>
      </c>
      <c r="L282" t="s">
        <v>69</v>
      </c>
      <c r="M282">
        <f t="shared" si="535"/>
        <v>20</v>
      </c>
      <c r="N282" s="10">
        <f t="shared" si="564"/>
        <v>20.125</v>
      </c>
      <c r="O282" s="10">
        <f t="shared" si="565"/>
        <v>29</v>
      </c>
      <c r="P282" s="8">
        <f>(P283*-1)</f>
        <v>-12</v>
      </c>
      <c r="Q282" t="str">
        <f t="shared" si="566"/>
        <v>Y</v>
      </c>
      <c r="AC282">
        <f t="shared" si="556"/>
        <v>0</v>
      </c>
      <c r="AI282" t="s">
        <v>203</v>
      </c>
      <c r="AJ282" t="s">
        <v>203</v>
      </c>
      <c r="AL282" t="s">
        <v>203</v>
      </c>
      <c r="AP282">
        <f t="shared" si="557"/>
        <v>3</v>
      </c>
    </row>
    <row r="283" spans="1:42" x14ac:dyDescent="0.35">
      <c r="A283" t="s">
        <v>21</v>
      </c>
      <c r="B283">
        <v>20</v>
      </c>
      <c r="C283" t="s">
        <v>1</v>
      </c>
      <c r="D283" t="str">
        <f t="shared" ref="D283" si="586">IF($B282&lt;$B283, "W", IF($B283&lt;$B282, "L", "T"))</f>
        <v>L</v>
      </c>
      <c r="E283" s="5">
        <v>40496</v>
      </c>
      <c r="F283" s="4">
        <f t="shared" si="563"/>
        <v>9</v>
      </c>
      <c r="G283">
        <v>7</v>
      </c>
      <c r="H283" t="s">
        <v>35</v>
      </c>
      <c r="I283">
        <v>1615</v>
      </c>
      <c r="J283" t="s">
        <v>43</v>
      </c>
      <c r="K283">
        <v>60</v>
      </c>
      <c r="L283" t="s">
        <v>69</v>
      </c>
      <c r="M283">
        <f t="shared" si="537"/>
        <v>33</v>
      </c>
      <c r="N283" s="10">
        <f t="shared" si="564"/>
        <v>27</v>
      </c>
      <c r="O283" s="10">
        <f t="shared" si="565"/>
        <v>20</v>
      </c>
      <c r="P283" s="8">
        <v>12</v>
      </c>
      <c r="Q283" t="str">
        <f t="shared" si="566"/>
        <v>Y</v>
      </c>
      <c r="W283" t="s">
        <v>204</v>
      </c>
      <c r="AC283">
        <f t="shared" si="556"/>
        <v>2</v>
      </c>
      <c r="AI283" t="s">
        <v>203</v>
      </c>
      <c r="AK283" t="s">
        <v>203</v>
      </c>
      <c r="AP283">
        <f t="shared" si="557"/>
        <v>2</v>
      </c>
    </row>
    <row r="284" spans="1:42" x14ac:dyDescent="0.35">
      <c r="A284" t="s">
        <v>25</v>
      </c>
      <c r="B284">
        <v>36</v>
      </c>
      <c r="C284" t="s">
        <v>1</v>
      </c>
      <c r="D284" t="str">
        <f t="shared" ref="D284" si="587">IF($B284&lt;$B285,"L",IF($B285&lt;$B284, "W", "T"))</f>
        <v>W</v>
      </c>
      <c r="E284" s="5">
        <f t="shared" si="561"/>
        <v>40496</v>
      </c>
      <c r="F284" s="4">
        <f t="shared" si="563"/>
        <v>9</v>
      </c>
      <c r="G284">
        <v>7</v>
      </c>
      <c r="H284" t="s">
        <v>34</v>
      </c>
      <c r="I284">
        <v>1415</v>
      </c>
      <c r="J284" t="s">
        <v>40</v>
      </c>
      <c r="K284" t="s">
        <v>61</v>
      </c>
      <c r="M284">
        <f t="shared" si="535"/>
        <v>18</v>
      </c>
      <c r="N284" s="10">
        <f t="shared" si="564"/>
        <v>16.25</v>
      </c>
      <c r="O284" s="10">
        <f t="shared" si="565"/>
        <v>22.625</v>
      </c>
      <c r="P284" s="8">
        <f>(P285*-1)</f>
        <v>-3.5</v>
      </c>
      <c r="Q284" t="str">
        <f t="shared" si="566"/>
        <v>Y</v>
      </c>
      <c r="R284" t="s">
        <v>203</v>
      </c>
      <c r="S284" t="s">
        <v>203</v>
      </c>
      <c r="U284" t="s">
        <v>203</v>
      </c>
      <c r="W284" t="s">
        <v>204</v>
      </c>
      <c r="AB284" t="s">
        <v>203</v>
      </c>
      <c r="AC284">
        <f t="shared" si="556"/>
        <v>6</v>
      </c>
      <c r="AG284" t="s">
        <v>204</v>
      </c>
      <c r="AI284" t="s">
        <v>203</v>
      </c>
      <c r="AP284">
        <f t="shared" si="557"/>
        <v>3</v>
      </c>
    </row>
    <row r="285" spans="1:42" x14ac:dyDescent="0.35">
      <c r="A285" t="s">
        <v>22</v>
      </c>
      <c r="B285">
        <v>18</v>
      </c>
      <c r="C285" t="s">
        <v>1</v>
      </c>
      <c r="D285" t="str">
        <f t="shared" ref="D285" si="588">IF($B284&lt;$B285, "W", IF($B285&lt;$B284, "L", "T"))</f>
        <v>L</v>
      </c>
      <c r="E285" s="5">
        <v>40496</v>
      </c>
      <c r="F285" s="4">
        <f t="shared" si="563"/>
        <v>9</v>
      </c>
      <c r="G285">
        <v>7</v>
      </c>
      <c r="H285" t="s">
        <v>35</v>
      </c>
      <c r="I285">
        <v>1415</v>
      </c>
      <c r="J285" t="s">
        <v>40</v>
      </c>
      <c r="K285" t="s">
        <v>61</v>
      </c>
      <c r="M285">
        <f t="shared" si="537"/>
        <v>36</v>
      </c>
      <c r="N285" s="10">
        <f t="shared" si="564"/>
        <v>19.625</v>
      </c>
      <c r="O285" s="10">
        <f t="shared" si="565"/>
        <v>28.125</v>
      </c>
      <c r="P285" s="8">
        <v>3.5</v>
      </c>
      <c r="Q285" t="str">
        <f t="shared" si="566"/>
        <v>Y</v>
      </c>
      <c r="AC285">
        <f t="shared" si="556"/>
        <v>0</v>
      </c>
      <c r="AE285" t="s">
        <v>204</v>
      </c>
      <c r="AH285" t="s">
        <v>203</v>
      </c>
      <c r="AI285" t="s">
        <v>203</v>
      </c>
      <c r="AJ285" t="s">
        <v>203</v>
      </c>
      <c r="AN285" t="s">
        <v>203</v>
      </c>
      <c r="AP285">
        <f t="shared" si="557"/>
        <v>6</v>
      </c>
    </row>
    <row r="286" spans="1:42" ht="15" customHeight="1" x14ac:dyDescent="0.35">
      <c r="A286" t="s">
        <v>7</v>
      </c>
      <c r="B286">
        <v>39</v>
      </c>
      <c r="C286" t="s">
        <v>1</v>
      </c>
      <c r="D286" t="str">
        <f t="shared" ref="D286" si="589">IF($B286&lt;$B287,"L",IF($B287&lt;$B286, "W", "T"))</f>
        <v>W</v>
      </c>
      <c r="E286" s="5">
        <f t="shared" si="561"/>
        <v>40496</v>
      </c>
      <c r="F286" s="4">
        <f t="shared" si="563"/>
        <v>9</v>
      </c>
      <c r="G286">
        <v>7</v>
      </c>
      <c r="H286" t="s">
        <v>34</v>
      </c>
      <c r="I286">
        <v>2020</v>
      </c>
      <c r="J286" t="s">
        <v>43</v>
      </c>
      <c r="K286" s="1">
        <f>K287</f>
        <v>49</v>
      </c>
      <c r="L286" s="1" t="str">
        <f>L287</f>
        <v>Cloudy</v>
      </c>
      <c r="M286">
        <f t="shared" si="535"/>
        <v>26</v>
      </c>
      <c r="N286" s="10">
        <f t="shared" si="564"/>
        <v>27.375</v>
      </c>
      <c r="O286" s="10">
        <f t="shared" si="565"/>
        <v>23.5</v>
      </c>
      <c r="P286" s="8">
        <f>(P287*-1)</f>
        <v>-4.5</v>
      </c>
      <c r="Q286" t="str">
        <f t="shared" si="566"/>
        <v>Y</v>
      </c>
      <c r="R286" t="s">
        <v>203</v>
      </c>
      <c r="Y286" t="s">
        <v>204</v>
      </c>
      <c r="AC286">
        <f t="shared" si="556"/>
        <v>3</v>
      </c>
      <c r="AO286" t="s">
        <v>203</v>
      </c>
      <c r="AP286">
        <f t="shared" si="557"/>
        <v>1</v>
      </c>
    </row>
    <row r="287" spans="1:42" ht="15" customHeight="1" x14ac:dyDescent="0.35">
      <c r="A287" t="s">
        <v>4</v>
      </c>
      <c r="B287">
        <v>26</v>
      </c>
      <c r="C287" t="s">
        <v>1</v>
      </c>
      <c r="D287" t="str">
        <f t="shared" ref="D287" si="590">IF($B286&lt;$B287, "W", IF($B287&lt;$B286, "L", "T"))</f>
        <v>L</v>
      </c>
      <c r="E287" s="5">
        <v>40496</v>
      </c>
      <c r="F287" s="4">
        <f t="shared" si="563"/>
        <v>9</v>
      </c>
      <c r="G287">
        <v>6</v>
      </c>
      <c r="H287" t="s">
        <v>35</v>
      </c>
      <c r="I287">
        <v>2020</v>
      </c>
      <c r="J287" t="s">
        <v>43</v>
      </c>
      <c r="K287" s="1">
        <v>49</v>
      </c>
      <c r="L287" s="1" t="s">
        <v>64</v>
      </c>
      <c r="M287">
        <f t="shared" si="537"/>
        <v>39</v>
      </c>
      <c r="N287" s="10">
        <f t="shared" si="564"/>
        <v>21.75</v>
      </c>
      <c r="O287" s="10">
        <f t="shared" si="565"/>
        <v>15.375</v>
      </c>
      <c r="P287" s="8">
        <v>4.5</v>
      </c>
      <c r="Q287" t="str">
        <f t="shared" si="566"/>
        <v>Y</v>
      </c>
      <c r="U287" t="s">
        <v>203</v>
      </c>
      <c r="X287" t="s">
        <v>204</v>
      </c>
      <c r="AC287">
        <f t="shared" si="556"/>
        <v>3</v>
      </c>
      <c r="AD287" t="s">
        <v>204</v>
      </c>
      <c r="AJ287" t="s">
        <v>203</v>
      </c>
      <c r="AP287">
        <f t="shared" si="557"/>
        <v>3</v>
      </c>
    </row>
    <row r="288" spans="1:42" x14ac:dyDescent="0.35">
      <c r="A288" t="s">
        <v>27</v>
      </c>
      <c r="B288">
        <v>59</v>
      </c>
      <c r="C288" t="s">
        <v>1</v>
      </c>
      <c r="D288" t="str">
        <f t="shared" ref="D288" si="591">IF($B288&lt;$B289,"L",IF($B289&lt;$B288, "W", "T"))</f>
        <v>W</v>
      </c>
      <c r="E288" s="5">
        <f t="shared" si="561"/>
        <v>40497</v>
      </c>
      <c r="F288" s="4">
        <f t="shared" si="563"/>
        <v>9</v>
      </c>
      <c r="G288">
        <v>8</v>
      </c>
      <c r="H288" t="s">
        <v>34</v>
      </c>
      <c r="I288">
        <v>2030</v>
      </c>
      <c r="J288" t="s">
        <v>43</v>
      </c>
      <c r="K288">
        <v>52</v>
      </c>
      <c r="L288" t="s">
        <v>93</v>
      </c>
      <c r="M288">
        <f t="shared" si="535"/>
        <v>28</v>
      </c>
      <c r="N288" s="10">
        <f t="shared" si="564"/>
        <v>24.75</v>
      </c>
      <c r="O288" s="10">
        <f t="shared" si="565"/>
        <v>22.625</v>
      </c>
      <c r="P288" s="8">
        <f>(P289*-1)</f>
        <v>3</v>
      </c>
      <c r="Q288" t="str">
        <f t="shared" si="566"/>
        <v>N</v>
      </c>
      <c r="X288" t="s">
        <v>203</v>
      </c>
      <c r="Y288" t="s">
        <v>203</v>
      </c>
      <c r="AC288">
        <f t="shared" si="556"/>
        <v>2</v>
      </c>
      <c r="AK288" t="s">
        <v>203</v>
      </c>
      <c r="AN288" t="s">
        <v>204</v>
      </c>
      <c r="AP288">
        <f t="shared" si="557"/>
        <v>3</v>
      </c>
    </row>
    <row r="289" spans="1:42" x14ac:dyDescent="0.35">
      <c r="A289" t="s">
        <v>29</v>
      </c>
      <c r="B289">
        <v>28</v>
      </c>
      <c r="C289" t="s">
        <v>1</v>
      </c>
      <c r="D289" t="str">
        <f t="shared" ref="D289" si="592">IF($B288&lt;$B289, "W", IF($B289&lt;$B288, "L", "T"))</f>
        <v>L</v>
      </c>
      <c r="E289" s="5">
        <v>40497</v>
      </c>
      <c r="F289" s="4">
        <f t="shared" si="563"/>
        <v>9</v>
      </c>
      <c r="G289">
        <v>15</v>
      </c>
      <c r="H289" t="s">
        <v>35</v>
      </c>
      <c r="I289">
        <v>2030</v>
      </c>
      <c r="J289" t="s">
        <v>43</v>
      </c>
      <c r="K289">
        <v>52</v>
      </c>
      <c r="L289" t="s">
        <v>93</v>
      </c>
      <c r="M289">
        <f t="shared" si="537"/>
        <v>59</v>
      </c>
      <c r="N289" s="10">
        <f t="shared" si="564"/>
        <v>19.375</v>
      </c>
      <c r="O289" s="10">
        <f t="shared" si="565"/>
        <v>21.25</v>
      </c>
      <c r="P289" s="8">
        <v>-3</v>
      </c>
      <c r="Q289" t="str">
        <f t="shared" si="566"/>
        <v>N</v>
      </c>
      <c r="R289" t="s">
        <v>203</v>
      </c>
      <c r="S289" t="s">
        <v>204</v>
      </c>
      <c r="AC289">
        <f t="shared" si="556"/>
        <v>3</v>
      </c>
      <c r="AJ289" t="s">
        <v>203</v>
      </c>
      <c r="AO289" t="s">
        <v>203</v>
      </c>
      <c r="AP289">
        <f t="shared" si="557"/>
        <v>2</v>
      </c>
    </row>
    <row r="290" spans="1:42" x14ac:dyDescent="0.35">
      <c r="A290" t="s">
        <v>17</v>
      </c>
      <c r="B290">
        <v>16</v>
      </c>
      <c r="C290" t="s">
        <v>1</v>
      </c>
      <c r="D290" t="str">
        <f t="shared" ref="D290" si="593">IF($B290&lt;$B291,"L",IF($B291&lt;$B290, "W", "T"))</f>
        <v>W</v>
      </c>
      <c r="E290" s="5">
        <f t="shared" ref="E290:E320" si="594">$E291</f>
        <v>40500</v>
      </c>
      <c r="F290" s="4">
        <f>1+IF(ISNA(VLOOKUP($A290,$A$262:$F$289,6,FALSE)),VLOOKUP($A290,$A$236:$F$261,6,FALSE),VLOOKUP($A290,$A$262:$F$289,6,FALSE))</f>
        <v>10</v>
      </c>
      <c r="G290">
        <v>4</v>
      </c>
      <c r="H290" t="s">
        <v>34</v>
      </c>
      <c r="I290">
        <v>2020</v>
      </c>
      <c r="J290" t="s">
        <v>43</v>
      </c>
      <c r="K290">
        <v>75</v>
      </c>
      <c r="L290" t="s">
        <v>69</v>
      </c>
      <c r="M290">
        <f t="shared" si="535"/>
        <v>0</v>
      </c>
      <c r="N290" s="10">
        <f>IF(ISNA(VLOOKUP($A290,$A$262:$N$289,2,FALSE)),((VLOOKUP($A290,$A$236:$N$261,14,FALSE)*($F290-2))+VLOOKUP($A290,$A$236:$N$261,2,FALSE))/($F290-1),((VLOOKUP($A290,$A$262:$N$289,14,FALSE)*($F290-2))+VLOOKUP($A290,$A$262:$N$289,2,FALSE))/($F290-1))</f>
        <v>19.444444444444443</v>
      </c>
      <c r="O290" s="10">
        <f>IF(ISNA(VLOOKUP($A290,$A$262:$O$289,13,FALSE)),((VLOOKUP($A290,$A$236:$O$261,15,FALSE)*($F290-2))+VLOOKUP($A290,$A$236:$O$261,13,FALSE))/($F290-1),((VLOOKUP($A290,$A$262:$O$289,15,FALSE)*($F290-2))+VLOOKUP($A290,$A$262:$O$289,13,FALSE))/($F290-1))</f>
        <v>16.222222222222221</v>
      </c>
      <c r="P290" s="8">
        <f>(P291*-1)</f>
        <v>-2.5</v>
      </c>
      <c r="Q290" t="str">
        <f>IF(AND(($P290 &lt;  0), ($D290="L")), "N", IF(AND(($P290 &gt; 0), ($D290="W")),"N","Y"))</f>
        <v>Y</v>
      </c>
      <c r="T290" t="s">
        <v>203</v>
      </c>
      <c r="AA290" t="s">
        <v>203</v>
      </c>
      <c r="AC290">
        <f t="shared" si="556"/>
        <v>2</v>
      </c>
      <c r="AI290" t="s">
        <v>204</v>
      </c>
      <c r="AP290">
        <f t="shared" si="557"/>
        <v>2</v>
      </c>
    </row>
    <row r="291" spans="1:42" x14ac:dyDescent="0.35">
      <c r="A291" t="s">
        <v>10</v>
      </c>
      <c r="B291">
        <v>0</v>
      </c>
      <c r="C291" t="s">
        <v>1</v>
      </c>
      <c r="D291" t="str">
        <f t="shared" ref="D291" si="595">IF($B290&lt;$B291, "W", IF($B291&lt;$B290, "L", "T"))</f>
        <v>L</v>
      </c>
      <c r="E291" s="5">
        <v>40500</v>
      </c>
      <c r="F291" s="4">
        <f t="shared" ref="F291:F322" si="596">1+IF(ISNA(VLOOKUP($A291,$A$262:$F$289,6,FALSE)),VLOOKUP($A291,$A$236:$F$261,6,FALSE),VLOOKUP($A291,$A$262:$F$289,6,FALSE))</f>
        <v>10</v>
      </c>
      <c r="G291">
        <v>4</v>
      </c>
      <c r="H291" t="s">
        <v>35</v>
      </c>
      <c r="I291">
        <v>2020</v>
      </c>
      <c r="J291" t="s">
        <v>43</v>
      </c>
      <c r="K291">
        <v>75</v>
      </c>
      <c r="L291" t="s">
        <v>69</v>
      </c>
      <c r="M291">
        <f t="shared" si="537"/>
        <v>16</v>
      </c>
      <c r="N291" s="10">
        <f t="shared" ref="N291:N322" si="597">IF(ISNA(VLOOKUP($A291,$A$262:$N$289,2,FALSE)),((VLOOKUP($A291,$A$236:$N$261,14,FALSE)*($F291-2))+VLOOKUP($A291,$A$236:$N$261,2,FALSE))/($F291-1),((VLOOKUP($A291,$A$262:$N$289,14,FALSE)*($F291-2))+VLOOKUP($A291,$A$262:$N$289,2,FALSE))/($F291-1))</f>
        <v>19.111111111111111</v>
      </c>
      <c r="O291" s="10">
        <f t="shared" ref="O291:O322" si="598">IF(ISNA(VLOOKUP($A291,$A$262:$O$289,13,FALSE)),((VLOOKUP($A291,$A$236:$O$261,15,FALSE)*($F291-2))+VLOOKUP($A291,$A$236:$O$261,13,FALSE))/($F291-1),((VLOOKUP($A291,$A$262:$O$289,15,FALSE)*($F291-2))+VLOOKUP($A291,$A$262:$O$289,13,FALSE))/($F291-1))</f>
        <v>21.333333333333332</v>
      </c>
      <c r="P291" s="8">
        <v>2.5</v>
      </c>
      <c r="Q291" t="str">
        <f t="shared" ref="Q291:Q321" si="599">IF(AND(($P291 &lt;  0), ($D291="L")), "N", IF(AND(($P291 &gt; 0), ($D291="W")),"N","Y"))</f>
        <v>Y</v>
      </c>
      <c r="R291" t="s">
        <v>204</v>
      </c>
      <c r="V291" t="s">
        <v>204</v>
      </c>
      <c r="W291" t="s">
        <v>203</v>
      </c>
      <c r="Z291" t="s">
        <v>203</v>
      </c>
      <c r="AC291">
        <f t="shared" si="556"/>
        <v>6</v>
      </c>
      <c r="AD291" t="s">
        <v>203</v>
      </c>
      <c r="AH291" t="s">
        <v>203</v>
      </c>
      <c r="AI291" t="s">
        <v>203</v>
      </c>
      <c r="AJ291" t="s">
        <v>203</v>
      </c>
      <c r="AN291" t="s">
        <v>204</v>
      </c>
      <c r="AO291" t="s">
        <v>203</v>
      </c>
      <c r="AP291">
        <f t="shared" si="557"/>
        <v>7</v>
      </c>
    </row>
    <row r="292" spans="1:42" ht="15" customHeight="1" x14ac:dyDescent="0.35">
      <c r="A292" t="s">
        <v>12</v>
      </c>
      <c r="B292">
        <v>3</v>
      </c>
      <c r="C292" t="s">
        <v>1</v>
      </c>
      <c r="D292" t="str">
        <f t="shared" ref="D292" si="600">IF($B292&lt;$B293,"L",IF($B293&lt;$B292, "W", "T"))</f>
        <v>L</v>
      </c>
      <c r="E292" s="5">
        <f t="shared" si="594"/>
        <v>40503</v>
      </c>
      <c r="F292" s="4">
        <f t="shared" si="596"/>
        <v>10</v>
      </c>
      <c r="G292">
        <v>14</v>
      </c>
      <c r="H292" t="s">
        <v>34</v>
      </c>
      <c r="I292">
        <v>1300</v>
      </c>
      <c r="J292" t="s">
        <v>43</v>
      </c>
      <c r="K292" s="1">
        <f>K293</f>
        <v>57</v>
      </c>
      <c r="L292" s="1" t="str">
        <f>L293</f>
        <v>Partly Cloudy</v>
      </c>
      <c r="M292">
        <f t="shared" si="535"/>
        <v>35</v>
      </c>
      <c r="N292" s="10">
        <f t="shared" si="597"/>
        <v>26.111111111111111</v>
      </c>
      <c r="O292" s="10">
        <f t="shared" si="598"/>
        <v>20.888888888888889</v>
      </c>
      <c r="P292" s="8">
        <f>(P293*-1)</f>
        <v>-7</v>
      </c>
      <c r="Q292" t="str">
        <f t="shared" si="599"/>
        <v>N</v>
      </c>
      <c r="T292" t="s">
        <v>204</v>
      </c>
      <c r="U292" t="s">
        <v>203</v>
      </c>
      <c r="AA292" t="s">
        <v>203</v>
      </c>
      <c r="AC292">
        <f t="shared" si="556"/>
        <v>4</v>
      </c>
      <c r="AI292" t="s">
        <v>203</v>
      </c>
      <c r="AL292" t="s">
        <v>204</v>
      </c>
      <c r="AO292" t="s">
        <v>203</v>
      </c>
      <c r="AP292">
        <f t="shared" si="557"/>
        <v>4</v>
      </c>
    </row>
    <row r="293" spans="1:42" ht="15" customHeight="1" x14ac:dyDescent="0.35">
      <c r="A293" t="s">
        <v>4</v>
      </c>
      <c r="B293">
        <v>35</v>
      </c>
      <c r="C293" t="s">
        <v>1</v>
      </c>
      <c r="D293" t="str">
        <f t="shared" ref="D293" si="601">IF($B292&lt;$B293, "W", IF($B293&lt;$B292, "L", "T"))</f>
        <v>W</v>
      </c>
      <c r="E293" s="5">
        <v>40503</v>
      </c>
      <c r="F293" s="4">
        <f t="shared" si="596"/>
        <v>10</v>
      </c>
      <c r="G293">
        <v>7</v>
      </c>
      <c r="H293" t="s">
        <v>35</v>
      </c>
      <c r="I293">
        <v>1300</v>
      </c>
      <c r="J293" t="s">
        <v>43</v>
      </c>
      <c r="K293" s="1">
        <v>57</v>
      </c>
      <c r="L293" s="1" t="s">
        <v>62</v>
      </c>
      <c r="M293">
        <f t="shared" si="537"/>
        <v>3</v>
      </c>
      <c r="N293" s="10">
        <f t="shared" si="597"/>
        <v>22.222222222222221</v>
      </c>
      <c r="O293" s="10">
        <f t="shared" si="598"/>
        <v>18</v>
      </c>
      <c r="P293" s="8">
        <v>7</v>
      </c>
      <c r="Q293" t="str">
        <f t="shared" si="599"/>
        <v>N</v>
      </c>
      <c r="X293" t="s">
        <v>203</v>
      </c>
      <c r="AC293">
        <f t="shared" si="556"/>
        <v>1</v>
      </c>
      <c r="AD293" t="s">
        <v>204</v>
      </c>
      <c r="AK293" t="s">
        <v>203</v>
      </c>
      <c r="AO293" t="s">
        <v>203</v>
      </c>
      <c r="AP293">
        <f t="shared" si="557"/>
        <v>4</v>
      </c>
    </row>
    <row r="294" spans="1:42" x14ac:dyDescent="0.35">
      <c r="A294" t="s">
        <v>16</v>
      </c>
      <c r="B294">
        <v>19</v>
      </c>
      <c r="C294" t="s">
        <v>1</v>
      </c>
      <c r="D294" t="str">
        <f t="shared" ref="D294" si="602">IF($B294&lt;$B295,"L",IF($B295&lt;$B294, "W", "T"))</f>
        <v>L</v>
      </c>
      <c r="E294" s="5">
        <f t="shared" si="594"/>
        <v>40503</v>
      </c>
      <c r="F294" s="4">
        <f t="shared" si="596"/>
        <v>10</v>
      </c>
      <c r="G294">
        <v>7</v>
      </c>
      <c r="H294" t="s">
        <v>34</v>
      </c>
      <c r="I294">
        <v>1200</v>
      </c>
      <c r="J294" t="s">
        <v>38</v>
      </c>
      <c r="K294" t="s">
        <v>61</v>
      </c>
      <c r="M294">
        <f t="shared" si="535"/>
        <v>35</v>
      </c>
      <c r="N294" s="10">
        <f t="shared" si="597"/>
        <v>23.888888888888889</v>
      </c>
      <c r="O294" s="10">
        <f t="shared" si="598"/>
        <v>22.444444444444443</v>
      </c>
      <c r="P294" s="8">
        <f>(P295*-1)</f>
        <v>-5.5</v>
      </c>
      <c r="Q294" t="str">
        <f t="shared" si="599"/>
        <v>N</v>
      </c>
      <c r="S294" t="s">
        <v>203</v>
      </c>
      <c r="AA294" t="s">
        <v>203</v>
      </c>
      <c r="AC294">
        <f t="shared" si="556"/>
        <v>2</v>
      </c>
      <c r="AD294" t="s">
        <v>204</v>
      </c>
      <c r="AE294" t="s">
        <v>203</v>
      </c>
      <c r="AK294" t="s">
        <v>203</v>
      </c>
      <c r="AL294" t="s">
        <v>203</v>
      </c>
      <c r="AM294" t="s">
        <v>204</v>
      </c>
      <c r="AP294">
        <f t="shared" si="557"/>
        <v>7</v>
      </c>
    </row>
    <row r="295" spans="1:42" x14ac:dyDescent="0.35">
      <c r="A295" t="s">
        <v>28</v>
      </c>
      <c r="B295">
        <v>35</v>
      </c>
      <c r="C295" t="s">
        <v>1</v>
      </c>
      <c r="D295" t="str">
        <f t="shared" ref="D295" si="603">IF($B294&lt;$B295, "W", IF($B295&lt;$B294, "L", "T"))</f>
        <v>W</v>
      </c>
      <c r="E295" s="5">
        <v>40503</v>
      </c>
      <c r="F295" s="4">
        <f t="shared" si="596"/>
        <v>10</v>
      </c>
      <c r="G295">
        <v>7</v>
      </c>
      <c r="H295" t="s">
        <v>35</v>
      </c>
      <c r="I295">
        <v>1200</v>
      </c>
      <c r="J295" t="s">
        <v>38</v>
      </c>
      <c r="K295" t="s">
        <v>61</v>
      </c>
      <c r="M295">
        <f t="shared" si="537"/>
        <v>19</v>
      </c>
      <c r="N295" s="10">
        <f t="shared" si="597"/>
        <v>21.555555555555557</v>
      </c>
      <c r="O295" s="10">
        <f t="shared" si="598"/>
        <v>28</v>
      </c>
      <c r="P295" s="8">
        <v>5.5</v>
      </c>
      <c r="Q295" t="str">
        <f t="shared" si="599"/>
        <v>N</v>
      </c>
      <c r="AC295">
        <f t="shared" si="556"/>
        <v>0</v>
      </c>
      <c r="AF295" t="s">
        <v>203</v>
      </c>
      <c r="AI295" t="s">
        <v>203</v>
      </c>
      <c r="AL295" t="s">
        <v>203</v>
      </c>
      <c r="AM295" t="s">
        <v>203</v>
      </c>
      <c r="AP295">
        <f t="shared" si="557"/>
        <v>4</v>
      </c>
    </row>
    <row r="296" spans="1:42" x14ac:dyDescent="0.35">
      <c r="A296" t="s">
        <v>11</v>
      </c>
      <c r="B296">
        <v>49</v>
      </c>
      <c r="C296" t="s">
        <v>1</v>
      </c>
      <c r="D296" t="str">
        <f t="shared" ref="D296" si="604">IF($B296&lt;$B297,"L",IF($B297&lt;$B296, "W", "T"))</f>
        <v>W</v>
      </c>
      <c r="E296" s="5">
        <f t="shared" si="594"/>
        <v>40503</v>
      </c>
      <c r="F296" s="4">
        <f t="shared" si="596"/>
        <v>10</v>
      </c>
      <c r="G296">
        <v>7</v>
      </c>
      <c r="H296" t="s">
        <v>34</v>
      </c>
      <c r="I296">
        <v>1300</v>
      </c>
      <c r="J296" t="s">
        <v>43</v>
      </c>
      <c r="K296">
        <v>65</v>
      </c>
      <c r="M296">
        <f t="shared" si="535"/>
        <v>31</v>
      </c>
      <c r="N296" s="10">
        <f t="shared" si="597"/>
        <v>18.222222222222221</v>
      </c>
      <c r="O296" s="10">
        <f t="shared" si="598"/>
        <v>27.222222222222221</v>
      </c>
      <c r="P296" s="8">
        <f>(P297*-1)</f>
        <v>-4.5</v>
      </c>
      <c r="Q296" t="str">
        <f t="shared" si="599"/>
        <v>Y</v>
      </c>
      <c r="W296" t="s">
        <v>203</v>
      </c>
      <c r="Y296" t="s">
        <v>203</v>
      </c>
      <c r="AC296">
        <f t="shared" si="556"/>
        <v>2</v>
      </c>
      <c r="AF296" t="s">
        <v>203</v>
      </c>
      <c r="AP296">
        <f t="shared" si="557"/>
        <v>1</v>
      </c>
    </row>
    <row r="297" spans="1:42" x14ac:dyDescent="0.35">
      <c r="A297" t="s">
        <v>6</v>
      </c>
      <c r="B297">
        <v>31</v>
      </c>
      <c r="C297" t="s">
        <v>1</v>
      </c>
      <c r="D297" t="str">
        <f t="shared" ref="D297" si="605">IF($B296&lt;$B297, "W", IF($B297&lt;$B296, "L", "T"))</f>
        <v>L</v>
      </c>
      <c r="E297" s="5">
        <v>40503</v>
      </c>
      <c r="F297" s="4">
        <f t="shared" si="596"/>
        <v>10</v>
      </c>
      <c r="G297">
        <v>7</v>
      </c>
      <c r="H297" t="s">
        <v>35</v>
      </c>
      <c r="I297">
        <v>1300</v>
      </c>
      <c r="J297" t="s">
        <v>43</v>
      </c>
      <c r="K297">
        <v>65</v>
      </c>
      <c r="M297">
        <f t="shared" si="537"/>
        <v>49</v>
      </c>
      <c r="N297" s="10">
        <f t="shared" si="597"/>
        <v>20.444444444444443</v>
      </c>
      <c r="O297" s="10">
        <f t="shared" si="598"/>
        <v>23.666666666666668</v>
      </c>
      <c r="P297" s="8">
        <v>4.5</v>
      </c>
      <c r="Q297" t="str">
        <f t="shared" si="599"/>
        <v>Y</v>
      </c>
      <c r="R297" t="s">
        <v>203</v>
      </c>
      <c r="S297" t="s">
        <v>203</v>
      </c>
      <c r="AC297">
        <f t="shared" si="556"/>
        <v>2</v>
      </c>
      <c r="AH297" t="s">
        <v>203</v>
      </c>
      <c r="AN297" t="s">
        <v>203</v>
      </c>
      <c r="AP297">
        <f t="shared" si="557"/>
        <v>2</v>
      </c>
    </row>
    <row r="298" spans="1:42" x14ac:dyDescent="0.35">
      <c r="A298" t="s">
        <v>8</v>
      </c>
      <c r="B298">
        <v>20</v>
      </c>
      <c r="C298" t="s">
        <v>1</v>
      </c>
      <c r="D298" t="str">
        <f t="shared" ref="D298" si="606">IF($B298&lt;$B299,"L",IF($B299&lt;$B298, "W", "T"))</f>
        <v>L</v>
      </c>
      <c r="E298" s="5">
        <f t="shared" si="594"/>
        <v>40503</v>
      </c>
      <c r="F298" s="4">
        <f t="shared" si="596"/>
        <v>10</v>
      </c>
      <c r="G298">
        <v>7</v>
      </c>
      <c r="H298" t="s">
        <v>34</v>
      </c>
      <c r="I298">
        <v>1300</v>
      </c>
      <c r="J298" t="s">
        <v>43</v>
      </c>
      <c r="K298">
        <v>76</v>
      </c>
      <c r="L298" t="s">
        <v>65</v>
      </c>
      <c r="M298">
        <f t="shared" si="535"/>
        <v>24</v>
      </c>
      <c r="N298" s="10">
        <f t="shared" si="597"/>
        <v>19.111111111111111</v>
      </c>
      <c r="O298" s="10">
        <f t="shared" si="598"/>
        <v>20.222222222222221</v>
      </c>
      <c r="P298" s="8">
        <f>(P299*-1)</f>
        <v>-2.5</v>
      </c>
      <c r="Q298" t="str">
        <f t="shared" si="599"/>
        <v>N</v>
      </c>
      <c r="X298" t="s">
        <v>203</v>
      </c>
      <c r="Y298" t="s">
        <v>203</v>
      </c>
      <c r="AC298">
        <f t="shared" si="556"/>
        <v>2</v>
      </c>
      <c r="AD298" t="s">
        <v>203</v>
      </c>
      <c r="AH298" t="s">
        <v>203</v>
      </c>
      <c r="AI298" t="s">
        <v>204</v>
      </c>
      <c r="AM298" t="s">
        <v>203</v>
      </c>
      <c r="AP298">
        <f t="shared" si="557"/>
        <v>5</v>
      </c>
    </row>
    <row r="299" spans="1:42" x14ac:dyDescent="0.35">
      <c r="A299" t="s">
        <v>19</v>
      </c>
      <c r="B299">
        <v>24</v>
      </c>
      <c r="C299" t="s">
        <v>1</v>
      </c>
      <c r="D299" t="str">
        <f t="shared" ref="D299" si="607">IF($B298&lt;$B299, "W", IF($B299&lt;$B298, "L", "T"))</f>
        <v>W</v>
      </c>
      <c r="E299" s="5">
        <v>40503</v>
      </c>
      <c r="F299" s="4">
        <f t="shared" si="596"/>
        <v>10</v>
      </c>
      <c r="G299">
        <v>7</v>
      </c>
      <c r="H299" t="s">
        <v>35</v>
      </c>
      <c r="I299">
        <v>1300</v>
      </c>
      <c r="J299" t="s">
        <v>43</v>
      </c>
      <c r="K299">
        <v>76</v>
      </c>
      <c r="L299" t="s">
        <v>65</v>
      </c>
      <c r="M299">
        <f t="shared" si="537"/>
        <v>20</v>
      </c>
      <c r="N299" s="10">
        <f t="shared" si="597"/>
        <v>21.777777777777779</v>
      </c>
      <c r="O299" s="10">
        <f t="shared" si="598"/>
        <v>27.777777777777779</v>
      </c>
      <c r="P299" s="8">
        <v>2.5</v>
      </c>
      <c r="Q299" t="str">
        <f t="shared" si="599"/>
        <v>N</v>
      </c>
      <c r="T299" t="s">
        <v>204</v>
      </c>
      <c r="AC299">
        <f t="shared" si="556"/>
        <v>2</v>
      </c>
      <c r="AD299" t="s">
        <v>204</v>
      </c>
      <c r="AE299" t="s">
        <v>203</v>
      </c>
      <c r="AH299" t="s">
        <v>203</v>
      </c>
      <c r="AI299" t="s">
        <v>203</v>
      </c>
      <c r="AP299">
        <f t="shared" si="557"/>
        <v>5</v>
      </c>
    </row>
    <row r="300" spans="1:42" x14ac:dyDescent="0.35">
      <c r="A300" t="s">
        <v>29</v>
      </c>
      <c r="B300">
        <v>19</v>
      </c>
      <c r="C300" t="s">
        <v>5</v>
      </c>
      <c r="D300" t="str">
        <f t="shared" ref="D300" si="608">IF($B300&lt;$B301,"L",IF($B301&lt;$B300, "W", "T"))</f>
        <v>W</v>
      </c>
      <c r="E300" s="5">
        <f t="shared" si="594"/>
        <v>40503</v>
      </c>
      <c r="F300" s="4">
        <f t="shared" si="596"/>
        <v>10</v>
      </c>
      <c r="G300">
        <v>6</v>
      </c>
      <c r="H300" t="s">
        <v>34</v>
      </c>
      <c r="I300">
        <v>1200</v>
      </c>
      <c r="J300" t="s">
        <v>38</v>
      </c>
      <c r="K300" s="1">
        <f>K301</f>
        <v>66</v>
      </c>
      <c r="L300" s="1" t="str">
        <f>L301</f>
        <v>Sunny</v>
      </c>
      <c r="M300">
        <f t="shared" si="535"/>
        <v>16</v>
      </c>
      <c r="N300" s="10">
        <f t="shared" si="597"/>
        <v>20.333333333333332</v>
      </c>
      <c r="O300" s="10">
        <f t="shared" si="598"/>
        <v>25.444444444444443</v>
      </c>
      <c r="P300" s="8">
        <f>(P301*-1)</f>
        <v>-7</v>
      </c>
      <c r="Q300" t="str">
        <f t="shared" si="599"/>
        <v>Y</v>
      </c>
      <c r="R300" t="s">
        <v>203</v>
      </c>
      <c r="S300" t="s">
        <v>204</v>
      </c>
      <c r="Y300" t="s">
        <v>204</v>
      </c>
      <c r="Z300" t="s">
        <v>204</v>
      </c>
      <c r="AA300" t="s">
        <v>203</v>
      </c>
      <c r="AC300">
        <f t="shared" si="556"/>
        <v>8</v>
      </c>
      <c r="AD300" t="s">
        <v>203</v>
      </c>
      <c r="AM300" t="s">
        <v>204</v>
      </c>
      <c r="AO300" t="s">
        <v>204</v>
      </c>
      <c r="AP300">
        <f t="shared" si="557"/>
        <v>5</v>
      </c>
    </row>
    <row r="301" spans="1:42" x14ac:dyDescent="0.35">
      <c r="A301" t="s">
        <v>13</v>
      </c>
      <c r="B301">
        <v>16</v>
      </c>
      <c r="C301" t="s">
        <v>5</v>
      </c>
      <c r="D301" t="str">
        <f t="shared" ref="D301" si="609">IF($B300&lt;$B301, "W", IF($B301&lt;$B300, "L", "T"))</f>
        <v>L</v>
      </c>
      <c r="E301" s="5">
        <v>40503</v>
      </c>
      <c r="F301" s="4">
        <f t="shared" si="596"/>
        <v>10</v>
      </c>
      <c r="G301">
        <v>7</v>
      </c>
      <c r="H301" t="s">
        <v>35</v>
      </c>
      <c r="I301">
        <v>1200</v>
      </c>
      <c r="J301" t="s">
        <v>38</v>
      </c>
      <c r="K301" s="1">
        <v>66</v>
      </c>
      <c r="L301" s="1" t="s">
        <v>65</v>
      </c>
      <c r="M301">
        <f t="shared" si="537"/>
        <v>19</v>
      </c>
      <c r="N301" s="10">
        <f t="shared" si="597"/>
        <v>26.777777777777779</v>
      </c>
      <c r="O301" s="10">
        <f t="shared" si="598"/>
        <v>19.888888888888889</v>
      </c>
      <c r="P301" s="8">
        <v>7</v>
      </c>
      <c r="Q301" t="str">
        <f t="shared" si="599"/>
        <v>Y</v>
      </c>
      <c r="AA301" t="s">
        <v>204</v>
      </c>
      <c r="AC301">
        <f t="shared" si="556"/>
        <v>2</v>
      </c>
      <c r="AE301" t="s">
        <v>203</v>
      </c>
      <c r="AM301" t="s">
        <v>203</v>
      </c>
      <c r="AP301">
        <f t="shared" si="557"/>
        <v>2</v>
      </c>
    </row>
    <row r="302" spans="1:42" x14ac:dyDescent="0.35">
      <c r="A302" t="s">
        <v>22</v>
      </c>
      <c r="B302">
        <v>13</v>
      </c>
      <c r="C302" t="s">
        <v>1</v>
      </c>
      <c r="D302" t="str">
        <f t="shared" ref="D302" si="610">IF($B302&lt;$B303,"L",IF($B303&lt;$B302, "W", "T"))</f>
        <v>L</v>
      </c>
      <c r="E302" s="5">
        <f t="shared" si="594"/>
        <v>40503</v>
      </c>
      <c r="F302" s="4">
        <f t="shared" si="596"/>
        <v>10</v>
      </c>
      <c r="G302">
        <v>7</v>
      </c>
      <c r="H302" t="s">
        <v>34</v>
      </c>
      <c r="I302">
        <v>1200</v>
      </c>
      <c r="J302" t="s">
        <v>38</v>
      </c>
      <c r="K302">
        <v>66</v>
      </c>
      <c r="L302" t="s">
        <v>64</v>
      </c>
      <c r="M302">
        <f t="shared" si="535"/>
        <v>31</v>
      </c>
      <c r="N302" s="10">
        <f t="shared" si="597"/>
        <v>19.444444444444443</v>
      </c>
      <c r="O302" s="10">
        <f t="shared" si="598"/>
        <v>29</v>
      </c>
      <c r="P302" s="8">
        <f>(P303*-1)</f>
        <v>-7</v>
      </c>
      <c r="Q302" t="str">
        <f t="shared" si="599"/>
        <v>N</v>
      </c>
      <c r="U302" t="s">
        <v>203</v>
      </c>
      <c r="Z302" t="s">
        <v>204</v>
      </c>
      <c r="AC302">
        <f t="shared" si="556"/>
        <v>3</v>
      </c>
      <c r="AE302" t="s">
        <v>203</v>
      </c>
      <c r="AH302" t="s">
        <v>203</v>
      </c>
      <c r="AI302" t="s">
        <v>204</v>
      </c>
      <c r="AM302" t="s">
        <v>204</v>
      </c>
      <c r="AN302" t="s">
        <v>203</v>
      </c>
      <c r="AP302">
        <f t="shared" si="557"/>
        <v>7</v>
      </c>
    </row>
    <row r="303" spans="1:42" x14ac:dyDescent="0.35">
      <c r="A303" t="s">
        <v>33</v>
      </c>
      <c r="B303">
        <v>31</v>
      </c>
      <c r="C303" t="s">
        <v>1</v>
      </c>
      <c r="D303" t="str">
        <f t="shared" ref="D303" si="611">IF($B302&lt;$B303, "W", IF($B303&lt;$B302, "L", "T"))</f>
        <v>W</v>
      </c>
      <c r="E303" s="5">
        <v>40503</v>
      </c>
      <c r="F303" s="4">
        <f t="shared" si="596"/>
        <v>10</v>
      </c>
      <c r="G303">
        <v>7</v>
      </c>
      <c r="H303" t="s">
        <v>35</v>
      </c>
      <c r="I303">
        <v>1200</v>
      </c>
      <c r="J303" t="s">
        <v>38</v>
      </c>
      <c r="K303">
        <v>66</v>
      </c>
      <c r="L303" t="s">
        <v>64</v>
      </c>
      <c r="M303">
        <f t="shared" si="537"/>
        <v>13</v>
      </c>
      <c r="N303" s="10">
        <f t="shared" si="597"/>
        <v>23.555555555555557</v>
      </c>
      <c r="O303" s="10">
        <f t="shared" si="598"/>
        <v>21.555555555555557</v>
      </c>
      <c r="P303" s="8">
        <v>7</v>
      </c>
      <c r="Q303" t="str">
        <f t="shared" si="599"/>
        <v>N</v>
      </c>
      <c r="U303" t="s">
        <v>204</v>
      </c>
      <c r="X303" t="s">
        <v>203</v>
      </c>
      <c r="AC303">
        <f t="shared" si="556"/>
        <v>3</v>
      </c>
      <c r="AN303" t="s">
        <v>203</v>
      </c>
      <c r="AP303">
        <f t="shared" si="557"/>
        <v>1</v>
      </c>
    </row>
    <row r="304" spans="1:42" x14ac:dyDescent="0.35">
      <c r="A304" t="s">
        <v>15</v>
      </c>
      <c r="B304">
        <v>27</v>
      </c>
      <c r="C304" t="s">
        <v>1</v>
      </c>
      <c r="D304" t="str">
        <f t="shared" ref="D304" si="612">IF($B304&lt;$B305,"L",IF($B305&lt;$B304, "W", "T"))</f>
        <v>L</v>
      </c>
      <c r="E304" s="5">
        <f t="shared" si="594"/>
        <v>40503</v>
      </c>
      <c r="F304" s="4">
        <f t="shared" si="596"/>
        <v>10</v>
      </c>
      <c r="G304">
        <v>7</v>
      </c>
      <c r="H304" t="s">
        <v>34</v>
      </c>
      <c r="I304">
        <v>1300</v>
      </c>
      <c r="J304" t="s">
        <v>43</v>
      </c>
      <c r="K304">
        <v>46</v>
      </c>
      <c r="L304" t="s">
        <v>65</v>
      </c>
      <c r="M304">
        <f t="shared" ref="M304:M367" si="613">$B305</f>
        <v>30</v>
      </c>
      <c r="N304" s="10">
        <f t="shared" si="597"/>
        <v>24.111111111111111</v>
      </c>
      <c r="O304" s="10">
        <f t="shared" si="598"/>
        <v>28.555555555555557</v>
      </c>
      <c r="P304" s="8">
        <f>(P305*-1)</f>
        <v>-6.5</v>
      </c>
      <c r="Q304" t="str">
        <f t="shared" si="599"/>
        <v>N</v>
      </c>
      <c r="R304" t="s">
        <v>203</v>
      </c>
      <c r="T304" t="s">
        <v>203</v>
      </c>
      <c r="U304" t="s">
        <v>204</v>
      </c>
      <c r="V304" t="s">
        <v>203</v>
      </c>
      <c r="Y304" t="s">
        <v>203</v>
      </c>
      <c r="AB304" t="s">
        <v>203</v>
      </c>
      <c r="AC304">
        <f t="shared" si="556"/>
        <v>7</v>
      </c>
      <c r="AF304" t="s">
        <v>203</v>
      </c>
      <c r="AI304" t="s">
        <v>204</v>
      </c>
      <c r="AK304" t="s">
        <v>203</v>
      </c>
      <c r="AM304" t="s">
        <v>203</v>
      </c>
      <c r="AP304">
        <f t="shared" si="557"/>
        <v>5</v>
      </c>
    </row>
    <row r="305" spans="1:42" x14ac:dyDescent="0.35">
      <c r="A305" t="s">
        <v>31</v>
      </c>
      <c r="B305">
        <v>30</v>
      </c>
      <c r="C305" t="s">
        <v>1</v>
      </c>
      <c r="D305" t="str">
        <f t="shared" ref="D305" si="614">IF($B304&lt;$B305, "W", IF($B305&lt;$B304, "L", "T"))</f>
        <v>W</v>
      </c>
      <c r="E305" s="5">
        <v>40503</v>
      </c>
      <c r="F305" s="4">
        <f t="shared" si="596"/>
        <v>10</v>
      </c>
      <c r="G305">
        <v>7</v>
      </c>
      <c r="H305" t="s">
        <v>35</v>
      </c>
      <c r="I305">
        <v>1300</v>
      </c>
      <c r="J305" t="s">
        <v>43</v>
      </c>
      <c r="K305">
        <v>46</v>
      </c>
      <c r="L305" t="s">
        <v>65</v>
      </c>
      <c r="M305">
        <f t="shared" ref="M305:M368" si="615">$B304</f>
        <v>27</v>
      </c>
      <c r="N305" s="10">
        <f t="shared" si="597"/>
        <v>23.111111111111111</v>
      </c>
      <c r="O305" s="10">
        <f t="shared" si="598"/>
        <v>16.666666666666668</v>
      </c>
      <c r="P305" s="8">
        <v>6.5</v>
      </c>
      <c r="Q305" t="str">
        <f t="shared" si="599"/>
        <v>N</v>
      </c>
      <c r="R305" t="s">
        <v>203</v>
      </c>
      <c r="V305" t="s">
        <v>203</v>
      </c>
      <c r="X305" t="s">
        <v>203</v>
      </c>
      <c r="Z305" t="s">
        <v>203</v>
      </c>
      <c r="AC305">
        <f t="shared" si="556"/>
        <v>4</v>
      </c>
      <c r="AJ305" t="s">
        <v>203</v>
      </c>
      <c r="AK305" t="s">
        <v>203</v>
      </c>
      <c r="AP305">
        <f t="shared" si="557"/>
        <v>2</v>
      </c>
    </row>
    <row r="306" spans="1:42" x14ac:dyDescent="0.35">
      <c r="A306" t="s">
        <v>30</v>
      </c>
      <c r="B306">
        <v>37</v>
      </c>
      <c r="C306" t="s">
        <v>1</v>
      </c>
      <c r="D306" t="str">
        <f t="shared" ref="D306" si="616">IF($B306&lt;$B307,"L",IF($B307&lt;$B306, "W", "T"))</f>
        <v>W</v>
      </c>
      <c r="E306" s="5">
        <f t="shared" si="594"/>
        <v>40503</v>
      </c>
      <c r="F306" s="4">
        <f t="shared" si="596"/>
        <v>10</v>
      </c>
      <c r="G306">
        <v>10</v>
      </c>
      <c r="H306" t="s">
        <v>34</v>
      </c>
      <c r="I306">
        <v>1300</v>
      </c>
      <c r="J306" t="s">
        <v>43</v>
      </c>
      <c r="K306">
        <v>65</v>
      </c>
      <c r="L306" t="s">
        <v>65</v>
      </c>
      <c r="M306">
        <f t="shared" si="613"/>
        <v>13</v>
      </c>
      <c r="N306" s="10">
        <f t="shared" si="597"/>
        <v>21.777777777777779</v>
      </c>
      <c r="O306" s="10">
        <f t="shared" si="598"/>
        <v>18.333333333333332</v>
      </c>
      <c r="P306" s="8">
        <f>(P307*-1)</f>
        <v>13</v>
      </c>
      <c r="Q306" t="str">
        <f t="shared" si="599"/>
        <v>N</v>
      </c>
      <c r="U306" t="s">
        <v>203</v>
      </c>
      <c r="Y306" t="s">
        <v>204</v>
      </c>
      <c r="AC306">
        <f t="shared" si="556"/>
        <v>3</v>
      </c>
      <c r="AM306" t="s">
        <v>203</v>
      </c>
      <c r="AP306">
        <f t="shared" si="557"/>
        <v>1</v>
      </c>
    </row>
    <row r="307" spans="1:42" x14ac:dyDescent="0.35">
      <c r="A307" t="s">
        <v>20</v>
      </c>
      <c r="B307">
        <v>13</v>
      </c>
      <c r="C307" t="s">
        <v>1</v>
      </c>
      <c r="D307" t="str">
        <f t="shared" ref="D307" si="617">IF($B306&lt;$B307, "W", IF($B307&lt;$B306, "L", "T"))</f>
        <v>L</v>
      </c>
      <c r="E307" s="5">
        <v>40503</v>
      </c>
      <c r="F307" s="4">
        <f t="shared" si="596"/>
        <v>10</v>
      </c>
      <c r="G307">
        <v>7</v>
      </c>
      <c r="H307" t="s">
        <v>35</v>
      </c>
      <c r="I307">
        <v>1300</v>
      </c>
      <c r="J307" t="s">
        <v>43</v>
      </c>
      <c r="K307">
        <v>65</v>
      </c>
      <c r="L307" t="s">
        <v>65</v>
      </c>
      <c r="M307">
        <f t="shared" si="615"/>
        <v>37</v>
      </c>
      <c r="N307" s="10">
        <f t="shared" si="597"/>
        <v>11.555555555555555</v>
      </c>
      <c r="O307" s="10">
        <f t="shared" si="598"/>
        <v>23.888888888888889</v>
      </c>
      <c r="P307" s="8">
        <v>-13</v>
      </c>
      <c r="Q307" t="str">
        <f t="shared" si="599"/>
        <v>N</v>
      </c>
      <c r="R307" t="s">
        <v>204</v>
      </c>
      <c r="X307" t="s">
        <v>204</v>
      </c>
      <c r="AC307">
        <f t="shared" si="556"/>
        <v>4</v>
      </c>
      <c r="AI307" t="s">
        <v>203</v>
      </c>
      <c r="AJ307" t="s">
        <v>204</v>
      </c>
      <c r="AK307" t="s">
        <v>203</v>
      </c>
      <c r="AP307">
        <f t="shared" si="557"/>
        <v>4</v>
      </c>
    </row>
    <row r="308" spans="1:42" x14ac:dyDescent="0.35">
      <c r="A308" t="s">
        <v>26</v>
      </c>
      <c r="B308">
        <v>31</v>
      </c>
      <c r="C308" t="s">
        <v>1</v>
      </c>
      <c r="D308" t="str">
        <f t="shared" ref="D308" si="618">IF($B308&lt;$B309,"L",IF($B309&lt;$B308, "W", "T"))</f>
        <v>W</v>
      </c>
      <c r="E308" s="5">
        <f t="shared" si="594"/>
        <v>40503</v>
      </c>
      <c r="F308" s="4">
        <f t="shared" si="596"/>
        <v>10</v>
      </c>
      <c r="G308">
        <v>14</v>
      </c>
      <c r="H308" t="s">
        <v>34</v>
      </c>
      <c r="I308">
        <v>1200</v>
      </c>
      <c r="J308" t="s">
        <v>38</v>
      </c>
      <c r="K308" t="s">
        <v>61</v>
      </c>
      <c r="M308">
        <f t="shared" si="613"/>
        <v>3</v>
      </c>
      <c r="N308" s="10">
        <f t="shared" si="597"/>
        <v>24.555555555555557</v>
      </c>
      <c r="O308" s="10">
        <f t="shared" si="598"/>
        <v>15.888888888888889</v>
      </c>
      <c r="P308" s="8">
        <f>(P309*-1)</f>
        <v>3</v>
      </c>
      <c r="Q308" t="str">
        <f t="shared" si="599"/>
        <v>N</v>
      </c>
      <c r="T308" t="s">
        <v>203</v>
      </c>
      <c r="V308" t="s">
        <v>203</v>
      </c>
      <c r="W308" t="s">
        <v>203</v>
      </c>
      <c r="AC308">
        <f t="shared" si="556"/>
        <v>3</v>
      </c>
      <c r="AD308" t="s">
        <v>203</v>
      </c>
      <c r="AJ308" t="s">
        <v>203</v>
      </c>
      <c r="AL308" t="s">
        <v>203</v>
      </c>
      <c r="AP308">
        <f t="shared" si="557"/>
        <v>3</v>
      </c>
    </row>
    <row r="309" spans="1:42" x14ac:dyDescent="0.35">
      <c r="A309" t="s">
        <v>0</v>
      </c>
      <c r="B309">
        <v>3</v>
      </c>
      <c r="C309" t="s">
        <v>1</v>
      </c>
      <c r="D309" t="str">
        <f t="shared" ref="D309" si="619">IF($B308&lt;$B309, "W", IF($B309&lt;$B308, "L", "T"))</f>
        <v>L</v>
      </c>
      <c r="E309" s="5">
        <v>40503</v>
      </c>
      <c r="F309" s="4">
        <f t="shared" si="596"/>
        <v>10</v>
      </c>
      <c r="G309">
        <v>7</v>
      </c>
      <c r="H309" t="s">
        <v>35</v>
      </c>
      <c r="I309">
        <v>1200</v>
      </c>
      <c r="J309" t="s">
        <v>38</v>
      </c>
      <c r="K309" t="s">
        <v>61</v>
      </c>
      <c r="M309">
        <f t="shared" si="615"/>
        <v>31</v>
      </c>
      <c r="N309" s="10">
        <f t="shared" si="597"/>
        <v>18.777777777777779</v>
      </c>
      <c r="O309" s="10">
        <f t="shared" si="598"/>
        <v>21.666666666666668</v>
      </c>
      <c r="P309" s="8">
        <v>-3</v>
      </c>
      <c r="Q309" t="str">
        <f t="shared" si="599"/>
        <v>N</v>
      </c>
      <c r="R309" t="s">
        <v>203</v>
      </c>
      <c r="T309" t="s">
        <v>203</v>
      </c>
      <c r="V309" t="s">
        <v>203</v>
      </c>
      <c r="Y309" t="s">
        <v>203</v>
      </c>
      <c r="AA309" t="s">
        <v>203</v>
      </c>
      <c r="AC309">
        <f t="shared" si="556"/>
        <v>5</v>
      </c>
      <c r="AM309" t="s">
        <v>203</v>
      </c>
      <c r="AP309">
        <f t="shared" si="557"/>
        <v>1</v>
      </c>
    </row>
    <row r="310" spans="1:42" x14ac:dyDescent="0.35">
      <c r="A310" t="s">
        <v>25</v>
      </c>
      <c r="B310">
        <v>19</v>
      </c>
      <c r="C310" t="s">
        <v>1</v>
      </c>
      <c r="D310" t="str">
        <f t="shared" ref="D310" si="620">IF($B310&lt;$B311,"L",IF($B311&lt;$B310, "W", "T"))</f>
        <v>L</v>
      </c>
      <c r="E310" s="5">
        <f t="shared" si="594"/>
        <v>40503</v>
      </c>
      <c r="F310" s="4">
        <f t="shared" si="596"/>
        <v>10</v>
      </c>
      <c r="G310">
        <v>7</v>
      </c>
      <c r="H310" t="s">
        <v>34</v>
      </c>
      <c r="I310">
        <v>1505</v>
      </c>
      <c r="J310" t="s">
        <v>38</v>
      </c>
      <c r="K310" t="s">
        <v>61</v>
      </c>
      <c r="M310">
        <f t="shared" si="613"/>
        <v>34</v>
      </c>
      <c r="N310" s="10">
        <f t="shared" si="597"/>
        <v>18.444444444444443</v>
      </c>
      <c r="O310" s="10">
        <f t="shared" si="598"/>
        <v>22.111111111111111</v>
      </c>
      <c r="P310" s="8">
        <f>(P311*-1)</f>
        <v>-11</v>
      </c>
      <c r="Q310" t="str">
        <f t="shared" si="599"/>
        <v>N</v>
      </c>
      <c r="R310" t="s">
        <v>203</v>
      </c>
      <c r="W310" t="s">
        <v>203</v>
      </c>
      <c r="AC310">
        <f t="shared" si="556"/>
        <v>2</v>
      </c>
      <c r="AG310" t="s">
        <v>204</v>
      </c>
      <c r="AI310" t="s">
        <v>203</v>
      </c>
      <c r="AP310">
        <f t="shared" si="557"/>
        <v>3</v>
      </c>
    </row>
    <row r="311" spans="1:42" x14ac:dyDescent="0.35">
      <c r="A311" t="s">
        <v>2</v>
      </c>
      <c r="B311">
        <v>34</v>
      </c>
      <c r="C311" t="s">
        <v>1</v>
      </c>
      <c r="D311" t="str">
        <f t="shared" ref="D311" si="621">IF($B310&lt;$B311, "W", IF($B311&lt;$B310, "L", "T"))</f>
        <v>W</v>
      </c>
      <c r="E311" s="5">
        <v>40503</v>
      </c>
      <c r="F311" s="4">
        <f t="shared" si="596"/>
        <v>10</v>
      </c>
      <c r="G311">
        <v>14</v>
      </c>
      <c r="H311" t="s">
        <v>35</v>
      </c>
      <c r="I311">
        <v>1505</v>
      </c>
      <c r="J311" t="s">
        <v>38</v>
      </c>
      <c r="K311" t="s">
        <v>61</v>
      </c>
      <c r="M311">
        <f t="shared" si="615"/>
        <v>19</v>
      </c>
      <c r="N311" s="10">
        <f t="shared" si="597"/>
        <v>22.333333333333332</v>
      </c>
      <c r="O311" s="10">
        <f t="shared" si="598"/>
        <v>16.777777777777779</v>
      </c>
      <c r="P311" s="8">
        <v>11</v>
      </c>
      <c r="Q311" t="str">
        <f t="shared" si="599"/>
        <v>N</v>
      </c>
      <c r="U311" t="s">
        <v>204</v>
      </c>
      <c r="Z311" t="s">
        <v>203</v>
      </c>
      <c r="AC311">
        <f t="shared" si="556"/>
        <v>3</v>
      </c>
      <c r="AN311" t="s">
        <v>204</v>
      </c>
      <c r="AP311">
        <f t="shared" si="557"/>
        <v>2</v>
      </c>
    </row>
    <row r="312" spans="1:42" x14ac:dyDescent="0.35">
      <c r="A312" t="s">
        <v>3</v>
      </c>
      <c r="B312">
        <v>34</v>
      </c>
      <c r="C312" t="s">
        <v>1</v>
      </c>
      <c r="D312" t="str">
        <f t="shared" ref="D312" si="622">IF($B312&lt;$B313,"L",IF($B313&lt;$B312, "W", "T"))</f>
        <v>W</v>
      </c>
      <c r="E312" s="5">
        <f t="shared" si="594"/>
        <v>40503</v>
      </c>
      <c r="F312" s="4">
        <f t="shared" si="596"/>
        <v>10</v>
      </c>
      <c r="G312">
        <v>10</v>
      </c>
      <c r="H312" t="s">
        <v>34</v>
      </c>
      <c r="I312">
        <v>1505</v>
      </c>
      <c r="J312" t="s">
        <v>38</v>
      </c>
      <c r="K312" t="s">
        <v>61</v>
      </c>
      <c r="M312">
        <f t="shared" si="613"/>
        <v>17</v>
      </c>
      <c r="N312" s="10">
        <f t="shared" si="597"/>
        <v>24.666666666666668</v>
      </c>
      <c r="O312" s="10">
        <f t="shared" si="598"/>
        <v>19.444444444444443</v>
      </c>
      <c r="P312" s="8">
        <f>(P313*-1)</f>
        <v>3.5</v>
      </c>
      <c r="Q312" t="str">
        <f t="shared" si="599"/>
        <v>N</v>
      </c>
      <c r="AC312">
        <f t="shared" si="556"/>
        <v>0</v>
      </c>
      <c r="AD312" t="s">
        <v>204</v>
      </c>
      <c r="AI312" t="s">
        <v>203</v>
      </c>
      <c r="AP312">
        <f t="shared" si="557"/>
        <v>3</v>
      </c>
    </row>
    <row r="313" spans="1:42" x14ac:dyDescent="0.35">
      <c r="A313" t="s">
        <v>23</v>
      </c>
      <c r="B313">
        <v>17</v>
      </c>
      <c r="C313" t="s">
        <v>1</v>
      </c>
      <c r="D313" t="str">
        <f t="shared" ref="D313" si="623">IF($B312&lt;$B313, "W", IF($B313&lt;$B312, "L", "T"))</f>
        <v>L</v>
      </c>
      <c r="E313" s="5">
        <v>40503</v>
      </c>
      <c r="F313" s="4">
        <f t="shared" si="596"/>
        <v>10</v>
      </c>
      <c r="G313">
        <v>7</v>
      </c>
      <c r="H313" t="s">
        <v>35</v>
      </c>
      <c r="I313">
        <v>1505</v>
      </c>
      <c r="J313" t="s">
        <v>38</v>
      </c>
      <c r="K313" t="s">
        <v>61</v>
      </c>
      <c r="M313">
        <f t="shared" si="615"/>
        <v>34</v>
      </c>
      <c r="N313" s="10">
        <f t="shared" si="597"/>
        <v>17.777777777777779</v>
      </c>
      <c r="O313" s="10">
        <f t="shared" si="598"/>
        <v>18.222222222222221</v>
      </c>
      <c r="P313" s="8">
        <v>-3.5</v>
      </c>
      <c r="Q313" t="str">
        <f t="shared" si="599"/>
        <v>N</v>
      </c>
      <c r="W313" t="s">
        <v>203</v>
      </c>
      <c r="AC313">
        <f t="shared" si="556"/>
        <v>1</v>
      </c>
      <c r="AJ313" t="s">
        <v>203</v>
      </c>
      <c r="AP313">
        <f t="shared" si="557"/>
        <v>1</v>
      </c>
    </row>
    <row r="314" spans="1:42" x14ac:dyDescent="0.35">
      <c r="A314" t="s">
        <v>9</v>
      </c>
      <c r="B314">
        <v>21</v>
      </c>
      <c r="C314" t="s">
        <v>1</v>
      </c>
      <c r="D314" t="str">
        <f t="shared" ref="D314" si="624">IF($B314&lt;$B315,"L",IF($B315&lt;$B314, "W", "T"))</f>
        <v>W</v>
      </c>
      <c r="E314" s="5">
        <f t="shared" si="594"/>
        <v>40503</v>
      </c>
      <c r="F314" s="4">
        <f t="shared" si="596"/>
        <v>10</v>
      </c>
      <c r="G314">
        <v>7</v>
      </c>
      <c r="H314" t="s">
        <v>34</v>
      </c>
      <c r="I314">
        <v>1305</v>
      </c>
      <c r="J314" t="s">
        <v>67</v>
      </c>
      <c r="K314">
        <v>54</v>
      </c>
      <c r="L314" t="s">
        <v>64</v>
      </c>
      <c r="M314">
        <f t="shared" si="613"/>
        <v>0</v>
      </c>
      <c r="N314" s="10">
        <f t="shared" si="597"/>
        <v>20.888888888888889</v>
      </c>
      <c r="O314" s="10">
        <f t="shared" si="598"/>
        <v>22.888888888888889</v>
      </c>
      <c r="P314" s="8">
        <f>(P315*-1)</f>
        <v>-3.5</v>
      </c>
      <c r="Q314" t="str">
        <f t="shared" si="599"/>
        <v>Y</v>
      </c>
      <c r="U314" t="s">
        <v>203</v>
      </c>
      <c r="AA314" t="s">
        <v>203</v>
      </c>
      <c r="AC314">
        <f t="shared" si="556"/>
        <v>2</v>
      </c>
      <c r="AH314" t="s">
        <v>204</v>
      </c>
      <c r="AP314">
        <f t="shared" si="557"/>
        <v>2</v>
      </c>
    </row>
    <row r="315" spans="1:42" x14ac:dyDescent="0.35">
      <c r="A315" t="s">
        <v>24</v>
      </c>
      <c r="B315">
        <v>0</v>
      </c>
      <c r="C315" t="s">
        <v>1</v>
      </c>
      <c r="D315" t="str">
        <f t="shared" ref="D315" si="625">IF($B314&lt;$B315, "W", IF($B315&lt;$B314, "L", "T"))</f>
        <v>L</v>
      </c>
      <c r="E315" s="5">
        <v>40503</v>
      </c>
      <c r="F315" s="4">
        <f t="shared" si="596"/>
        <v>10</v>
      </c>
      <c r="G315">
        <v>7</v>
      </c>
      <c r="H315" t="s">
        <v>35</v>
      </c>
      <c r="I315">
        <v>1305</v>
      </c>
      <c r="J315" t="s">
        <v>67</v>
      </c>
      <c r="K315">
        <v>54</v>
      </c>
      <c r="L315" t="s">
        <v>64</v>
      </c>
      <c r="M315">
        <f t="shared" si="615"/>
        <v>21</v>
      </c>
      <c r="N315" s="10">
        <f t="shared" si="597"/>
        <v>17.777777777777779</v>
      </c>
      <c r="O315" s="10">
        <f t="shared" si="598"/>
        <v>22</v>
      </c>
      <c r="P315" s="8">
        <v>3.5</v>
      </c>
      <c r="Q315" t="str">
        <f t="shared" si="599"/>
        <v>Y</v>
      </c>
      <c r="R315" t="s">
        <v>204</v>
      </c>
      <c r="S315" t="s">
        <v>203</v>
      </c>
      <c r="T315" t="s">
        <v>203</v>
      </c>
      <c r="U315" t="s">
        <v>203</v>
      </c>
      <c r="W315" t="s">
        <v>204</v>
      </c>
      <c r="AC315">
        <f t="shared" si="556"/>
        <v>7</v>
      </c>
      <c r="AM315" t="s">
        <v>203</v>
      </c>
      <c r="AP315">
        <f t="shared" si="557"/>
        <v>1</v>
      </c>
    </row>
    <row r="316" spans="1:42" x14ac:dyDescent="0.35">
      <c r="A316" t="s">
        <v>14</v>
      </c>
      <c r="B316">
        <v>28</v>
      </c>
      <c r="C316" t="s">
        <v>1</v>
      </c>
      <c r="D316" t="str">
        <f t="shared" ref="D316" si="626">IF($B316&lt;$B317,"L",IF($B317&lt;$B316, "W", "T"))</f>
        <v>L</v>
      </c>
      <c r="E316" s="5">
        <f t="shared" si="594"/>
        <v>40503</v>
      </c>
      <c r="F316" s="4">
        <f t="shared" si="596"/>
        <v>10</v>
      </c>
      <c r="G316">
        <v>7</v>
      </c>
      <c r="H316" t="s">
        <v>34</v>
      </c>
      <c r="I316">
        <v>1615</v>
      </c>
      <c r="J316" t="s">
        <v>43</v>
      </c>
      <c r="K316">
        <v>37</v>
      </c>
      <c r="L316" t="s">
        <v>103</v>
      </c>
      <c r="M316">
        <f t="shared" si="613"/>
        <v>31</v>
      </c>
      <c r="N316" s="10">
        <f t="shared" si="597"/>
        <v>26.666666666666668</v>
      </c>
      <c r="O316" s="10">
        <f t="shared" si="598"/>
        <v>20.555555555555557</v>
      </c>
      <c r="P316" s="8">
        <f>(P317*-1)</f>
        <v>-4.5</v>
      </c>
      <c r="Q316" t="str">
        <f t="shared" si="599"/>
        <v>N</v>
      </c>
      <c r="AA316" t="s">
        <v>203</v>
      </c>
      <c r="AC316">
        <f t="shared" si="556"/>
        <v>1</v>
      </c>
      <c r="AI316" t="s">
        <v>204</v>
      </c>
      <c r="AL316" t="s">
        <v>203</v>
      </c>
      <c r="AP316">
        <f t="shared" si="557"/>
        <v>3</v>
      </c>
    </row>
    <row r="317" spans="1:42" x14ac:dyDescent="0.35">
      <c r="A317" t="s">
        <v>7</v>
      </c>
      <c r="B317">
        <v>31</v>
      </c>
      <c r="C317" t="s">
        <v>1</v>
      </c>
      <c r="D317" t="str">
        <f t="shared" ref="D317" si="627">IF($B316&lt;$B317, "W", IF($B317&lt;$B316, "L", "T"))</f>
        <v>W</v>
      </c>
      <c r="E317" s="5">
        <v>40503</v>
      </c>
      <c r="F317" s="4">
        <f t="shared" si="596"/>
        <v>10</v>
      </c>
      <c r="G317">
        <v>7</v>
      </c>
      <c r="H317" t="s">
        <v>35</v>
      </c>
      <c r="I317">
        <v>1615</v>
      </c>
      <c r="J317" t="s">
        <v>43</v>
      </c>
      <c r="K317">
        <v>37</v>
      </c>
      <c r="L317" t="s">
        <v>103</v>
      </c>
      <c r="M317">
        <f t="shared" si="615"/>
        <v>28</v>
      </c>
      <c r="N317" s="10">
        <f t="shared" si="597"/>
        <v>28.666666666666668</v>
      </c>
      <c r="O317" s="10">
        <f t="shared" si="598"/>
        <v>23.777777777777779</v>
      </c>
      <c r="P317" s="8">
        <v>4.5</v>
      </c>
      <c r="Q317" t="str">
        <f t="shared" si="599"/>
        <v>N</v>
      </c>
      <c r="R317" t="s">
        <v>203</v>
      </c>
      <c r="Y317" t="s">
        <v>204</v>
      </c>
      <c r="AA317" t="s">
        <v>203</v>
      </c>
      <c r="AC317">
        <f t="shared" si="556"/>
        <v>4</v>
      </c>
      <c r="AP317">
        <f t="shared" si="557"/>
        <v>0</v>
      </c>
    </row>
    <row r="318" spans="1:42" x14ac:dyDescent="0.35">
      <c r="A318" t="s">
        <v>21</v>
      </c>
      <c r="B318">
        <v>17</v>
      </c>
      <c r="C318" t="s">
        <v>1</v>
      </c>
      <c r="D318" t="str">
        <f t="shared" ref="D318" si="628">IF($B318&lt;$B319,"L",IF($B319&lt;$B318, "W", "T"))</f>
        <v>L</v>
      </c>
      <c r="E318" s="5">
        <f t="shared" si="594"/>
        <v>40503</v>
      </c>
      <c r="F318" s="4">
        <f t="shared" si="596"/>
        <v>10</v>
      </c>
      <c r="G318">
        <v>7</v>
      </c>
      <c r="H318" t="s">
        <v>34</v>
      </c>
      <c r="I318">
        <v>2020</v>
      </c>
      <c r="J318" t="s">
        <v>43</v>
      </c>
      <c r="K318" s="1">
        <f>K319</f>
        <v>45</v>
      </c>
      <c r="L318" s="1" t="str">
        <f>L319</f>
        <v>Partly Cloudy</v>
      </c>
      <c r="M318">
        <f t="shared" si="613"/>
        <v>27</v>
      </c>
      <c r="N318" s="10">
        <f t="shared" si="597"/>
        <v>26.222222222222221</v>
      </c>
      <c r="O318" s="10">
        <f t="shared" si="598"/>
        <v>21.444444444444443</v>
      </c>
      <c r="P318" s="8">
        <f>(P319*-1)</f>
        <v>-3.5</v>
      </c>
      <c r="Q318" t="str">
        <f t="shared" si="599"/>
        <v>N</v>
      </c>
      <c r="U318" t="s">
        <v>203</v>
      </c>
      <c r="W318" t="s">
        <v>204</v>
      </c>
      <c r="AC318">
        <f t="shared" si="556"/>
        <v>3</v>
      </c>
      <c r="AK318" t="s">
        <v>203</v>
      </c>
      <c r="AL318" t="s">
        <v>203</v>
      </c>
      <c r="AP318">
        <f t="shared" si="557"/>
        <v>2</v>
      </c>
    </row>
    <row r="319" spans="1:42" x14ac:dyDescent="0.35">
      <c r="A319" t="s">
        <v>27</v>
      </c>
      <c r="B319">
        <v>27</v>
      </c>
      <c r="C319" t="s">
        <v>1</v>
      </c>
      <c r="D319" t="str">
        <f t="shared" ref="D319" si="629">IF($B318&lt;$B319, "W", IF($B319&lt;$B318, "L", "T"))</f>
        <v>W</v>
      </c>
      <c r="E319" s="5">
        <v>40503</v>
      </c>
      <c r="F319" s="4">
        <f t="shared" si="596"/>
        <v>10</v>
      </c>
      <c r="G319">
        <v>6</v>
      </c>
      <c r="H319" t="s">
        <v>35</v>
      </c>
      <c r="I319">
        <v>2020</v>
      </c>
      <c r="J319" t="s">
        <v>43</v>
      </c>
      <c r="K319" s="1">
        <v>45</v>
      </c>
      <c r="L319" s="1" t="s">
        <v>62</v>
      </c>
      <c r="M319">
        <f t="shared" si="615"/>
        <v>17</v>
      </c>
      <c r="N319" s="10">
        <f t="shared" si="597"/>
        <v>28.555555555555557</v>
      </c>
      <c r="O319" s="10">
        <f t="shared" si="598"/>
        <v>23.222222222222221</v>
      </c>
      <c r="P319" s="8">
        <v>3.5</v>
      </c>
      <c r="Q319" t="str">
        <f t="shared" si="599"/>
        <v>N</v>
      </c>
      <c r="S319" t="s">
        <v>203</v>
      </c>
      <c r="AC319">
        <f t="shared" si="556"/>
        <v>1</v>
      </c>
      <c r="AJ319" t="s">
        <v>203</v>
      </c>
      <c r="AK319" t="s">
        <v>203</v>
      </c>
      <c r="AN319" t="s">
        <v>203</v>
      </c>
      <c r="AP319">
        <f t="shared" si="557"/>
        <v>3</v>
      </c>
    </row>
    <row r="320" spans="1:42" x14ac:dyDescent="0.35">
      <c r="A320" t="s">
        <v>18</v>
      </c>
      <c r="B320">
        <v>14</v>
      </c>
      <c r="C320" t="s">
        <v>1</v>
      </c>
      <c r="D320" t="str">
        <f t="shared" ref="D320" si="630">IF($B320&lt;$B321,"L",IF($B321&lt;$B320, "W", "T"))</f>
        <v>L</v>
      </c>
      <c r="E320" s="5">
        <f t="shared" si="594"/>
        <v>40504</v>
      </c>
      <c r="F320" s="4">
        <f t="shared" si="596"/>
        <v>10</v>
      </c>
      <c r="G320">
        <v>8</v>
      </c>
      <c r="H320" t="s">
        <v>34</v>
      </c>
      <c r="I320">
        <v>1730</v>
      </c>
      <c r="J320" t="s">
        <v>67</v>
      </c>
      <c r="K320">
        <v>55</v>
      </c>
      <c r="L320" t="s">
        <v>62</v>
      </c>
      <c r="M320">
        <f t="shared" si="613"/>
        <v>35</v>
      </c>
      <c r="N320" s="10">
        <f t="shared" si="597"/>
        <v>22.555555555555557</v>
      </c>
      <c r="O320" s="10">
        <f t="shared" si="598"/>
        <v>28</v>
      </c>
      <c r="P320" s="8">
        <f>(P321*-1)</f>
        <v>-9</v>
      </c>
      <c r="Q320" t="str">
        <f t="shared" si="599"/>
        <v>N</v>
      </c>
      <c r="AA320" t="s">
        <v>203</v>
      </c>
      <c r="AC320">
        <f t="shared" si="556"/>
        <v>1</v>
      </c>
      <c r="AG320" t="s">
        <v>204</v>
      </c>
      <c r="AH320" t="s">
        <v>204</v>
      </c>
      <c r="AO320" t="s">
        <v>203</v>
      </c>
      <c r="AP320">
        <f t="shared" si="557"/>
        <v>5</v>
      </c>
    </row>
    <row r="321" spans="1:42" x14ac:dyDescent="0.35">
      <c r="A321" t="s">
        <v>32</v>
      </c>
      <c r="B321">
        <v>35</v>
      </c>
      <c r="C321" t="s">
        <v>1</v>
      </c>
      <c r="D321" t="str">
        <f t="shared" ref="D321" si="631">IF($B320&lt;$B321, "W", IF($B321&lt;$B320, "L", "T"))</f>
        <v>W</v>
      </c>
      <c r="E321" s="5">
        <v>40504</v>
      </c>
      <c r="F321" s="4">
        <f t="shared" si="596"/>
        <v>10</v>
      </c>
      <c r="G321">
        <v>15</v>
      </c>
      <c r="H321" t="s">
        <v>35</v>
      </c>
      <c r="I321">
        <v>1730</v>
      </c>
      <c r="J321" t="s">
        <v>67</v>
      </c>
      <c r="K321">
        <v>55</v>
      </c>
      <c r="L321" t="s">
        <v>62</v>
      </c>
      <c r="M321">
        <f t="shared" si="615"/>
        <v>14</v>
      </c>
      <c r="N321" s="10">
        <f t="shared" si="597"/>
        <v>26.555555555555557</v>
      </c>
      <c r="O321" s="10">
        <f t="shared" si="598"/>
        <v>21.888888888888889</v>
      </c>
      <c r="P321" s="8">
        <v>9</v>
      </c>
      <c r="Q321" t="str">
        <f t="shared" si="599"/>
        <v>N</v>
      </c>
      <c r="S321" t="s">
        <v>204</v>
      </c>
      <c r="T321" t="s">
        <v>203</v>
      </c>
      <c r="U321" t="s">
        <v>204</v>
      </c>
      <c r="X321" t="s">
        <v>203</v>
      </c>
      <c r="Y321" t="s">
        <v>203</v>
      </c>
      <c r="AB321" t="s">
        <v>204</v>
      </c>
      <c r="AC321">
        <f t="shared" si="556"/>
        <v>9</v>
      </c>
      <c r="AP321">
        <f t="shared" si="557"/>
        <v>0</v>
      </c>
    </row>
    <row r="322" spans="1:42" x14ac:dyDescent="0.35">
      <c r="A322" t="s">
        <v>7</v>
      </c>
      <c r="B322">
        <v>45</v>
      </c>
      <c r="C322" t="s">
        <v>1</v>
      </c>
      <c r="D322" t="str">
        <f t="shared" ref="D322" si="632">IF($B322&lt;$B323,"L",IF($B323&lt;$B322, "W", "T"))</f>
        <v>W</v>
      </c>
      <c r="E322" s="5">
        <f t="shared" ref="E322:E352" si="633">$E323</f>
        <v>40507</v>
      </c>
      <c r="F322" s="4">
        <f>1+IF(ISNA(VLOOKUP($A322,$A$290:$F$321,6,FALSE)),VLOOKUP($A322,$A$262:$F$289,6,FALSE),VLOOKUP($A322,$A$290:$F$321,6,FALSE))</f>
        <v>11</v>
      </c>
      <c r="G322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613"/>
        <v>24</v>
      </c>
      <c r="N322" s="10">
        <f>IF(ISNA(VLOOKUP($A322,$A$290:$N$321,2,FALSE)),((VLOOKUP($A322,$A$262:$N$289,14,FALSE)*($F322-2))+VLOOKUP($A322,$A$262:$N$289,2,FALSE))/($F322-1),((VLOOKUP($A322,$A$290:$N$321,14,FALSE)*($F322-2))+VLOOKUP($A322,$A$290:$N$321,2,FALSE))/($F322-1))</f>
        <v>28.9</v>
      </c>
      <c r="O322" s="10">
        <f>IF(ISNA(VLOOKUP($A322,$A$290:$O$321,13,FALSE)),((VLOOKUP($A322,$A$262:$O$289,15,FALSE)*($F322-2))+VLOOKUP($A322,$A$262:$O$289,13,FALSE))/($F322-1),((VLOOKUP($A322,$A$290:$O$321,15,FALSE)*($F322-2))+VLOOKUP($A322,$A$290:$O$321,13,FALSE))/($F322-1))</f>
        <v>24.2</v>
      </c>
      <c r="P322" s="8">
        <f>(P323*-1)</f>
        <v>6</v>
      </c>
      <c r="Q322" t="str">
        <f>IF(AND(($P322 &lt;  0), ($D322="L")), "N", IF(AND(($P322 &gt; 0), ($D322="W")),"N","Y"))</f>
        <v>N</v>
      </c>
      <c r="R322" t="s">
        <v>203</v>
      </c>
      <c r="Y322" t="s">
        <v>204</v>
      </c>
      <c r="AA322" t="s">
        <v>203</v>
      </c>
      <c r="AC322">
        <f t="shared" si="556"/>
        <v>4</v>
      </c>
      <c r="AP322">
        <f t="shared" si="557"/>
        <v>0</v>
      </c>
    </row>
    <row r="323" spans="1:42" x14ac:dyDescent="0.35">
      <c r="A323" t="s">
        <v>16</v>
      </c>
      <c r="B323">
        <v>24</v>
      </c>
      <c r="C323" t="s">
        <v>1</v>
      </c>
      <c r="D323" t="str">
        <f t="shared" ref="D323" si="634">IF($B322&lt;$B323, "W", IF($B323&lt;$B322, "L", "T"))</f>
        <v>L</v>
      </c>
      <c r="E323" s="5">
        <v>40507</v>
      </c>
      <c r="F323" s="4">
        <f t="shared" ref="F323:F354" si="635">1+IF(ISNA(VLOOKUP($A323,$A$290:$F$321,6,FALSE)),VLOOKUP($A323,$A$262:$F$289,6,FALSE),VLOOKUP($A323,$A$290:$F$321,6,FALSE))</f>
        <v>11</v>
      </c>
      <c r="G323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615"/>
        <v>45</v>
      </c>
      <c r="N323" s="10">
        <f t="shared" ref="N323:N354" si="636">IF(ISNA(VLOOKUP($A323,$A$290:$N$321,2,FALSE)),((VLOOKUP($A323,$A$262:$N$289,14,FALSE)*($F323-2))+VLOOKUP($A323,$A$262:$N$289,2,FALSE))/($F323-1),((VLOOKUP($A323,$A$290:$N$321,14,FALSE)*($F323-2))+VLOOKUP($A323,$A$290:$N$321,2,FALSE))/($F323-1))</f>
        <v>23.4</v>
      </c>
      <c r="O323" s="10">
        <f t="shared" ref="O323:O354" si="637">IF(ISNA(VLOOKUP($A323,$A$290:$O$321,13,FALSE)),((VLOOKUP($A323,$A$262:$O$289,15,FALSE)*($F323-2))+VLOOKUP($A323,$A$262:$O$289,13,FALSE))/($F323-1),((VLOOKUP($A323,$A$290:$O$321,15,FALSE)*($F323-2))+VLOOKUP($A323,$A$290:$O$321,13,FALSE))/($F323-1))</f>
        <v>23.7</v>
      </c>
      <c r="P323" s="8">
        <v>-6</v>
      </c>
      <c r="Q323" t="str">
        <f t="shared" ref="Q323:Q353" si="638">IF(AND(($P323 &lt;  0), ($D323="L")), "N", IF(AND(($P323 &gt; 0), ($D323="W")),"N","Y"))</f>
        <v>N</v>
      </c>
      <c r="R323" t="s">
        <v>203</v>
      </c>
      <c r="S323" t="s">
        <v>203</v>
      </c>
      <c r="AA323" t="s">
        <v>203</v>
      </c>
      <c r="AC323">
        <f t="shared" ref="AC323:AC386" si="639">IF(ISBLANK($R323),0,IF($R323="O",2,1))+IF(ISBLANK($S323),0,IF($S323="O",2,1))+IF(ISBLANK($T323),0,IF($T323="O",2,1))+IF(ISBLANK($U323),0,IF($U323="O",2,1))+IF(ISBLANK($V323),0,IF($V323="O",2,1))+IF(ISBLANK($W323),0,IF($W323="O",2,1))+IF(ISBLANK($X323),0,IF($X323="O",2,1))+IF(ISBLANK($Y323),0,IF($Y323="O",2,1))+IF(ISBLANK($Z323),0,IF($Z323="O",2,1))+IF(ISBLANK($AA323),0,IF($AA323="O",2,1))+IF(ISBLANK($AB323),0,IF($AB323="O",2,1))</f>
        <v>3</v>
      </c>
      <c r="AD323" t="s">
        <v>203</v>
      </c>
      <c r="AE323" t="s">
        <v>203</v>
      </c>
      <c r="AI323" t="s">
        <v>203</v>
      </c>
      <c r="AK323" t="s">
        <v>203</v>
      </c>
      <c r="AL323" t="s">
        <v>203</v>
      </c>
      <c r="AM323" t="s">
        <v>204</v>
      </c>
      <c r="AP323">
        <f t="shared" ref="AP323:AP386" si="640">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+IF(ISBLANK($AL323),0,IF($AL323="O",2,1))+IF(ISBLANK($AM323),0,IF($AM323="O",2,1))+IF(ISBLANK($AN323),0,IF($AN323="O",2,1))+IF(ISBLANK($AO323),0,IF($AO323="O",2,1))</f>
        <v>7</v>
      </c>
    </row>
    <row r="324" spans="1:42" x14ac:dyDescent="0.35">
      <c r="A324" t="s">
        <v>2</v>
      </c>
      <c r="B324">
        <v>30</v>
      </c>
      <c r="C324" t="s">
        <v>1</v>
      </c>
      <c r="D324" t="str">
        <f t="shared" ref="D324" si="641">IF($B324&lt;$B325,"L",IF($B325&lt;$B324, "W", "T"))</f>
        <v>W</v>
      </c>
      <c r="E324" s="5">
        <f t="shared" si="633"/>
        <v>40507</v>
      </c>
      <c r="F324" s="4">
        <f t="shared" si="635"/>
        <v>11</v>
      </c>
      <c r="G324">
        <v>4</v>
      </c>
      <c r="H324" t="s">
        <v>34</v>
      </c>
      <c r="I324">
        <v>1515</v>
      </c>
      <c r="J324" t="s">
        <v>38</v>
      </c>
      <c r="K324" t="s">
        <v>61</v>
      </c>
      <c r="M324">
        <f t="shared" si="613"/>
        <v>27</v>
      </c>
      <c r="N324" s="10">
        <f t="shared" si="636"/>
        <v>23.5</v>
      </c>
      <c r="O324" s="10">
        <f t="shared" si="637"/>
        <v>17</v>
      </c>
      <c r="P324" s="8">
        <f>(P325*-1)</f>
        <v>4.5</v>
      </c>
      <c r="Q324" t="str">
        <f t="shared" si="638"/>
        <v>N</v>
      </c>
      <c r="U324" t="s">
        <v>204</v>
      </c>
      <c r="V324" t="s">
        <v>203</v>
      </c>
      <c r="W324" t="s">
        <v>203</v>
      </c>
      <c r="Z324" t="s">
        <v>203</v>
      </c>
      <c r="AC324">
        <f t="shared" si="639"/>
        <v>5</v>
      </c>
      <c r="AE324" t="s">
        <v>203</v>
      </c>
      <c r="AN324" t="s">
        <v>203</v>
      </c>
      <c r="AP324">
        <f t="shared" si="640"/>
        <v>2</v>
      </c>
    </row>
    <row r="325" spans="1:42" x14ac:dyDescent="0.35">
      <c r="A325" t="s">
        <v>28</v>
      </c>
      <c r="B325">
        <v>27</v>
      </c>
      <c r="C325" t="s">
        <v>1</v>
      </c>
      <c r="D325" t="str">
        <f t="shared" ref="D325" si="642">IF($B324&lt;$B325, "W", IF($B325&lt;$B324, "L", "T"))</f>
        <v>L</v>
      </c>
      <c r="E325" s="5">
        <v>40507</v>
      </c>
      <c r="F325" s="4">
        <f t="shared" si="635"/>
        <v>11</v>
      </c>
      <c r="G325">
        <v>4</v>
      </c>
      <c r="H325" t="s">
        <v>35</v>
      </c>
      <c r="I325">
        <v>1515</v>
      </c>
      <c r="J325" t="s">
        <v>38</v>
      </c>
      <c r="K325" t="s">
        <v>61</v>
      </c>
      <c r="M325">
        <f t="shared" si="615"/>
        <v>30</v>
      </c>
      <c r="N325" s="10">
        <f t="shared" si="636"/>
        <v>22.9</v>
      </c>
      <c r="O325" s="10">
        <f t="shared" si="637"/>
        <v>27.1</v>
      </c>
      <c r="P325" s="8">
        <v>-4.5</v>
      </c>
      <c r="Q325" t="str">
        <f t="shared" si="638"/>
        <v>N</v>
      </c>
      <c r="T325" t="s">
        <v>203</v>
      </c>
      <c r="AC325">
        <f t="shared" si="639"/>
        <v>1</v>
      </c>
      <c r="AF325" t="s">
        <v>203</v>
      </c>
      <c r="AI325" t="s">
        <v>203</v>
      </c>
      <c r="AL325" t="s">
        <v>203</v>
      </c>
      <c r="AM325" t="s">
        <v>203</v>
      </c>
      <c r="AP325">
        <f t="shared" si="640"/>
        <v>4</v>
      </c>
    </row>
    <row r="326" spans="1:42" x14ac:dyDescent="0.35">
      <c r="A326" t="s">
        <v>6</v>
      </c>
      <c r="B326">
        <v>10</v>
      </c>
      <c r="C326" t="s">
        <v>1</v>
      </c>
      <c r="D326" t="str">
        <f t="shared" ref="D326" si="643">IF($B326&lt;$B327,"L",IF($B327&lt;$B326, "W", "T"))</f>
        <v>L</v>
      </c>
      <c r="E326" s="5">
        <f t="shared" si="633"/>
        <v>40507</v>
      </c>
      <c r="F326" s="4">
        <f t="shared" si="635"/>
        <v>11</v>
      </c>
      <c r="G326">
        <v>4</v>
      </c>
      <c r="H326" t="s">
        <v>34</v>
      </c>
      <c r="I326">
        <v>2020</v>
      </c>
      <c r="J326" t="s">
        <v>43</v>
      </c>
      <c r="K326">
        <v>39</v>
      </c>
      <c r="L326" t="s">
        <v>64</v>
      </c>
      <c r="M326">
        <f t="shared" si="613"/>
        <v>26</v>
      </c>
      <c r="N326" s="10">
        <f t="shared" si="636"/>
        <v>21.5</v>
      </c>
      <c r="O326" s="10">
        <f t="shared" si="637"/>
        <v>26.2</v>
      </c>
      <c r="P326" s="8">
        <f>(P327*-1)</f>
        <v>-10</v>
      </c>
      <c r="Q326" t="str">
        <f t="shared" si="638"/>
        <v>N</v>
      </c>
      <c r="R326" t="s">
        <v>203</v>
      </c>
      <c r="S326" t="s">
        <v>203</v>
      </c>
      <c r="AB326" t="s">
        <v>203</v>
      </c>
      <c r="AC326">
        <f t="shared" si="639"/>
        <v>3</v>
      </c>
      <c r="AH326" t="s">
        <v>203</v>
      </c>
      <c r="AL326" t="s">
        <v>204</v>
      </c>
      <c r="AN326" t="s">
        <v>204</v>
      </c>
      <c r="AO326" t="s">
        <v>204</v>
      </c>
      <c r="AP326">
        <f t="shared" si="640"/>
        <v>7</v>
      </c>
    </row>
    <row r="327" spans="1:42" x14ac:dyDescent="0.35">
      <c r="A327" t="s">
        <v>31</v>
      </c>
      <c r="B327">
        <v>26</v>
      </c>
      <c r="C327" t="s">
        <v>1</v>
      </c>
      <c r="D327" t="str">
        <f t="shared" ref="D327" si="644">IF($B326&lt;$B327, "W", IF($B327&lt;$B326, "L", "T"))</f>
        <v>W</v>
      </c>
      <c r="E327" s="5">
        <v>40507</v>
      </c>
      <c r="F327" s="4">
        <f t="shared" si="635"/>
        <v>11</v>
      </c>
      <c r="G327">
        <v>4</v>
      </c>
      <c r="H327" t="s">
        <v>35</v>
      </c>
      <c r="I327">
        <v>2020</v>
      </c>
      <c r="J327" t="s">
        <v>43</v>
      </c>
      <c r="K327">
        <v>39</v>
      </c>
      <c r="L327" t="s">
        <v>64</v>
      </c>
      <c r="M327">
        <f t="shared" si="615"/>
        <v>10</v>
      </c>
      <c r="N327" s="10">
        <f t="shared" si="636"/>
        <v>23.8</v>
      </c>
      <c r="O327" s="10">
        <f t="shared" si="637"/>
        <v>17.7</v>
      </c>
      <c r="P327" s="8">
        <v>10</v>
      </c>
      <c r="Q327" t="str">
        <f t="shared" si="638"/>
        <v>N</v>
      </c>
      <c r="R327" t="s">
        <v>203</v>
      </c>
      <c r="V327" t="s">
        <v>203</v>
      </c>
      <c r="X327" t="s">
        <v>203</v>
      </c>
      <c r="Z327" t="s">
        <v>203</v>
      </c>
      <c r="AC327">
        <f t="shared" si="639"/>
        <v>4</v>
      </c>
      <c r="AD327" t="s">
        <v>203</v>
      </c>
      <c r="AF327" t="s">
        <v>203</v>
      </c>
      <c r="AI327" t="s">
        <v>203</v>
      </c>
      <c r="AJ327" t="s">
        <v>203</v>
      </c>
      <c r="AK327" t="s">
        <v>203</v>
      </c>
      <c r="AP327">
        <f t="shared" si="640"/>
        <v>5</v>
      </c>
    </row>
    <row r="328" spans="1:42" x14ac:dyDescent="0.35">
      <c r="A328" t="s">
        <v>19</v>
      </c>
      <c r="B328">
        <v>20</v>
      </c>
      <c r="C328" t="s">
        <v>1</v>
      </c>
      <c r="D328" t="str">
        <f t="shared" ref="D328" si="645">IF($B328&lt;$B329,"L",IF($B329&lt;$B328, "W", "T"))</f>
        <v>L</v>
      </c>
      <c r="E328" s="5">
        <f t="shared" si="633"/>
        <v>40510</v>
      </c>
      <c r="F328" s="4">
        <f t="shared" si="635"/>
        <v>11</v>
      </c>
      <c r="G328">
        <v>7</v>
      </c>
      <c r="H328" t="s">
        <v>34</v>
      </c>
      <c r="I328">
        <v>1300</v>
      </c>
      <c r="J328" t="s">
        <v>43</v>
      </c>
      <c r="K328">
        <v>43</v>
      </c>
      <c r="L328" t="s">
        <v>65</v>
      </c>
      <c r="M328">
        <f t="shared" si="613"/>
        <v>24</v>
      </c>
      <c r="N328" s="10">
        <f t="shared" si="636"/>
        <v>22</v>
      </c>
      <c r="O328" s="10">
        <f t="shared" si="637"/>
        <v>27</v>
      </c>
      <c r="P328" s="8">
        <f>(P329*-1)</f>
        <v>-7.5</v>
      </c>
      <c r="Q328" t="str">
        <f t="shared" si="638"/>
        <v>N</v>
      </c>
      <c r="S328" t="s">
        <v>203</v>
      </c>
      <c r="T328" t="s">
        <v>203</v>
      </c>
      <c r="W328" t="s">
        <v>204</v>
      </c>
      <c r="AA328" t="s">
        <v>203</v>
      </c>
      <c r="AC328">
        <f t="shared" si="639"/>
        <v>5</v>
      </c>
      <c r="AD328" t="s">
        <v>204</v>
      </c>
      <c r="AE328" t="s">
        <v>203</v>
      </c>
      <c r="AH328" t="s">
        <v>203</v>
      </c>
      <c r="AP328">
        <f t="shared" si="640"/>
        <v>4</v>
      </c>
    </row>
    <row r="329" spans="1:42" x14ac:dyDescent="0.35">
      <c r="A329" t="s">
        <v>21</v>
      </c>
      <c r="B329">
        <v>24</v>
      </c>
      <c r="C329" t="s">
        <v>1</v>
      </c>
      <c r="D329" t="str">
        <f t="shared" ref="D329" si="646">IF($B328&lt;$B329, "W", IF($B329&lt;$B328, "L", "T"))</f>
        <v>W</v>
      </c>
      <c r="E329" s="5">
        <v>40510</v>
      </c>
      <c r="F329" s="4">
        <f t="shared" si="635"/>
        <v>11</v>
      </c>
      <c r="G329">
        <v>7</v>
      </c>
      <c r="H329" t="s">
        <v>35</v>
      </c>
      <c r="I329">
        <v>1300</v>
      </c>
      <c r="J329" t="s">
        <v>43</v>
      </c>
      <c r="K329">
        <v>43</v>
      </c>
      <c r="L329" t="s">
        <v>65</v>
      </c>
      <c r="M329">
        <f t="shared" si="615"/>
        <v>20</v>
      </c>
      <c r="N329" s="10">
        <f t="shared" si="636"/>
        <v>25.3</v>
      </c>
      <c r="O329" s="10">
        <f t="shared" si="637"/>
        <v>22</v>
      </c>
      <c r="P329" s="8">
        <v>7.5</v>
      </c>
      <c r="Q329" t="str">
        <f t="shared" si="638"/>
        <v>N</v>
      </c>
      <c r="W329" t="s">
        <v>204</v>
      </c>
      <c r="AA329" t="s">
        <v>204</v>
      </c>
      <c r="AC329">
        <f t="shared" si="639"/>
        <v>4</v>
      </c>
      <c r="AD329" t="s">
        <v>203</v>
      </c>
      <c r="AK329" t="s">
        <v>203</v>
      </c>
      <c r="AP329">
        <f t="shared" si="640"/>
        <v>2</v>
      </c>
    </row>
    <row r="330" spans="1:42" x14ac:dyDescent="0.35">
      <c r="A330" t="s">
        <v>13</v>
      </c>
      <c r="B330">
        <v>0</v>
      </c>
      <c r="C330" t="s">
        <v>1</v>
      </c>
      <c r="D330" t="str">
        <f t="shared" ref="D330" si="647">IF($B330&lt;$B331,"L",IF($B331&lt;$B330, "W", "T"))</f>
        <v>L</v>
      </c>
      <c r="E330" s="5">
        <f t="shared" si="633"/>
        <v>40510</v>
      </c>
      <c r="F330" s="4">
        <f t="shared" si="635"/>
        <v>11</v>
      </c>
      <c r="G330">
        <v>7</v>
      </c>
      <c r="H330" t="s">
        <v>34</v>
      </c>
      <c r="I330">
        <v>1200</v>
      </c>
      <c r="J330" t="s">
        <v>38</v>
      </c>
      <c r="K330">
        <v>58</v>
      </c>
      <c r="L330" t="s">
        <v>74</v>
      </c>
      <c r="M330">
        <f t="shared" si="613"/>
        <v>20</v>
      </c>
      <c r="N330" s="10">
        <f t="shared" si="636"/>
        <v>25.7</v>
      </c>
      <c r="O330" s="10">
        <f t="shared" si="637"/>
        <v>19.8</v>
      </c>
      <c r="P330" s="8">
        <f>(P331*-1)</f>
        <v>-5</v>
      </c>
      <c r="Q330" t="str">
        <f t="shared" si="638"/>
        <v>N</v>
      </c>
      <c r="R330" t="s">
        <v>204</v>
      </c>
      <c r="AA330" t="s">
        <v>203</v>
      </c>
      <c r="AC330">
        <f t="shared" si="639"/>
        <v>3</v>
      </c>
      <c r="AE330" t="s">
        <v>203</v>
      </c>
      <c r="AK330" t="s">
        <v>204</v>
      </c>
      <c r="AP330">
        <f t="shared" si="640"/>
        <v>3</v>
      </c>
    </row>
    <row r="331" spans="1:42" x14ac:dyDescent="0.35">
      <c r="A331" t="s">
        <v>15</v>
      </c>
      <c r="B331">
        <v>20</v>
      </c>
      <c r="C331" t="s">
        <v>1</v>
      </c>
      <c r="D331" t="str">
        <f t="shared" ref="D331" si="648">IF($B330&lt;$B331, "W", IF($B331&lt;$B330, "L", "T"))</f>
        <v>W</v>
      </c>
      <c r="E331" s="5">
        <v>40510</v>
      </c>
      <c r="F331" s="4">
        <f t="shared" si="635"/>
        <v>11</v>
      </c>
      <c r="G331">
        <v>7</v>
      </c>
      <c r="H331" t="s">
        <v>35</v>
      </c>
      <c r="I331">
        <v>1200</v>
      </c>
      <c r="J331" t="s">
        <v>38</v>
      </c>
      <c r="K331">
        <v>58</v>
      </c>
      <c r="L331" t="s">
        <v>74</v>
      </c>
      <c r="M331">
        <f t="shared" si="615"/>
        <v>0</v>
      </c>
      <c r="N331" s="10">
        <f t="shared" si="636"/>
        <v>24.4</v>
      </c>
      <c r="O331" s="10">
        <f t="shared" si="637"/>
        <v>28.7</v>
      </c>
      <c r="P331" s="8">
        <v>5</v>
      </c>
      <c r="Q331" t="str">
        <f t="shared" si="638"/>
        <v>N</v>
      </c>
      <c r="R331" t="s">
        <v>203</v>
      </c>
      <c r="T331" t="s">
        <v>203</v>
      </c>
      <c r="U331" t="s">
        <v>204</v>
      </c>
      <c r="AC331">
        <f t="shared" si="639"/>
        <v>4</v>
      </c>
      <c r="AF331" t="s">
        <v>203</v>
      </c>
      <c r="AH331" t="s">
        <v>203</v>
      </c>
      <c r="AI331" t="s">
        <v>203</v>
      </c>
      <c r="AK331" t="s">
        <v>203</v>
      </c>
      <c r="AL331" t="s">
        <v>203</v>
      </c>
      <c r="AP331">
        <f t="shared" si="640"/>
        <v>5</v>
      </c>
    </row>
    <row r="332" spans="1:42" x14ac:dyDescent="0.35">
      <c r="A332" t="s">
        <v>0</v>
      </c>
      <c r="B332">
        <v>17</v>
      </c>
      <c r="C332" t="s">
        <v>1</v>
      </c>
      <c r="D332" t="str">
        <f t="shared" ref="D332" si="649">IF($B332&lt;$B333,"L",IF($B333&lt;$B332, "W", "T"))</f>
        <v>W</v>
      </c>
      <c r="E332" s="5">
        <f t="shared" si="633"/>
        <v>40510</v>
      </c>
      <c r="F332" s="4">
        <f t="shared" si="635"/>
        <v>11</v>
      </c>
      <c r="G332">
        <v>7</v>
      </c>
      <c r="H332" t="s">
        <v>34</v>
      </c>
      <c r="I332">
        <v>1300</v>
      </c>
      <c r="J332" t="s">
        <v>43</v>
      </c>
      <c r="K332">
        <v>47</v>
      </c>
      <c r="L332" t="s">
        <v>65</v>
      </c>
      <c r="M332">
        <f t="shared" si="613"/>
        <v>13</v>
      </c>
      <c r="N332" s="10">
        <f t="shared" si="636"/>
        <v>17.2</v>
      </c>
      <c r="O332" s="10">
        <f t="shared" si="637"/>
        <v>22.6</v>
      </c>
      <c r="P332" s="8">
        <f>(P333*-1)</f>
        <v>2</v>
      </c>
      <c r="Q332" t="str">
        <f t="shared" si="638"/>
        <v>N</v>
      </c>
      <c r="R332" t="s">
        <v>203</v>
      </c>
      <c r="T332" t="s">
        <v>204</v>
      </c>
      <c r="V332" t="s">
        <v>203</v>
      </c>
      <c r="Y332" t="s">
        <v>204</v>
      </c>
      <c r="AC332">
        <f t="shared" si="639"/>
        <v>6</v>
      </c>
      <c r="AD332" t="s">
        <v>203</v>
      </c>
      <c r="AH332" t="s">
        <v>203</v>
      </c>
      <c r="AO332" t="s">
        <v>203</v>
      </c>
      <c r="AP332">
        <f t="shared" si="640"/>
        <v>3</v>
      </c>
    </row>
    <row r="333" spans="1:42" x14ac:dyDescent="0.35">
      <c r="A333" t="s">
        <v>29</v>
      </c>
      <c r="B333">
        <v>13</v>
      </c>
      <c r="C333" t="s">
        <v>1</v>
      </c>
      <c r="D333" t="str">
        <f t="shared" ref="D333" si="650">IF($B332&lt;$B333, "W", IF($B333&lt;$B332, "L", "T"))</f>
        <v>L</v>
      </c>
      <c r="E333" s="5">
        <v>40510</v>
      </c>
      <c r="F333" s="4">
        <f t="shared" si="635"/>
        <v>11</v>
      </c>
      <c r="G333">
        <v>7</v>
      </c>
      <c r="H333" t="s">
        <v>35</v>
      </c>
      <c r="I333">
        <v>1300</v>
      </c>
      <c r="J333" t="s">
        <v>43</v>
      </c>
      <c r="K333">
        <v>47</v>
      </c>
      <c r="L333" t="s">
        <v>65</v>
      </c>
      <c r="M333">
        <f t="shared" si="615"/>
        <v>17</v>
      </c>
      <c r="N333" s="10">
        <f t="shared" si="636"/>
        <v>20.2</v>
      </c>
      <c r="O333" s="10">
        <f t="shared" si="637"/>
        <v>24.5</v>
      </c>
      <c r="P333" s="8">
        <v>-2</v>
      </c>
      <c r="Q333" t="str">
        <f t="shared" si="638"/>
        <v>N</v>
      </c>
      <c r="R333" t="s">
        <v>203</v>
      </c>
      <c r="S333" t="s">
        <v>204</v>
      </c>
      <c r="V333" t="s">
        <v>203</v>
      </c>
      <c r="Y333" t="s">
        <v>203</v>
      </c>
      <c r="AA333" t="s">
        <v>203</v>
      </c>
      <c r="AC333">
        <f t="shared" si="639"/>
        <v>6</v>
      </c>
      <c r="AD333" t="s">
        <v>203</v>
      </c>
      <c r="AH333" t="s">
        <v>203</v>
      </c>
      <c r="AI333" t="s">
        <v>203</v>
      </c>
      <c r="AM333" t="s">
        <v>203</v>
      </c>
      <c r="AO333" t="s">
        <v>204</v>
      </c>
      <c r="AP333">
        <f t="shared" si="640"/>
        <v>6</v>
      </c>
    </row>
    <row r="334" spans="1:42" x14ac:dyDescent="0.35">
      <c r="A334" t="s">
        <v>26</v>
      </c>
      <c r="B334">
        <v>17</v>
      </c>
      <c r="C334" t="s">
        <v>1</v>
      </c>
      <c r="D334" t="str">
        <f t="shared" ref="D334" si="651">IF($B334&lt;$B335,"L",IF($B335&lt;$B334, "W", "T"))</f>
        <v>L</v>
      </c>
      <c r="E334" s="5">
        <f t="shared" si="633"/>
        <v>40510</v>
      </c>
      <c r="F334" s="4">
        <f t="shared" si="635"/>
        <v>11</v>
      </c>
      <c r="G334">
        <v>7</v>
      </c>
      <c r="H334" t="s">
        <v>34</v>
      </c>
      <c r="I334">
        <v>1300</v>
      </c>
      <c r="J334" t="s">
        <v>43</v>
      </c>
      <c r="K334" t="s">
        <v>61</v>
      </c>
      <c r="M334">
        <f t="shared" si="613"/>
        <v>20</v>
      </c>
      <c r="N334" s="10">
        <f t="shared" si="636"/>
        <v>25.2</v>
      </c>
      <c r="O334" s="10">
        <f t="shared" si="637"/>
        <v>14.6</v>
      </c>
      <c r="P334" s="8">
        <f>(P335*-1)</f>
        <v>-2</v>
      </c>
      <c r="Q334" t="str">
        <f t="shared" si="638"/>
        <v>N</v>
      </c>
      <c r="T334" t="s">
        <v>203</v>
      </c>
      <c r="V334" t="s">
        <v>203</v>
      </c>
      <c r="W334" t="s">
        <v>203</v>
      </c>
      <c r="AC334">
        <f t="shared" si="639"/>
        <v>3</v>
      </c>
      <c r="AD334" t="s">
        <v>203</v>
      </c>
      <c r="AJ334" t="s">
        <v>203</v>
      </c>
      <c r="AL334" t="s">
        <v>203</v>
      </c>
      <c r="AP334">
        <f t="shared" si="640"/>
        <v>3</v>
      </c>
    </row>
    <row r="335" spans="1:42" x14ac:dyDescent="0.35">
      <c r="A335" t="s">
        <v>3</v>
      </c>
      <c r="B335">
        <v>20</v>
      </c>
      <c r="C335" t="s">
        <v>1</v>
      </c>
      <c r="D335" t="str">
        <f t="shared" ref="D335" si="652">IF($B334&lt;$B335, "W", IF($B335&lt;$B334, "L", "T"))</f>
        <v>W</v>
      </c>
      <c r="E335" s="5">
        <v>40510</v>
      </c>
      <c r="F335" s="4">
        <f t="shared" si="635"/>
        <v>11</v>
      </c>
      <c r="G335">
        <v>7</v>
      </c>
      <c r="H335" t="s">
        <v>35</v>
      </c>
      <c r="I335">
        <v>1300</v>
      </c>
      <c r="J335" t="s">
        <v>43</v>
      </c>
      <c r="K335" t="s">
        <v>61</v>
      </c>
      <c r="M335">
        <f t="shared" si="615"/>
        <v>17</v>
      </c>
      <c r="N335" s="10">
        <f t="shared" si="636"/>
        <v>25.6</v>
      </c>
      <c r="O335" s="10">
        <f t="shared" si="637"/>
        <v>19.2</v>
      </c>
      <c r="P335" s="8">
        <v>2</v>
      </c>
      <c r="Q335" t="str">
        <f t="shared" si="638"/>
        <v>N</v>
      </c>
      <c r="AA335" t="s">
        <v>203</v>
      </c>
      <c r="AC335">
        <f t="shared" si="639"/>
        <v>1</v>
      </c>
      <c r="AD335" t="s">
        <v>203</v>
      </c>
      <c r="AI335" t="s">
        <v>203</v>
      </c>
      <c r="AP335">
        <f t="shared" si="640"/>
        <v>2</v>
      </c>
    </row>
    <row r="336" spans="1:42" x14ac:dyDescent="0.35">
      <c r="A336" t="s">
        <v>4</v>
      </c>
      <c r="B336">
        <v>19</v>
      </c>
      <c r="C336" t="s">
        <v>5</v>
      </c>
      <c r="D336" t="str">
        <f t="shared" ref="D336" si="653">IF($B336&lt;$B337,"L",IF($B337&lt;$B336, "W", "T"))</f>
        <v>W</v>
      </c>
      <c r="E336" s="5">
        <f t="shared" si="633"/>
        <v>40510</v>
      </c>
      <c r="F336" s="4">
        <f t="shared" si="635"/>
        <v>11</v>
      </c>
      <c r="G336">
        <v>7</v>
      </c>
      <c r="H336" t="s">
        <v>34</v>
      </c>
      <c r="I336">
        <v>1300</v>
      </c>
      <c r="J336" t="s">
        <v>43</v>
      </c>
      <c r="K336">
        <v>36</v>
      </c>
      <c r="L336" t="s">
        <v>64</v>
      </c>
      <c r="M336">
        <f t="shared" si="613"/>
        <v>16</v>
      </c>
      <c r="N336" s="10">
        <f t="shared" si="636"/>
        <v>23.5</v>
      </c>
      <c r="O336" s="10">
        <f t="shared" si="637"/>
        <v>16.5</v>
      </c>
      <c r="P336" s="8">
        <f>(P337*-1)</f>
        <v>6.5</v>
      </c>
      <c r="Q336" t="str">
        <f t="shared" si="638"/>
        <v>N</v>
      </c>
      <c r="AA336" t="s">
        <v>204</v>
      </c>
      <c r="AC336">
        <f t="shared" si="639"/>
        <v>2</v>
      </c>
      <c r="AD336" t="s">
        <v>204</v>
      </c>
      <c r="AO336" t="s">
        <v>203</v>
      </c>
      <c r="AP336">
        <f t="shared" si="640"/>
        <v>3</v>
      </c>
    </row>
    <row r="337" spans="1:42" x14ac:dyDescent="0.35">
      <c r="A337" t="s">
        <v>11</v>
      </c>
      <c r="B337">
        <v>16</v>
      </c>
      <c r="C337" t="s">
        <v>5</v>
      </c>
      <c r="D337" t="str">
        <f t="shared" ref="D337" si="654">IF($B336&lt;$B337, "W", IF($B337&lt;$B336, "L", "T"))</f>
        <v>L</v>
      </c>
      <c r="E337" s="5">
        <v>40510</v>
      </c>
      <c r="F337" s="4">
        <f t="shared" si="635"/>
        <v>11</v>
      </c>
      <c r="G337">
        <v>7</v>
      </c>
      <c r="H337" t="s">
        <v>35</v>
      </c>
      <c r="I337">
        <v>1300</v>
      </c>
      <c r="J337" t="s">
        <v>43</v>
      </c>
      <c r="K337">
        <v>36</v>
      </c>
      <c r="L337" t="s">
        <v>64</v>
      </c>
      <c r="M337">
        <f t="shared" si="615"/>
        <v>19</v>
      </c>
      <c r="N337" s="10">
        <f t="shared" si="636"/>
        <v>21.3</v>
      </c>
      <c r="O337" s="10">
        <f t="shared" si="637"/>
        <v>27.6</v>
      </c>
      <c r="P337" s="8">
        <v>-6.5</v>
      </c>
      <c r="Q337" t="str">
        <f t="shared" si="638"/>
        <v>N</v>
      </c>
      <c r="W337" t="s">
        <v>203</v>
      </c>
      <c r="Y337" t="s">
        <v>204</v>
      </c>
      <c r="AC337">
        <f t="shared" si="639"/>
        <v>3</v>
      </c>
      <c r="AF337" t="s">
        <v>203</v>
      </c>
      <c r="AH337" t="s">
        <v>203</v>
      </c>
      <c r="AP337">
        <f t="shared" si="640"/>
        <v>2</v>
      </c>
    </row>
    <row r="338" spans="1:42" x14ac:dyDescent="0.35">
      <c r="A338" t="s">
        <v>20</v>
      </c>
      <c r="B338">
        <v>23</v>
      </c>
      <c r="C338" t="s">
        <v>1</v>
      </c>
      <c r="D338" t="str">
        <f t="shared" ref="D338" si="655">IF($B338&lt;$B339,"L",IF($B339&lt;$B338, "W", "T"))</f>
        <v>L</v>
      </c>
      <c r="E338" s="5">
        <f t="shared" si="633"/>
        <v>40510</v>
      </c>
      <c r="F338" s="4">
        <f t="shared" si="635"/>
        <v>11</v>
      </c>
      <c r="G338">
        <v>7</v>
      </c>
      <c r="H338" t="s">
        <v>34</v>
      </c>
      <c r="I338">
        <v>1300</v>
      </c>
      <c r="J338" t="s">
        <v>43</v>
      </c>
      <c r="K338" s="1">
        <f>K339</f>
        <v>39</v>
      </c>
      <c r="L338" s="1" t="str">
        <f>L339</f>
        <v>Sunny</v>
      </c>
      <c r="M338">
        <f t="shared" si="613"/>
        <v>24</v>
      </c>
      <c r="N338" s="10">
        <f t="shared" si="636"/>
        <v>11.7</v>
      </c>
      <c r="O338" s="10">
        <f t="shared" si="637"/>
        <v>25.2</v>
      </c>
      <c r="P338" s="8">
        <f>(P339*-1)</f>
        <v>-8</v>
      </c>
      <c r="Q338" t="str">
        <f t="shared" si="638"/>
        <v>N</v>
      </c>
      <c r="R338" t="s">
        <v>203</v>
      </c>
      <c r="X338" t="s">
        <v>204</v>
      </c>
      <c r="AC338">
        <f t="shared" si="639"/>
        <v>3</v>
      </c>
      <c r="AJ338" t="s">
        <v>204</v>
      </c>
      <c r="AP338">
        <f t="shared" si="640"/>
        <v>2</v>
      </c>
    </row>
    <row r="339" spans="1:42" x14ac:dyDescent="0.35">
      <c r="A339" t="s">
        <v>8</v>
      </c>
      <c r="B339">
        <v>24</v>
      </c>
      <c r="C339" t="s">
        <v>1</v>
      </c>
      <c r="D339" t="str">
        <f t="shared" ref="D339" si="656">IF($B338&lt;$B339, "W", IF($B339&lt;$B338, "L", "T"))</f>
        <v>W</v>
      </c>
      <c r="E339" s="5">
        <v>40510</v>
      </c>
      <c r="F339" s="4">
        <f t="shared" si="635"/>
        <v>11</v>
      </c>
      <c r="G339">
        <v>7</v>
      </c>
      <c r="H339" t="s">
        <v>35</v>
      </c>
      <c r="I339">
        <v>1300</v>
      </c>
      <c r="J339" t="s">
        <v>43</v>
      </c>
      <c r="K339" s="1">
        <v>39</v>
      </c>
      <c r="L339" s="1" t="s">
        <v>65</v>
      </c>
      <c r="M339">
        <f t="shared" si="615"/>
        <v>23</v>
      </c>
      <c r="N339" s="10">
        <f t="shared" si="636"/>
        <v>19.2</v>
      </c>
      <c r="O339" s="10">
        <f t="shared" si="637"/>
        <v>20.6</v>
      </c>
      <c r="P339" s="8">
        <v>8</v>
      </c>
      <c r="Q339" t="str">
        <f t="shared" si="638"/>
        <v>N</v>
      </c>
      <c r="R339" t="s">
        <v>204</v>
      </c>
      <c r="U339" t="s">
        <v>203</v>
      </c>
      <c r="Y339" t="s">
        <v>203</v>
      </c>
      <c r="AC339">
        <f t="shared" si="639"/>
        <v>4</v>
      </c>
      <c r="AD339" t="s">
        <v>203</v>
      </c>
      <c r="AH339" t="s">
        <v>203</v>
      </c>
      <c r="AI339" t="s">
        <v>204</v>
      </c>
      <c r="AL339" t="s">
        <v>204</v>
      </c>
      <c r="AP339">
        <f t="shared" si="640"/>
        <v>6</v>
      </c>
    </row>
    <row r="340" spans="1:42" x14ac:dyDescent="0.35">
      <c r="A340" t="s">
        <v>10</v>
      </c>
      <c r="B340">
        <v>33</v>
      </c>
      <c r="C340" t="s">
        <v>1</v>
      </c>
      <c r="D340" t="str">
        <f t="shared" ref="D340" si="657">IF($B340&lt;$B341,"L",IF($B341&lt;$B340, "W", "T"))</f>
        <v>W</v>
      </c>
      <c r="E340" s="5">
        <f t="shared" si="633"/>
        <v>40510</v>
      </c>
      <c r="F340" s="4">
        <f t="shared" si="635"/>
        <v>11</v>
      </c>
      <c r="G340">
        <v>10</v>
      </c>
      <c r="H340" t="s">
        <v>34</v>
      </c>
      <c r="I340">
        <v>1305</v>
      </c>
      <c r="J340" t="s">
        <v>67</v>
      </c>
      <c r="K340">
        <v>54</v>
      </c>
      <c r="L340" t="s">
        <v>65</v>
      </c>
      <c r="M340">
        <f t="shared" si="613"/>
        <v>17</v>
      </c>
      <c r="N340" s="10">
        <f t="shared" si="636"/>
        <v>17.2</v>
      </c>
      <c r="O340" s="10">
        <f t="shared" si="637"/>
        <v>20.8</v>
      </c>
      <c r="P340" s="8">
        <f>(P341*-1)</f>
        <v>-3</v>
      </c>
      <c r="Q340" t="str">
        <f t="shared" si="638"/>
        <v>Y</v>
      </c>
      <c r="R340" t="s">
        <v>203</v>
      </c>
      <c r="V340" t="s">
        <v>203</v>
      </c>
      <c r="W340" t="s">
        <v>203</v>
      </c>
      <c r="Z340" t="s">
        <v>203</v>
      </c>
      <c r="AA340" t="s">
        <v>204</v>
      </c>
      <c r="AC340">
        <f t="shared" si="639"/>
        <v>6</v>
      </c>
      <c r="AI340" t="s">
        <v>203</v>
      </c>
      <c r="AN340" t="s">
        <v>203</v>
      </c>
      <c r="AP340">
        <f t="shared" si="640"/>
        <v>2</v>
      </c>
    </row>
    <row r="341" spans="1:42" x14ac:dyDescent="0.35">
      <c r="A341" t="s">
        <v>12</v>
      </c>
      <c r="B341">
        <v>17</v>
      </c>
      <c r="C341" t="s">
        <v>1</v>
      </c>
      <c r="D341" t="str">
        <f t="shared" ref="D341" si="658">IF($B340&lt;$B341, "W", IF($B341&lt;$B340, "L", "T"))</f>
        <v>L</v>
      </c>
      <c r="E341" s="5">
        <v>40510</v>
      </c>
      <c r="F341" s="4">
        <f t="shared" si="635"/>
        <v>11</v>
      </c>
      <c r="G341">
        <v>7</v>
      </c>
      <c r="H341" t="s">
        <v>35</v>
      </c>
      <c r="I341">
        <v>1305</v>
      </c>
      <c r="J341" t="s">
        <v>67</v>
      </c>
      <c r="K341">
        <v>54</v>
      </c>
      <c r="L341" t="s">
        <v>65</v>
      </c>
      <c r="M341">
        <f t="shared" si="615"/>
        <v>33</v>
      </c>
      <c r="N341" s="10">
        <f t="shared" si="636"/>
        <v>23.8</v>
      </c>
      <c r="O341" s="10">
        <f t="shared" si="637"/>
        <v>22.3</v>
      </c>
      <c r="P341" s="8">
        <v>3</v>
      </c>
      <c r="Q341" t="str">
        <f t="shared" si="638"/>
        <v>Y</v>
      </c>
      <c r="T341" t="s">
        <v>203</v>
      </c>
      <c r="U341" t="s">
        <v>203</v>
      </c>
      <c r="X341" t="s">
        <v>203</v>
      </c>
      <c r="AC341">
        <f t="shared" si="639"/>
        <v>3</v>
      </c>
      <c r="AD341" t="s">
        <v>204</v>
      </c>
      <c r="AL341" t="s">
        <v>203</v>
      </c>
      <c r="AO341" t="s">
        <v>203</v>
      </c>
      <c r="AP341">
        <f t="shared" si="640"/>
        <v>4</v>
      </c>
    </row>
    <row r="342" spans="1:42" x14ac:dyDescent="0.35">
      <c r="A342" t="s">
        <v>33</v>
      </c>
      <c r="B342">
        <v>42</v>
      </c>
      <c r="C342" t="s">
        <v>1</v>
      </c>
      <c r="D342" t="str">
        <f t="shared" ref="D342" si="659">IF($B342&lt;$B343,"L",IF($B343&lt;$B342, "W", "T"))</f>
        <v>W</v>
      </c>
      <c r="E342" s="5">
        <f t="shared" si="633"/>
        <v>40510</v>
      </c>
      <c r="F342" s="4">
        <f t="shared" si="635"/>
        <v>11</v>
      </c>
      <c r="G342">
        <v>7</v>
      </c>
      <c r="H342" t="s">
        <v>34</v>
      </c>
      <c r="I342">
        <v>1305</v>
      </c>
      <c r="J342" t="s">
        <v>67</v>
      </c>
      <c r="K342" s="1">
        <f>K343</f>
        <v>43</v>
      </c>
      <c r="L342" s="1" t="str">
        <f>L343</f>
        <v>Sunny</v>
      </c>
      <c r="M342">
        <f t="shared" si="613"/>
        <v>24</v>
      </c>
      <c r="N342" s="10">
        <f t="shared" si="636"/>
        <v>24.3</v>
      </c>
      <c r="O342" s="10">
        <f t="shared" si="637"/>
        <v>20.7</v>
      </c>
      <c r="P342" s="8">
        <f>(P343*-1)</f>
        <v>1.5</v>
      </c>
      <c r="Q342" t="str">
        <f t="shared" si="638"/>
        <v>N</v>
      </c>
      <c r="U342" t="s">
        <v>203</v>
      </c>
      <c r="W342" t="s">
        <v>204</v>
      </c>
      <c r="Y342" t="s">
        <v>203</v>
      </c>
      <c r="AC342">
        <f t="shared" si="639"/>
        <v>4</v>
      </c>
      <c r="AL342" t="s">
        <v>204</v>
      </c>
      <c r="AP342">
        <f t="shared" si="640"/>
        <v>2</v>
      </c>
    </row>
    <row r="343" spans="1:42" x14ac:dyDescent="0.35">
      <c r="A343" t="s">
        <v>25</v>
      </c>
      <c r="B343">
        <v>24</v>
      </c>
      <c r="C343" t="s">
        <v>1</v>
      </c>
      <c r="D343" t="str">
        <f t="shared" ref="D343" si="660">IF($B342&lt;$B343, "W", IF($B343&lt;$B342, "L", "T"))</f>
        <v>L</v>
      </c>
      <c r="E343" s="5">
        <v>40510</v>
      </c>
      <c r="F343" s="4">
        <f t="shared" si="635"/>
        <v>11</v>
      </c>
      <c r="G343">
        <v>7</v>
      </c>
      <c r="H343" t="s">
        <v>35</v>
      </c>
      <c r="I343">
        <v>1305</v>
      </c>
      <c r="J343" t="s">
        <v>67</v>
      </c>
      <c r="K343" s="1">
        <v>43</v>
      </c>
      <c r="L343" s="1" t="s">
        <v>65</v>
      </c>
      <c r="M343">
        <f t="shared" si="615"/>
        <v>42</v>
      </c>
      <c r="N343" s="10">
        <f t="shared" si="636"/>
        <v>18.5</v>
      </c>
      <c r="O343" s="10">
        <f t="shared" si="637"/>
        <v>23.3</v>
      </c>
      <c r="P343" s="8">
        <v>-1.5</v>
      </c>
      <c r="Q343" t="str">
        <f t="shared" si="638"/>
        <v>N</v>
      </c>
      <c r="R343" t="s">
        <v>203</v>
      </c>
      <c r="V343" t="s">
        <v>203</v>
      </c>
      <c r="AB343" t="s">
        <v>204</v>
      </c>
      <c r="AC343">
        <f t="shared" si="639"/>
        <v>4</v>
      </c>
      <c r="AD343" t="s">
        <v>203</v>
      </c>
      <c r="AG343" t="s">
        <v>204</v>
      </c>
      <c r="AI343" t="s">
        <v>203</v>
      </c>
      <c r="AL343" t="s">
        <v>203</v>
      </c>
      <c r="AP343">
        <f t="shared" si="640"/>
        <v>5</v>
      </c>
    </row>
    <row r="344" spans="1:42" ht="15" customHeight="1" x14ac:dyDescent="0.35">
      <c r="A344" t="s">
        <v>27</v>
      </c>
      <c r="B344">
        <v>26</v>
      </c>
      <c r="C344" t="s">
        <v>1</v>
      </c>
      <c r="D344" t="str">
        <f t="shared" ref="D344" si="661">IF($B344&lt;$B345,"L",IF($B345&lt;$B344, "W", "T"))</f>
        <v>L</v>
      </c>
      <c r="E344" s="5">
        <f t="shared" si="633"/>
        <v>40510</v>
      </c>
      <c r="F344" s="4">
        <f t="shared" si="635"/>
        <v>11</v>
      </c>
      <c r="G344">
        <v>7</v>
      </c>
      <c r="H344" t="s">
        <v>34</v>
      </c>
      <c r="I344">
        <v>1515</v>
      </c>
      <c r="J344" t="s">
        <v>38</v>
      </c>
      <c r="K344" s="1">
        <f>K345</f>
        <v>45</v>
      </c>
      <c r="L344" s="1" t="str">
        <f>L345</f>
        <v>Partly Cloudy</v>
      </c>
      <c r="M344">
        <f t="shared" si="613"/>
        <v>31</v>
      </c>
      <c r="N344" s="10">
        <f t="shared" si="636"/>
        <v>28.4</v>
      </c>
      <c r="O344" s="10">
        <f t="shared" si="637"/>
        <v>22.6</v>
      </c>
      <c r="P344" s="8">
        <f>(P345*-1)</f>
        <v>3</v>
      </c>
      <c r="Q344" t="str">
        <f t="shared" si="638"/>
        <v>Y</v>
      </c>
      <c r="S344" t="s">
        <v>203</v>
      </c>
      <c r="X344" t="s">
        <v>203</v>
      </c>
      <c r="AC344">
        <f t="shared" si="639"/>
        <v>2</v>
      </c>
      <c r="AG344" t="s">
        <v>203</v>
      </c>
      <c r="AJ344" t="s">
        <v>203</v>
      </c>
      <c r="AK344" t="s">
        <v>204</v>
      </c>
      <c r="AL344" t="s">
        <v>204</v>
      </c>
      <c r="AP344">
        <f t="shared" si="640"/>
        <v>6</v>
      </c>
    </row>
    <row r="345" spans="1:42" ht="15" customHeight="1" x14ac:dyDescent="0.35">
      <c r="A345" t="s">
        <v>17</v>
      </c>
      <c r="B345">
        <v>31</v>
      </c>
      <c r="C345" t="s">
        <v>1</v>
      </c>
      <c r="D345" t="str">
        <f t="shared" ref="D345" si="662">IF($B344&lt;$B345, "W", IF($B345&lt;$B344, "L", "T"))</f>
        <v>W</v>
      </c>
      <c r="E345" s="5">
        <v>40510</v>
      </c>
      <c r="F345" s="4">
        <f t="shared" si="635"/>
        <v>11</v>
      </c>
      <c r="G345">
        <v>10</v>
      </c>
      <c r="H345" t="s">
        <v>35</v>
      </c>
      <c r="I345">
        <v>1515</v>
      </c>
      <c r="J345" t="s">
        <v>38</v>
      </c>
      <c r="K345" s="1">
        <v>45</v>
      </c>
      <c r="L345" s="1" t="s">
        <v>62</v>
      </c>
      <c r="M345">
        <f t="shared" si="615"/>
        <v>26</v>
      </c>
      <c r="N345" s="10">
        <f t="shared" si="636"/>
        <v>19.100000000000001</v>
      </c>
      <c r="O345" s="10">
        <f t="shared" si="637"/>
        <v>14.6</v>
      </c>
      <c r="P345" s="8">
        <v>-3</v>
      </c>
      <c r="Q345" t="str">
        <f t="shared" si="638"/>
        <v>Y</v>
      </c>
      <c r="AC345">
        <f t="shared" si="639"/>
        <v>0</v>
      </c>
      <c r="AI345" t="s">
        <v>203</v>
      </c>
      <c r="AP345">
        <f t="shared" si="640"/>
        <v>1</v>
      </c>
    </row>
    <row r="346" spans="1:42" x14ac:dyDescent="0.35">
      <c r="A346" t="s">
        <v>9</v>
      </c>
      <c r="B346">
        <v>10</v>
      </c>
      <c r="C346" t="s">
        <v>1</v>
      </c>
      <c r="D346" t="str">
        <f t="shared" ref="D346" si="663">IF($B346&lt;$B347,"L",IF($B347&lt;$B346, "W", "T"))</f>
        <v>L</v>
      </c>
      <c r="E346" s="5">
        <f t="shared" si="633"/>
        <v>40510</v>
      </c>
      <c r="F346" s="4">
        <f t="shared" si="635"/>
        <v>11</v>
      </c>
      <c r="G346">
        <v>7</v>
      </c>
      <c r="H346" t="s">
        <v>34</v>
      </c>
      <c r="I346">
        <v>1615</v>
      </c>
      <c r="J346" t="s">
        <v>43</v>
      </c>
      <c r="K346">
        <v>48</v>
      </c>
      <c r="L346" t="s">
        <v>69</v>
      </c>
      <c r="M346">
        <f t="shared" si="613"/>
        <v>17</v>
      </c>
      <c r="N346" s="10">
        <f t="shared" si="636"/>
        <v>20.9</v>
      </c>
      <c r="O346" s="10">
        <f t="shared" si="637"/>
        <v>20.6</v>
      </c>
      <c r="P346" s="8">
        <f>(P347*-1)</f>
        <v>-7.5</v>
      </c>
      <c r="Q346" t="str">
        <f t="shared" si="638"/>
        <v>N</v>
      </c>
      <c r="U346" t="s">
        <v>203</v>
      </c>
      <c r="AC346">
        <f t="shared" si="639"/>
        <v>1</v>
      </c>
      <c r="AH346" t="s">
        <v>203</v>
      </c>
      <c r="AP346">
        <f t="shared" si="640"/>
        <v>1</v>
      </c>
    </row>
    <row r="347" spans="1:42" x14ac:dyDescent="0.35">
      <c r="A347" t="s">
        <v>30</v>
      </c>
      <c r="B347">
        <v>17</v>
      </c>
      <c r="C347" t="s">
        <v>1</v>
      </c>
      <c r="D347" t="str">
        <f t="shared" ref="D347" si="664">IF($B346&lt;$B347, "W", IF($B347&lt;$B346, "L", "T"))</f>
        <v>W</v>
      </c>
      <c r="E347" s="5">
        <v>40510</v>
      </c>
      <c r="F347" s="4">
        <f t="shared" si="635"/>
        <v>11</v>
      </c>
      <c r="G347">
        <v>7</v>
      </c>
      <c r="H347" t="s">
        <v>35</v>
      </c>
      <c r="I347">
        <v>1615</v>
      </c>
      <c r="J347" t="s">
        <v>43</v>
      </c>
      <c r="K347">
        <v>48</v>
      </c>
      <c r="L347" t="s">
        <v>69</v>
      </c>
      <c r="M347">
        <f t="shared" si="615"/>
        <v>10</v>
      </c>
      <c r="N347" s="10">
        <f t="shared" si="636"/>
        <v>23.3</v>
      </c>
      <c r="O347" s="10">
        <f t="shared" si="637"/>
        <v>17.8</v>
      </c>
      <c r="P347" s="8">
        <v>7.5</v>
      </c>
      <c r="Q347" t="str">
        <f t="shared" si="638"/>
        <v>N</v>
      </c>
      <c r="Y347" t="s">
        <v>204</v>
      </c>
      <c r="AC347">
        <f t="shared" si="639"/>
        <v>2</v>
      </c>
      <c r="AD347" t="s">
        <v>203</v>
      </c>
      <c r="AP347">
        <f t="shared" si="640"/>
        <v>1</v>
      </c>
    </row>
    <row r="348" spans="1:42" x14ac:dyDescent="0.35">
      <c r="A348" t="s">
        <v>23</v>
      </c>
      <c r="B348">
        <v>36</v>
      </c>
      <c r="C348" t="s">
        <v>1</v>
      </c>
      <c r="D348" t="str">
        <f t="shared" ref="D348" si="665">IF($B348&lt;$B349,"L",IF($B349&lt;$B348, "W", "T"))</f>
        <v>W</v>
      </c>
      <c r="E348" s="5">
        <f t="shared" si="633"/>
        <v>40510</v>
      </c>
      <c r="F348" s="4">
        <f t="shared" si="635"/>
        <v>11</v>
      </c>
      <c r="G348">
        <v>7</v>
      </c>
      <c r="H348" t="s">
        <v>34</v>
      </c>
      <c r="I348">
        <v>1415</v>
      </c>
      <c r="J348" t="s">
        <v>40</v>
      </c>
      <c r="K348">
        <v>45</v>
      </c>
      <c r="L348" t="s">
        <v>74</v>
      </c>
      <c r="M348">
        <f t="shared" si="613"/>
        <v>33</v>
      </c>
      <c r="N348" s="10">
        <f t="shared" si="636"/>
        <v>17.7</v>
      </c>
      <c r="O348" s="10">
        <f t="shared" si="637"/>
        <v>19.8</v>
      </c>
      <c r="P348" s="8">
        <f>(P349*-1)</f>
        <v>-3</v>
      </c>
      <c r="Q348" t="str">
        <f t="shared" si="638"/>
        <v>Y</v>
      </c>
      <c r="T348" t="s">
        <v>203</v>
      </c>
      <c r="W348" t="s">
        <v>203</v>
      </c>
      <c r="AC348">
        <f t="shared" si="639"/>
        <v>2</v>
      </c>
      <c r="AP348">
        <f t="shared" si="640"/>
        <v>0</v>
      </c>
    </row>
    <row r="349" spans="1:42" x14ac:dyDescent="0.35">
      <c r="A349" t="s">
        <v>18</v>
      </c>
      <c r="B349">
        <v>33</v>
      </c>
      <c r="C349" t="s">
        <v>1</v>
      </c>
      <c r="D349" t="str">
        <f t="shared" ref="D349" si="666">IF($B348&lt;$B349, "W", IF($B349&lt;$B348, "L", "T"))</f>
        <v>L</v>
      </c>
      <c r="E349" s="5">
        <v>40510</v>
      </c>
      <c r="F349" s="4">
        <f t="shared" si="635"/>
        <v>11</v>
      </c>
      <c r="G349">
        <v>6</v>
      </c>
      <c r="H349" t="s">
        <v>35</v>
      </c>
      <c r="I349">
        <v>1415</v>
      </c>
      <c r="J349" t="s">
        <v>40</v>
      </c>
      <c r="K349">
        <v>45</v>
      </c>
      <c r="L349" t="s">
        <v>74</v>
      </c>
      <c r="M349">
        <f t="shared" si="615"/>
        <v>36</v>
      </c>
      <c r="N349" s="10">
        <f t="shared" si="636"/>
        <v>21.7</v>
      </c>
      <c r="O349" s="10">
        <f t="shared" si="637"/>
        <v>28.7</v>
      </c>
      <c r="P349" s="8">
        <v>3</v>
      </c>
      <c r="Q349" t="str">
        <f t="shared" si="638"/>
        <v>Y</v>
      </c>
      <c r="AC349">
        <f t="shared" si="639"/>
        <v>0</v>
      </c>
      <c r="AG349" t="s">
        <v>204</v>
      </c>
      <c r="AH349" t="s">
        <v>203</v>
      </c>
      <c r="AJ349" t="s">
        <v>203</v>
      </c>
      <c r="AK349" t="s">
        <v>203</v>
      </c>
      <c r="AP349">
        <f t="shared" si="640"/>
        <v>5</v>
      </c>
    </row>
    <row r="350" spans="1:42" x14ac:dyDescent="0.35">
      <c r="A350" t="s">
        <v>32</v>
      </c>
      <c r="B350">
        <v>36</v>
      </c>
      <c r="C350" t="s">
        <v>1</v>
      </c>
      <c r="D350" t="str">
        <f t="shared" ref="D350" si="667">IF($B350&lt;$B351,"L",IF($B351&lt;$B350, "W", "T"))</f>
        <v>W</v>
      </c>
      <c r="E350" s="5">
        <f t="shared" si="633"/>
        <v>40510</v>
      </c>
      <c r="F350" s="4">
        <f t="shared" si="635"/>
        <v>11</v>
      </c>
      <c r="G350">
        <v>6</v>
      </c>
      <c r="H350" t="s">
        <v>34</v>
      </c>
      <c r="I350">
        <v>2020</v>
      </c>
      <c r="J350" t="s">
        <v>43</v>
      </c>
      <c r="K350" t="s">
        <v>61</v>
      </c>
      <c r="M350">
        <f t="shared" si="613"/>
        <v>14</v>
      </c>
      <c r="N350" s="10">
        <f t="shared" si="636"/>
        <v>27.4</v>
      </c>
      <c r="O350" s="10">
        <f t="shared" si="637"/>
        <v>21.1</v>
      </c>
      <c r="P350" s="8">
        <f>(P351*-1)</f>
        <v>-2</v>
      </c>
      <c r="Q350" t="str">
        <f t="shared" si="638"/>
        <v>Y</v>
      </c>
      <c r="S350" t="s">
        <v>204</v>
      </c>
      <c r="T350" t="s">
        <v>203</v>
      </c>
      <c r="U350" t="s">
        <v>203</v>
      </c>
      <c r="Y350" t="s">
        <v>204</v>
      </c>
      <c r="AA350" t="s">
        <v>203</v>
      </c>
      <c r="AB350" t="s">
        <v>203</v>
      </c>
      <c r="AC350">
        <f t="shared" si="639"/>
        <v>8</v>
      </c>
      <c r="AD350" t="s">
        <v>203</v>
      </c>
      <c r="AP350">
        <f t="shared" si="640"/>
        <v>1</v>
      </c>
    </row>
    <row r="351" spans="1:42" x14ac:dyDescent="0.35">
      <c r="A351" t="s">
        <v>14</v>
      </c>
      <c r="B351">
        <v>14</v>
      </c>
      <c r="C351" t="s">
        <v>1</v>
      </c>
      <c r="D351" t="str">
        <f t="shared" ref="D351" si="668">IF($B350&lt;$B351, "W", IF($B351&lt;$B350, "L", "T"))</f>
        <v>L</v>
      </c>
      <c r="E351" s="5">
        <v>40510</v>
      </c>
      <c r="F351" s="4">
        <f t="shared" si="635"/>
        <v>11</v>
      </c>
      <c r="G351">
        <v>7</v>
      </c>
      <c r="H351" t="s">
        <v>35</v>
      </c>
      <c r="I351">
        <v>2020</v>
      </c>
      <c r="J351" t="s">
        <v>43</v>
      </c>
      <c r="K351" t="s">
        <v>61</v>
      </c>
      <c r="M351">
        <f t="shared" si="615"/>
        <v>36</v>
      </c>
      <c r="N351" s="10">
        <f t="shared" si="636"/>
        <v>26.8</v>
      </c>
      <c r="O351" s="10">
        <f t="shared" si="637"/>
        <v>21.6</v>
      </c>
      <c r="P351" s="8">
        <v>2</v>
      </c>
      <c r="Q351" t="str">
        <f t="shared" si="638"/>
        <v>Y</v>
      </c>
      <c r="AA351" t="s">
        <v>203</v>
      </c>
      <c r="AC351">
        <f t="shared" si="639"/>
        <v>1</v>
      </c>
      <c r="AI351" t="s">
        <v>204</v>
      </c>
      <c r="AP351">
        <f t="shared" si="640"/>
        <v>2</v>
      </c>
    </row>
    <row r="352" spans="1:42" x14ac:dyDescent="0.35">
      <c r="A352" t="s">
        <v>24</v>
      </c>
      <c r="B352">
        <v>27</v>
      </c>
      <c r="C352" t="s">
        <v>1</v>
      </c>
      <c r="D352" t="str">
        <f t="shared" ref="D352" si="669">IF($B352&lt;$B353,"L",IF($B353&lt;$B352, "W", "T"))</f>
        <v>W</v>
      </c>
      <c r="E352" s="5">
        <f t="shared" si="633"/>
        <v>40511</v>
      </c>
      <c r="F352" s="4">
        <f t="shared" si="635"/>
        <v>11</v>
      </c>
      <c r="G352">
        <v>8</v>
      </c>
      <c r="H352" t="s">
        <v>34</v>
      </c>
      <c r="I352">
        <v>1830</v>
      </c>
      <c r="J352" t="s">
        <v>40</v>
      </c>
      <c r="K352" t="s">
        <v>61</v>
      </c>
      <c r="M352">
        <f t="shared" si="613"/>
        <v>6</v>
      </c>
      <c r="N352" s="10">
        <f t="shared" si="636"/>
        <v>16</v>
      </c>
      <c r="O352" s="10">
        <f t="shared" si="637"/>
        <v>21.9</v>
      </c>
      <c r="P352" s="8">
        <f>(P353*-1)</f>
        <v>2</v>
      </c>
      <c r="Q352" t="str">
        <f t="shared" si="638"/>
        <v>N</v>
      </c>
      <c r="S352" t="s">
        <v>203</v>
      </c>
      <c r="T352" t="s">
        <v>203</v>
      </c>
      <c r="U352" t="s">
        <v>203</v>
      </c>
      <c r="W352" t="s">
        <v>204</v>
      </c>
      <c r="Z352" t="s">
        <v>203</v>
      </c>
      <c r="AC352">
        <f t="shared" si="639"/>
        <v>6</v>
      </c>
      <c r="AM352" t="s">
        <v>203</v>
      </c>
      <c r="AN352" t="s">
        <v>203</v>
      </c>
      <c r="AP352">
        <f t="shared" si="640"/>
        <v>2</v>
      </c>
    </row>
    <row r="353" spans="1:42" x14ac:dyDescent="0.35">
      <c r="A353" t="s">
        <v>22</v>
      </c>
      <c r="B353">
        <v>6</v>
      </c>
      <c r="C353" t="s">
        <v>1</v>
      </c>
      <c r="D353" t="str">
        <f t="shared" ref="D353" si="670">IF($B352&lt;$B353, "W", IF($B353&lt;$B352, "L", "T"))</f>
        <v>L</v>
      </c>
      <c r="E353" s="5">
        <v>40511</v>
      </c>
      <c r="F353" s="4">
        <f t="shared" si="635"/>
        <v>11</v>
      </c>
      <c r="G353">
        <v>8</v>
      </c>
      <c r="H353" t="s">
        <v>35</v>
      </c>
      <c r="I353">
        <v>1830</v>
      </c>
      <c r="J353" t="s">
        <v>40</v>
      </c>
      <c r="K353" t="s">
        <v>61</v>
      </c>
      <c r="M353">
        <f t="shared" si="615"/>
        <v>27</v>
      </c>
      <c r="N353" s="10">
        <f t="shared" si="636"/>
        <v>18.8</v>
      </c>
      <c r="O353" s="10">
        <f t="shared" si="637"/>
        <v>29.2</v>
      </c>
      <c r="P353" s="8">
        <v>-2</v>
      </c>
      <c r="Q353" t="str">
        <f t="shared" si="638"/>
        <v>N</v>
      </c>
      <c r="T353" t="s">
        <v>203</v>
      </c>
      <c r="Z353" t="s">
        <v>204</v>
      </c>
      <c r="AC353">
        <f t="shared" si="639"/>
        <v>3</v>
      </c>
      <c r="AD353" t="s">
        <v>204</v>
      </c>
      <c r="AE353" t="s">
        <v>203</v>
      </c>
      <c r="AI353" t="s">
        <v>203</v>
      </c>
      <c r="AM353" t="s">
        <v>204</v>
      </c>
      <c r="AN353" t="s">
        <v>203</v>
      </c>
      <c r="AP353">
        <f t="shared" si="640"/>
        <v>7</v>
      </c>
    </row>
    <row r="354" spans="1:42" x14ac:dyDescent="0.35">
      <c r="A354" t="s">
        <v>15</v>
      </c>
      <c r="B354">
        <v>24</v>
      </c>
      <c r="C354" t="s">
        <v>1</v>
      </c>
      <c r="D354" t="str">
        <f t="shared" ref="D354" si="671">IF($B354&lt;$B355,"L",IF($B355&lt;$B354, "W", "T"))</f>
        <v>L</v>
      </c>
      <c r="E354" s="5">
        <f t="shared" ref="E354:E384" si="672">$E355</f>
        <v>40514</v>
      </c>
      <c r="F354" s="4">
        <f>1+IF(ISNA(VLOOKUP($A354,$A$322:$F$353,6,FALSE)),VLOOKUP($A354,$A$290:$F$321,6,FALSE),VLOOKUP($A354,$A$322:$F$353,6,FALSE))</f>
        <v>12</v>
      </c>
      <c r="G354">
        <v>4</v>
      </c>
      <c r="H354" t="s">
        <v>34</v>
      </c>
      <c r="I354">
        <v>2020</v>
      </c>
      <c r="J354" t="s">
        <v>43</v>
      </c>
      <c r="K354" s="1">
        <f>K355</f>
        <v>36</v>
      </c>
      <c r="L354" s="1" t="str">
        <f>L355</f>
        <v>Partly Cloudy</v>
      </c>
      <c r="M354">
        <f t="shared" si="613"/>
        <v>34</v>
      </c>
      <c r="N354" s="10">
        <f>IF(ISNA(VLOOKUP($A354,$A$322:$N$353,2,FALSE)),((VLOOKUP($A354,$A$290:$N$321,14,FALSE)*($F354-2))+VLOOKUP($A354,$A$290:$N$321,2,FALSE))/($F354-1),((VLOOKUP($A354,$A$322:$N$353,14,FALSE)*($F354-2))+VLOOKUP($A354,$A$322:$N$353,2,FALSE))/($F354-1))</f>
        <v>24</v>
      </c>
      <c r="O354" s="10">
        <f>IF(ISNA(VLOOKUP($A354,$A$322:$O$353,13,FALSE)),((VLOOKUP($A354,$A$290:$O$321,15,FALSE)*($F354-2))+VLOOKUP($A354,$A$290:$O$321,13,FALSE))/($F354-1),((VLOOKUP($A354,$A$322:$O$353,15,FALSE)*($F354-2))+VLOOKUP($A354,$A$322:$O$353,13,FALSE))/($F354-1))</f>
        <v>26.09090909090909</v>
      </c>
      <c r="P354" s="8">
        <f>(P355*-1)</f>
        <v>-8</v>
      </c>
      <c r="Q354" t="str">
        <f>IF(AND(($P354 &lt;  0), ($D354="L")), "N", IF(AND(($P354 &gt; 0), ($D354="W")),"N","Y"))</f>
        <v>N</v>
      </c>
      <c r="R354" t="s">
        <v>203</v>
      </c>
      <c r="T354" t="s">
        <v>203</v>
      </c>
      <c r="U354" t="s">
        <v>204</v>
      </c>
      <c r="Z354" t="s">
        <v>203</v>
      </c>
      <c r="AA354" t="s">
        <v>203</v>
      </c>
      <c r="AB354" t="s">
        <v>203</v>
      </c>
      <c r="AC354">
        <f t="shared" si="639"/>
        <v>7</v>
      </c>
      <c r="AH354" t="s">
        <v>203</v>
      </c>
      <c r="AK354" t="s">
        <v>203</v>
      </c>
      <c r="AL354" t="s">
        <v>203</v>
      </c>
      <c r="AP354">
        <f t="shared" si="640"/>
        <v>3</v>
      </c>
    </row>
    <row r="355" spans="1:42" x14ac:dyDescent="0.35">
      <c r="A355" t="s">
        <v>27</v>
      </c>
      <c r="B355">
        <v>34</v>
      </c>
      <c r="C355" t="s">
        <v>1</v>
      </c>
      <c r="D355" t="str">
        <f t="shared" ref="D355" si="673">IF($B354&lt;$B355, "W", IF($B355&lt;$B354, "L", "T"))</f>
        <v>W</v>
      </c>
      <c r="E355" s="5">
        <v>40514</v>
      </c>
      <c r="F355" s="4">
        <f t="shared" ref="F355:F385" si="674">1+IF(ISNA(VLOOKUP($A355,$A$322:$F$353,6,FALSE)),VLOOKUP($A355,$A$290:$F$321,6,FALSE),VLOOKUP($A355,$A$322:$F$353,6,FALSE))</f>
        <v>12</v>
      </c>
      <c r="G355">
        <v>4</v>
      </c>
      <c r="H355" t="s">
        <v>35</v>
      </c>
      <c r="I355">
        <v>2020</v>
      </c>
      <c r="J355" t="s">
        <v>43</v>
      </c>
      <c r="K355" s="1">
        <v>36</v>
      </c>
      <c r="L355" s="1" t="s">
        <v>62</v>
      </c>
      <c r="M355">
        <f t="shared" si="615"/>
        <v>24</v>
      </c>
      <c r="N355" s="10">
        <f t="shared" ref="N355:N382" si="675">IF(ISNA(VLOOKUP($A355,$A$322:$N$353,2,FALSE)),((VLOOKUP($A355,$A$290:$N$321,14,FALSE)*($F355-2))+VLOOKUP($A355,$A$290:$N$321,2,FALSE))/($F355-1),((VLOOKUP($A355,$A$322:$N$353,14,FALSE)*($F355-2))+VLOOKUP($A355,$A$322:$N$353,2,FALSE))/($F355-1))</f>
        <v>28.181818181818183</v>
      </c>
      <c r="O355" s="10">
        <f t="shared" ref="O355:O382" si="676">IF(ISNA(VLOOKUP($A355,$A$322:$O$353,13,FALSE)),((VLOOKUP($A355,$A$290:$O$321,15,FALSE)*($F355-2))+VLOOKUP($A355,$A$290:$O$321,13,FALSE))/($F355-1),((VLOOKUP($A355,$A$322:$O$353,15,FALSE)*($F355-2))+VLOOKUP($A355,$A$322:$O$353,13,FALSE))/($F355-1))</f>
        <v>23.363636363636363</v>
      </c>
      <c r="P355" s="8">
        <v>8</v>
      </c>
      <c r="Q355" t="str">
        <f t="shared" ref="Q355:Q385" si="677">IF(AND(($P355 &lt;  0), ($D355="L")), "N", IF(AND(($P355 &gt; 0), ($D355="W")),"N","Y"))</f>
        <v>N</v>
      </c>
      <c r="S355" t="s">
        <v>203</v>
      </c>
      <c r="AC355">
        <f t="shared" si="639"/>
        <v>1</v>
      </c>
      <c r="AK355" t="s">
        <v>204</v>
      </c>
      <c r="AL355" t="s">
        <v>204</v>
      </c>
      <c r="AP355">
        <f t="shared" si="640"/>
        <v>4</v>
      </c>
    </row>
    <row r="356" spans="1:42" x14ac:dyDescent="0.35">
      <c r="A356" t="s">
        <v>24</v>
      </c>
      <c r="B356">
        <v>16</v>
      </c>
      <c r="C356" t="s">
        <v>1</v>
      </c>
      <c r="D356" t="str">
        <f t="shared" ref="D356" si="678">IF($B356&lt;$B357,"L",IF($B357&lt;$B356, "W", "T"))</f>
        <v>L</v>
      </c>
      <c r="E356" s="5">
        <f t="shared" si="672"/>
        <v>40517</v>
      </c>
      <c r="F356" s="4">
        <f t="shared" si="674"/>
        <v>12</v>
      </c>
      <c r="G356">
        <v>6</v>
      </c>
      <c r="H356" t="s">
        <v>34</v>
      </c>
      <c r="I356">
        <v>1200</v>
      </c>
      <c r="J356" t="s">
        <v>38</v>
      </c>
      <c r="K356">
        <v>26</v>
      </c>
      <c r="L356" t="s">
        <v>64</v>
      </c>
      <c r="M356">
        <f t="shared" si="613"/>
        <v>34</v>
      </c>
      <c r="N356" s="10">
        <f t="shared" si="675"/>
        <v>17</v>
      </c>
      <c r="O356" s="10">
        <f t="shared" si="676"/>
        <v>20.454545454545453</v>
      </c>
      <c r="P356" s="8">
        <f>(P357*-1)</f>
        <v>-9</v>
      </c>
      <c r="Q356" t="str">
        <f t="shared" si="677"/>
        <v>N</v>
      </c>
      <c r="S356" t="s">
        <v>204</v>
      </c>
      <c r="T356" t="s">
        <v>203</v>
      </c>
      <c r="V356" t="s">
        <v>203</v>
      </c>
      <c r="W356" t="s">
        <v>204</v>
      </c>
      <c r="AC356">
        <f t="shared" si="639"/>
        <v>6</v>
      </c>
      <c r="AH356" t="s">
        <v>204</v>
      </c>
      <c r="AL356" t="s">
        <v>203</v>
      </c>
      <c r="AP356">
        <f t="shared" si="640"/>
        <v>3</v>
      </c>
    </row>
    <row r="357" spans="1:42" x14ac:dyDescent="0.35">
      <c r="A357" t="s">
        <v>26</v>
      </c>
      <c r="B357">
        <v>34</v>
      </c>
      <c r="C357" t="s">
        <v>1</v>
      </c>
      <c r="D357" t="str">
        <f t="shared" ref="D357" si="679">IF($B356&lt;$B357, "W", IF($B357&lt;$B356, "L", "T"))</f>
        <v>W</v>
      </c>
      <c r="E357" s="5">
        <v>40517</v>
      </c>
      <c r="F357" s="4">
        <f t="shared" si="674"/>
        <v>12</v>
      </c>
      <c r="G357">
        <v>7</v>
      </c>
      <c r="H357" t="s">
        <v>35</v>
      </c>
      <c r="I357">
        <v>1200</v>
      </c>
      <c r="J357" t="s">
        <v>38</v>
      </c>
      <c r="K357">
        <v>26</v>
      </c>
      <c r="L357" t="s">
        <v>64</v>
      </c>
      <c r="M357">
        <f t="shared" si="615"/>
        <v>16</v>
      </c>
      <c r="N357" s="10">
        <f t="shared" si="675"/>
        <v>24.454545454545453</v>
      </c>
      <c r="O357" s="10">
        <f t="shared" si="676"/>
        <v>15.090909090909092</v>
      </c>
      <c r="P357" s="8">
        <v>9</v>
      </c>
      <c r="Q357" t="str">
        <f t="shared" si="677"/>
        <v>N</v>
      </c>
      <c r="W357" t="s">
        <v>203</v>
      </c>
      <c r="Z357" t="s">
        <v>203</v>
      </c>
      <c r="AA357" t="s">
        <v>203</v>
      </c>
      <c r="AC357">
        <f t="shared" si="639"/>
        <v>3</v>
      </c>
      <c r="AD357" t="s">
        <v>203</v>
      </c>
      <c r="AJ357" t="s">
        <v>203</v>
      </c>
      <c r="AL357" t="s">
        <v>203</v>
      </c>
      <c r="AN357" t="s">
        <v>203</v>
      </c>
      <c r="AP357">
        <f t="shared" si="640"/>
        <v>4</v>
      </c>
    </row>
    <row r="358" spans="1:42" x14ac:dyDescent="0.35">
      <c r="A358" t="s">
        <v>8</v>
      </c>
      <c r="B358">
        <v>13</v>
      </c>
      <c r="C358" t="s">
        <v>1</v>
      </c>
      <c r="D358" t="str">
        <f t="shared" ref="D358" si="680">IF($B358&lt;$B359,"L",IF($B359&lt;$B358, "W", "T"))</f>
        <v>W</v>
      </c>
      <c r="E358" s="5">
        <f t="shared" si="672"/>
        <v>40517</v>
      </c>
      <c r="F358" s="4">
        <f t="shared" si="674"/>
        <v>12</v>
      </c>
      <c r="G358">
        <v>7</v>
      </c>
      <c r="H358" t="s">
        <v>34</v>
      </c>
      <c r="I358">
        <v>1300</v>
      </c>
      <c r="J358" t="s">
        <v>43</v>
      </c>
      <c r="K358">
        <v>76</v>
      </c>
      <c r="L358" t="s">
        <v>69</v>
      </c>
      <c r="M358">
        <f t="shared" si="613"/>
        <v>10</v>
      </c>
      <c r="N358" s="10">
        <f t="shared" si="675"/>
        <v>19.636363636363637</v>
      </c>
      <c r="O358" s="10">
        <f t="shared" si="676"/>
        <v>20.818181818181817</v>
      </c>
      <c r="P358" s="8">
        <f>(P359*-1)</f>
        <v>-5.5</v>
      </c>
      <c r="Q358" t="str">
        <f t="shared" si="677"/>
        <v>Y</v>
      </c>
      <c r="R358" t="s">
        <v>204</v>
      </c>
      <c r="Y358" t="s">
        <v>203</v>
      </c>
      <c r="AC358">
        <f t="shared" si="639"/>
        <v>3</v>
      </c>
      <c r="AD358" t="s">
        <v>203</v>
      </c>
      <c r="AH358" t="s">
        <v>203</v>
      </c>
      <c r="AI358" t="s">
        <v>204</v>
      </c>
      <c r="AL358" t="s">
        <v>203</v>
      </c>
      <c r="AN358" t="s">
        <v>203</v>
      </c>
      <c r="AP358">
        <f t="shared" si="640"/>
        <v>6</v>
      </c>
    </row>
    <row r="359" spans="1:42" x14ac:dyDescent="0.35">
      <c r="A359" t="s">
        <v>10</v>
      </c>
      <c r="B359">
        <v>10</v>
      </c>
      <c r="C359" t="s">
        <v>1</v>
      </c>
      <c r="D359" t="str">
        <f t="shared" ref="D359" si="681">IF($B358&lt;$B359, "W", IF($B359&lt;$B358, "L", "T"))</f>
        <v>L</v>
      </c>
      <c r="E359" s="5">
        <v>40517</v>
      </c>
      <c r="F359" s="4">
        <f t="shared" si="674"/>
        <v>12</v>
      </c>
      <c r="G359">
        <v>7</v>
      </c>
      <c r="H359" t="s">
        <v>35</v>
      </c>
      <c r="I359">
        <v>1300</v>
      </c>
      <c r="J359" t="s">
        <v>43</v>
      </c>
      <c r="K359">
        <v>76</v>
      </c>
      <c r="L359" t="s">
        <v>69</v>
      </c>
      <c r="M359">
        <f t="shared" si="615"/>
        <v>13</v>
      </c>
      <c r="N359" s="10">
        <f t="shared" si="675"/>
        <v>18.636363636363637</v>
      </c>
      <c r="O359" s="10">
        <f t="shared" si="676"/>
        <v>20.454545454545453</v>
      </c>
      <c r="P359" s="8">
        <v>5.5</v>
      </c>
      <c r="Q359" t="str">
        <f t="shared" si="677"/>
        <v>Y</v>
      </c>
      <c r="V359" t="s">
        <v>203</v>
      </c>
      <c r="W359" t="s">
        <v>203</v>
      </c>
      <c r="Z359" t="s">
        <v>203</v>
      </c>
      <c r="AA359" t="s">
        <v>204</v>
      </c>
      <c r="AC359">
        <f t="shared" si="639"/>
        <v>5</v>
      </c>
      <c r="AH359" t="s">
        <v>204</v>
      </c>
      <c r="AI359" t="s">
        <v>203</v>
      </c>
      <c r="AP359">
        <f t="shared" si="640"/>
        <v>3</v>
      </c>
    </row>
    <row r="360" spans="1:42" x14ac:dyDescent="0.35">
      <c r="A360" t="s">
        <v>29</v>
      </c>
      <c r="B360">
        <v>7</v>
      </c>
      <c r="C360" t="s">
        <v>1</v>
      </c>
      <c r="D360" t="str">
        <f t="shared" ref="D360" si="682">IF($B360&lt;$B361,"L",IF($B361&lt;$B360, "W", "T"))</f>
        <v>L</v>
      </c>
      <c r="E360" s="5">
        <f t="shared" si="672"/>
        <v>40517</v>
      </c>
      <c r="F360" s="4">
        <f t="shared" si="674"/>
        <v>12</v>
      </c>
      <c r="G360">
        <v>7</v>
      </c>
      <c r="H360" t="s">
        <v>34</v>
      </c>
      <c r="I360">
        <v>1300</v>
      </c>
      <c r="J360" t="s">
        <v>43</v>
      </c>
      <c r="K360">
        <v>33</v>
      </c>
      <c r="L360" t="s">
        <v>74</v>
      </c>
      <c r="M360">
        <f t="shared" si="613"/>
        <v>31</v>
      </c>
      <c r="N360" s="10">
        <f t="shared" si="675"/>
        <v>19.545454545454547</v>
      </c>
      <c r="O360" s="10">
        <f t="shared" si="676"/>
        <v>23.818181818181817</v>
      </c>
      <c r="P360" s="8">
        <f>(P361*-1)</f>
        <v>-7.5</v>
      </c>
      <c r="Q360" t="str">
        <f t="shared" si="677"/>
        <v>N</v>
      </c>
      <c r="R360" t="s">
        <v>203</v>
      </c>
      <c r="S360" t="s">
        <v>204</v>
      </c>
      <c r="V360" t="s">
        <v>203</v>
      </c>
      <c r="W360" t="s">
        <v>203</v>
      </c>
      <c r="Y360" t="s">
        <v>203</v>
      </c>
      <c r="AA360" t="s">
        <v>203</v>
      </c>
      <c r="AC360">
        <f t="shared" si="639"/>
        <v>7</v>
      </c>
      <c r="AD360" t="s">
        <v>203</v>
      </c>
      <c r="AI360" t="s">
        <v>203</v>
      </c>
      <c r="AJ360" t="s">
        <v>203</v>
      </c>
      <c r="AM360" t="s">
        <v>204</v>
      </c>
      <c r="AN360" t="s">
        <v>203</v>
      </c>
      <c r="AO360" t="s">
        <v>204</v>
      </c>
      <c r="AP360">
        <f t="shared" si="640"/>
        <v>8</v>
      </c>
    </row>
    <row r="361" spans="1:42" x14ac:dyDescent="0.35">
      <c r="A361" t="s">
        <v>21</v>
      </c>
      <c r="B361">
        <v>31</v>
      </c>
      <c r="C361" t="s">
        <v>1</v>
      </c>
      <c r="D361" t="str">
        <f t="shared" ref="D361" si="683">IF($B360&lt;$B361, "W", IF($B361&lt;$B360, "L", "T"))</f>
        <v>W</v>
      </c>
      <c r="E361" s="5">
        <v>40517</v>
      </c>
      <c r="F361" s="4">
        <f t="shared" si="674"/>
        <v>12</v>
      </c>
      <c r="G361">
        <v>7</v>
      </c>
      <c r="H361" t="s">
        <v>35</v>
      </c>
      <c r="I361">
        <v>1300</v>
      </c>
      <c r="J361" t="s">
        <v>43</v>
      </c>
      <c r="K361">
        <v>33</v>
      </c>
      <c r="L361" t="s">
        <v>74</v>
      </c>
      <c r="M361">
        <f t="shared" si="615"/>
        <v>7</v>
      </c>
      <c r="N361" s="10">
        <f t="shared" si="675"/>
        <v>25.181818181818183</v>
      </c>
      <c r="O361" s="10">
        <f t="shared" si="676"/>
        <v>21.818181818181817</v>
      </c>
      <c r="P361" s="8">
        <v>7.5</v>
      </c>
      <c r="Q361" t="str">
        <f t="shared" si="677"/>
        <v>N</v>
      </c>
      <c r="W361" t="s">
        <v>204</v>
      </c>
      <c r="AA361" t="s">
        <v>204</v>
      </c>
      <c r="AC361">
        <f t="shared" si="639"/>
        <v>4</v>
      </c>
      <c r="AK361" t="s">
        <v>203</v>
      </c>
      <c r="AP361">
        <f t="shared" si="640"/>
        <v>1</v>
      </c>
    </row>
    <row r="362" spans="1:42" x14ac:dyDescent="0.35">
      <c r="A362" t="s">
        <v>17</v>
      </c>
      <c r="B362">
        <v>24</v>
      </c>
      <c r="C362" t="s">
        <v>1</v>
      </c>
      <c r="D362" t="str">
        <f t="shared" ref="D362" si="684">IF($B362&lt;$B363,"L",IF($B363&lt;$B362, "W", "T"))</f>
        <v>W</v>
      </c>
      <c r="E362" s="5">
        <f t="shared" si="672"/>
        <v>40517</v>
      </c>
      <c r="F362" s="4">
        <f t="shared" si="674"/>
        <v>12</v>
      </c>
      <c r="G362">
        <v>7</v>
      </c>
      <c r="H362" t="s">
        <v>34</v>
      </c>
      <c r="I362">
        <v>1300</v>
      </c>
      <c r="J362" t="s">
        <v>43</v>
      </c>
      <c r="K362" t="s">
        <v>61</v>
      </c>
      <c r="M362">
        <f t="shared" si="613"/>
        <v>20</v>
      </c>
      <c r="N362" s="10">
        <f t="shared" si="675"/>
        <v>20.181818181818183</v>
      </c>
      <c r="O362" s="10">
        <f t="shared" si="676"/>
        <v>15.636363636363637</v>
      </c>
      <c r="P362" s="8">
        <f>(P363*-1)</f>
        <v>5.5</v>
      </c>
      <c r="Q362" t="str">
        <f t="shared" si="677"/>
        <v>N</v>
      </c>
      <c r="AC362">
        <f t="shared" si="639"/>
        <v>0</v>
      </c>
      <c r="AI362" t="s">
        <v>204</v>
      </c>
      <c r="AP362">
        <f t="shared" si="640"/>
        <v>2</v>
      </c>
    </row>
    <row r="363" spans="1:42" x14ac:dyDescent="0.35">
      <c r="A363" t="s">
        <v>16</v>
      </c>
      <c r="B363">
        <v>20</v>
      </c>
      <c r="C363" t="s">
        <v>1</v>
      </c>
      <c r="D363" t="str">
        <f t="shared" ref="D363" si="685">IF($B362&lt;$B363, "W", IF($B363&lt;$B362, "L", "T"))</f>
        <v>L</v>
      </c>
      <c r="E363" s="5">
        <v>40517</v>
      </c>
      <c r="F363" s="4">
        <f t="shared" si="674"/>
        <v>12</v>
      </c>
      <c r="G363">
        <v>10</v>
      </c>
      <c r="H363" t="s">
        <v>35</v>
      </c>
      <c r="I363">
        <v>1300</v>
      </c>
      <c r="J363" t="s">
        <v>43</v>
      </c>
      <c r="K363" t="s">
        <v>61</v>
      </c>
      <c r="M363">
        <f t="shared" si="615"/>
        <v>24</v>
      </c>
      <c r="N363" s="10">
        <f t="shared" si="675"/>
        <v>23.454545454545453</v>
      </c>
      <c r="O363" s="10">
        <f t="shared" si="676"/>
        <v>25.636363636363637</v>
      </c>
      <c r="P363" s="8">
        <v>-5.5</v>
      </c>
      <c r="Q363" t="str">
        <f t="shared" si="677"/>
        <v>N</v>
      </c>
      <c r="R363" t="s">
        <v>204</v>
      </c>
      <c r="S363" t="s">
        <v>203</v>
      </c>
      <c r="T363" t="s">
        <v>203</v>
      </c>
      <c r="Z363" t="s">
        <v>203</v>
      </c>
      <c r="AC363">
        <f t="shared" si="639"/>
        <v>5</v>
      </c>
      <c r="AD363" t="s">
        <v>203</v>
      </c>
      <c r="AE363" t="s">
        <v>203</v>
      </c>
      <c r="AI363" t="s">
        <v>203</v>
      </c>
      <c r="AM363" t="s">
        <v>204</v>
      </c>
      <c r="AP363">
        <f t="shared" si="640"/>
        <v>5</v>
      </c>
    </row>
    <row r="364" spans="1:42" x14ac:dyDescent="0.35">
      <c r="A364" t="s">
        <v>19</v>
      </c>
      <c r="B364">
        <v>17</v>
      </c>
      <c r="C364" t="s">
        <v>1</v>
      </c>
      <c r="D364" t="str">
        <f t="shared" ref="D364" si="686">IF($B364&lt;$B365,"L",IF($B365&lt;$B364, "W", "T"))</f>
        <v>W</v>
      </c>
      <c r="E364" s="5">
        <f t="shared" si="672"/>
        <v>40517</v>
      </c>
      <c r="F364" s="4">
        <f t="shared" si="674"/>
        <v>12</v>
      </c>
      <c r="G364">
        <v>7</v>
      </c>
      <c r="H364" t="s">
        <v>34</v>
      </c>
      <c r="I364">
        <v>1200</v>
      </c>
      <c r="J364" t="s">
        <v>38</v>
      </c>
      <c r="K364">
        <v>35</v>
      </c>
      <c r="L364" t="s">
        <v>65</v>
      </c>
      <c r="M364">
        <f t="shared" si="613"/>
        <v>6</v>
      </c>
      <c r="N364" s="10">
        <f t="shared" si="675"/>
        <v>21.818181818181817</v>
      </c>
      <c r="O364" s="10">
        <f t="shared" si="676"/>
        <v>26.727272727272727</v>
      </c>
      <c r="P364" s="8">
        <f>(P365*-1)</f>
        <v>-3</v>
      </c>
      <c r="Q364" t="str">
        <f t="shared" si="677"/>
        <v>Y</v>
      </c>
      <c r="R364" t="s">
        <v>203</v>
      </c>
      <c r="T364" t="s">
        <v>204</v>
      </c>
      <c r="W364" t="s">
        <v>203</v>
      </c>
      <c r="X364" t="s">
        <v>203</v>
      </c>
      <c r="AC364">
        <f t="shared" si="639"/>
        <v>5</v>
      </c>
      <c r="AD364" t="s">
        <v>204</v>
      </c>
      <c r="AE364" t="s">
        <v>203</v>
      </c>
      <c r="AP364">
        <f t="shared" si="640"/>
        <v>3</v>
      </c>
    </row>
    <row r="365" spans="1:42" x14ac:dyDescent="0.35">
      <c r="A365" t="s">
        <v>13</v>
      </c>
      <c r="B365">
        <v>6</v>
      </c>
      <c r="C365" t="s">
        <v>1</v>
      </c>
      <c r="D365" t="str">
        <f t="shared" ref="D365" si="687">IF($B364&lt;$B365, "W", IF($B365&lt;$B364, "L", "T"))</f>
        <v>L</v>
      </c>
      <c r="E365" s="5">
        <v>40517</v>
      </c>
      <c r="F365" s="4">
        <f t="shared" si="674"/>
        <v>12</v>
      </c>
      <c r="G365">
        <v>7</v>
      </c>
      <c r="H365" t="s">
        <v>35</v>
      </c>
      <c r="I365">
        <v>1200</v>
      </c>
      <c r="J365" t="s">
        <v>38</v>
      </c>
      <c r="K365">
        <v>35</v>
      </c>
      <c r="L365" t="s">
        <v>65</v>
      </c>
      <c r="M365">
        <f t="shared" si="615"/>
        <v>17</v>
      </c>
      <c r="N365" s="10">
        <f t="shared" si="675"/>
        <v>23.363636363636363</v>
      </c>
      <c r="O365" s="10">
        <f t="shared" si="676"/>
        <v>19.818181818181817</v>
      </c>
      <c r="P365" s="8">
        <v>3</v>
      </c>
      <c r="Q365" t="str">
        <f t="shared" si="677"/>
        <v>Y</v>
      </c>
      <c r="R365" t="s">
        <v>204</v>
      </c>
      <c r="T365" t="s">
        <v>203</v>
      </c>
      <c r="V365" t="s">
        <v>203</v>
      </c>
      <c r="AC365">
        <f t="shared" si="639"/>
        <v>4</v>
      </c>
      <c r="AD365" t="s">
        <v>203</v>
      </c>
      <c r="AE365" t="s">
        <v>203</v>
      </c>
      <c r="AK365" t="s">
        <v>203</v>
      </c>
      <c r="AL365" t="s">
        <v>203</v>
      </c>
      <c r="AN365" t="s">
        <v>203</v>
      </c>
      <c r="AP365">
        <f t="shared" si="640"/>
        <v>5</v>
      </c>
    </row>
    <row r="366" spans="1:42" x14ac:dyDescent="0.35">
      <c r="A366" t="s">
        <v>2</v>
      </c>
      <c r="B366">
        <v>34</v>
      </c>
      <c r="C366" t="s">
        <v>1</v>
      </c>
      <c r="D366" t="str">
        <f t="shared" ref="D366" si="688">IF($B366&lt;$B367,"L",IF($B367&lt;$B366, "W", "T"))</f>
        <v>W</v>
      </c>
      <c r="E366" s="5">
        <f t="shared" si="672"/>
        <v>40517</v>
      </c>
      <c r="F366" s="4">
        <f t="shared" si="674"/>
        <v>12</v>
      </c>
      <c r="G366">
        <v>10</v>
      </c>
      <c r="H366" t="s">
        <v>34</v>
      </c>
      <c r="I366">
        <v>1300</v>
      </c>
      <c r="J366" t="s">
        <v>43</v>
      </c>
      <c r="K366">
        <v>32</v>
      </c>
      <c r="L366" t="s">
        <v>64</v>
      </c>
      <c r="M366">
        <f t="shared" si="613"/>
        <v>30</v>
      </c>
      <c r="N366" s="10">
        <f t="shared" si="675"/>
        <v>24.09090909090909</v>
      </c>
      <c r="O366" s="10">
        <f t="shared" si="676"/>
        <v>17.90909090909091</v>
      </c>
      <c r="P366" s="8">
        <f>(P367*-1)</f>
        <v>6.5</v>
      </c>
      <c r="Q366" t="str">
        <f t="shared" si="677"/>
        <v>N</v>
      </c>
      <c r="AC366">
        <f t="shared" si="639"/>
        <v>0</v>
      </c>
      <c r="AP366">
        <f t="shared" si="640"/>
        <v>0</v>
      </c>
    </row>
    <row r="367" spans="1:42" x14ac:dyDescent="0.35">
      <c r="A367" t="s">
        <v>6</v>
      </c>
      <c r="B367">
        <v>30</v>
      </c>
      <c r="C367" t="s">
        <v>1</v>
      </c>
      <c r="D367" t="str">
        <f t="shared" ref="D367" si="689">IF($B366&lt;$B367, "W", IF($B367&lt;$B366, "L", "T"))</f>
        <v>L</v>
      </c>
      <c r="E367" s="5">
        <v>40517</v>
      </c>
      <c r="F367" s="4">
        <f t="shared" si="674"/>
        <v>12</v>
      </c>
      <c r="G367">
        <v>10</v>
      </c>
      <c r="H367" t="s">
        <v>35</v>
      </c>
      <c r="I367">
        <v>1300</v>
      </c>
      <c r="J367" t="s">
        <v>43</v>
      </c>
      <c r="K367">
        <v>32</v>
      </c>
      <c r="L367" t="s">
        <v>64</v>
      </c>
      <c r="M367">
        <f t="shared" si="615"/>
        <v>34</v>
      </c>
      <c r="N367" s="10">
        <f t="shared" si="675"/>
        <v>20.454545454545453</v>
      </c>
      <c r="O367" s="10">
        <f t="shared" si="676"/>
        <v>26.181818181818183</v>
      </c>
      <c r="P367" s="8">
        <v>-6.5</v>
      </c>
      <c r="Q367" t="str">
        <f t="shared" si="677"/>
        <v>N</v>
      </c>
      <c r="T367" t="s">
        <v>203</v>
      </c>
      <c r="AA367" t="s">
        <v>203</v>
      </c>
      <c r="AC367">
        <f t="shared" si="639"/>
        <v>2</v>
      </c>
      <c r="AE367" t="s">
        <v>203</v>
      </c>
      <c r="AL367" t="s">
        <v>203</v>
      </c>
      <c r="AN367" t="s">
        <v>204</v>
      </c>
      <c r="AO367" t="s">
        <v>203</v>
      </c>
      <c r="AP367">
        <f t="shared" si="640"/>
        <v>5</v>
      </c>
    </row>
    <row r="368" spans="1:42" x14ac:dyDescent="0.35">
      <c r="A368" t="s">
        <v>18</v>
      </c>
      <c r="B368">
        <v>6</v>
      </c>
      <c r="C368" t="s">
        <v>1</v>
      </c>
      <c r="D368" t="str">
        <f t="shared" ref="D368" si="690">IF($B368&lt;$B369,"L",IF($B369&lt;$B368, "W", "T"))</f>
        <v>L</v>
      </c>
      <c r="E368" s="5">
        <f t="shared" si="672"/>
        <v>40517</v>
      </c>
      <c r="F368" s="4">
        <f t="shared" si="674"/>
        <v>12</v>
      </c>
      <c r="G368">
        <v>7</v>
      </c>
      <c r="H368" t="s">
        <v>34</v>
      </c>
      <c r="I368">
        <v>1200</v>
      </c>
      <c r="J368" t="s">
        <v>38</v>
      </c>
      <c r="K368">
        <v>26</v>
      </c>
      <c r="L368" t="s">
        <v>65</v>
      </c>
      <c r="M368">
        <f t="shared" ref="M368:M431" si="691">$B369</f>
        <v>10</v>
      </c>
      <c r="N368" s="10">
        <f t="shared" si="675"/>
        <v>22.727272727272727</v>
      </c>
      <c r="O368" s="10">
        <f t="shared" si="676"/>
        <v>29.363636363636363</v>
      </c>
      <c r="P368" s="8">
        <f>(P369*-1)</f>
        <v>-8</v>
      </c>
      <c r="Q368" t="str">
        <f t="shared" si="677"/>
        <v>N</v>
      </c>
      <c r="AC368">
        <f t="shared" si="639"/>
        <v>0</v>
      </c>
      <c r="AG368" t="s">
        <v>204</v>
      </c>
      <c r="AN368" t="s">
        <v>204</v>
      </c>
      <c r="AP368">
        <f t="shared" si="640"/>
        <v>4</v>
      </c>
    </row>
    <row r="369" spans="1:42" x14ac:dyDescent="0.35">
      <c r="A369" t="s">
        <v>33</v>
      </c>
      <c r="B369">
        <v>10</v>
      </c>
      <c r="C369" t="s">
        <v>1</v>
      </c>
      <c r="D369" t="str">
        <f t="shared" ref="D369" si="692">IF($B368&lt;$B369, "W", IF($B369&lt;$B368, "L", "T"))</f>
        <v>W</v>
      </c>
      <c r="E369" s="5">
        <v>40517</v>
      </c>
      <c r="F369" s="4">
        <f t="shared" si="674"/>
        <v>12</v>
      </c>
      <c r="G369">
        <v>7</v>
      </c>
      <c r="H369" t="s">
        <v>35</v>
      </c>
      <c r="I369">
        <v>1200</v>
      </c>
      <c r="J369" t="s">
        <v>38</v>
      </c>
      <c r="K369">
        <v>26</v>
      </c>
      <c r="L369" t="s">
        <v>65</v>
      </c>
      <c r="M369">
        <f t="shared" ref="M369:M432" si="693">$B368</f>
        <v>6</v>
      </c>
      <c r="N369" s="10">
        <f t="shared" si="675"/>
        <v>25.90909090909091</v>
      </c>
      <c r="O369" s="10">
        <f t="shared" si="676"/>
        <v>21</v>
      </c>
      <c r="P369" s="8">
        <v>8</v>
      </c>
      <c r="Q369" t="str">
        <f t="shared" si="677"/>
        <v>N</v>
      </c>
      <c r="Y369" t="s">
        <v>203</v>
      </c>
      <c r="AC369">
        <f t="shared" si="639"/>
        <v>1</v>
      </c>
      <c r="AL369" t="s">
        <v>203</v>
      </c>
      <c r="AN369" t="s">
        <v>204</v>
      </c>
      <c r="AP369">
        <f t="shared" si="640"/>
        <v>3</v>
      </c>
    </row>
    <row r="370" spans="1:42" x14ac:dyDescent="0.35">
      <c r="A370" t="s">
        <v>11</v>
      </c>
      <c r="B370">
        <v>14</v>
      </c>
      <c r="C370" t="s">
        <v>1</v>
      </c>
      <c r="D370" t="str">
        <f t="shared" ref="D370" si="694">IF($B370&lt;$B371,"L",IF($B371&lt;$B370, "W", "T"))</f>
        <v>L</v>
      </c>
      <c r="E370" s="5">
        <f t="shared" si="672"/>
        <v>40517</v>
      </c>
      <c r="F370" s="4">
        <f t="shared" si="674"/>
        <v>12</v>
      </c>
      <c r="G370">
        <v>7</v>
      </c>
      <c r="H370" t="s">
        <v>34</v>
      </c>
      <c r="I370">
        <v>1200</v>
      </c>
      <c r="J370" t="s">
        <v>38</v>
      </c>
      <c r="K370" t="s">
        <v>61</v>
      </c>
      <c r="M370">
        <f t="shared" si="691"/>
        <v>38</v>
      </c>
      <c r="N370" s="10">
        <f t="shared" si="675"/>
        <v>20.818181818181817</v>
      </c>
      <c r="O370" s="10">
        <f t="shared" si="676"/>
        <v>26.818181818181817</v>
      </c>
      <c r="P370" s="8">
        <f>(P371*-1)</f>
        <v>-5.5</v>
      </c>
      <c r="Q370" t="str">
        <f t="shared" si="677"/>
        <v>N</v>
      </c>
      <c r="W370" t="s">
        <v>203</v>
      </c>
      <c r="Y370" t="s">
        <v>204</v>
      </c>
      <c r="AC370">
        <f t="shared" si="639"/>
        <v>3</v>
      </c>
      <c r="AD370" t="s">
        <v>204</v>
      </c>
      <c r="AH370" t="s">
        <v>203</v>
      </c>
      <c r="AP370">
        <f t="shared" si="640"/>
        <v>3</v>
      </c>
    </row>
    <row r="371" spans="1:42" x14ac:dyDescent="0.35">
      <c r="A371" t="s">
        <v>0</v>
      </c>
      <c r="B371">
        <v>38</v>
      </c>
      <c r="C371" t="s">
        <v>1</v>
      </c>
      <c r="D371" t="str">
        <f t="shared" ref="D371" si="695">IF($B370&lt;$B371, "W", IF($B371&lt;$B370, "L", "T"))</f>
        <v>W</v>
      </c>
      <c r="E371" s="5">
        <v>40517</v>
      </c>
      <c r="F371" s="4">
        <f t="shared" si="674"/>
        <v>12</v>
      </c>
      <c r="G371">
        <v>7</v>
      </c>
      <c r="H371" t="s">
        <v>35</v>
      </c>
      <c r="I371">
        <v>1200</v>
      </c>
      <c r="J371" t="s">
        <v>38</v>
      </c>
      <c r="K371" t="s">
        <v>61</v>
      </c>
      <c r="M371">
        <f t="shared" si="693"/>
        <v>14</v>
      </c>
      <c r="N371" s="10">
        <f t="shared" si="675"/>
        <v>17.181818181818183</v>
      </c>
      <c r="O371" s="10">
        <f t="shared" si="676"/>
        <v>21.727272727272727</v>
      </c>
      <c r="P371" s="8">
        <v>5.5</v>
      </c>
      <c r="Q371" t="str">
        <f t="shared" si="677"/>
        <v>N</v>
      </c>
      <c r="R371" t="s">
        <v>203</v>
      </c>
      <c r="S371" t="s">
        <v>203</v>
      </c>
      <c r="T371" t="s">
        <v>203</v>
      </c>
      <c r="X371" t="s">
        <v>204</v>
      </c>
      <c r="Y371" t="s">
        <v>204</v>
      </c>
      <c r="AA371" t="s">
        <v>204</v>
      </c>
      <c r="AC371">
        <f t="shared" si="639"/>
        <v>9</v>
      </c>
      <c r="AK371" t="s">
        <v>204</v>
      </c>
      <c r="AO371" t="s">
        <v>203</v>
      </c>
      <c r="AP371">
        <f t="shared" si="640"/>
        <v>3</v>
      </c>
    </row>
    <row r="372" spans="1:42" x14ac:dyDescent="0.35">
      <c r="A372" t="s">
        <v>12</v>
      </c>
      <c r="B372">
        <v>28</v>
      </c>
      <c r="C372" t="s">
        <v>1</v>
      </c>
      <c r="D372" t="str">
        <f t="shared" ref="D372" si="696">IF($B372&lt;$B373,"L",IF($B373&lt;$B372, "W", "T"))</f>
        <v>W</v>
      </c>
      <c r="E372" s="5">
        <f t="shared" si="672"/>
        <v>40517</v>
      </c>
      <c r="F372" s="4">
        <f t="shared" si="674"/>
        <v>12</v>
      </c>
      <c r="G372">
        <v>7</v>
      </c>
      <c r="H372" t="s">
        <v>34</v>
      </c>
      <c r="I372">
        <v>1305</v>
      </c>
      <c r="J372" t="s">
        <v>67</v>
      </c>
      <c r="K372">
        <v>67</v>
      </c>
      <c r="L372" t="s">
        <v>119</v>
      </c>
      <c r="M372">
        <f t="shared" si="691"/>
        <v>13</v>
      </c>
      <c r="N372" s="10">
        <f t="shared" si="675"/>
        <v>23.181818181818183</v>
      </c>
      <c r="O372" s="10">
        <f t="shared" si="676"/>
        <v>23.272727272727273</v>
      </c>
      <c r="P372" s="8">
        <f>(P373*-1)</f>
        <v>-13</v>
      </c>
      <c r="Q372" t="str">
        <f t="shared" si="677"/>
        <v>Y</v>
      </c>
      <c r="AC372">
        <f t="shared" si="639"/>
        <v>0</v>
      </c>
      <c r="AD372" t="s">
        <v>204</v>
      </c>
      <c r="AE372" t="s">
        <v>203</v>
      </c>
      <c r="AI372" t="s">
        <v>203</v>
      </c>
      <c r="AL372" t="s">
        <v>203</v>
      </c>
      <c r="AO372" t="s">
        <v>203</v>
      </c>
      <c r="AP372">
        <f t="shared" si="640"/>
        <v>6</v>
      </c>
    </row>
    <row r="373" spans="1:42" x14ac:dyDescent="0.35">
      <c r="A373" t="s">
        <v>32</v>
      </c>
      <c r="B373">
        <v>13</v>
      </c>
      <c r="C373" t="s">
        <v>1</v>
      </c>
      <c r="D373" t="str">
        <f t="shared" ref="D373" si="697">IF($B372&lt;$B373, "W", IF($B373&lt;$B372, "L", "T"))</f>
        <v>L</v>
      </c>
      <c r="E373" s="5">
        <v>40517</v>
      </c>
      <c r="F373" s="4">
        <f t="shared" si="674"/>
        <v>12</v>
      </c>
      <c r="G373">
        <v>7</v>
      </c>
      <c r="H373" t="s">
        <v>35</v>
      </c>
      <c r="I373">
        <v>1305</v>
      </c>
      <c r="J373" t="s">
        <v>67</v>
      </c>
      <c r="K373">
        <v>67</v>
      </c>
      <c r="L373" t="s">
        <v>119</v>
      </c>
      <c r="M373">
        <f t="shared" si="693"/>
        <v>28</v>
      </c>
      <c r="N373" s="10">
        <f t="shared" si="675"/>
        <v>28.181818181818183</v>
      </c>
      <c r="O373" s="10">
        <f t="shared" si="676"/>
        <v>20.454545454545453</v>
      </c>
      <c r="P373" s="8">
        <v>13</v>
      </c>
      <c r="Q373" t="str">
        <f t="shared" si="677"/>
        <v>Y</v>
      </c>
      <c r="S373" t="s">
        <v>204</v>
      </c>
      <c r="T373" t="s">
        <v>203</v>
      </c>
      <c r="U373" t="s">
        <v>203</v>
      </c>
      <c r="Y373" t="s">
        <v>204</v>
      </c>
      <c r="AB373" t="s">
        <v>203</v>
      </c>
      <c r="AC373">
        <f t="shared" si="639"/>
        <v>7</v>
      </c>
      <c r="AE373" t="s">
        <v>203</v>
      </c>
      <c r="AJ373" t="s">
        <v>203</v>
      </c>
      <c r="AP373">
        <f t="shared" si="640"/>
        <v>2</v>
      </c>
    </row>
    <row r="374" spans="1:42" x14ac:dyDescent="0.35">
      <c r="A374" t="s">
        <v>23</v>
      </c>
      <c r="B374">
        <v>19</v>
      </c>
      <c r="C374" t="s">
        <v>1</v>
      </c>
      <c r="D374" t="str">
        <f t="shared" ref="D374" si="698">IF($B374&lt;$B375,"L",IF($B375&lt;$B374, "W", "T"))</f>
        <v>W</v>
      </c>
      <c r="E374" s="5">
        <f t="shared" si="672"/>
        <v>40517</v>
      </c>
      <c r="F374" s="4">
        <f t="shared" si="674"/>
        <v>12</v>
      </c>
      <c r="G374">
        <v>7</v>
      </c>
      <c r="H374" t="s">
        <v>34</v>
      </c>
      <c r="I374">
        <v>1415</v>
      </c>
      <c r="J374" t="s">
        <v>40</v>
      </c>
      <c r="K374" s="1" t="str">
        <f>K375</f>
        <v>Dome</v>
      </c>
      <c r="L374" s="1">
        <f>L375</f>
        <v>0</v>
      </c>
      <c r="M374">
        <f t="shared" si="691"/>
        <v>6</v>
      </c>
      <c r="N374" s="10">
        <f t="shared" si="675"/>
        <v>19.363636363636363</v>
      </c>
      <c r="O374" s="10">
        <f t="shared" si="676"/>
        <v>21</v>
      </c>
      <c r="P374" s="8">
        <f>(P375*-1)</f>
        <v>-3</v>
      </c>
      <c r="Q374" t="str">
        <f t="shared" si="677"/>
        <v>Y</v>
      </c>
      <c r="AC374">
        <f t="shared" si="639"/>
        <v>0</v>
      </c>
      <c r="AP374">
        <f t="shared" si="640"/>
        <v>0</v>
      </c>
    </row>
    <row r="375" spans="1:42" x14ac:dyDescent="0.35">
      <c r="A375" t="s">
        <v>22</v>
      </c>
      <c r="B375">
        <v>6</v>
      </c>
      <c r="C375" t="s">
        <v>1</v>
      </c>
      <c r="D375" t="str">
        <f t="shared" ref="D375" si="699">IF($B374&lt;$B375, "W", IF($B375&lt;$B374, "L", "T"))</f>
        <v>L</v>
      </c>
      <c r="E375" s="5">
        <v>40517</v>
      </c>
      <c r="F375" s="4">
        <f t="shared" si="674"/>
        <v>12</v>
      </c>
      <c r="G375">
        <v>6</v>
      </c>
      <c r="H375" t="s">
        <v>35</v>
      </c>
      <c r="I375">
        <v>1415</v>
      </c>
      <c r="J375" t="s">
        <v>40</v>
      </c>
      <c r="K375" s="1" t="s">
        <v>61</v>
      </c>
      <c r="L375" s="1"/>
      <c r="M375">
        <f t="shared" si="693"/>
        <v>19</v>
      </c>
      <c r="N375" s="10">
        <f t="shared" si="675"/>
        <v>17.636363636363637</v>
      </c>
      <c r="O375" s="10">
        <f t="shared" si="676"/>
        <v>29</v>
      </c>
      <c r="P375" s="8">
        <v>3</v>
      </c>
      <c r="Q375" t="str">
        <f t="shared" si="677"/>
        <v>Y</v>
      </c>
      <c r="T375" t="s">
        <v>203</v>
      </c>
      <c r="Z375" t="s">
        <v>204</v>
      </c>
      <c r="AC375">
        <f t="shared" si="639"/>
        <v>3</v>
      </c>
      <c r="AD375" t="s">
        <v>203</v>
      </c>
      <c r="AE375" t="s">
        <v>203</v>
      </c>
      <c r="AH375" t="s">
        <v>203</v>
      </c>
      <c r="AI375" t="s">
        <v>203</v>
      </c>
      <c r="AL375" t="s">
        <v>203</v>
      </c>
      <c r="AM375" t="s">
        <v>203</v>
      </c>
      <c r="AP375">
        <f t="shared" si="640"/>
        <v>6</v>
      </c>
    </row>
    <row r="376" spans="1:42" ht="15" customHeight="1" x14ac:dyDescent="0.35">
      <c r="A376" t="s">
        <v>28</v>
      </c>
      <c r="B376">
        <v>38</v>
      </c>
      <c r="C376" t="s">
        <v>5</v>
      </c>
      <c r="D376" t="str">
        <f t="shared" ref="D376" si="700">IF($B376&lt;$B377,"L",IF($B377&lt;$B376, "W", "T"))</f>
        <v>W</v>
      </c>
      <c r="E376" s="5">
        <f t="shared" si="672"/>
        <v>40517</v>
      </c>
      <c r="F376" s="4">
        <f t="shared" si="674"/>
        <v>12</v>
      </c>
      <c r="G376">
        <v>10</v>
      </c>
      <c r="H376" t="s">
        <v>34</v>
      </c>
      <c r="I376">
        <v>1615</v>
      </c>
      <c r="J376" t="s">
        <v>43</v>
      </c>
      <c r="K376" s="1" t="str">
        <f>K377</f>
        <v>Dome</v>
      </c>
      <c r="L376" s="1">
        <f>L377</f>
        <v>0</v>
      </c>
      <c r="M376">
        <f t="shared" si="691"/>
        <v>35</v>
      </c>
      <c r="N376" s="10">
        <f t="shared" si="675"/>
        <v>23.272727272727273</v>
      </c>
      <c r="O376" s="10">
        <f t="shared" si="676"/>
        <v>27.363636363636363</v>
      </c>
      <c r="P376" s="8">
        <f>(P377*-1)</f>
        <v>-6</v>
      </c>
      <c r="Q376" t="str">
        <f t="shared" si="677"/>
        <v>Y</v>
      </c>
      <c r="S376" t="s">
        <v>204</v>
      </c>
      <c r="AC376">
        <f t="shared" si="639"/>
        <v>2</v>
      </c>
      <c r="AH376" t="s">
        <v>203</v>
      </c>
      <c r="AI376" t="s">
        <v>203</v>
      </c>
      <c r="AP376">
        <f t="shared" si="640"/>
        <v>2</v>
      </c>
    </row>
    <row r="377" spans="1:42" ht="15" customHeight="1" x14ac:dyDescent="0.35">
      <c r="A377" t="s">
        <v>14</v>
      </c>
      <c r="B377">
        <v>35</v>
      </c>
      <c r="C377" t="s">
        <v>5</v>
      </c>
      <c r="D377" t="str">
        <f t="shared" ref="D377" si="701">IF($B376&lt;$B377, "W", IF($B377&lt;$B376, "L", "T"))</f>
        <v>L</v>
      </c>
      <c r="E377" s="5">
        <v>40517</v>
      </c>
      <c r="F377" s="4">
        <f t="shared" si="674"/>
        <v>12</v>
      </c>
      <c r="G377">
        <v>7</v>
      </c>
      <c r="H377" t="s">
        <v>35</v>
      </c>
      <c r="I377">
        <v>1615</v>
      </c>
      <c r="J377" t="s">
        <v>43</v>
      </c>
      <c r="K377" s="1" t="s">
        <v>61</v>
      </c>
      <c r="L377" s="1"/>
      <c r="M377">
        <f t="shared" si="693"/>
        <v>38</v>
      </c>
      <c r="N377" s="10">
        <f t="shared" si="675"/>
        <v>25.636363636363637</v>
      </c>
      <c r="O377" s="10">
        <f t="shared" si="676"/>
        <v>22.90909090909091</v>
      </c>
      <c r="P377" s="8">
        <v>6</v>
      </c>
      <c r="Q377" t="str">
        <f t="shared" si="677"/>
        <v>Y</v>
      </c>
      <c r="W377" t="s">
        <v>203</v>
      </c>
      <c r="AA377" t="s">
        <v>203</v>
      </c>
      <c r="AC377">
        <f t="shared" si="639"/>
        <v>2</v>
      </c>
      <c r="AG377" t="s">
        <v>203</v>
      </c>
      <c r="AI377" t="s">
        <v>203</v>
      </c>
      <c r="AL377" t="s">
        <v>204</v>
      </c>
      <c r="AO377" t="s">
        <v>203</v>
      </c>
      <c r="AP377">
        <f t="shared" si="640"/>
        <v>5</v>
      </c>
    </row>
    <row r="378" spans="1:42" x14ac:dyDescent="0.35">
      <c r="A378" t="s">
        <v>20</v>
      </c>
      <c r="B378">
        <v>14</v>
      </c>
      <c r="C378" t="s">
        <v>1</v>
      </c>
      <c r="D378" t="str">
        <f t="shared" ref="D378" si="702">IF($B378&lt;$B379,"L",IF($B379&lt;$B378, "W", "T"))</f>
        <v>L</v>
      </c>
      <c r="E378" s="5">
        <f t="shared" si="672"/>
        <v>40517</v>
      </c>
      <c r="F378" s="4">
        <f t="shared" si="674"/>
        <v>12</v>
      </c>
      <c r="G378">
        <v>7</v>
      </c>
      <c r="H378" t="s">
        <v>34</v>
      </c>
      <c r="I378">
        <v>1315</v>
      </c>
      <c r="J378" t="s">
        <v>67</v>
      </c>
      <c r="K378">
        <v>45</v>
      </c>
      <c r="L378" t="s">
        <v>64</v>
      </c>
      <c r="M378">
        <f t="shared" si="691"/>
        <v>31</v>
      </c>
      <c r="N378" s="10">
        <f t="shared" si="675"/>
        <v>12.727272727272727</v>
      </c>
      <c r="O378" s="10">
        <f t="shared" si="676"/>
        <v>25.09090909090909</v>
      </c>
      <c r="P378" s="8">
        <f>(P379*-1)</f>
        <v>-5</v>
      </c>
      <c r="Q378" t="str">
        <f t="shared" si="677"/>
        <v>N</v>
      </c>
      <c r="X378" t="s">
        <v>204</v>
      </c>
      <c r="Y378" t="s">
        <v>203</v>
      </c>
      <c r="AC378">
        <f t="shared" si="639"/>
        <v>3</v>
      </c>
      <c r="AH378" t="s">
        <v>203</v>
      </c>
      <c r="AJ378" t="s">
        <v>204</v>
      </c>
      <c r="AL378" t="s">
        <v>204</v>
      </c>
      <c r="AP378">
        <f t="shared" si="640"/>
        <v>5</v>
      </c>
    </row>
    <row r="379" spans="1:42" x14ac:dyDescent="0.35">
      <c r="A379" t="s">
        <v>25</v>
      </c>
      <c r="B379">
        <v>31</v>
      </c>
      <c r="C379" t="s">
        <v>1</v>
      </c>
      <c r="D379" t="str">
        <f t="shared" ref="D379" si="703">IF($B378&lt;$B379, "W", IF($B379&lt;$B378, "L", "T"))</f>
        <v>W</v>
      </c>
      <c r="E379" s="5">
        <v>40517</v>
      </c>
      <c r="F379" s="4">
        <f t="shared" si="674"/>
        <v>12</v>
      </c>
      <c r="G379">
        <v>7</v>
      </c>
      <c r="H379" t="s">
        <v>35</v>
      </c>
      <c r="I379">
        <v>1315</v>
      </c>
      <c r="J379" t="s">
        <v>67</v>
      </c>
      <c r="K379">
        <v>45</v>
      </c>
      <c r="L379" t="s">
        <v>64</v>
      </c>
      <c r="M379">
        <f t="shared" si="693"/>
        <v>14</v>
      </c>
      <c r="N379" s="10">
        <f t="shared" si="675"/>
        <v>19</v>
      </c>
      <c r="O379" s="10">
        <f t="shared" si="676"/>
        <v>25</v>
      </c>
      <c r="P379" s="8">
        <v>5</v>
      </c>
      <c r="Q379" t="str">
        <f t="shared" si="677"/>
        <v>N</v>
      </c>
      <c r="R379" t="s">
        <v>203</v>
      </c>
      <c r="AA379" t="s">
        <v>204</v>
      </c>
      <c r="AB379" t="s">
        <v>203</v>
      </c>
      <c r="AC379">
        <f t="shared" si="639"/>
        <v>4</v>
      </c>
      <c r="AD379" t="s">
        <v>203</v>
      </c>
      <c r="AG379" t="s">
        <v>204</v>
      </c>
      <c r="AI379" t="s">
        <v>203</v>
      </c>
      <c r="AL379" t="s">
        <v>203</v>
      </c>
      <c r="AP379">
        <f t="shared" si="640"/>
        <v>5</v>
      </c>
    </row>
    <row r="380" spans="1:42" x14ac:dyDescent="0.35">
      <c r="A380" t="s">
        <v>3</v>
      </c>
      <c r="B380">
        <v>28</v>
      </c>
      <c r="C380" t="s">
        <v>1</v>
      </c>
      <c r="D380" t="str">
        <f t="shared" ref="D380" si="704">IF($B380&lt;$B381,"L",IF($B381&lt;$B380, "W", "T"))</f>
        <v>W</v>
      </c>
      <c r="E380" s="5">
        <f t="shared" si="672"/>
        <v>40517</v>
      </c>
      <c r="F380" s="4">
        <f t="shared" si="674"/>
        <v>12</v>
      </c>
      <c r="G380">
        <v>7</v>
      </c>
      <c r="H380" t="s">
        <v>34</v>
      </c>
      <c r="I380">
        <v>1615</v>
      </c>
      <c r="J380" t="s">
        <v>43</v>
      </c>
      <c r="K380">
        <v>72</v>
      </c>
      <c r="L380" t="s">
        <v>65</v>
      </c>
      <c r="M380">
        <f t="shared" si="691"/>
        <v>24</v>
      </c>
      <c r="N380" s="10">
        <f t="shared" si="675"/>
        <v>25.09090909090909</v>
      </c>
      <c r="O380" s="10">
        <f t="shared" si="676"/>
        <v>19</v>
      </c>
      <c r="P380" s="8">
        <f>(P381*-1)</f>
        <v>3</v>
      </c>
      <c r="Q380" t="str">
        <f t="shared" si="677"/>
        <v>N</v>
      </c>
      <c r="T380" t="s">
        <v>203</v>
      </c>
      <c r="AA380" t="s">
        <v>203</v>
      </c>
      <c r="AC380">
        <f t="shared" si="639"/>
        <v>2</v>
      </c>
      <c r="AD380" t="s">
        <v>203</v>
      </c>
      <c r="AI380" t="s">
        <v>203</v>
      </c>
      <c r="AJ380" t="s">
        <v>203</v>
      </c>
      <c r="AK380" t="s">
        <v>203</v>
      </c>
      <c r="AO380" t="s">
        <v>203</v>
      </c>
      <c r="AP380">
        <f t="shared" si="640"/>
        <v>5</v>
      </c>
    </row>
    <row r="381" spans="1:42" x14ac:dyDescent="0.35">
      <c r="A381" t="s">
        <v>9</v>
      </c>
      <c r="B381">
        <v>24</v>
      </c>
      <c r="C381" t="s">
        <v>1</v>
      </c>
      <c r="D381" t="str">
        <f t="shared" ref="D381" si="705">IF($B380&lt;$B381, "W", IF($B381&lt;$B380, "L", "T"))</f>
        <v>L</v>
      </c>
      <c r="E381" s="5">
        <v>40517</v>
      </c>
      <c r="F381" s="4">
        <f t="shared" si="674"/>
        <v>12</v>
      </c>
      <c r="G381">
        <v>7</v>
      </c>
      <c r="H381" t="s">
        <v>35</v>
      </c>
      <c r="I381">
        <v>1615</v>
      </c>
      <c r="J381" t="s">
        <v>43</v>
      </c>
      <c r="K381">
        <v>72</v>
      </c>
      <c r="L381" t="s">
        <v>65</v>
      </c>
      <c r="M381">
        <f t="shared" si="693"/>
        <v>28</v>
      </c>
      <c r="N381" s="10">
        <f t="shared" si="675"/>
        <v>19.90909090909091</v>
      </c>
      <c r="O381" s="10">
        <f t="shared" si="676"/>
        <v>20.272727272727273</v>
      </c>
      <c r="P381" s="8">
        <v>-3</v>
      </c>
      <c r="Q381" t="str">
        <f t="shared" si="677"/>
        <v>N</v>
      </c>
      <c r="S381" t="s">
        <v>203</v>
      </c>
      <c r="U381" t="s">
        <v>203</v>
      </c>
      <c r="Y381" t="s">
        <v>204</v>
      </c>
      <c r="AC381">
        <f t="shared" si="639"/>
        <v>4</v>
      </c>
      <c r="AH381" t="s">
        <v>203</v>
      </c>
      <c r="AJ381" t="s">
        <v>203</v>
      </c>
      <c r="AN381" t="s">
        <v>204</v>
      </c>
      <c r="AP381">
        <f t="shared" si="640"/>
        <v>4</v>
      </c>
    </row>
    <row r="382" spans="1:42" x14ac:dyDescent="0.35">
      <c r="A382" t="s">
        <v>4</v>
      </c>
      <c r="B382">
        <v>13</v>
      </c>
      <c r="C382" t="s">
        <v>1</v>
      </c>
      <c r="D382" t="str">
        <f t="shared" ref="D382" si="706">IF($B382&lt;$B383,"L",IF($B383&lt;$B382, "W", "T"))</f>
        <v>W</v>
      </c>
      <c r="E382" s="5">
        <f t="shared" si="672"/>
        <v>40517</v>
      </c>
      <c r="F382" s="4">
        <f t="shared" si="674"/>
        <v>12</v>
      </c>
      <c r="G382">
        <v>7</v>
      </c>
      <c r="H382" t="s">
        <v>34</v>
      </c>
      <c r="I382">
        <v>2020</v>
      </c>
      <c r="J382" t="s">
        <v>43</v>
      </c>
      <c r="K382">
        <v>35</v>
      </c>
      <c r="L382" t="s">
        <v>62</v>
      </c>
      <c r="M382">
        <f t="shared" si="691"/>
        <v>10</v>
      </c>
      <c r="N382" s="10">
        <f t="shared" si="675"/>
        <v>23.09090909090909</v>
      </c>
      <c r="O382" s="10">
        <f t="shared" si="676"/>
        <v>16.454545454545453</v>
      </c>
      <c r="P382" s="8">
        <f>(P383*-1)</f>
        <v>-3</v>
      </c>
      <c r="Q382" t="str">
        <f t="shared" si="677"/>
        <v>Y</v>
      </c>
      <c r="R382" t="s">
        <v>203</v>
      </c>
      <c r="AA382" t="s">
        <v>204</v>
      </c>
      <c r="AC382">
        <f t="shared" si="639"/>
        <v>3</v>
      </c>
      <c r="AD382" t="s">
        <v>203</v>
      </c>
      <c r="AL382" t="s">
        <v>203</v>
      </c>
      <c r="AO382" t="s">
        <v>203</v>
      </c>
      <c r="AP382">
        <f t="shared" si="640"/>
        <v>3</v>
      </c>
    </row>
    <row r="383" spans="1:42" x14ac:dyDescent="0.35">
      <c r="A383" t="s">
        <v>30</v>
      </c>
      <c r="B383">
        <v>10</v>
      </c>
      <c r="C383" t="s">
        <v>1</v>
      </c>
      <c r="D383" t="str">
        <f t="shared" ref="D383" si="707">IF($B382&lt;$B383, "W", IF($B383&lt;$B382, "L", "T"))</f>
        <v>L</v>
      </c>
      <c r="E383" s="5">
        <v>40517</v>
      </c>
      <c r="F383" s="4">
        <f t="shared" si="674"/>
        <v>12</v>
      </c>
      <c r="G383">
        <v>7</v>
      </c>
      <c r="H383" t="s">
        <v>35</v>
      </c>
      <c r="I383">
        <v>2020</v>
      </c>
      <c r="J383" t="s">
        <v>43</v>
      </c>
      <c r="K383">
        <v>35</v>
      </c>
      <c r="L383" t="s">
        <v>62</v>
      </c>
      <c r="M383">
        <f t="shared" si="693"/>
        <v>13</v>
      </c>
      <c r="N383" s="10">
        <f>IF(ISNA(VLOOKUP($A383,$A$322:$N$353,2,FALSE)),((VLOOKUP($A383,$A$290:$N$321,14,FALSE)*($F383-2))+VLOOKUP($A383,$A$290:$N$321,2,FALSE))/($F383-1),((VLOOKUP($A383,$A$322:$N$353,14,FALSE)*($F383-2))+VLOOKUP($A383,$A$322:$N$353,2,FALSE))/($F383-1))</f>
        <v>22.727272727272727</v>
      </c>
      <c r="O383" s="10">
        <f>IF(ISNA(VLOOKUP($A383,$A$322:$O$353,13,FALSE)),((VLOOKUP($A383,$A$290:$O$321,15,FALSE)*($F383-2))+VLOOKUP($A383,$A$290:$O$321,13,FALSE))/($F383-1),((VLOOKUP($A383,$A$322:$O$353,15,FALSE)*($F383-2))+VLOOKUP($A383,$A$322:$O$353,13,FALSE))/($F383-1))</f>
        <v>17.09090909090909</v>
      </c>
      <c r="P383" s="8">
        <v>3</v>
      </c>
      <c r="Q383" t="str">
        <f t="shared" si="677"/>
        <v>Y</v>
      </c>
      <c r="W383" t="s">
        <v>203</v>
      </c>
      <c r="Y383" t="s">
        <v>203</v>
      </c>
      <c r="AA383" t="s">
        <v>203</v>
      </c>
      <c r="AB383" t="s">
        <v>204</v>
      </c>
      <c r="AC383">
        <f t="shared" si="639"/>
        <v>5</v>
      </c>
      <c r="AO383" t="s">
        <v>203</v>
      </c>
      <c r="AP383">
        <f t="shared" si="640"/>
        <v>1</v>
      </c>
    </row>
    <row r="384" spans="1:42" x14ac:dyDescent="0.35">
      <c r="A384" t="s">
        <v>31</v>
      </c>
      <c r="B384">
        <v>3</v>
      </c>
      <c r="C384" t="s">
        <v>1</v>
      </c>
      <c r="D384" t="str">
        <f t="shared" ref="D384" si="708">IF($B384&lt;$B385,"L",IF($B385&lt;$B384, "W", "T"))</f>
        <v>L</v>
      </c>
      <c r="E384" s="5">
        <f t="shared" si="672"/>
        <v>40518</v>
      </c>
      <c r="F384" s="4">
        <f t="shared" si="674"/>
        <v>12</v>
      </c>
      <c r="G384">
        <v>11</v>
      </c>
      <c r="H384" t="s">
        <v>34</v>
      </c>
      <c r="I384">
        <v>2030</v>
      </c>
      <c r="J384" t="s">
        <v>43</v>
      </c>
      <c r="K384">
        <v>27</v>
      </c>
      <c r="L384" t="s">
        <v>97</v>
      </c>
      <c r="M384">
        <f t="shared" si="691"/>
        <v>45</v>
      </c>
      <c r="N384" s="10">
        <f>IF(ISNA(VLOOKUP($A384,$A$322:$N$353,2,FALSE)),((VLOOKUP($A384,$A$290:$N$321,14,FALSE)*($F384-2))+VLOOKUP($A384,$A$290:$N$321,2,FALSE))/($F384-1),((VLOOKUP($A384,$A$322:$N$353,14,FALSE)*($F384-2))+VLOOKUP($A384,$A$322:$N$353,2,FALSE))/($F384-1))</f>
        <v>24</v>
      </c>
      <c r="O384" s="10">
        <f>IF(ISNA(VLOOKUP($A384,$A$322:$O$353,13,FALSE)),((VLOOKUP($A384,$A$290:$O$321,15,FALSE)*($F384-2))+VLOOKUP($A384,$A$290:$O$321,13,FALSE))/($F384-1),((VLOOKUP($A384,$A$322:$O$353,15,FALSE)*($F384-2))+VLOOKUP($A384,$A$322:$O$353,13,FALSE))/($F384-1))</f>
        <v>17</v>
      </c>
      <c r="P384" s="8">
        <f>(P385*-1)</f>
        <v>-4</v>
      </c>
      <c r="Q384" t="str">
        <f t="shared" si="677"/>
        <v>N</v>
      </c>
      <c r="R384" t="s">
        <v>203</v>
      </c>
      <c r="V384" t="s">
        <v>203</v>
      </c>
      <c r="X384" t="s">
        <v>203</v>
      </c>
      <c r="Z384" t="s">
        <v>203</v>
      </c>
      <c r="AC384">
        <f t="shared" si="639"/>
        <v>4</v>
      </c>
      <c r="AD384" t="s">
        <v>203</v>
      </c>
      <c r="AF384" t="s">
        <v>203</v>
      </c>
      <c r="AI384" t="s">
        <v>203</v>
      </c>
      <c r="AJ384" t="s">
        <v>203</v>
      </c>
      <c r="AO384" t="s">
        <v>204</v>
      </c>
      <c r="AP384">
        <f t="shared" si="640"/>
        <v>6</v>
      </c>
    </row>
    <row r="385" spans="1:42" x14ac:dyDescent="0.35">
      <c r="A385" t="s">
        <v>7</v>
      </c>
      <c r="B385">
        <v>45</v>
      </c>
      <c r="C385" t="s">
        <v>1</v>
      </c>
      <c r="D385" t="str">
        <f t="shared" ref="D385" si="709">IF($B384&lt;$B385, "W", IF($B385&lt;$B384, "L", "T"))</f>
        <v>W</v>
      </c>
      <c r="E385" s="5">
        <v>40518</v>
      </c>
      <c r="F385" s="4">
        <f t="shared" si="674"/>
        <v>12</v>
      </c>
      <c r="G385">
        <v>11</v>
      </c>
      <c r="H385" t="s">
        <v>35</v>
      </c>
      <c r="I385">
        <v>2030</v>
      </c>
      <c r="J385" t="s">
        <v>43</v>
      </c>
      <c r="K385">
        <v>27</v>
      </c>
      <c r="L385" t="s">
        <v>97</v>
      </c>
      <c r="M385">
        <f t="shared" si="693"/>
        <v>3</v>
      </c>
      <c r="N385" s="10">
        <f>IF(ISNA(VLOOKUP($A385,$A$322:$N$353,2,FALSE)),((VLOOKUP($A385,$A$290:$N$321,14,FALSE)*($F385-2))+VLOOKUP($A385,$A$290:$N$321,2,FALSE))/($F385-1),((VLOOKUP($A385,$A$322:$N$353,14,FALSE)*($F385-2))+VLOOKUP($A385,$A$322:$N$353,2,FALSE))/($F385-1))</f>
        <v>30.363636363636363</v>
      </c>
      <c r="O385" s="10">
        <f>IF(ISNA(VLOOKUP($A385,$A$322:$O$353,13,FALSE)),((VLOOKUP($A385,$A$290:$O$321,15,FALSE)*($F385-2))+VLOOKUP($A385,$A$290:$O$321,13,FALSE))/($F385-1),((VLOOKUP($A385,$A$322:$O$353,15,FALSE)*($F385-2))+VLOOKUP($A385,$A$322:$O$353,13,FALSE))/($F385-1))</f>
        <v>24.181818181818183</v>
      </c>
      <c r="P385" s="8">
        <v>4</v>
      </c>
      <c r="Q385" t="str">
        <f t="shared" si="677"/>
        <v>N</v>
      </c>
      <c r="R385" t="s">
        <v>203</v>
      </c>
      <c r="Y385" t="s">
        <v>204</v>
      </c>
      <c r="AC385">
        <f t="shared" si="639"/>
        <v>3</v>
      </c>
      <c r="AP385">
        <f t="shared" si="640"/>
        <v>0</v>
      </c>
    </row>
    <row r="386" spans="1:42" x14ac:dyDescent="0.35">
      <c r="A386" t="s">
        <v>14</v>
      </c>
      <c r="B386">
        <v>30</v>
      </c>
      <c r="C386" t="s">
        <v>1</v>
      </c>
      <c r="D386" t="str">
        <f t="shared" ref="D386" si="710">IF($B386&lt;$B387,"L",IF($B387&lt;$B386, "W", "T"))</f>
        <v>W</v>
      </c>
      <c r="E386" s="5">
        <f t="shared" ref="E386" si="711">$E387</f>
        <v>40521</v>
      </c>
      <c r="F386" s="4">
        <f>1+IF(ISNA(VLOOKUP($A386,$A$354:$F$385,6,FALSE)),VLOOKUP($A386,$A$322:$F$353,6,FALSE),VLOOKUP($A386,$A$354:$F$385,6,FALSE))</f>
        <v>13</v>
      </c>
      <c r="G386">
        <v>4</v>
      </c>
      <c r="H386" t="s">
        <v>34</v>
      </c>
      <c r="I386">
        <v>1920</v>
      </c>
      <c r="J386" t="s">
        <v>38</v>
      </c>
      <c r="K386" s="1">
        <f>K387</f>
        <v>35</v>
      </c>
      <c r="L386" s="1" t="str">
        <f>L387</f>
        <v>Clear, Cold</v>
      </c>
      <c r="M386">
        <f t="shared" si="691"/>
        <v>28</v>
      </c>
      <c r="N386" s="10">
        <f>IF(ISNA(VLOOKUP($A386,$A$354:$N$385,2,FALSE)),((VLOOKUP($A386,$A$322:$N$353,14,FALSE)*($F386-2))+VLOOKUP($A386,$A$322:$N$353,2,FALSE))/($F386-1),((VLOOKUP($A386,$A$354:$N$385,14,FALSE)*($F386-2))+VLOOKUP($A386,$A$354:$N$385,2,FALSE))/($F386-1))</f>
        <v>26.416666666666668</v>
      </c>
      <c r="O386" s="10">
        <f>IF(ISNA(VLOOKUP($A386,$A$354:$O$385,13,FALSE)),((VLOOKUP($A386,$A$322:$O$353,15,FALSE)*($F386-2))+VLOOKUP($A386,$A$322:$O$353,13,FALSE))/($F386-1),((VLOOKUP($A386,$A$354:$O$385,15,FALSE)*($F386-2))+VLOOKUP($A386,$A$354:$O$385,13,FALSE))/($F386-1))</f>
        <v>24.166666666666668</v>
      </c>
      <c r="P386" s="8">
        <f>(P387*-1)</f>
        <v>3.5</v>
      </c>
      <c r="Q386" t="str">
        <f>IF(AND(($P386 &lt;  0), ($D386="L")), "N", IF(AND(($P386 &gt; 0), ($D386="W")),"N","Y"))</f>
        <v>N</v>
      </c>
      <c r="S386" t="s">
        <v>203</v>
      </c>
      <c r="W386" t="s">
        <v>203</v>
      </c>
      <c r="AA386" t="s">
        <v>203</v>
      </c>
      <c r="AC386">
        <f t="shared" si="639"/>
        <v>3</v>
      </c>
      <c r="AI386" t="s">
        <v>203</v>
      </c>
      <c r="AL386" t="s">
        <v>204</v>
      </c>
      <c r="AM386" t="s">
        <v>204</v>
      </c>
      <c r="AP386">
        <f t="shared" si="640"/>
        <v>5</v>
      </c>
    </row>
    <row r="387" spans="1:42" x14ac:dyDescent="0.35">
      <c r="A387" t="s">
        <v>13</v>
      </c>
      <c r="B387">
        <v>28</v>
      </c>
      <c r="C387" t="s">
        <v>1</v>
      </c>
      <c r="D387" t="str">
        <f t="shared" ref="D387" si="712">IF($B386&lt;$B387, "W", IF($B387&lt;$B386, "L", "T"))</f>
        <v>L</v>
      </c>
      <c r="E387" s="5">
        <v>40521</v>
      </c>
      <c r="F387" s="4">
        <f t="shared" ref="F387:F417" si="713">1+IF(ISNA(VLOOKUP($A387,$A$354:$F$385,6,FALSE)),VLOOKUP($A387,$A$322:$F$353,6,FALSE),VLOOKUP($A387,$A$354:$F$385,6,FALSE))</f>
        <v>13</v>
      </c>
      <c r="G387">
        <v>4</v>
      </c>
      <c r="H387" t="s">
        <v>35</v>
      </c>
      <c r="I387">
        <v>1920</v>
      </c>
      <c r="J387" t="s">
        <v>38</v>
      </c>
      <c r="K387" s="1">
        <v>35</v>
      </c>
      <c r="L387" s="1" t="s">
        <v>106</v>
      </c>
      <c r="M387">
        <f t="shared" si="693"/>
        <v>30</v>
      </c>
      <c r="N387" s="10">
        <f t="shared" ref="N387:N417" si="714">IF(ISNA(VLOOKUP($A387,$A$354:$N$385,2,FALSE)),((VLOOKUP($A387,$A$322:$N$353,14,FALSE)*($F387-2))+VLOOKUP($A387,$A$322:$N$353,2,FALSE))/($F387-1),((VLOOKUP($A387,$A$354:$N$385,14,FALSE)*($F387-2))+VLOOKUP($A387,$A$354:$N$385,2,FALSE))/($F387-1))</f>
        <v>21.916666666666668</v>
      </c>
      <c r="O387" s="10">
        <f t="shared" ref="O387:O417" si="715">IF(ISNA(VLOOKUP($A387,$A$354:$O$385,13,FALSE)),((VLOOKUP($A387,$A$322:$O$353,15,FALSE)*($F387-2))+VLOOKUP($A387,$A$322:$O$353,13,FALSE))/($F387-1),((VLOOKUP($A387,$A$354:$O$385,15,FALSE)*($F387-2))+VLOOKUP($A387,$A$354:$O$385,13,FALSE))/($F387-1))</f>
        <v>19.583333333333332</v>
      </c>
      <c r="P387" s="8">
        <v>-3.5</v>
      </c>
      <c r="Q387" t="str">
        <f t="shared" ref="Q387:Q417" si="716">IF(AND(($P387 &lt;  0), ($D387="L")), "N", IF(AND(($P387 &gt; 0), ($D387="W")),"N","Y"))</f>
        <v>N</v>
      </c>
      <c r="R387" t="s">
        <v>204</v>
      </c>
      <c r="AC387">
        <f t="shared" ref="AC387:AC450" si="717">IF(ISBLANK($R387),0,IF($R387="O",2,1))+IF(ISBLANK($S387),0,IF($S387="O",2,1))+IF(ISBLANK($T387),0,IF($T387="O",2,1))+IF(ISBLANK($U387),0,IF($U387="O",2,1))+IF(ISBLANK($V387),0,IF($V387="O",2,1))+IF(ISBLANK($W387),0,IF($W387="O",2,1))+IF(ISBLANK($X387),0,IF($X387="O",2,1))+IF(ISBLANK($Y387),0,IF($Y387="O",2,1))+IF(ISBLANK($Z387),0,IF($Z387="O",2,1))+IF(ISBLANK($AA387),0,IF($AA387="O",2,1))+IF(ISBLANK($AB387),0,IF($AB387="O",2,1))</f>
        <v>2</v>
      </c>
      <c r="AE387" t="s">
        <v>203</v>
      </c>
      <c r="AK387" t="s">
        <v>204</v>
      </c>
      <c r="AP387">
        <f t="shared" ref="AP387:AP450" si="718">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+IF(ISBLANK($AL387),0,IF($AL387="O",2,1))+IF(ISBLANK($AM387),0,IF($AM387="O",2,1))+IF(ISBLANK($AN387),0,IF($AN387="O",2,1))+IF(ISBLANK($AO387),0,IF($AO387="O",2,1))</f>
        <v>3</v>
      </c>
    </row>
    <row r="388" spans="1:42" ht="15" customHeight="1" x14ac:dyDescent="0.35">
      <c r="A388" t="s">
        <v>6</v>
      </c>
      <c r="B388">
        <v>7</v>
      </c>
      <c r="C388" t="s">
        <v>1</v>
      </c>
      <c r="D388" t="str">
        <f t="shared" ref="D388" si="719">IF($B388&lt;$B389,"L",IF($B389&lt;$B388, "W", "T"))</f>
        <v>L</v>
      </c>
      <c r="E388" s="5">
        <f t="shared" ref="E388:E416" si="720">$E389</f>
        <v>40524</v>
      </c>
      <c r="F388" s="4">
        <f t="shared" si="713"/>
        <v>13</v>
      </c>
      <c r="G388">
        <v>7</v>
      </c>
      <c r="H388" t="s">
        <v>34</v>
      </c>
      <c r="I388">
        <v>1300</v>
      </c>
      <c r="J388" t="s">
        <v>43</v>
      </c>
      <c r="K388" s="1">
        <f>K389</f>
        <v>37</v>
      </c>
      <c r="L388" s="1" t="str">
        <f>L389</f>
        <v>Light Rain</v>
      </c>
      <c r="M388">
        <f t="shared" si="691"/>
        <v>23</v>
      </c>
      <c r="N388" s="10">
        <f t="shared" si="714"/>
        <v>21.25</v>
      </c>
      <c r="O388" s="10">
        <f t="shared" si="715"/>
        <v>26.833333333333332</v>
      </c>
      <c r="P388" s="8">
        <f>(P389*-1)</f>
        <v>-8.5</v>
      </c>
      <c r="Q388" t="str">
        <f t="shared" si="716"/>
        <v>N</v>
      </c>
      <c r="T388" t="s">
        <v>203</v>
      </c>
      <c r="U388" t="s">
        <v>203</v>
      </c>
      <c r="V388" t="s">
        <v>203</v>
      </c>
      <c r="X388" t="s">
        <v>203</v>
      </c>
      <c r="AC388">
        <f t="shared" si="717"/>
        <v>4</v>
      </c>
      <c r="AE388" t="s">
        <v>203</v>
      </c>
      <c r="AH388" t="s">
        <v>203</v>
      </c>
      <c r="AL388" t="s">
        <v>204</v>
      </c>
      <c r="AN388" t="s">
        <v>204</v>
      </c>
      <c r="AP388">
        <f t="shared" si="718"/>
        <v>6</v>
      </c>
    </row>
    <row r="389" spans="1:42" ht="15" customHeight="1" x14ac:dyDescent="0.35">
      <c r="A389" t="s">
        <v>4</v>
      </c>
      <c r="B389">
        <v>23</v>
      </c>
      <c r="C389" t="s">
        <v>1</v>
      </c>
      <c r="D389" t="str">
        <f t="shared" ref="D389" si="721">IF($B388&lt;$B389, "W", IF($B389&lt;$B388, "L", "T"))</f>
        <v>W</v>
      </c>
      <c r="E389" s="5">
        <v>40524</v>
      </c>
      <c r="F389" s="4">
        <f t="shared" si="713"/>
        <v>13</v>
      </c>
      <c r="G389">
        <v>7</v>
      </c>
      <c r="H389" t="s">
        <v>35</v>
      </c>
      <c r="I389">
        <v>1300</v>
      </c>
      <c r="J389" t="s">
        <v>43</v>
      </c>
      <c r="K389" s="1">
        <v>37</v>
      </c>
      <c r="L389" s="1" t="s">
        <v>79</v>
      </c>
      <c r="M389">
        <f t="shared" si="693"/>
        <v>7</v>
      </c>
      <c r="N389" s="10">
        <f t="shared" si="714"/>
        <v>22.25</v>
      </c>
      <c r="O389" s="10">
        <f t="shared" si="715"/>
        <v>15.916666666666666</v>
      </c>
      <c r="P389" s="8">
        <v>8.5</v>
      </c>
      <c r="Q389" t="str">
        <f t="shared" si="716"/>
        <v>N</v>
      </c>
      <c r="U389" t="s">
        <v>204</v>
      </c>
      <c r="Z389" t="s">
        <v>203</v>
      </c>
      <c r="AA389" t="s">
        <v>203</v>
      </c>
      <c r="AC389">
        <f t="shared" si="717"/>
        <v>4</v>
      </c>
      <c r="AO389" t="s">
        <v>203</v>
      </c>
      <c r="AP389">
        <f t="shared" si="718"/>
        <v>1</v>
      </c>
    </row>
    <row r="390" spans="1:42" x14ac:dyDescent="0.35">
      <c r="A390" t="s">
        <v>12</v>
      </c>
      <c r="B390">
        <v>31</v>
      </c>
      <c r="C390" t="s">
        <v>1</v>
      </c>
      <c r="D390" t="str">
        <f t="shared" ref="D390" si="722">IF($B390&lt;$B391,"L",IF($B391&lt;$B390, "W", "T"))</f>
        <v>L</v>
      </c>
      <c r="E390" s="5">
        <f t="shared" si="720"/>
        <v>40524</v>
      </c>
      <c r="F390" s="4">
        <f t="shared" si="713"/>
        <v>13</v>
      </c>
      <c r="G390">
        <v>7</v>
      </c>
      <c r="H390" t="s">
        <v>34</v>
      </c>
      <c r="I390">
        <v>1300</v>
      </c>
      <c r="J390" t="s">
        <v>43</v>
      </c>
      <c r="K390">
        <v>54</v>
      </c>
      <c r="L390" t="s">
        <v>65</v>
      </c>
      <c r="M390">
        <f t="shared" si="691"/>
        <v>38</v>
      </c>
      <c r="N390" s="10">
        <f t="shared" si="714"/>
        <v>23.583333333333332</v>
      </c>
      <c r="O390" s="10">
        <f t="shared" si="715"/>
        <v>22.416666666666668</v>
      </c>
      <c r="P390" s="8">
        <f>(P391*-1)</f>
        <v>3.5</v>
      </c>
      <c r="Q390" t="str">
        <f t="shared" si="716"/>
        <v>Y</v>
      </c>
      <c r="U390" t="s">
        <v>203</v>
      </c>
      <c r="AC390">
        <f t="shared" si="717"/>
        <v>1</v>
      </c>
      <c r="AD390" t="s">
        <v>204</v>
      </c>
      <c r="AI390" t="s">
        <v>204</v>
      </c>
      <c r="AL390" t="s">
        <v>203</v>
      </c>
      <c r="AO390" t="s">
        <v>203</v>
      </c>
      <c r="AP390">
        <f t="shared" si="718"/>
        <v>6</v>
      </c>
    </row>
    <row r="391" spans="1:42" x14ac:dyDescent="0.35">
      <c r="A391" t="s">
        <v>19</v>
      </c>
      <c r="B391">
        <v>38</v>
      </c>
      <c r="C391" t="s">
        <v>1</v>
      </c>
      <c r="D391" t="str">
        <f t="shared" ref="D391" si="723">IF($B390&lt;$B391, "W", IF($B391&lt;$B390, "L", "T"))</f>
        <v>W</v>
      </c>
      <c r="E391" s="5">
        <v>40524</v>
      </c>
      <c r="F391" s="4">
        <f t="shared" si="713"/>
        <v>13</v>
      </c>
      <c r="G391">
        <v>7</v>
      </c>
      <c r="H391" t="s">
        <v>35</v>
      </c>
      <c r="I391">
        <v>1300</v>
      </c>
      <c r="J391" t="s">
        <v>43</v>
      </c>
      <c r="K391">
        <v>54</v>
      </c>
      <c r="L391" t="s">
        <v>65</v>
      </c>
      <c r="M391">
        <f t="shared" si="693"/>
        <v>31</v>
      </c>
      <c r="N391" s="10">
        <f t="shared" si="714"/>
        <v>21.416666666666668</v>
      </c>
      <c r="O391" s="10">
        <f t="shared" si="715"/>
        <v>25</v>
      </c>
      <c r="P391" s="8">
        <v>-3.5</v>
      </c>
      <c r="Q391" t="str">
        <f t="shared" si="716"/>
        <v>Y</v>
      </c>
      <c r="T391" t="s">
        <v>203</v>
      </c>
      <c r="X391" t="s">
        <v>203</v>
      </c>
      <c r="AC391">
        <f t="shared" si="717"/>
        <v>2</v>
      </c>
      <c r="AD391" t="s">
        <v>204</v>
      </c>
      <c r="AE391" t="s">
        <v>203</v>
      </c>
      <c r="AH391" t="s">
        <v>203</v>
      </c>
      <c r="AO391" t="s">
        <v>204</v>
      </c>
      <c r="AP391">
        <f t="shared" si="718"/>
        <v>6</v>
      </c>
    </row>
    <row r="392" spans="1:42" x14ac:dyDescent="0.35">
      <c r="A392" t="s">
        <v>8</v>
      </c>
      <c r="B392">
        <v>6</v>
      </c>
      <c r="C392" t="s">
        <v>1</v>
      </c>
      <c r="D392" t="str">
        <f t="shared" ref="D392" si="724">IF($B392&lt;$B393,"L",IF($B393&lt;$B392, "W", "T"))</f>
        <v>L</v>
      </c>
      <c r="E392" s="5">
        <f t="shared" si="720"/>
        <v>40524</v>
      </c>
      <c r="F392" s="4">
        <f t="shared" si="713"/>
        <v>13</v>
      </c>
      <c r="G392">
        <v>7</v>
      </c>
      <c r="H392" t="s">
        <v>34</v>
      </c>
      <c r="I392">
        <v>1300</v>
      </c>
      <c r="J392" t="s">
        <v>43</v>
      </c>
      <c r="K392">
        <v>36</v>
      </c>
      <c r="L392" t="s">
        <v>73</v>
      </c>
      <c r="M392">
        <f t="shared" si="691"/>
        <v>13</v>
      </c>
      <c r="N392" s="10">
        <f t="shared" si="714"/>
        <v>19.083333333333332</v>
      </c>
      <c r="O392" s="10">
        <f t="shared" si="715"/>
        <v>19.916666666666664</v>
      </c>
      <c r="P392" s="8">
        <f>(P393*-1)</f>
        <v>0</v>
      </c>
      <c r="Q392" t="str">
        <f t="shared" si="716"/>
        <v>Y</v>
      </c>
      <c r="R392" t="s">
        <v>204</v>
      </c>
      <c r="Y392" t="s">
        <v>203</v>
      </c>
      <c r="AC392">
        <f t="shared" si="717"/>
        <v>3</v>
      </c>
      <c r="AD392" t="s">
        <v>203</v>
      </c>
      <c r="AH392" t="s">
        <v>203</v>
      </c>
      <c r="AI392" t="s">
        <v>204</v>
      </c>
      <c r="AL392" t="s">
        <v>203</v>
      </c>
      <c r="AP392">
        <f t="shared" si="718"/>
        <v>5</v>
      </c>
    </row>
    <row r="393" spans="1:42" x14ac:dyDescent="0.35">
      <c r="A393" t="s">
        <v>11</v>
      </c>
      <c r="B393">
        <v>13</v>
      </c>
      <c r="C393" t="s">
        <v>1</v>
      </c>
      <c r="D393" t="str">
        <f t="shared" ref="D393" si="725">IF($B392&lt;$B393, "W", IF($B393&lt;$B392, "L", "T"))</f>
        <v>W</v>
      </c>
      <c r="E393" s="5">
        <v>40524</v>
      </c>
      <c r="F393" s="4">
        <f t="shared" si="713"/>
        <v>13</v>
      </c>
      <c r="G393">
        <v>7</v>
      </c>
      <c r="H393" t="s">
        <v>35</v>
      </c>
      <c r="I393">
        <v>1300</v>
      </c>
      <c r="J393" t="s">
        <v>43</v>
      </c>
      <c r="K393">
        <v>36</v>
      </c>
      <c r="L393" t="s">
        <v>73</v>
      </c>
      <c r="M393">
        <f t="shared" si="693"/>
        <v>6</v>
      </c>
      <c r="N393" s="10">
        <f t="shared" si="714"/>
        <v>20.249999999999996</v>
      </c>
      <c r="O393" s="10">
        <f t="shared" si="715"/>
        <v>27.75</v>
      </c>
      <c r="P393" s="8">
        <v>0</v>
      </c>
      <c r="Q393" t="str">
        <f t="shared" si="716"/>
        <v>Y</v>
      </c>
      <c r="V393" t="s">
        <v>204</v>
      </c>
      <c r="W393" t="s">
        <v>203</v>
      </c>
      <c r="AC393">
        <f t="shared" si="717"/>
        <v>3</v>
      </c>
      <c r="AD393" t="s">
        <v>204</v>
      </c>
      <c r="AO393" t="s">
        <v>203</v>
      </c>
      <c r="AP393">
        <f t="shared" si="718"/>
        <v>3</v>
      </c>
    </row>
    <row r="394" spans="1:42" x14ac:dyDescent="0.35">
      <c r="A394" t="s">
        <v>9</v>
      </c>
      <c r="B394">
        <v>17</v>
      </c>
      <c r="C394" t="s">
        <v>1</v>
      </c>
      <c r="D394" t="str">
        <f t="shared" ref="D394" si="726">IF($B394&lt;$B395,"L",IF($B395&lt;$B394, "W", "T"))</f>
        <v>W</v>
      </c>
      <c r="E394" s="5">
        <f t="shared" si="720"/>
        <v>40524</v>
      </c>
      <c r="F394" s="4">
        <f t="shared" si="713"/>
        <v>13</v>
      </c>
      <c r="G394">
        <v>7</v>
      </c>
      <c r="H394" t="s">
        <v>34</v>
      </c>
      <c r="I394">
        <v>1300</v>
      </c>
      <c r="J394" t="s">
        <v>43</v>
      </c>
      <c r="K394">
        <v>43</v>
      </c>
      <c r="L394" t="s">
        <v>73</v>
      </c>
      <c r="M394">
        <f t="shared" si="691"/>
        <v>16</v>
      </c>
      <c r="N394" s="10">
        <f t="shared" si="714"/>
        <v>20.25</v>
      </c>
      <c r="O394" s="10">
        <f t="shared" si="715"/>
        <v>20.916666666666668</v>
      </c>
      <c r="P394" s="8">
        <f>(P395*-1)</f>
        <v>1.5</v>
      </c>
      <c r="Q394" t="str">
        <f t="shared" si="716"/>
        <v>N</v>
      </c>
      <c r="U394" t="s">
        <v>203</v>
      </c>
      <c r="V394" t="s">
        <v>204</v>
      </c>
      <c r="Y394" t="s">
        <v>204</v>
      </c>
      <c r="AA394" t="s">
        <v>203</v>
      </c>
      <c r="AC394">
        <f t="shared" si="717"/>
        <v>6</v>
      </c>
      <c r="AH394" t="s">
        <v>203</v>
      </c>
      <c r="AL394" t="s">
        <v>204</v>
      </c>
      <c r="AN394" t="s">
        <v>204</v>
      </c>
      <c r="AP394">
        <f t="shared" si="718"/>
        <v>5</v>
      </c>
    </row>
    <row r="395" spans="1:42" x14ac:dyDescent="0.35">
      <c r="A395" t="s">
        <v>29</v>
      </c>
      <c r="B395">
        <v>16</v>
      </c>
      <c r="C395" t="s">
        <v>1</v>
      </c>
      <c r="D395" t="str">
        <f t="shared" ref="D395" si="727">IF($B394&lt;$B395, "W", IF($B395&lt;$B394, "L", "T"))</f>
        <v>L</v>
      </c>
      <c r="E395" s="5">
        <v>40524</v>
      </c>
      <c r="F395" s="4">
        <f t="shared" si="713"/>
        <v>13</v>
      </c>
      <c r="G395">
        <v>7</v>
      </c>
      <c r="H395" t="s">
        <v>35</v>
      </c>
      <c r="I395">
        <v>1300</v>
      </c>
      <c r="J395" t="s">
        <v>43</v>
      </c>
      <c r="K395">
        <v>43</v>
      </c>
      <c r="L395" t="s">
        <v>73</v>
      </c>
      <c r="M395">
        <f t="shared" si="693"/>
        <v>17</v>
      </c>
      <c r="N395" s="10">
        <f t="shared" si="714"/>
        <v>18.5</v>
      </c>
      <c r="O395" s="10">
        <f t="shared" si="715"/>
        <v>24.416666666666668</v>
      </c>
      <c r="P395" s="8">
        <v>-1.5</v>
      </c>
      <c r="Q395" t="str">
        <f t="shared" si="716"/>
        <v>N</v>
      </c>
      <c r="R395" t="s">
        <v>203</v>
      </c>
      <c r="S395" t="s">
        <v>203</v>
      </c>
      <c r="V395" t="s">
        <v>203</v>
      </c>
      <c r="W395" t="s">
        <v>203</v>
      </c>
      <c r="AA395" t="s">
        <v>203</v>
      </c>
      <c r="AC395">
        <f t="shared" si="717"/>
        <v>5</v>
      </c>
      <c r="AD395" t="s">
        <v>203</v>
      </c>
      <c r="AI395" t="s">
        <v>203</v>
      </c>
      <c r="AJ395" t="s">
        <v>203</v>
      </c>
      <c r="AM395" t="s">
        <v>204</v>
      </c>
      <c r="AN395" t="s">
        <v>203</v>
      </c>
      <c r="AO395" t="s">
        <v>204</v>
      </c>
      <c r="AP395">
        <f t="shared" si="718"/>
        <v>8</v>
      </c>
    </row>
    <row r="396" spans="1:42" x14ac:dyDescent="0.35">
      <c r="A396" t="s">
        <v>26</v>
      </c>
      <c r="B396">
        <v>3</v>
      </c>
      <c r="C396" t="s">
        <v>1</v>
      </c>
      <c r="D396" t="str">
        <f t="shared" ref="D396" si="728">IF($B396&lt;$B397,"L",IF($B397&lt;$B396, "W", "T"))</f>
        <v>L</v>
      </c>
      <c r="E396" s="5">
        <f t="shared" si="720"/>
        <v>40524</v>
      </c>
      <c r="F396" s="4">
        <f t="shared" si="713"/>
        <v>13</v>
      </c>
      <c r="G396">
        <v>7</v>
      </c>
      <c r="H396" t="s">
        <v>34</v>
      </c>
      <c r="I396">
        <v>1300</v>
      </c>
      <c r="J396" t="s">
        <v>43</v>
      </c>
      <c r="K396" t="s">
        <v>61</v>
      </c>
      <c r="M396">
        <f t="shared" si="691"/>
        <v>7</v>
      </c>
      <c r="N396" s="10">
        <f t="shared" si="714"/>
        <v>25.25</v>
      </c>
      <c r="O396" s="10">
        <f t="shared" si="715"/>
        <v>15.166666666666666</v>
      </c>
      <c r="P396" s="8">
        <f>(P397*-1)</f>
        <v>7</v>
      </c>
      <c r="Q396" t="str">
        <f t="shared" si="716"/>
        <v>Y</v>
      </c>
      <c r="T396" t="s">
        <v>203</v>
      </c>
      <c r="W396" t="s">
        <v>203</v>
      </c>
      <c r="AC396">
        <f t="shared" si="717"/>
        <v>2</v>
      </c>
      <c r="AD396" t="s">
        <v>203</v>
      </c>
      <c r="AJ396" t="s">
        <v>203</v>
      </c>
      <c r="AL396" t="s">
        <v>203</v>
      </c>
      <c r="AP396">
        <f t="shared" si="718"/>
        <v>3</v>
      </c>
    </row>
    <row r="397" spans="1:42" x14ac:dyDescent="0.35">
      <c r="A397" t="s">
        <v>16</v>
      </c>
      <c r="B397">
        <v>7</v>
      </c>
      <c r="C397" t="s">
        <v>1</v>
      </c>
      <c r="D397" t="str">
        <f t="shared" ref="D397" si="729">IF($B396&lt;$B397, "W", IF($B397&lt;$B396, "L", "T"))</f>
        <v>W</v>
      </c>
      <c r="E397" s="5">
        <v>40524</v>
      </c>
      <c r="F397" s="4">
        <f t="shared" si="713"/>
        <v>13</v>
      </c>
      <c r="G397">
        <v>7</v>
      </c>
      <c r="H397" t="s">
        <v>35</v>
      </c>
      <c r="I397">
        <v>1300</v>
      </c>
      <c r="J397" t="s">
        <v>43</v>
      </c>
      <c r="K397" t="s">
        <v>61</v>
      </c>
      <c r="M397">
        <f t="shared" si="693"/>
        <v>3</v>
      </c>
      <c r="N397" s="10">
        <f t="shared" si="714"/>
        <v>23.166666666666668</v>
      </c>
      <c r="O397" s="10">
        <f t="shared" si="715"/>
        <v>25.5</v>
      </c>
      <c r="P397" s="8">
        <v>-7</v>
      </c>
      <c r="Q397" t="str">
        <f t="shared" si="716"/>
        <v>Y</v>
      </c>
      <c r="S397" t="s">
        <v>203</v>
      </c>
      <c r="T397" t="s">
        <v>203</v>
      </c>
      <c r="Z397" t="s">
        <v>204</v>
      </c>
      <c r="AA397" t="s">
        <v>203</v>
      </c>
      <c r="AC397">
        <f t="shared" si="717"/>
        <v>5</v>
      </c>
      <c r="AD397" t="s">
        <v>203</v>
      </c>
      <c r="AI397" t="s">
        <v>203</v>
      </c>
      <c r="AM397" t="s">
        <v>204</v>
      </c>
      <c r="AP397">
        <f t="shared" si="718"/>
        <v>4</v>
      </c>
    </row>
    <row r="398" spans="1:42" x14ac:dyDescent="0.35">
      <c r="A398" t="s">
        <v>3</v>
      </c>
      <c r="B398">
        <v>31</v>
      </c>
      <c r="C398" t="s">
        <v>1</v>
      </c>
      <c r="D398" t="str">
        <f t="shared" ref="D398" si="730">IF($B398&lt;$B399,"L",IF($B399&lt;$B398, "W", "T"))</f>
        <v>W</v>
      </c>
      <c r="E398" s="5">
        <f t="shared" si="720"/>
        <v>40524</v>
      </c>
      <c r="F398" s="4">
        <f t="shared" si="713"/>
        <v>13</v>
      </c>
      <c r="G398">
        <v>7</v>
      </c>
      <c r="H398" t="s">
        <v>34</v>
      </c>
      <c r="I398">
        <v>1300</v>
      </c>
      <c r="J398" t="s">
        <v>43</v>
      </c>
      <c r="K398">
        <v>44</v>
      </c>
      <c r="L398" t="s">
        <v>64</v>
      </c>
      <c r="M398">
        <f t="shared" si="691"/>
        <v>10</v>
      </c>
      <c r="N398" s="10">
        <f t="shared" si="714"/>
        <v>25.333333333333332</v>
      </c>
      <c r="O398" s="10">
        <f t="shared" si="715"/>
        <v>19.416666666666668</v>
      </c>
      <c r="P398" s="8">
        <f>(P399*-1)</f>
        <v>7.5</v>
      </c>
      <c r="Q398" t="str">
        <f t="shared" si="716"/>
        <v>N</v>
      </c>
      <c r="U398" t="s">
        <v>203</v>
      </c>
      <c r="Y398" t="s">
        <v>203</v>
      </c>
      <c r="AA398" t="s">
        <v>203</v>
      </c>
      <c r="AC398">
        <f t="shared" si="717"/>
        <v>3</v>
      </c>
      <c r="AD398" t="s">
        <v>203</v>
      </c>
      <c r="AE398" t="s">
        <v>203</v>
      </c>
      <c r="AI398" t="s">
        <v>203</v>
      </c>
      <c r="AK398" t="s">
        <v>203</v>
      </c>
      <c r="AP398">
        <f t="shared" si="718"/>
        <v>4</v>
      </c>
    </row>
    <row r="399" spans="1:42" x14ac:dyDescent="0.35">
      <c r="A399" t="s">
        <v>20</v>
      </c>
      <c r="B399">
        <v>10</v>
      </c>
      <c r="C399" t="s">
        <v>1</v>
      </c>
      <c r="D399" t="str">
        <f t="shared" ref="D399" si="731">IF($B398&lt;$B399, "W", IF($B399&lt;$B398, "L", "T"))</f>
        <v>L</v>
      </c>
      <c r="E399" s="5">
        <v>40524</v>
      </c>
      <c r="F399" s="4">
        <f t="shared" si="713"/>
        <v>13</v>
      </c>
      <c r="G399">
        <v>7</v>
      </c>
      <c r="H399" t="s">
        <v>35</v>
      </c>
      <c r="I399">
        <v>1300</v>
      </c>
      <c r="J399" t="s">
        <v>43</v>
      </c>
      <c r="K399">
        <v>44</v>
      </c>
      <c r="L399" t="s">
        <v>64</v>
      </c>
      <c r="M399">
        <f t="shared" si="693"/>
        <v>31</v>
      </c>
      <c r="N399" s="10">
        <f t="shared" si="714"/>
        <v>12.833333333333334</v>
      </c>
      <c r="O399" s="10">
        <f t="shared" si="715"/>
        <v>25.583333333333332</v>
      </c>
      <c r="P399" s="8">
        <v>-7.5</v>
      </c>
      <c r="Q399" t="str">
        <f t="shared" si="716"/>
        <v>N</v>
      </c>
      <c r="X399" t="s">
        <v>204</v>
      </c>
      <c r="AC399">
        <f t="shared" si="717"/>
        <v>2</v>
      </c>
      <c r="AI399" t="s">
        <v>203</v>
      </c>
      <c r="AJ399" t="s">
        <v>204</v>
      </c>
      <c r="AL399" t="s">
        <v>204</v>
      </c>
      <c r="AP399">
        <f t="shared" si="718"/>
        <v>5</v>
      </c>
    </row>
    <row r="400" spans="1:42" x14ac:dyDescent="0.35">
      <c r="A400" t="s">
        <v>25</v>
      </c>
      <c r="B400">
        <v>21</v>
      </c>
      <c r="C400" t="s">
        <v>1</v>
      </c>
      <c r="D400" t="str">
        <f t="shared" ref="D400" si="732">IF($B400&lt;$B401,"L",IF($B401&lt;$B400, "W", "T"))</f>
        <v>L</v>
      </c>
      <c r="E400" s="5">
        <f t="shared" si="720"/>
        <v>40524</v>
      </c>
      <c r="F400" s="4">
        <f t="shared" si="713"/>
        <v>13</v>
      </c>
      <c r="G400">
        <v>7</v>
      </c>
      <c r="H400" t="s">
        <v>34</v>
      </c>
      <c r="I400">
        <v>1305</v>
      </c>
      <c r="J400" t="s">
        <v>67</v>
      </c>
      <c r="K400">
        <v>55</v>
      </c>
      <c r="L400" t="s">
        <v>75</v>
      </c>
      <c r="M400">
        <f t="shared" si="691"/>
        <v>40</v>
      </c>
      <c r="N400" s="10">
        <f t="shared" si="714"/>
        <v>20</v>
      </c>
      <c r="O400" s="10">
        <f t="shared" si="715"/>
        <v>24.083333333333332</v>
      </c>
      <c r="P400" s="8">
        <f>(P401*-1)</f>
        <v>-4.5</v>
      </c>
      <c r="Q400" t="str">
        <f t="shared" si="716"/>
        <v>N</v>
      </c>
      <c r="R400" t="s">
        <v>203</v>
      </c>
      <c r="AA400" t="s">
        <v>203</v>
      </c>
      <c r="AB400" t="s">
        <v>204</v>
      </c>
      <c r="AC400">
        <f t="shared" si="717"/>
        <v>4</v>
      </c>
      <c r="AD400" t="s">
        <v>203</v>
      </c>
      <c r="AG400" t="s">
        <v>203</v>
      </c>
      <c r="AI400" t="s">
        <v>203</v>
      </c>
      <c r="AP400">
        <f t="shared" si="718"/>
        <v>3</v>
      </c>
    </row>
    <row r="401" spans="1:42" x14ac:dyDescent="0.35">
      <c r="A401" t="s">
        <v>24</v>
      </c>
      <c r="B401">
        <v>40</v>
      </c>
      <c r="C401" t="s">
        <v>1</v>
      </c>
      <c r="D401" t="str">
        <f t="shared" ref="D401" si="733">IF($B400&lt;$B401, "W", IF($B401&lt;$B400, "L", "T"))</f>
        <v>W</v>
      </c>
      <c r="E401" s="5">
        <v>40524</v>
      </c>
      <c r="F401" s="4">
        <f t="shared" si="713"/>
        <v>13</v>
      </c>
      <c r="G401">
        <v>7</v>
      </c>
      <c r="H401" t="s">
        <v>35</v>
      </c>
      <c r="I401">
        <v>1305</v>
      </c>
      <c r="J401" t="s">
        <v>67</v>
      </c>
      <c r="K401">
        <v>55</v>
      </c>
      <c r="L401" t="s">
        <v>75</v>
      </c>
      <c r="M401">
        <f t="shared" si="693"/>
        <v>21</v>
      </c>
      <c r="N401" s="10">
        <f t="shared" si="714"/>
        <v>16.916666666666668</v>
      </c>
      <c r="O401" s="10">
        <f t="shared" si="715"/>
        <v>21.583333333333332</v>
      </c>
      <c r="P401" s="8">
        <v>4.5</v>
      </c>
      <c r="Q401" t="str">
        <f t="shared" si="716"/>
        <v>N</v>
      </c>
      <c r="S401" t="s">
        <v>204</v>
      </c>
      <c r="T401" t="s">
        <v>203</v>
      </c>
      <c r="W401" t="s">
        <v>204</v>
      </c>
      <c r="Z401" t="s">
        <v>203</v>
      </c>
      <c r="AC401">
        <f t="shared" si="717"/>
        <v>6</v>
      </c>
      <c r="AF401" t="s">
        <v>203</v>
      </c>
      <c r="AH401" t="s">
        <v>203</v>
      </c>
      <c r="AJ401" t="s">
        <v>203</v>
      </c>
      <c r="AL401" t="s">
        <v>203</v>
      </c>
      <c r="AM401" t="s">
        <v>203</v>
      </c>
      <c r="AP401">
        <f t="shared" si="718"/>
        <v>5</v>
      </c>
    </row>
    <row r="402" spans="1:42" x14ac:dyDescent="0.35">
      <c r="A402" t="s">
        <v>23</v>
      </c>
      <c r="B402">
        <v>13</v>
      </c>
      <c r="C402" t="s">
        <v>1</v>
      </c>
      <c r="D402" t="str">
        <f t="shared" ref="D402" si="734">IF($B402&lt;$B403,"L",IF($B403&lt;$B402, "W", "T"))</f>
        <v>L</v>
      </c>
      <c r="E402" s="5">
        <f t="shared" si="720"/>
        <v>40524</v>
      </c>
      <c r="F402" s="4">
        <f t="shared" si="713"/>
        <v>13</v>
      </c>
      <c r="G402">
        <v>7</v>
      </c>
      <c r="H402" t="s">
        <v>34</v>
      </c>
      <c r="I402">
        <v>1515</v>
      </c>
      <c r="J402" t="s">
        <v>38</v>
      </c>
      <c r="K402" t="s">
        <v>61</v>
      </c>
      <c r="M402">
        <f t="shared" si="691"/>
        <v>31</v>
      </c>
      <c r="N402" s="10">
        <f t="shared" si="714"/>
        <v>19.333333333333332</v>
      </c>
      <c r="O402" s="10">
        <f t="shared" si="715"/>
        <v>19.75</v>
      </c>
      <c r="P402" s="8">
        <f>(P403*-1)</f>
        <v>-9.5</v>
      </c>
      <c r="Q402" t="str">
        <f t="shared" si="716"/>
        <v>N</v>
      </c>
      <c r="AC402">
        <f t="shared" si="717"/>
        <v>0</v>
      </c>
      <c r="AH402" t="s">
        <v>204</v>
      </c>
      <c r="AL402" t="s">
        <v>204</v>
      </c>
      <c r="AN402" t="s">
        <v>203</v>
      </c>
      <c r="AO402" t="s">
        <v>203</v>
      </c>
      <c r="AP402">
        <f t="shared" si="718"/>
        <v>6</v>
      </c>
    </row>
    <row r="403" spans="1:42" x14ac:dyDescent="0.35">
      <c r="A403" t="s">
        <v>2</v>
      </c>
      <c r="B403">
        <v>31</v>
      </c>
      <c r="C403" t="s">
        <v>1</v>
      </c>
      <c r="D403" t="str">
        <f t="shared" ref="D403" si="735">IF($B402&lt;$B403, "W", IF($B403&lt;$B402, "L", "T"))</f>
        <v>W</v>
      </c>
      <c r="E403" s="5">
        <v>40524</v>
      </c>
      <c r="F403" s="4">
        <f t="shared" si="713"/>
        <v>13</v>
      </c>
      <c r="G403">
        <v>7</v>
      </c>
      <c r="H403" t="s">
        <v>35</v>
      </c>
      <c r="I403">
        <v>1515</v>
      </c>
      <c r="J403" t="s">
        <v>38</v>
      </c>
      <c r="K403" t="s">
        <v>61</v>
      </c>
      <c r="M403">
        <f t="shared" si="693"/>
        <v>13</v>
      </c>
      <c r="N403" s="10">
        <f t="shared" si="714"/>
        <v>24.916666666666668</v>
      </c>
      <c r="O403" s="10">
        <f t="shared" si="715"/>
        <v>18.916666666666668</v>
      </c>
      <c r="P403" s="8">
        <v>9.5</v>
      </c>
      <c r="Q403" t="str">
        <f t="shared" si="716"/>
        <v>N</v>
      </c>
      <c r="Z403" t="s">
        <v>203</v>
      </c>
      <c r="AC403">
        <f t="shared" si="717"/>
        <v>1</v>
      </c>
      <c r="AP403">
        <f t="shared" si="718"/>
        <v>0</v>
      </c>
    </row>
    <row r="404" spans="1:42" x14ac:dyDescent="0.35">
      <c r="A404" t="s">
        <v>10</v>
      </c>
      <c r="B404">
        <v>10</v>
      </c>
      <c r="C404" t="s">
        <v>1</v>
      </c>
      <c r="D404" t="str">
        <f t="shared" ref="D404" si="736">IF($B404&lt;$B405,"L",IF($B405&lt;$B404, "W", "T"))</f>
        <v>W</v>
      </c>
      <c r="E404" s="5">
        <f t="shared" si="720"/>
        <v>40524</v>
      </c>
      <c r="F404" s="4">
        <f t="shared" si="713"/>
        <v>13</v>
      </c>
      <c r="G404">
        <v>7</v>
      </c>
      <c r="H404" t="s">
        <v>34</v>
      </c>
      <c r="I404">
        <v>1615</v>
      </c>
      <c r="J404" t="s">
        <v>43</v>
      </c>
      <c r="K404">
        <v>53</v>
      </c>
      <c r="L404" t="s">
        <v>73</v>
      </c>
      <c r="M404">
        <f t="shared" si="691"/>
        <v>6</v>
      </c>
      <c r="N404" s="10">
        <f t="shared" si="714"/>
        <v>17.916666666666668</v>
      </c>
      <c r="O404" s="10">
        <f t="shared" si="715"/>
        <v>19.833333333333332</v>
      </c>
      <c r="P404" s="8">
        <f>(P405*-1)</f>
        <v>-5</v>
      </c>
      <c r="Q404" t="str">
        <f t="shared" si="716"/>
        <v>Y</v>
      </c>
      <c r="T404" t="s">
        <v>204</v>
      </c>
      <c r="W404" t="s">
        <v>203</v>
      </c>
      <c r="Z404" t="s">
        <v>204</v>
      </c>
      <c r="AA404" t="s">
        <v>203</v>
      </c>
      <c r="AC404">
        <f t="shared" si="717"/>
        <v>6</v>
      </c>
      <c r="AD404" t="s">
        <v>203</v>
      </c>
      <c r="AH404" t="s">
        <v>203</v>
      </c>
      <c r="AI404" t="s">
        <v>203</v>
      </c>
      <c r="AM404" t="s">
        <v>203</v>
      </c>
      <c r="AP404">
        <f t="shared" si="718"/>
        <v>4</v>
      </c>
    </row>
    <row r="405" spans="1:42" x14ac:dyDescent="0.35">
      <c r="A405" t="s">
        <v>31</v>
      </c>
      <c r="B405">
        <v>6</v>
      </c>
      <c r="C405" t="s">
        <v>1</v>
      </c>
      <c r="D405" t="str">
        <f t="shared" ref="D405" si="737">IF($B404&lt;$B405, "W", IF($B405&lt;$B404, "L", "T"))</f>
        <v>L</v>
      </c>
      <c r="E405" s="5">
        <v>40524</v>
      </c>
      <c r="F405" s="4">
        <f t="shared" si="713"/>
        <v>13</v>
      </c>
      <c r="G405">
        <v>6</v>
      </c>
      <c r="H405" t="s">
        <v>35</v>
      </c>
      <c r="I405">
        <v>1615</v>
      </c>
      <c r="J405" t="s">
        <v>43</v>
      </c>
      <c r="K405">
        <v>53</v>
      </c>
      <c r="L405" t="s">
        <v>73</v>
      </c>
      <c r="M405">
        <f t="shared" si="693"/>
        <v>10</v>
      </c>
      <c r="N405" s="10">
        <f t="shared" si="714"/>
        <v>22.25</v>
      </c>
      <c r="O405" s="10">
        <f t="shared" si="715"/>
        <v>19.333333333333332</v>
      </c>
      <c r="P405" s="8">
        <v>5</v>
      </c>
      <c r="Q405" t="str">
        <f t="shared" si="716"/>
        <v>Y</v>
      </c>
      <c r="V405" t="s">
        <v>203</v>
      </c>
      <c r="W405" t="s">
        <v>203</v>
      </c>
      <c r="Z405" t="s">
        <v>203</v>
      </c>
      <c r="AC405">
        <f t="shared" si="717"/>
        <v>3</v>
      </c>
      <c r="AD405" t="s">
        <v>203</v>
      </c>
      <c r="AF405" t="s">
        <v>203</v>
      </c>
      <c r="AO405" t="s">
        <v>204</v>
      </c>
      <c r="AP405">
        <f t="shared" si="718"/>
        <v>4</v>
      </c>
    </row>
    <row r="406" spans="1:42" x14ac:dyDescent="0.35">
      <c r="A406" t="s">
        <v>18</v>
      </c>
      <c r="B406">
        <v>13</v>
      </c>
      <c r="C406" t="s">
        <v>1</v>
      </c>
      <c r="D406" t="str">
        <f t="shared" ref="D406" si="738">IF($B406&lt;$B407,"L",IF($B407&lt;$B406, "W", "T"))</f>
        <v>L</v>
      </c>
      <c r="E406" s="5">
        <f t="shared" si="720"/>
        <v>40524</v>
      </c>
      <c r="F406" s="4">
        <f t="shared" si="713"/>
        <v>13</v>
      </c>
      <c r="G406">
        <v>7</v>
      </c>
      <c r="H406" t="s">
        <v>34</v>
      </c>
      <c r="I406">
        <v>1415</v>
      </c>
      <c r="J406" t="s">
        <v>40</v>
      </c>
      <c r="K406" t="s">
        <v>61</v>
      </c>
      <c r="M406">
        <f t="shared" si="691"/>
        <v>43</v>
      </c>
      <c r="N406" s="10">
        <f t="shared" si="714"/>
        <v>21.333333333333332</v>
      </c>
      <c r="O406" s="10">
        <f t="shared" si="715"/>
        <v>27.75</v>
      </c>
      <c r="P406" s="8">
        <f>(P407*-1)</f>
        <v>4</v>
      </c>
      <c r="Q406" t="str">
        <f t="shared" si="716"/>
        <v>Y</v>
      </c>
      <c r="AC406">
        <f t="shared" si="717"/>
        <v>0</v>
      </c>
      <c r="AG406" t="s">
        <v>203</v>
      </c>
      <c r="AM406" t="s">
        <v>203</v>
      </c>
      <c r="AN406" t="s">
        <v>204</v>
      </c>
      <c r="AP406">
        <f t="shared" si="718"/>
        <v>4</v>
      </c>
    </row>
    <row r="407" spans="1:42" x14ac:dyDescent="0.35">
      <c r="A407" t="s">
        <v>22</v>
      </c>
      <c r="B407">
        <v>43</v>
      </c>
      <c r="C407" t="s">
        <v>1</v>
      </c>
      <c r="D407" t="str">
        <f t="shared" ref="D407" si="739">IF($B406&lt;$B407, "W", IF($B407&lt;$B406, "L", "T"))</f>
        <v>W</v>
      </c>
      <c r="E407" s="5">
        <v>40524</v>
      </c>
      <c r="F407" s="4">
        <f t="shared" si="713"/>
        <v>13</v>
      </c>
      <c r="G407">
        <v>7</v>
      </c>
      <c r="H407" t="s">
        <v>35</v>
      </c>
      <c r="I407">
        <v>1415</v>
      </c>
      <c r="J407" t="s">
        <v>40</v>
      </c>
      <c r="K407" t="s">
        <v>61</v>
      </c>
      <c r="M407">
        <f t="shared" si="693"/>
        <v>13</v>
      </c>
      <c r="N407" s="10">
        <f t="shared" si="714"/>
        <v>16.666666666666668</v>
      </c>
      <c r="O407" s="10">
        <f t="shared" si="715"/>
        <v>28.166666666666668</v>
      </c>
      <c r="P407" s="8">
        <v>-4</v>
      </c>
      <c r="Q407" t="str">
        <f t="shared" si="716"/>
        <v>Y</v>
      </c>
      <c r="R407" t="s">
        <v>204</v>
      </c>
      <c r="T407" t="s">
        <v>203</v>
      </c>
      <c r="Z407" t="s">
        <v>204</v>
      </c>
      <c r="AC407">
        <f t="shared" si="717"/>
        <v>5</v>
      </c>
      <c r="AD407" t="s">
        <v>203</v>
      </c>
      <c r="AE407" t="s">
        <v>203</v>
      </c>
      <c r="AI407" t="s">
        <v>203</v>
      </c>
      <c r="AJ407" t="s">
        <v>203</v>
      </c>
      <c r="AM407" t="s">
        <v>203</v>
      </c>
      <c r="AP407">
        <f t="shared" si="718"/>
        <v>5</v>
      </c>
    </row>
    <row r="408" spans="1:42" x14ac:dyDescent="0.35">
      <c r="A408" t="s">
        <v>33</v>
      </c>
      <c r="B408">
        <v>0</v>
      </c>
      <c r="C408" t="s">
        <v>1</v>
      </c>
      <c r="D408" t="str">
        <f t="shared" ref="D408" si="740">IF($B408&lt;$B409,"L",IF($B409&lt;$B408, "W", "T"))</f>
        <v>L</v>
      </c>
      <c r="E408" s="5">
        <f t="shared" si="720"/>
        <v>40524</v>
      </c>
      <c r="F408" s="4">
        <f t="shared" si="713"/>
        <v>13</v>
      </c>
      <c r="G408">
        <v>7</v>
      </c>
      <c r="H408" t="s">
        <v>34</v>
      </c>
      <c r="I408">
        <v>1315</v>
      </c>
      <c r="J408" t="s">
        <v>67</v>
      </c>
      <c r="K408">
        <v>86</v>
      </c>
      <c r="L408" t="s">
        <v>65</v>
      </c>
      <c r="M408">
        <f t="shared" si="691"/>
        <v>31</v>
      </c>
      <c r="N408" s="10">
        <f t="shared" si="714"/>
        <v>24.583333333333332</v>
      </c>
      <c r="O408" s="10">
        <f t="shared" si="715"/>
        <v>19.75</v>
      </c>
      <c r="P408" s="8">
        <f>(P409*-1)</f>
        <v>-10</v>
      </c>
      <c r="Q408" t="str">
        <f t="shared" si="716"/>
        <v>N</v>
      </c>
      <c r="R408" t="s">
        <v>204</v>
      </c>
      <c r="AC408">
        <f t="shared" si="717"/>
        <v>2</v>
      </c>
      <c r="AN408" t="s">
        <v>203</v>
      </c>
      <c r="AP408">
        <f t="shared" si="718"/>
        <v>1</v>
      </c>
    </row>
    <row r="409" spans="1:42" x14ac:dyDescent="0.35">
      <c r="A409" t="s">
        <v>32</v>
      </c>
      <c r="B409">
        <v>31</v>
      </c>
      <c r="C409" t="s">
        <v>1</v>
      </c>
      <c r="D409" t="str">
        <f t="shared" ref="D409" si="741">IF($B408&lt;$B409, "W", IF($B409&lt;$B408, "L", "T"))</f>
        <v>W</v>
      </c>
      <c r="E409" s="5">
        <v>40524</v>
      </c>
      <c r="F409" s="4">
        <f t="shared" si="713"/>
        <v>13</v>
      </c>
      <c r="G409">
        <v>7</v>
      </c>
      <c r="H409" t="s">
        <v>35</v>
      </c>
      <c r="I409">
        <v>1315</v>
      </c>
      <c r="J409" t="s">
        <v>67</v>
      </c>
      <c r="K409">
        <v>86</v>
      </c>
      <c r="L409" t="s">
        <v>65</v>
      </c>
      <c r="M409">
        <f t="shared" si="693"/>
        <v>0</v>
      </c>
      <c r="N409" s="10">
        <f t="shared" si="714"/>
        <v>26.916666666666668</v>
      </c>
      <c r="O409" s="10">
        <f t="shared" si="715"/>
        <v>21.083333333333332</v>
      </c>
      <c r="P409" s="8">
        <v>10</v>
      </c>
      <c r="Q409" t="str">
        <f t="shared" si="716"/>
        <v>N</v>
      </c>
      <c r="S409" t="s">
        <v>203</v>
      </c>
      <c r="U409" t="s">
        <v>204</v>
      </c>
      <c r="Y409" t="s">
        <v>204</v>
      </c>
      <c r="AB409" t="s">
        <v>204</v>
      </c>
      <c r="AC409">
        <f t="shared" si="717"/>
        <v>7</v>
      </c>
      <c r="AE409" t="s">
        <v>203</v>
      </c>
      <c r="AJ409" t="s">
        <v>203</v>
      </c>
      <c r="AP409">
        <f t="shared" si="718"/>
        <v>2</v>
      </c>
    </row>
    <row r="410" spans="1:42" ht="15" customHeight="1" x14ac:dyDescent="0.35">
      <c r="A410" t="s">
        <v>7</v>
      </c>
      <c r="B410">
        <v>36</v>
      </c>
      <c r="C410" t="s">
        <v>1</v>
      </c>
      <c r="D410" t="str">
        <f t="shared" ref="D410" si="742">IF($B410&lt;$B411,"L",IF($B411&lt;$B410, "W", "T"))</f>
        <v>W</v>
      </c>
      <c r="E410" s="5">
        <f t="shared" si="720"/>
        <v>40524</v>
      </c>
      <c r="F410" s="4">
        <f t="shared" si="713"/>
        <v>13</v>
      </c>
      <c r="G410">
        <v>6</v>
      </c>
      <c r="H410" t="s">
        <v>34</v>
      </c>
      <c r="I410" s="1">
        <v>1515</v>
      </c>
      <c r="J410" t="s">
        <v>38</v>
      </c>
      <c r="K410" s="1">
        <f>K411</f>
        <v>26</v>
      </c>
      <c r="L410" s="1" t="str">
        <f>L411</f>
        <v>Snow, Windy 53 mph</v>
      </c>
      <c r="M410">
        <f t="shared" si="691"/>
        <v>7</v>
      </c>
      <c r="N410" s="10">
        <f t="shared" si="714"/>
        <v>31.583333333333332</v>
      </c>
      <c r="O410" s="10">
        <f t="shared" si="715"/>
        <v>22.416666666666668</v>
      </c>
      <c r="P410" s="8">
        <f>(P411*-1)</f>
        <v>3</v>
      </c>
      <c r="Q410" t="str">
        <f t="shared" si="716"/>
        <v>N</v>
      </c>
      <c r="R410" t="s">
        <v>203</v>
      </c>
      <c r="Y410" t="s">
        <v>204</v>
      </c>
      <c r="AC410">
        <f t="shared" si="717"/>
        <v>3</v>
      </c>
      <c r="AP410">
        <f t="shared" si="718"/>
        <v>0</v>
      </c>
    </row>
    <row r="411" spans="1:42" ht="15" customHeight="1" x14ac:dyDescent="0.35">
      <c r="A411" t="s">
        <v>17</v>
      </c>
      <c r="B411">
        <v>7</v>
      </c>
      <c r="C411" t="s">
        <v>1</v>
      </c>
      <c r="D411" t="str">
        <f t="shared" ref="D411" si="743">IF($B410&lt;$B411, "W", IF($B411&lt;$B410, "L", "T"))</f>
        <v>L</v>
      </c>
      <c r="E411" s="5">
        <v>40524</v>
      </c>
      <c r="F411" s="4">
        <f t="shared" si="713"/>
        <v>13</v>
      </c>
      <c r="G411">
        <v>7</v>
      </c>
      <c r="H411" t="s">
        <v>35</v>
      </c>
      <c r="I411" s="1">
        <v>1515</v>
      </c>
      <c r="J411" t="s">
        <v>38</v>
      </c>
      <c r="K411" s="1">
        <v>26</v>
      </c>
      <c r="L411" s="1" t="s">
        <v>116</v>
      </c>
      <c r="M411">
        <f t="shared" si="693"/>
        <v>36</v>
      </c>
      <c r="N411" s="10">
        <f t="shared" si="714"/>
        <v>20.500000000000004</v>
      </c>
      <c r="O411" s="10">
        <f t="shared" si="715"/>
        <v>16</v>
      </c>
      <c r="P411" s="8">
        <v>-3</v>
      </c>
      <c r="Q411" t="str">
        <f t="shared" si="716"/>
        <v>N</v>
      </c>
      <c r="AC411">
        <f t="shared" si="717"/>
        <v>0</v>
      </c>
      <c r="AI411" t="s">
        <v>204</v>
      </c>
      <c r="AP411">
        <f t="shared" si="718"/>
        <v>2</v>
      </c>
    </row>
    <row r="412" spans="1:42" x14ac:dyDescent="0.35">
      <c r="A412" t="s">
        <v>27</v>
      </c>
      <c r="B412">
        <v>30</v>
      </c>
      <c r="C412" t="s">
        <v>1</v>
      </c>
      <c r="D412" t="str">
        <f t="shared" ref="D412" si="744">IF($B412&lt;$B413,"L",IF($B413&lt;$B412, "W", "T"))</f>
        <v>W</v>
      </c>
      <c r="E412" s="5">
        <f t="shared" si="720"/>
        <v>40524</v>
      </c>
      <c r="F412" s="4">
        <f t="shared" si="713"/>
        <v>13</v>
      </c>
      <c r="G412">
        <v>10</v>
      </c>
      <c r="H412" t="s">
        <v>34</v>
      </c>
      <c r="I412" s="1">
        <v>1920</v>
      </c>
      <c r="J412" t="s">
        <v>38</v>
      </c>
      <c r="K412" t="s">
        <v>61</v>
      </c>
      <c r="M412">
        <f t="shared" si="691"/>
        <v>27</v>
      </c>
      <c r="N412" s="10">
        <f t="shared" si="714"/>
        <v>28.666666666666668</v>
      </c>
      <c r="O412" s="10">
        <f t="shared" si="715"/>
        <v>23.416666666666668</v>
      </c>
      <c r="P412" s="8">
        <f>(P413*-1)</f>
        <v>4.5</v>
      </c>
      <c r="Q412" t="str">
        <f t="shared" si="716"/>
        <v>N</v>
      </c>
      <c r="R412" t="s">
        <v>203</v>
      </c>
      <c r="Z412" t="s">
        <v>204</v>
      </c>
      <c r="AC412">
        <f t="shared" si="717"/>
        <v>3</v>
      </c>
      <c r="AK412" t="s">
        <v>203</v>
      </c>
      <c r="AL412" t="s">
        <v>204</v>
      </c>
      <c r="AP412">
        <f t="shared" si="718"/>
        <v>3</v>
      </c>
    </row>
    <row r="413" spans="1:42" x14ac:dyDescent="0.35">
      <c r="A413" t="s">
        <v>28</v>
      </c>
      <c r="B413">
        <v>27</v>
      </c>
      <c r="C413" t="s">
        <v>1</v>
      </c>
      <c r="D413" t="str">
        <f t="shared" ref="D413" si="745">IF($B412&lt;$B413, "W", IF($B413&lt;$B412, "L", "T"))</f>
        <v>L</v>
      </c>
      <c r="E413" s="5">
        <v>40524</v>
      </c>
      <c r="F413" s="4">
        <f t="shared" si="713"/>
        <v>13</v>
      </c>
      <c r="G413">
        <v>7</v>
      </c>
      <c r="H413" t="s">
        <v>35</v>
      </c>
      <c r="I413" s="1">
        <v>1920</v>
      </c>
      <c r="J413" t="s">
        <v>38</v>
      </c>
      <c r="K413" t="s">
        <v>61</v>
      </c>
      <c r="M413">
        <f t="shared" si="693"/>
        <v>30</v>
      </c>
      <c r="N413" s="10">
        <f t="shared" si="714"/>
        <v>24.5</v>
      </c>
      <c r="O413" s="10">
        <f t="shared" si="715"/>
        <v>28</v>
      </c>
      <c r="P413" s="8">
        <v>-4.5</v>
      </c>
      <c r="Q413" t="str">
        <f t="shared" si="716"/>
        <v>N</v>
      </c>
      <c r="S413" t="s">
        <v>204</v>
      </c>
      <c r="AC413">
        <f t="shared" si="717"/>
        <v>2</v>
      </c>
      <c r="AH413" t="s">
        <v>203</v>
      </c>
      <c r="AI413" t="s">
        <v>203</v>
      </c>
      <c r="AO413" t="s">
        <v>203</v>
      </c>
      <c r="AP413">
        <f t="shared" si="718"/>
        <v>3</v>
      </c>
    </row>
    <row r="414" spans="1:42" x14ac:dyDescent="0.35">
      <c r="A414" t="s">
        <v>21</v>
      </c>
      <c r="B414">
        <v>21</v>
      </c>
      <c r="C414" t="s">
        <v>1</v>
      </c>
      <c r="D414" t="str">
        <f t="shared" ref="D414" si="746">IF($B414&lt;$B415,"L",IF($B415&lt;$B414, "W", "T"))</f>
        <v>W</v>
      </c>
      <c r="E414" s="5">
        <f t="shared" si="720"/>
        <v>40525</v>
      </c>
      <c r="F414" s="4">
        <f t="shared" si="713"/>
        <v>13</v>
      </c>
      <c r="G414">
        <v>8</v>
      </c>
      <c r="H414" t="s">
        <v>37</v>
      </c>
      <c r="I414">
        <v>1920</v>
      </c>
      <c r="J414" t="s">
        <v>43</v>
      </c>
      <c r="K414" t="s">
        <v>61</v>
      </c>
      <c r="M414">
        <f t="shared" si="691"/>
        <v>3</v>
      </c>
      <c r="N414" s="10">
        <f t="shared" si="714"/>
        <v>25.666666666666668</v>
      </c>
      <c r="O414" s="10">
        <f t="shared" si="715"/>
        <v>20.583333333333332</v>
      </c>
      <c r="P414" s="8">
        <f>(P415*-1)</f>
        <v>5</v>
      </c>
      <c r="Q414" t="str">
        <f t="shared" si="716"/>
        <v>N</v>
      </c>
      <c r="S414" t="s">
        <v>203</v>
      </c>
      <c r="W414" t="s">
        <v>203</v>
      </c>
      <c r="AA414" t="s">
        <v>203</v>
      </c>
      <c r="AC414">
        <f t="shared" si="717"/>
        <v>3</v>
      </c>
      <c r="AK414" t="s">
        <v>203</v>
      </c>
      <c r="AP414">
        <f t="shared" si="718"/>
        <v>1</v>
      </c>
    </row>
    <row r="415" spans="1:42" x14ac:dyDescent="0.35">
      <c r="A415" t="s">
        <v>0</v>
      </c>
      <c r="B415">
        <v>3</v>
      </c>
      <c r="C415" t="s">
        <v>1</v>
      </c>
      <c r="D415" t="str">
        <f t="shared" ref="D415" si="747">IF($B414&lt;$B415, "W", IF($B415&lt;$B414, "L", "T"))</f>
        <v>L</v>
      </c>
      <c r="E415" s="5">
        <v>40525</v>
      </c>
      <c r="F415" s="4">
        <f t="shared" si="713"/>
        <v>13</v>
      </c>
      <c r="G415">
        <v>8</v>
      </c>
      <c r="H415" t="s">
        <v>36</v>
      </c>
      <c r="I415">
        <v>1920</v>
      </c>
      <c r="J415" t="s">
        <v>43</v>
      </c>
      <c r="K415" t="s">
        <v>61</v>
      </c>
      <c r="M415">
        <f t="shared" si="693"/>
        <v>21</v>
      </c>
      <c r="N415" s="10">
        <f t="shared" si="714"/>
        <v>18.916666666666668</v>
      </c>
      <c r="O415" s="10">
        <f t="shared" si="715"/>
        <v>21.083333333333332</v>
      </c>
      <c r="P415" s="8">
        <v>-5</v>
      </c>
      <c r="Q415" t="str">
        <f t="shared" si="716"/>
        <v>N</v>
      </c>
      <c r="R415" t="s">
        <v>204</v>
      </c>
      <c r="S415" t="s">
        <v>203</v>
      </c>
      <c r="T415" t="s">
        <v>203</v>
      </c>
      <c r="X415" t="s">
        <v>204</v>
      </c>
      <c r="Y415" t="s">
        <v>204</v>
      </c>
      <c r="AA415" t="s">
        <v>204</v>
      </c>
      <c r="AC415">
        <f t="shared" si="717"/>
        <v>10</v>
      </c>
      <c r="AK415" t="s">
        <v>204</v>
      </c>
      <c r="AP415">
        <f t="shared" si="718"/>
        <v>2</v>
      </c>
    </row>
    <row r="416" spans="1:42" x14ac:dyDescent="0.35">
      <c r="A416" t="s">
        <v>30</v>
      </c>
      <c r="B416">
        <v>34</v>
      </c>
      <c r="C416" t="s">
        <v>5</v>
      </c>
      <c r="D416" t="str">
        <f t="shared" ref="D416" si="748">IF($B416&lt;$B417,"L",IF($B417&lt;$B416, "W", "T"))</f>
        <v>W</v>
      </c>
      <c r="E416" s="5">
        <f t="shared" si="720"/>
        <v>40525</v>
      </c>
      <c r="F416" s="4">
        <f t="shared" si="713"/>
        <v>13</v>
      </c>
      <c r="G416">
        <v>8</v>
      </c>
      <c r="H416" t="s">
        <v>34</v>
      </c>
      <c r="I416">
        <v>1930</v>
      </c>
      <c r="J416" t="s">
        <v>38</v>
      </c>
      <c r="K416" t="s">
        <v>61</v>
      </c>
      <c r="M416">
        <f t="shared" si="691"/>
        <v>28</v>
      </c>
      <c r="N416" s="10">
        <f t="shared" si="714"/>
        <v>21.666666666666668</v>
      </c>
      <c r="O416" s="10">
        <f t="shared" si="715"/>
        <v>16.75</v>
      </c>
      <c r="P416" s="8">
        <f>(P417*-1)</f>
        <v>3</v>
      </c>
      <c r="Q416" t="str">
        <f t="shared" si="716"/>
        <v>N</v>
      </c>
      <c r="U416" t="s">
        <v>204</v>
      </c>
      <c r="AB416" t="s">
        <v>203</v>
      </c>
      <c r="AC416">
        <f t="shared" si="717"/>
        <v>3</v>
      </c>
      <c r="AM416" t="s">
        <v>204</v>
      </c>
      <c r="AP416">
        <f t="shared" si="718"/>
        <v>2</v>
      </c>
    </row>
    <row r="417" spans="1:42" x14ac:dyDescent="0.35">
      <c r="A417" t="s">
        <v>15</v>
      </c>
      <c r="B417">
        <v>28</v>
      </c>
      <c r="C417" t="s">
        <v>5</v>
      </c>
      <c r="D417" t="str">
        <f t="shared" ref="D417" si="749">IF($B416&lt;$B417, "W", IF($B417&lt;$B416, "L", "T"))</f>
        <v>L</v>
      </c>
      <c r="E417" s="5">
        <v>40525</v>
      </c>
      <c r="F417" s="4">
        <f t="shared" si="713"/>
        <v>13</v>
      </c>
      <c r="G417">
        <v>11</v>
      </c>
      <c r="H417" t="s">
        <v>35</v>
      </c>
      <c r="I417">
        <v>1930</v>
      </c>
      <c r="J417" t="s">
        <v>38</v>
      </c>
      <c r="K417" t="s">
        <v>61</v>
      </c>
      <c r="M417">
        <f t="shared" si="693"/>
        <v>34</v>
      </c>
      <c r="N417" s="10">
        <f t="shared" si="714"/>
        <v>24</v>
      </c>
      <c r="O417" s="10">
        <f t="shared" si="715"/>
        <v>26.75</v>
      </c>
      <c r="P417" s="8">
        <v>-3</v>
      </c>
      <c r="Q417" t="str">
        <f t="shared" si="716"/>
        <v>N</v>
      </c>
      <c r="R417" t="s">
        <v>203</v>
      </c>
      <c r="T417" t="s">
        <v>203</v>
      </c>
      <c r="U417" t="s">
        <v>203</v>
      </c>
      <c r="Y417" t="s">
        <v>203</v>
      </c>
      <c r="Z417" t="s">
        <v>203</v>
      </c>
      <c r="AA417" t="s">
        <v>203</v>
      </c>
      <c r="AC417">
        <f t="shared" si="717"/>
        <v>6</v>
      </c>
      <c r="AH417" t="s">
        <v>203</v>
      </c>
      <c r="AK417" t="s">
        <v>203</v>
      </c>
      <c r="AL417" t="s">
        <v>203</v>
      </c>
      <c r="AP417">
        <f t="shared" si="718"/>
        <v>3</v>
      </c>
    </row>
    <row r="418" spans="1:42" x14ac:dyDescent="0.35">
      <c r="A418" t="s">
        <v>24</v>
      </c>
      <c r="B418">
        <v>7</v>
      </c>
      <c r="C418" t="s">
        <v>1</v>
      </c>
      <c r="D418" t="str">
        <f t="shared" ref="D418" si="750">IF($B418&lt;$B419,"L",IF($B419&lt;$B418, "W", "T"))</f>
        <v>L</v>
      </c>
      <c r="E418" s="5">
        <f t="shared" ref="E418:E448" si="751">$E419</f>
        <v>40528</v>
      </c>
      <c r="F418" s="4">
        <f>1+IF(ISNA(VLOOKUP($A418,$A$386:$F$417,6,FALSE)),VLOOKUP($A418,$A$354:$F$385,6,FALSE),VLOOKUP($A418,$A$386:$F$417,6,FALSE))</f>
        <v>14</v>
      </c>
      <c r="G418">
        <v>4</v>
      </c>
      <c r="H418" t="s">
        <v>34</v>
      </c>
      <c r="I418">
        <v>1720</v>
      </c>
      <c r="J418" t="s">
        <v>67</v>
      </c>
      <c r="K418">
        <v>56</v>
      </c>
      <c r="L418" t="s">
        <v>62</v>
      </c>
      <c r="M418">
        <f t="shared" si="691"/>
        <v>34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18.692307692307693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21.53846153846154</v>
      </c>
      <c r="P418" s="8">
        <f>(P419*-1)</f>
        <v>-10</v>
      </c>
      <c r="Q418" t="str">
        <f>IF(AND(($P418 &lt;  0), ($D418="L")), "N", IF(AND(($P418 &gt; 0), ($D418="W")),"N","Y"))</f>
        <v>N</v>
      </c>
      <c r="S418" t="s">
        <v>204</v>
      </c>
      <c r="W418" t="s">
        <v>204</v>
      </c>
      <c r="X418" t="s">
        <v>203</v>
      </c>
      <c r="AC418">
        <f t="shared" si="717"/>
        <v>5</v>
      </c>
      <c r="AJ418" t="s">
        <v>203</v>
      </c>
      <c r="AK418" t="s">
        <v>203</v>
      </c>
      <c r="AP418">
        <f t="shared" si="718"/>
        <v>2</v>
      </c>
    </row>
    <row r="419" spans="1:42" x14ac:dyDescent="0.35">
      <c r="A419" t="s">
        <v>32</v>
      </c>
      <c r="B419">
        <v>34</v>
      </c>
      <c r="C419" t="s">
        <v>1</v>
      </c>
      <c r="D419" t="str">
        <f t="shared" ref="D419" si="752">IF($B418&lt;$B419, "W", IF($B419&lt;$B418, "L", "T"))</f>
        <v>W</v>
      </c>
      <c r="E419" s="5">
        <v>40528</v>
      </c>
      <c r="F419" s="4">
        <f t="shared" ref="F419:F449" si="753">1+IF(ISNA(VLOOKUP($A419,$A$386:$F$417,6,FALSE)),VLOOKUP($A419,$A$354:$F$385,6,FALSE),VLOOKUP($A419,$A$386:$F$417,6,FALSE))</f>
        <v>14</v>
      </c>
      <c r="G419">
        <v>4</v>
      </c>
      <c r="H419" t="s">
        <v>35</v>
      </c>
      <c r="I419">
        <v>1720</v>
      </c>
      <c r="J419" t="s">
        <v>67</v>
      </c>
      <c r="K419">
        <v>56</v>
      </c>
      <c r="L419" t="s">
        <v>62</v>
      </c>
      <c r="M419">
        <f t="shared" si="693"/>
        <v>7</v>
      </c>
      <c r="N419" s="10">
        <f t="shared" ref="N419:N450" si="754">IF(ISNA(VLOOKUP($A419,$A$386:$N$417,2,FALSE)),((VLOOKUP($A419,$A$354:$N$385,14,FALSE)*($F419-2))+VLOOKUP($A419,$A$354:$N$385,2,FALSE))/($F419-1),((VLOOKUP($A419,$A$386:$N$417,14,FALSE)*($F419-2))+VLOOKUP($A419,$A$386:$N$417,2,FALSE))/($F419-1))</f>
        <v>27.23076923076923</v>
      </c>
      <c r="O419" s="10">
        <f t="shared" ref="O419:O450" si="755">IF(ISNA(VLOOKUP($A419,$A$386:$O$417,13,FALSE)),((VLOOKUP($A419,$A$354:$O$385,15,FALSE)*($F419-2))+VLOOKUP($A419,$A$354:$O$385,13,FALSE))/($F419-1),((VLOOKUP($A419,$A$386:$O$417,15,FALSE)*($F419-2))+VLOOKUP($A419,$A$386:$O$417,13,FALSE))/($F419-1))</f>
        <v>19.46153846153846</v>
      </c>
      <c r="P419" s="8">
        <v>10</v>
      </c>
      <c r="Q419" t="str">
        <f t="shared" ref="Q419:Q449" si="756">IF(AND(($P419 &lt;  0), ($D419="L")), "N", IF(AND(($P419 &gt; 0), ($D419="W")),"N","Y"))</f>
        <v>N</v>
      </c>
      <c r="T419" t="s">
        <v>204</v>
      </c>
      <c r="U419" t="s">
        <v>204</v>
      </c>
      <c r="W419" t="s">
        <v>203</v>
      </c>
      <c r="Y419" t="s">
        <v>204</v>
      </c>
      <c r="AB419" t="s">
        <v>203</v>
      </c>
      <c r="AC419">
        <f t="shared" si="717"/>
        <v>8</v>
      </c>
      <c r="AD419" t="s">
        <v>203</v>
      </c>
      <c r="AE419" t="s">
        <v>203</v>
      </c>
      <c r="AP419">
        <f t="shared" si="718"/>
        <v>2</v>
      </c>
    </row>
    <row r="420" spans="1:42" x14ac:dyDescent="0.35">
      <c r="A420" t="s">
        <v>33</v>
      </c>
      <c r="B420">
        <v>27</v>
      </c>
      <c r="C420" t="s">
        <v>1</v>
      </c>
      <c r="D420" t="str">
        <f t="shared" ref="D420" si="757">IF($B420&lt;$B421,"L",IF($B421&lt;$B420, "W", "T"))</f>
        <v>W</v>
      </c>
      <c r="E420" s="5">
        <f t="shared" si="751"/>
        <v>40531</v>
      </c>
      <c r="F420" s="4">
        <f t="shared" si="753"/>
        <v>14</v>
      </c>
      <c r="G420">
        <v>7</v>
      </c>
      <c r="H420" t="s">
        <v>34</v>
      </c>
      <c r="I420">
        <v>1200</v>
      </c>
      <c r="J420" t="s">
        <v>38</v>
      </c>
      <c r="K420" t="s">
        <v>61</v>
      </c>
      <c r="M420">
        <f t="shared" si="691"/>
        <v>13</v>
      </c>
      <c r="N420" s="10">
        <f t="shared" si="754"/>
        <v>22.692307692307693</v>
      </c>
      <c r="O420" s="10">
        <f t="shared" si="755"/>
        <v>20.615384615384617</v>
      </c>
      <c r="P420" s="8">
        <f>(P421*-1)</f>
        <v>-3</v>
      </c>
      <c r="Q420" t="str">
        <f t="shared" si="756"/>
        <v>Y</v>
      </c>
      <c r="R420" t="s">
        <v>203</v>
      </c>
      <c r="AC420">
        <f t="shared" si="717"/>
        <v>1</v>
      </c>
      <c r="AP420">
        <f t="shared" si="718"/>
        <v>0</v>
      </c>
    </row>
    <row r="421" spans="1:42" x14ac:dyDescent="0.35">
      <c r="A421" t="s">
        <v>23</v>
      </c>
      <c r="B421">
        <v>13</v>
      </c>
      <c r="C421" t="s">
        <v>1</v>
      </c>
      <c r="D421" t="str">
        <f t="shared" ref="D421" si="758">IF($B420&lt;$B421, "W", IF($B421&lt;$B420, "L", "T"))</f>
        <v>L</v>
      </c>
      <c r="E421" s="5">
        <v>40531</v>
      </c>
      <c r="F421" s="4">
        <f t="shared" si="753"/>
        <v>14</v>
      </c>
      <c r="G421">
        <v>7</v>
      </c>
      <c r="H421" t="s">
        <v>35</v>
      </c>
      <c r="I421">
        <v>1200</v>
      </c>
      <c r="J421" t="s">
        <v>38</v>
      </c>
      <c r="K421" t="s">
        <v>61</v>
      </c>
      <c r="M421">
        <f t="shared" si="693"/>
        <v>27</v>
      </c>
      <c r="N421" s="10">
        <f t="shared" si="754"/>
        <v>18.846153846153847</v>
      </c>
      <c r="O421" s="10">
        <f t="shared" si="755"/>
        <v>20.615384615384617</v>
      </c>
      <c r="P421" s="8">
        <v>3</v>
      </c>
      <c r="Q421" t="str">
        <f t="shared" si="756"/>
        <v>Y</v>
      </c>
      <c r="X421" t="s">
        <v>203</v>
      </c>
      <c r="AC421">
        <f t="shared" si="717"/>
        <v>1</v>
      </c>
      <c r="AH421" t="s">
        <v>204</v>
      </c>
      <c r="AL421" t="s">
        <v>203</v>
      </c>
      <c r="AP421">
        <f t="shared" si="718"/>
        <v>3</v>
      </c>
    </row>
    <row r="422" spans="1:42" x14ac:dyDescent="0.35">
      <c r="A422" t="s">
        <v>19</v>
      </c>
      <c r="B422">
        <v>24</v>
      </c>
      <c r="C422" t="s">
        <v>1</v>
      </c>
      <c r="D422" t="str">
        <f t="shared" ref="D422" si="759">IF($B422&lt;$B423,"L",IF($B423&lt;$B422, "W", "T"))</f>
        <v>L</v>
      </c>
      <c r="E422" s="5">
        <f t="shared" si="751"/>
        <v>40531</v>
      </c>
      <c r="F422" s="4">
        <f t="shared" si="753"/>
        <v>14</v>
      </c>
      <c r="G422">
        <v>7</v>
      </c>
      <c r="H422" t="s">
        <v>34</v>
      </c>
      <c r="I422">
        <v>1300</v>
      </c>
      <c r="J422" t="s">
        <v>43</v>
      </c>
      <c r="K422" t="s">
        <v>61</v>
      </c>
      <c r="M422">
        <f t="shared" si="691"/>
        <v>34</v>
      </c>
      <c r="N422" s="10">
        <f t="shared" si="754"/>
        <v>22.692307692307693</v>
      </c>
      <c r="O422" s="10">
        <f t="shared" si="755"/>
        <v>25.46153846153846</v>
      </c>
      <c r="P422" s="8">
        <f>(P423*-1)</f>
        <v>-4.5</v>
      </c>
      <c r="Q422" t="str">
        <f t="shared" si="756"/>
        <v>N</v>
      </c>
      <c r="R422" t="s">
        <v>203</v>
      </c>
      <c r="S422" t="s">
        <v>203</v>
      </c>
      <c r="T422" t="s">
        <v>203</v>
      </c>
      <c r="X422" t="s">
        <v>203</v>
      </c>
      <c r="AC422">
        <f t="shared" si="717"/>
        <v>4</v>
      </c>
      <c r="AD422" t="s">
        <v>204</v>
      </c>
      <c r="AE422" t="s">
        <v>203</v>
      </c>
      <c r="AH422" t="s">
        <v>204</v>
      </c>
      <c r="AO422" t="s">
        <v>204</v>
      </c>
      <c r="AP422">
        <f t="shared" si="718"/>
        <v>7</v>
      </c>
    </row>
    <row r="423" spans="1:42" x14ac:dyDescent="0.35">
      <c r="A423" t="s">
        <v>14</v>
      </c>
      <c r="B423">
        <v>34</v>
      </c>
      <c r="C423" t="s">
        <v>1</v>
      </c>
      <c r="D423" t="str">
        <f t="shared" ref="D423" si="760">IF($B422&lt;$B423, "W", IF($B423&lt;$B422, "L", "T"))</f>
        <v>W</v>
      </c>
      <c r="E423" s="5">
        <v>40531</v>
      </c>
      <c r="F423" s="4">
        <f t="shared" si="753"/>
        <v>14</v>
      </c>
      <c r="G423">
        <v>10</v>
      </c>
      <c r="H423" t="s">
        <v>35</v>
      </c>
      <c r="I423">
        <v>1300</v>
      </c>
      <c r="J423" t="s">
        <v>43</v>
      </c>
      <c r="K423" t="s">
        <v>61</v>
      </c>
      <c r="M423">
        <f t="shared" si="693"/>
        <v>24</v>
      </c>
      <c r="N423" s="10">
        <f t="shared" si="754"/>
        <v>26.692307692307693</v>
      </c>
      <c r="O423" s="10">
        <f t="shared" si="755"/>
        <v>24.46153846153846</v>
      </c>
      <c r="P423" s="8">
        <v>4.5</v>
      </c>
      <c r="Q423" t="str">
        <f t="shared" si="756"/>
        <v>N</v>
      </c>
      <c r="W423" t="s">
        <v>203</v>
      </c>
      <c r="AC423">
        <f t="shared" si="717"/>
        <v>1</v>
      </c>
      <c r="AE423" t="s">
        <v>203</v>
      </c>
      <c r="AL423" t="s">
        <v>204</v>
      </c>
      <c r="AM423" t="s">
        <v>204</v>
      </c>
      <c r="AP423">
        <f t="shared" si="718"/>
        <v>5</v>
      </c>
    </row>
    <row r="424" spans="1:42" x14ac:dyDescent="0.35">
      <c r="A424" t="s">
        <v>11</v>
      </c>
      <c r="B424">
        <v>17</v>
      </c>
      <c r="C424" t="s">
        <v>1</v>
      </c>
      <c r="D424" t="str">
        <f t="shared" ref="D424" si="761">IF($B424&lt;$B425,"L",IF($B425&lt;$B424, "W", "T"))</f>
        <v>W</v>
      </c>
      <c r="E424" s="5">
        <f t="shared" si="751"/>
        <v>40531</v>
      </c>
      <c r="F424" s="4">
        <f t="shared" si="753"/>
        <v>14</v>
      </c>
      <c r="G424">
        <v>7</v>
      </c>
      <c r="H424" t="s">
        <v>34</v>
      </c>
      <c r="I424">
        <v>1300</v>
      </c>
      <c r="J424" t="s">
        <v>43</v>
      </c>
      <c r="K424">
        <v>67</v>
      </c>
      <c r="L424" t="s">
        <v>64</v>
      </c>
      <c r="M424">
        <f t="shared" si="691"/>
        <v>14</v>
      </c>
      <c r="N424" s="10">
        <f t="shared" si="754"/>
        <v>19.692307692307686</v>
      </c>
      <c r="O424" s="10">
        <f t="shared" si="755"/>
        <v>26.076923076923077</v>
      </c>
      <c r="P424" s="8">
        <f>(P425*-1)</f>
        <v>-5.5</v>
      </c>
      <c r="Q424" t="str">
        <f t="shared" si="756"/>
        <v>Y</v>
      </c>
      <c r="V424" t="s">
        <v>204</v>
      </c>
      <c r="W424" t="s">
        <v>203</v>
      </c>
      <c r="X424" t="s">
        <v>203</v>
      </c>
      <c r="AC424">
        <f t="shared" si="717"/>
        <v>4</v>
      </c>
      <c r="AD424" t="s">
        <v>204</v>
      </c>
      <c r="AH424" t="s">
        <v>203</v>
      </c>
      <c r="AM424" t="s">
        <v>203</v>
      </c>
      <c r="AP424">
        <f t="shared" si="718"/>
        <v>4</v>
      </c>
    </row>
    <row r="425" spans="1:42" x14ac:dyDescent="0.35">
      <c r="A425" t="s">
        <v>10</v>
      </c>
      <c r="B425">
        <v>14</v>
      </c>
      <c r="C425" t="s">
        <v>1</v>
      </c>
      <c r="D425" t="str">
        <f t="shared" ref="D425" si="762">IF($B424&lt;$B425, "W", IF($B425&lt;$B424, "L", "T"))</f>
        <v>L</v>
      </c>
      <c r="E425" s="5">
        <v>40531</v>
      </c>
      <c r="F425" s="4">
        <f t="shared" si="753"/>
        <v>14</v>
      </c>
      <c r="G425">
        <v>7</v>
      </c>
      <c r="H425" t="s">
        <v>35</v>
      </c>
      <c r="I425">
        <v>1300</v>
      </c>
      <c r="J425" t="s">
        <v>43</v>
      </c>
      <c r="K425">
        <v>67</v>
      </c>
      <c r="L425" t="s">
        <v>64</v>
      </c>
      <c r="M425">
        <f t="shared" si="693"/>
        <v>17</v>
      </c>
      <c r="N425" s="10">
        <f t="shared" si="754"/>
        <v>17.307692307692307</v>
      </c>
      <c r="O425" s="10">
        <f t="shared" si="755"/>
        <v>18.76923076923077</v>
      </c>
      <c r="P425" s="8">
        <v>5.5</v>
      </c>
      <c r="Q425" t="str">
        <f t="shared" si="756"/>
        <v>Y</v>
      </c>
      <c r="T425" t="s">
        <v>204</v>
      </c>
      <c r="V425" t="s">
        <v>203</v>
      </c>
      <c r="Z425" t="s">
        <v>204</v>
      </c>
      <c r="AC425">
        <f t="shared" si="717"/>
        <v>5</v>
      </c>
      <c r="AM425" t="s">
        <v>203</v>
      </c>
      <c r="AP425">
        <f t="shared" si="718"/>
        <v>1</v>
      </c>
    </row>
    <row r="426" spans="1:42" x14ac:dyDescent="0.35">
      <c r="A426" t="s">
        <v>15</v>
      </c>
      <c r="B426">
        <v>17</v>
      </c>
      <c r="C426" t="s">
        <v>1</v>
      </c>
      <c r="D426" t="str">
        <f t="shared" ref="D426" si="763">IF($B426&lt;$B427,"L",IF($B427&lt;$B426, "W", "T"))</f>
        <v>L</v>
      </c>
      <c r="E426" s="5">
        <f t="shared" si="751"/>
        <v>40531</v>
      </c>
      <c r="F426" s="4">
        <f t="shared" si="753"/>
        <v>14</v>
      </c>
      <c r="G426">
        <v>6</v>
      </c>
      <c r="H426" t="s">
        <v>34</v>
      </c>
      <c r="I426">
        <v>1200</v>
      </c>
      <c r="J426" t="s">
        <v>38</v>
      </c>
      <c r="K426" s="1">
        <f>K427</f>
        <v>36</v>
      </c>
      <c r="L426" s="1" t="str">
        <f>L427</f>
        <v>Sunny, Cold</v>
      </c>
      <c r="M426">
        <f t="shared" si="691"/>
        <v>31</v>
      </c>
      <c r="N426" s="10">
        <f t="shared" si="754"/>
        <v>24.307692307692307</v>
      </c>
      <c r="O426" s="10">
        <f t="shared" si="755"/>
        <v>27.307692307692307</v>
      </c>
      <c r="P426" s="8">
        <f>(P427*-1)</f>
        <v>-1.5</v>
      </c>
      <c r="Q426" t="str">
        <f t="shared" si="756"/>
        <v>N</v>
      </c>
      <c r="R426" t="s">
        <v>203</v>
      </c>
      <c r="T426" t="s">
        <v>203</v>
      </c>
      <c r="U426" t="s">
        <v>203</v>
      </c>
      <c r="Y426" t="s">
        <v>204</v>
      </c>
      <c r="Z426" t="s">
        <v>203</v>
      </c>
      <c r="AB426" t="s">
        <v>203</v>
      </c>
      <c r="AC426">
        <f t="shared" si="717"/>
        <v>7</v>
      </c>
      <c r="AH426" t="s">
        <v>203</v>
      </c>
      <c r="AK426" t="s">
        <v>204</v>
      </c>
      <c r="AL426" t="s">
        <v>203</v>
      </c>
      <c r="AP426">
        <f t="shared" si="718"/>
        <v>4</v>
      </c>
    </row>
    <row r="427" spans="1:42" x14ac:dyDescent="0.35">
      <c r="A427" t="s">
        <v>13</v>
      </c>
      <c r="B427">
        <v>31</v>
      </c>
      <c r="C427" t="s">
        <v>1</v>
      </c>
      <c r="D427" t="str">
        <f t="shared" ref="D427" si="764">IF($B426&lt;$B427, "W", IF($B427&lt;$B426, "L", "T"))</f>
        <v>W</v>
      </c>
      <c r="E427" s="5">
        <v>40531</v>
      </c>
      <c r="F427" s="4">
        <f t="shared" si="753"/>
        <v>14</v>
      </c>
      <c r="G427">
        <v>10</v>
      </c>
      <c r="H427" t="s">
        <v>35</v>
      </c>
      <c r="I427">
        <v>1200</v>
      </c>
      <c r="J427" t="s">
        <v>38</v>
      </c>
      <c r="K427" s="1">
        <v>36</v>
      </c>
      <c r="L427" s="1" t="s">
        <v>103</v>
      </c>
      <c r="M427">
        <f t="shared" si="693"/>
        <v>17</v>
      </c>
      <c r="N427" s="10">
        <f t="shared" si="754"/>
        <v>22.384615384615383</v>
      </c>
      <c r="O427" s="10">
        <f t="shared" si="755"/>
        <v>20.384615384615383</v>
      </c>
      <c r="P427" s="8">
        <v>1.5</v>
      </c>
      <c r="Q427" t="str">
        <f t="shared" si="756"/>
        <v>N</v>
      </c>
      <c r="R427" t="s">
        <v>204</v>
      </c>
      <c r="V427" t="s">
        <v>204</v>
      </c>
      <c r="AC427">
        <f t="shared" si="717"/>
        <v>4</v>
      </c>
      <c r="AK427" t="s">
        <v>204</v>
      </c>
      <c r="AP427">
        <f t="shared" si="718"/>
        <v>2</v>
      </c>
    </row>
    <row r="428" spans="1:42" x14ac:dyDescent="0.35">
      <c r="A428" t="s">
        <v>8</v>
      </c>
      <c r="B428">
        <v>17</v>
      </c>
      <c r="C428" t="s">
        <v>1</v>
      </c>
      <c r="D428" t="str">
        <f t="shared" ref="D428" si="765">IF($B428&lt;$B429,"L",IF($B429&lt;$B428, "W", "T"))</f>
        <v>L</v>
      </c>
      <c r="E428" s="5">
        <f t="shared" si="751"/>
        <v>40531</v>
      </c>
      <c r="F428" s="4">
        <f t="shared" si="753"/>
        <v>14</v>
      </c>
      <c r="G428">
        <v>7</v>
      </c>
      <c r="H428" t="s">
        <v>34</v>
      </c>
      <c r="I428">
        <v>1300</v>
      </c>
      <c r="J428" t="s">
        <v>43</v>
      </c>
      <c r="K428">
        <v>28</v>
      </c>
      <c r="L428" t="s">
        <v>62</v>
      </c>
      <c r="M428">
        <f t="shared" si="691"/>
        <v>19</v>
      </c>
      <c r="N428" s="10">
        <f t="shared" si="754"/>
        <v>18.076923076923077</v>
      </c>
      <c r="O428" s="10">
        <f t="shared" si="755"/>
        <v>19.384615384615383</v>
      </c>
      <c r="P428" s="8">
        <f>(P429*-1)</f>
        <v>0</v>
      </c>
      <c r="Q428" t="str">
        <f t="shared" si="756"/>
        <v>Y</v>
      </c>
      <c r="R428" t="s">
        <v>203</v>
      </c>
      <c r="Y428" t="s">
        <v>203</v>
      </c>
      <c r="AC428">
        <f t="shared" si="717"/>
        <v>2</v>
      </c>
      <c r="AD428" t="s">
        <v>203</v>
      </c>
      <c r="AG428" t="s">
        <v>203</v>
      </c>
      <c r="AI428" t="s">
        <v>204</v>
      </c>
      <c r="AL428" t="s">
        <v>203</v>
      </c>
      <c r="AM428" t="s">
        <v>203</v>
      </c>
      <c r="AP428">
        <f t="shared" si="718"/>
        <v>6</v>
      </c>
    </row>
    <row r="429" spans="1:42" x14ac:dyDescent="0.35">
      <c r="A429" t="s">
        <v>6</v>
      </c>
      <c r="B429">
        <v>19</v>
      </c>
      <c r="C429" t="s">
        <v>1</v>
      </c>
      <c r="D429" t="str">
        <f t="shared" ref="D429" si="766">IF($B428&lt;$B429, "W", IF($B429&lt;$B428, "L", "T"))</f>
        <v>W</v>
      </c>
      <c r="E429" s="5">
        <v>40531</v>
      </c>
      <c r="F429" s="4">
        <f t="shared" si="753"/>
        <v>14</v>
      </c>
      <c r="G429">
        <v>7</v>
      </c>
      <c r="H429" t="s">
        <v>35</v>
      </c>
      <c r="I429">
        <v>1300</v>
      </c>
      <c r="J429" t="s">
        <v>43</v>
      </c>
      <c r="K429">
        <v>28</v>
      </c>
      <c r="L429" t="s">
        <v>62</v>
      </c>
      <c r="M429">
        <f t="shared" si="693"/>
        <v>17</v>
      </c>
      <c r="N429" s="10">
        <f t="shared" si="754"/>
        <v>20.153846153846153</v>
      </c>
      <c r="O429" s="10">
        <f t="shared" si="755"/>
        <v>26.53846153846154</v>
      </c>
      <c r="P429" s="8">
        <v>0</v>
      </c>
      <c r="Q429" t="str">
        <f t="shared" si="756"/>
        <v>Y</v>
      </c>
      <c r="T429" t="s">
        <v>203</v>
      </c>
      <c r="AC429">
        <f t="shared" si="717"/>
        <v>1</v>
      </c>
      <c r="AE429" t="s">
        <v>203</v>
      </c>
      <c r="AJ429" t="s">
        <v>203</v>
      </c>
      <c r="AL429" t="s">
        <v>203</v>
      </c>
      <c r="AN429" t="s">
        <v>204</v>
      </c>
      <c r="AP429">
        <f t="shared" si="718"/>
        <v>5</v>
      </c>
    </row>
    <row r="430" spans="1:42" x14ac:dyDescent="0.35">
      <c r="A430" t="s">
        <v>29</v>
      </c>
      <c r="B430">
        <v>30</v>
      </c>
      <c r="C430" t="s">
        <v>1</v>
      </c>
      <c r="D430" t="str">
        <f t="shared" ref="D430" si="767">IF($B430&lt;$B431,"L",IF($B431&lt;$B430, "W", "T"))</f>
        <v>L</v>
      </c>
      <c r="E430" s="5">
        <f t="shared" si="751"/>
        <v>40531</v>
      </c>
      <c r="F430" s="4">
        <f t="shared" si="753"/>
        <v>14</v>
      </c>
      <c r="G430">
        <v>7</v>
      </c>
      <c r="H430" t="s">
        <v>34</v>
      </c>
      <c r="I430">
        <v>1200</v>
      </c>
      <c r="J430" t="s">
        <v>38</v>
      </c>
      <c r="K430">
        <v>51</v>
      </c>
      <c r="L430" t="s">
        <v>80</v>
      </c>
      <c r="M430">
        <f t="shared" si="691"/>
        <v>33</v>
      </c>
      <c r="N430" s="10">
        <f t="shared" si="754"/>
        <v>18.307692307692307</v>
      </c>
      <c r="O430" s="10">
        <f t="shared" si="755"/>
        <v>23.846153846153847</v>
      </c>
      <c r="P430" s="8">
        <f>(P431*-1)</f>
        <v>-9.5</v>
      </c>
      <c r="Q430" t="str">
        <f t="shared" si="756"/>
        <v>N</v>
      </c>
      <c r="R430" t="s">
        <v>204</v>
      </c>
      <c r="S430" t="s">
        <v>203</v>
      </c>
      <c r="V430" t="s">
        <v>203</v>
      </c>
      <c r="AC430">
        <f t="shared" si="717"/>
        <v>4</v>
      </c>
      <c r="AD430" t="s">
        <v>204</v>
      </c>
      <c r="AI430" t="s">
        <v>203</v>
      </c>
      <c r="AM430" t="s">
        <v>203</v>
      </c>
      <c r="AN430" t="s">
        <v>203</v>
      </c>
      <c r="AO430" t="s">
        <v>204</v>
      </c>
      <c r="AP430">
        <f t="shared" si="718"/>
        <v>7</v>
      </c>
    </row>
    <row r="431" spans="1:42" x14ac:dyDescent="0.35">
      <c r="A431" t="s">
        <v>28</v>
      </c>
      <c r="B431">
        <v>33</v>
      </c>
      <c r="C431" t="s">
        <v>1</v>
      </c>
      <c r="D431" t="str">
        <f t="shared" ref="D431" si="768">IF($B430&lt;$B431, "W", IF($B431&lt;$B430, "L", "T"))</f>
        <v>W</v>
      </c>
      <c r="E431" s="5">
        <v>40531</v>
      </c>
      <c r="F431" s="4">
        <f t="shared" si="753"/>
        <v>14</v>
      </c>
      <c r="G431">
        <v>7</v>
      </c>
      <c r="H431" t="s">
        <v>35</v>
      </c>
      <c r="I431">
        <v>1200</v>
      </c>
      <c r="J431" t="s">
        <v>38</v>
      </c>
      <c r="K431">
        <v>51</v>
      </c>
      <c r="L431" t="s">
        <v>80</v>
      </c>
      <c r="M431">
        <f t="shared" si="693"/>
        <v>30</v>
      </c>
      <c r="N431" s="10">
        <f t="shared" si="754"/>
        <v>24.692307692307693</v>
      </c>
      <c r="O431" s="10">
        <f t="shared" si="755"/>
        <v>28.153846153846153</v>
      </c>
      <c r="P431" s="8">
        <v>9.5</v>
      </c>
      <c r="Q431" t="str">
        <f t="shared" si="756"/>
        <v>N</v>
      </c>
      <c r="S431" t="s">
        <v>204</v>
      </c>
      <c r="AA431" t="s">
        <v>204</v>
      </c>
      <c r="AC431">
        <f t="shared" si="717"/>
        <v>4</v>
      </c>
      <c r="AH431" t="s">
        <v>203</v>
      </c>
      <c r="AI431" t="s">
        <v>203</v>
      </c>
      <c r="AL431" t="s">
        <v>203</v>
      </c>
      <c r="AP431">
        <f t="shared" si="718"/>
        <v>3</v>
      </c>
    </row>
    <row r="432" spans="1:42" x14ac:dyDescent="0.35">
      <c r="A432" t="s">
        <v>16</v>
      </c>
      <c r="B432">
        <v>23</v>
      </c>
      <c r="C432" t="s">
        <v>5</v>
      </c>
      <c r="D432" t="str">
        <f t="shared" ref="D432" si="769">IF($B432&lt;$B433,"L",IF($B433&lt;$B432, "W", "T"))</f>
        <v>W</v>
      </c>
      <c r="E432" s="5">
        <f t="shared" si="751"/>
        <v>40531</v>
      </c>
      <c r="F432" s="4">
        <f t="shared" si="753"/>
        <v>14</v>
      </c>
      <c r="G432">
        <v>7</v>
      </c>
      <c r="H432" t="s">
        <v>34</v>
      </c>
      <c r="I432">
        <v>1300</v>
      </c>
      <c r="J432" t="s">
        <v>43</v>
      </c>
      <c r="K432">
        <v>54</v>
      </c>
      <c r="L432" t="s">
        <v>64</v>
      </c>
      <c r="M432">
        <f t="shared" ref="M432:M495" si="770">$B433</f>
        <v>20</v>
      </c>
      <c r="N432" s="10">
        <f t="shared" si="754"/>
        <v>21.923076923076923</v>
      </c>
      <c r="O432" s="10">
        <f t="shared" si="755"/>
        <v>23.76923076923077</v>
      </c>
      <c r="P432" s="8">
        <f>(P433*-1)</f>
        <v>-4</v>
      </c>
      <c r="Q432" t="str">
        <f t="shared" si="756"/>
        <v>Y</v>
      </c>
      <c r="R432" t="s">
        <v>204</v>
      </c>
      <c r="S432" t="s">
        <v>203</v>
      </c>
      <c r="Z432" t="s">
        <v>204</v>
      </c>
      <c r="AC432">
        <f t="shared" si="717"/>
        <v>5</v>
      </c>
      <c r="AD432" t="s">
        <v>203</v>
      </c>
      <c r="AI432" t="s">
        <v>203</v>
      </c>
      <c r="AK432" t="s">
        <v>203</v>
      </c>
      <c r="AL432" t="s">
        <v>203</v>
      </c>
      <c r="AM432" t="s">
        <v>204</v>
      </c>
      <c r="AP432">
        <f t="shared" si="718"/>
        <v>6</v>
      </c>
    </row>
    <row r="433" spans="1:42" x14ac:dyDescent="0.35">
      <c r="A433" t="s">
        <v>9</v>
      </c>
      <c r="B433">
        <v>20</v>
      </c>
      <c r="C433" t="s">
        <v>5</v>
      </c>
      <c r="D433" t="str">
        <f t="shared" ref="D433" si="771">IF($B432&lt;$B433, "W", IF($B433&lt;$B432, "L", "T"))</f>
        <v>L</v>
      </c>
      <c r="E433" s="5">
        <v>40531</v>
      </c>
      <c r="F433" s="4">
        <f t="shared" si="753"/>
        <v>14</v>
      </c>
      <c r="G433">
        <v>7</v>
      </c>
      <c r="H433" t="s">
        <v>35</v>
      </c>
      <c r="I433">
        <v>1300</v>
      </c>
      <c r="J433" t="s">
        <v>43</v>
      </c>
      <c r="K433">
        <v>54</v>
      </c>
      <c r="L433" t="s">
        <v>64</v>
      </c>
      <c r="M433">
        <f t="shared" ref="M433:M496" si="772">$B432</f>
        <v>23</v>
      </c>
      <c r="N433" s="10">
        <f t="shared" si="754"/>
        <v>20</v>
      </c>
      <c r="O433" s="10">
        <f t="shared" si="755"/>
        <v>20.53846153846154</v>
      </c>
      <c r="P433" s="8">
        <v>4</v>
      </c>
      <c r="Q433" t="str">
        <f t="shared" si="756"/>
        <v>Y</v>
      </c>
      <c r="U433" t="s">
        <v>203</v>
      </c>
      <c r="V433" t="s">
        <v>204</v>
      </c>
      <c r="Y433" t="s">
        <v>204</v>
      </c>
      <c r="AA433" t="s">
        <v>203</v>
      </c>
      <c r="AC433">
        <f t="shared" si="717"/>
        <v>6</v>
      </c>
      <c r="AE433" t="s">
        <v>204</v>
      </c>
      <c r="AH433" t="s">
        <v>204</v>
      </c>
      <c r="AL433" t="s">
        <v>204</v>
      </c>
      <c r="AN433" t="s">
        <v>204</v>
      </c>
      <c r="AP433">
        <f t="shared" si="718"/>
        <v>8</v>
      </c>
    </row>
    <row r="434" spans="1:42" x14ac:dyDescent="0.35">
      <c r="A434" t="s">
        <v>27</v>
      </c>
      <c r="B434">
        <v>38</v>
      </c>
      <c r="C434" t="s">
        <v>1</v>
      </c>
      <c r="D434" t="str">
        <f t="shared" ref="D434" si="773">IF($B434&lt;$B435,"L",IF($B435&lt;$B434, "W", "T"))</f>
        <v>W</v>
      </c>
      <c r="E434" s="5">
        <f t="shared" si="751"/>
        <v>40531</v>
      </c>
      <c r="F434" s="4">
        <f t="shared" si="753"/>
        <v>14</v>
      </c>
      <c r="G434">
        <v>7</v>
      </c>
      <c r="H434" t="s">
        <v>34</v>
      </c>
      <c r="I434">
        <v>1300</v>
      </c>
      <c r="J434" t="s">
        <v>43</v>
      </c>
      <c r="K434">
        <v>33</v>
      </c>
      <c r="L434" t="s">
        <v>62</v>
      </c>
      <c r="M434">
        <f t="shared" si="770"/>
        <v>31</v>
      </c>
      <c r="N434" s="10">
        <f t="shared" si="754"/>
        <v>28.76923076923077</v>
      </c>
      <c r="O434" s="10">
        <f t="shared" si="755"/>
        <v>23.692307692307693</v>
      </c>
      <c r="P434" s="8">
        <f>(P435*-1)</f>
        <v>-3</v>
      </c>
      <c r="Q434" t="str">
        <f t="shared" si="756"/>
        <v>Y</v>
      </c>
      <c r="T434" t="s">
        <v>203</v>
      </c>
      <c r="Z434" t="s">
        <v>204</v>
      </c>
      <c r="AC434">
        <f t="shared" si="717"/>
        <v>3</v>
      </c>
      <c r="AI434" t="s">
        <v>204</v>
      </c>
      <c r="AL434" t="s">
        <v>203</v>
      </c>
      <c r="AP434">
        <f t="shared" si="718"/>
        <v>3</v>
      </c>
    </row>
    <row r="435" spans="1:42" x14ac:dyDescent="0.35">
      <c r="A435" t="s">
        <v>21</v>
      </c>
      <c r="B435">
        <v>31</v>
      </c>
      <c r="C435" t="s">
        <v>1</v>
      </c>
      <c r="D435" t="str">
        <f t="shared" ref="D435" si="774">IF($B434&lt;$B435, "W", IF($B435&lt;$B434, "L", "T"))</f>
        <v>L</v>
      </c>
      <c r="E435" s="5">
        <v>40531</v>
      </c>
      <c r="F435" s="4">
        <f t="shared" si="753"/>
        <v>14</v>
      </c>
      <c r="G435">
        <v>6</v>
      </c>
      <c r="H435" t="s">
        <v>35</v>
      </c>
      <c r="I435">
        <v>1300</v>
      </c>
      <c r="J435" t="s">
        <v>43</v>
      </c>
      <c r="K435">
        <v>33</v>
      </c>
      <c r="L435" t="s">
        <v>62</v>
      </c>
      <c r="M435">
        <f t="shared" si="772"/>
        <v>38</v>
      </c>
      <c r="N435" s="10">
        <f t="shared" si="754"/>
        <v>25.307692307692307</v>
      </c>
      <c r="O435" s="10">
        <f t="shared" si="755"/>
        <v>19.23076923076923</v>
      </c>
      <c r="P435" s="8">
        <v>3</v>
      </c>
      <c r="Q435" t="str">
        <f t="shared" si="756"/>
        <v>Y</v>
      </c>
      <c r="T435" t="s">
        <v>203</v>
      </c>
      <c r="Y435" t="s">
        <v>203</v>
      </c>
      <c r="AC435">
        <f t="shared" si="717"/>
        <v>2</v>
      </c>
      <c r="AK435" t="s">
        <v>203</v>
      </c>
      <c r="AP435">
        <f t="shared" si="718"/>
        <v>1</v>
      </c>
    </row>
    <row r="436" spans="1:42" x14ac:dyDescent="0.35">
      <c r="A436" t="s">
        <v>2</v>
      </c>
      <c r="B436">
        <v>24</v>
      </c>
      <c r="C436" t="s">
        <v>1</v>
      </c>
      <c r="D436" t="str">
        <f t="shared" ref="D436" si="775">IF($B436&lt;$B437,"L",IF($B437&lt;$B436, "W", "T"))</f>
        <v>L</v>
      </c>
      <c r="E436" s="5">
        <f t="shared" si="751"/>
        <v>40531</v>
      </c>
      <c r="F436" s="4">
        <f t="shared" si="753"/>
        <v>14</v>
      </c>
      <c r="G436">
        <v>7</v>
      </c>
      <c r="H436" t="s">
        <v>34</v>
      </c>
      <c r="I436">
        <v>1300</v>
      </c>
      <c r="J436" t="s">
        <v>43</v>
      </c>
      <c r="K436">
        <v>34</v>
      </c>
      <c r="L436" t="s">
        <v>62</v>
      </c>
      <c r="M436">
        <f t="shared" si="770"/>
        <v>30</v>
      </c>
      <c r="N436" s="10">
        <f t="shared" si="754"/>
        <v>25.384615384615383</v>
      </c>
      <c r="O436" s="10">
        <f t="shared" si="755"/>
        <v>18.46153846153846</v>
      </c>
      <c r="P436" s="8">
        <f>(P437*-1)</f>
        <v>-2</v>
      </c>
      <c r="Q436" t="str">
        <f t="shared" si="756"/>
        <v>N</v>
      </c>
      <c r="W436" t="s">
        <v>203</v>
      </c>
      <c r="AB436" t="s">
        <v>204</v>
      </c>
      <c r="AC436">
        <f t="shared" si="717"/>
        <v>3</v>
      </c>
      <c r="AF436" t="s">
        <v>203</v>
      </c>
      <c r="AJ436" t="s">
        <v>203</v>
      </c>
      <c r="AM436" t="s">
        <v>203</v>
      </c>
      <c r="AN436" t="s">
        <v>203</v>
      </c>
      <c r="AP436">
        <f t="shared" si="718"/>
        <v>4</v>
      </c>
    </row>
    <row r="437" spans="1:42" x14ac:dyDescent="0.35">
      <c r="A437" t="s">
        <v>30</v>
      </c>
      <c r="B437">
        <v>30</v>
      </c>
      <c r="C437" t="s">
        <v>1</v>
      </c>
      <c r="D437" t="str">
        <f t="shared" ref="D437" si="776">IF($B436&lt;$B437, "W", IF($B437&lt;$B436, "L", "T"))</f>
        <v>W</v>
      </c>
      <c r="E437" s="5">
        <v>40531</v>
      </c>
      <c r="F437" s="4">
        <f t="shared" si="753"/>
        <v>14</v>
      </c>
      <c r="G437">
        <v>6</v>
      </c>
      <c r="H437" t="s">
        <v>35</v>
      </c>
      <c r="I437">
        <v>1300</v>
      </c>
      <c r="J437" t="s">
        <v>43</v>
      </c>
      <c r="K437">
        <v>34</v>
      </c>
      <c r="L437" t="s">
        <v>62</v>
      </c>
      <c r="M437">
        <f t="shared" si="772"/>
        <v>24</v>
      </c>
      <c r="N437" s="10">
        <f t="shared" si="754"/>
        <v>22.615384615384617</v>
      </c>
      <c r="O437" s="10">
        <f t="shared" si="755"/>
        <v>17.615384615384617</v>
      </c>
      <c r="P437" s="8">
        <v>2</v>
      </c>
      <c r="Q437" t="str">
        <f t="shared" si="756"/>
        <v>N</v>
      </c>
      <c r="U437" t="s">
        <v>204</v>
      </c>
      <c r="AA437" t="s">
        <v>203</v>
      </c>
      <c r="AC437">
        <f t="shared" si="717"/>
        <v>3</v>
      </c>
      <c r="AM437" t="s">
        <v>203</v>
      </c>
      <c r="AP437">
        <f t="shared" si="718"/>
        <v>1</v>
      </c>
    </row>
    <row r="438" spans="1:42" x14ac:dyDescent="0.35">
      <c r="A438" t="s">
        <v>22</v>
      </c>
      <c r="B438">
        <v>12</v>
      </c>
      <c r="C438" t="s">
        <v>1</v>
      </c>
      <c r="D438" t="str">
        <f t="shared" ref="D438" si="777">IF($B438&lt;$B439,"L",IF($B439&lt;$B438, "W", "T"))</f>
        <v>L</v>
      </c>
      <c r="E438" s="5">
        <f t="shared" si="751"/>
        <v>40531</v>
      </c>
      <c r="F438" s="4">
        <f t="shared" si="753"/>
        <v>14</v>
      </c>
      <c r="G438">
        <v>7</v>
      </c>
      <c r="H438" t="s">
        <v>34</v>
      </c>
      <c r="I438">
        <v>1300</v>
      </c>
      <c r="J438" t="s">
        <v>43</v>
      </c>
      <c r="K438">
        <v>42</v>
      </c>
      <c r="L438" t="s">
        <v>65</v>
      </c>
      <c r="M438">
        <f t="shared" si="770"/>
        <v>19</v>
      </c>
      <c r="N438" s="10">
        <f t="shared" si="754"/>
        <v>18.692307692307693</v>
      </c>
      <c r="O438" s="10">
        <f t="shared" si="755"/>
        <v>27</v>
      </c>
      <c r="P438" s="8">
        <f>(P439*-1)</f>
        <v>-2.5</v>
      </c>
      <c r="Q438" t="str">
        <f t="shared" si="756"/>
        <v>N</v>
      </c>
      <c r="R438" t="s">
        <v>204</v>
      </c>
      <c r="T438" t="s">
        <v>203</v>
      </c>
      <c r="Z438" t="s">
        <v>204</v>
      </c>
      <c r="AC438">
        <f t="shared" si="717"/>
        <v>5</v>
      </c>
      <c r="AD438" t="s">
        <v>203</v>
      </c>
      <c r="AI438" t="s">
        <v>203</v>
      </c>
      <c r="AJ438" t="s">
        <v>203</v>
      </c>
      <c r="AP438">
        <f t="shared" si="718"/>
        <v>3</v>
      </c>
    </row>
    <row r="439" spans="1:42" x14ac:dyDescent="0.35">
      <c r="A439" t="s">
        <v>20</v>
      </c>
      <c r="B439">
        <v>19</v>
      </c>
      <c r="C439" t="s">
        <v>1</v>
      </c>
      <c r="D439" t="str">
        <f t="shared" ref="D439" si="778">IF($B438&lt;$B439, "W", IF($B439&lt;$B438, "L", "T"))</f>
        <v>W</v>
      </c>
      <c r="E439" s="5">
        <v>40531</v>
      </c>
      <c r="F439" s="4">
        <f t="shared" si="753"/>
        <v>14</v>
      </c>
      <c r="G439">
        <v>7</v>
      </c>
      <c r="H439" t="s">
        <v>35</v>
      </c>
      <c r="I439">
        <v>1300</v>
      </c>
      <c r="J439" t="s">
        <v>43</v>
      </c>
      <c r="K439">
        <v>42</v>
      </c>
      <c r="L439" t="s">
        <v>65</v>
      </c>
      <c r="M439">
        <f t="shared" si="772"/>
        <v>12</v>
      </c>
      <c r="N439" s="10">
        <f t="shared" si="754"/>
        <v>12.615384615384615</v>
      </c>
      <c r="O439" s="10">
        <f t="shared" si="755"/>
        <v>26</v>
      </c>
      <c r="P439" s="8">
        <v>2.5</v>
      </c>
      <c r="Q439" t="str">
        <f t="shared" si="756"/>
        <v>N</v>
      </c>
      <c r="X439" t="s">
        <v>204</v>
      </c>
      <c r="AC439">
        <f t="shared" si="717"/>
        <v>2</v>
      </c>
      <c r="AH439" t="s">
        <v>203</v>
      </c>
      <c r="AJ439" t="s">
        <v>204</v>
      </c>
      <c r="AL439" t="s">
        <v>204</v>
      </c>
      <c r="AP439">
        <f t="shared" si="718"/>
        <v>5</v>
      </c>
    </row>
    <row r="440" spans="1:42" x14ac:dyDescent="0.35">
      <c r="A440" t="s">
        <v>3</v>
      </c>
      <c r="B440">
        <v>34</v>
      </c>
      <c r="C440" t="s">
        <v>1</v>
      </c>
      <c r="D440" t="str">
        <f t="shared" ref="D440" si="779">IF($B440&lt;$B441,"L",IF($B441&lt;$B440, "W", "T"))</f>
        <v>W</v>
      </c>
      <c r="E440" s="5">
        <f t="shared" si="751"/>
        <v>40531</v>
      </c>
      <c r="F440" s="4">
        <f t="shared" si="753"/>
        <v>14</v>
      </c>
      <c r="G440">
        <v>7</v>
      </c>
      <c r="H440" t="s">
        <v>34</v>
      </c>
      <c r="I440">
        <v>1305</v>
      </c>
      <c r="J440" t="s">
        <v>67</v>
      </c>
      <c r="K440" s="1">
        <f>K441</f>
        <v>45</v>
      </c>
      <c r="L440" s="1" t="str">
        <f>L441</f>
        <v>Sunny</v>
      </c>
      <c r="M440">
        <f t="shared" si="770"/>
        <v>18</v>
      </c>
      <c r="N440" s="10">
        <f t="shared" si="754"/>
        <v>25.76923076923077</v>
      </c>
      <c r="O440" s="10">
        <f t="shared" si="755"/>
        <v>18.692307692307693</v>
      </c>
      <c r="P440" s="8">
        <f>(P441*-1)</f>
        <v>5.5</v>
      </c>
      <c r="Q440" t="str">
        <f t="shared" si="756"/>
        <v>N</v>
      </c>
      <c r="Z440" t="s">
        <v>203</v>
      </c>
      <c r="AA440" t="s">
        <v>203</v>
      </c>
      <c r="AC440">
        <f t="shared" si="717"/>
        <v>2</v>
      </c>
      <c r="AD440" t="s">
        <v>203</v>
      </c>
      <c r="AE440" t="s">
        <v>203</v>
      </c>
      <c r="AH440" t="s">
        <v>203</v>
      </c>
      <c r="AI440" t="s">
        <v>203</v>
      </c>
      <c r="AP440">
        <f t="shared" si="718"/>
        <v>4</v>
      </c>
    </row>
    <row r="441" spans="1:42" x14ac:dyDescent="0.35">
      <c r="A441" t="s">
        <v>25</v>
      </c>
      <c r="B441">
        <v>18</v>
      </c>
      <c r="C441" t="s">
        <v>1</v>
      </c>
      <c r="D441" t="str">
        <f t="shared" ref="D441" si="780">IF($B440&lt;$B441, "W", IF($B441&lt;$B440, "L", "T"))</f>
        <v>L</v>
      </c>
      <c r="E441" s="5">
        <v>40531</v>
      </c>
      <c r="F441" s="4">
        <f t="shared" si="753"/>
        <v>14</v>
      </c>
      <c r="G441">
        <v>7</v>
      </c>
      <c r="H441" t="s">
        <v>35</v>
      </c>
      <c r="I441">
        <v>1305</v>
      </c>
      <c r="J441" t="s">
        <v>67</v>
      </c>
      <c r="K441" s="1">
        <v>45</v>
      </c>
      <c r="L441" s="1" t="s">
        <v>65</v>
      </c>
      <c r="M441">
        <f t="shared" si="772"/>
        <v>34</v>
      </c>
      <c r="N441" s="10">
        <f t="shared" si="754"/>
        <v>20.076923076923077</v>
      </c>
      <c r="O441" s="10">
        <f t="shared" si="755"/>
        <v>25.307692307692307</v>
      </c>
      <c r="P441" s="8">
        <v>-5.5</v>
      </c>
      <c r="Q441" t="str">
        <f t="shared" si="756"/>
        <v>N</v>
      </c>
      <c r="R441" t="s">
        <v>203</v>
      </c>
      <c r="T441" t="s">
        <v>204</v>
      </c>
      <c r="V441" t="s">
        <v>203</v>
      </c>
      <c r="AB441" t="s">
        <v>203</v>
      </c>
      <c r="AC441">
        <f t="shared" si="717"/>
        <v>5</v>
      </c>
      <c r="AD441" t="s">
        <v>203</v>
      </c>
      <c r="AP441">
        <f t="shared" si="718"/>
        <v>1</v>
      </c>
    </row>
    <row r="442" spans="1:42" x14ac:dyDescent="0.35">
      <c r="A442" t="s">
        <v>18</v>
      </c>
      <c r="B442">
        <v>23</v>
      </c>
      <c r="C442" t="s">
        <v>1</v>
      </c>
      <c r="D442" t="str">
        <f t="shared" ref="D442" si="781">IF($B442&lt;$B443,"L",IF($B443&lt;$B442, "W", "T"))</f>
        <v>L</v>
      </c>
      <c r="E442" s="5">
        <f t="shared" si="751"/>
        <v>40531</v>
      </c>
      <c r="F442" s="4">
        <f t="shared" si="753"/>
        <v>14</v>
      </c>
      <c r="G442">
        <v>7</v>
      </c>
      <c r="H442" t="s">
        <v>34</v>
      </c>
      <c r="I442">
        <v>1215</v>
      </c>
      <c r="J442" t="s">
        <v>67</v>
      </c>
      <c r="K442">
        <v>54</v>
      </c>
      <c r="L442" t="s">
        <v>124</v>
      </c>
      <c r="M442">
        <f t="shared" si="770"/>
        <v>39</v>
      </c>
      <c r="N442" s="10">
        <f t="shared" si="754"/>
        <v>20.692307692307693</v>
      </c>
      <c r="O442" s="10">
        <f t="shared" si="755"/>
        <v>28.923076923076923</v>
      </c>
      <c r="P442" s="8">
        <f>(P443*-1)</f>
        <v>-8</v>
      </c>
      <c r="Q442" t="str">
        <f t="shared" si="756"/>
        <v>N</v>
      </c>
      <c r="R442" t="s">
        <v>204</v>
      </c>
      <c r="T442" t="s">
        <v>203</v>
      </c>
      <c r="AC442">
        <f t="shared" si="717"/>
        <v>3</v>
      </c>
      <c r="AN442" t="s">
        <v>204</v>
      </c>
      <c r="AP442">
        <f t="shared" si="718"/>
        <v>2</v>
      </c>
    </row>
    <row r="443" spans="1:42" x14ac:dyDescent="0.35">
      <c r="A443" t="s">
        <v>12</v>
      </c>
      <c r="B443">
        <v>39</v>
      </c>
      <c r="C443" t="s">
        <v>1</v>
      </c>
      <c r="D443" t="str">
        <f t="shared" ref="D443" si="782">IF($B442&lt;$B443, "W", IF($B443&lt;$B442, "L", "T"))</f>
        <v>W</v>
      </c>
      <c r="E443" s="5">
        <v>40531</v>
      </c>
      <c r="F443" s="4">
        <f t="shared" si="753"/>
        <v>14</v>
      </c>
      <c r="G443">
        <v>7</v>
      </c>
      <c r="H443" t="s">
        <v>35</v>
      </c>
      <c r="I443">
        <v>1215</v>
      </c>
      <c r="J443" t="s">
        <v>67</v>
      </c>
      <c r="K443">
        <v>54</v>
      </c>
      <c r="L443" t="s">
        <v>124</v>
      </c>
      <c r="M443">
        <f t="shared" si="772"/>
        <v>23</v>
      </c>
      <c r="N443" s="10">
        <f t="shared" si="754"/>
        <v>24.153846153846153</v>
      </c>
      <c r="O443" s="10">
        <f t="shared" si="755"/>
        <v>23.615384615384617</v>
      </c>
      <c r="P443" s="8">
        <v>8</v>
      </c>
      <c r="Q443" t="str">
        <f t="shared" si="756"/>
        <v>N</v>
      </c>
      <c r="U443" t="s">
        <v>203</v>
      </c>
      <c r="AC443">
        <f t="shared" si="717"/>
        <v>1</v>
      </c>
      <c r="AD443" t="s">
        <v>204</v>
      </c>
      <c r="AI443" t="s">
        <v>203</v>
      </c>
      <c r="AL443" t="s">
        <v>203</v>
      </c>
      <c r="AO443" t="s">
        <v>203</v>
      </c>
      <c r="AP443">
        <f t="shared" si="718"/>
        <v>5</v>
      </c>
    </row>
    <row r="444" spans="1:42" x14ac:dyDescent="0.35">
      <c r="A444" t="s">
        <v>31</v>
      </c>
      <c r="B444">
        <v>22</v>
      </c>
      <c r="C444" t="s">
        <v>1</v>
      </c>
      <c r="D444" t="str">
        <f t="shared" ref="D444" si="783">IF($B444&lt;$B445,"L",IF($B445&lt;$B444, "W", "T"))</f>
        <v>W</v>
      </c>
      <c r="E444" s="5">
        <f t="shared" si="751"/>
        <v>40531</v>
      </c>
      <c r="F444" s="4">
        <f t="shared" si="753"/>
        <v>14</v>
      </c>
      <c r="G444">
        <v>7</v>
      </c>
      <c r="H444" t="s">
        <v>34</v>
      </c>
      <c r="I444">
        <v>1615</v>
      </c>
      <c r="J444" t="s">
        <v>43</v>
      </c>
      <c r="K444" s="1">
        <f>K445</f>
        <v>23</v>
      </c>
      <c r="L444" s="1" t="str">
        <f>L445</f>
        <v>Cloudy</v>
      </c>
      <c r="M444">
        <f t="shared" si="770"/>
        <v>17</v>
      </c>
      <c r="N444" s="10">
        <f t="shared" si="754"/>
        <v>21</v>
      </c>
      <c r="O444" s="10">
        <f t="shared" si="755"/>
        <v>18.615384615384617</v>
      </c>
      <c r="P444" s="8">
        <f>(P445*-1)</f>
        <v>-3.5</v>
      </c>
      <c r="Q444" t="str">
        <f t="shared" si="756"/>
        <v>Y</v>
      </c>
      <c r="V444" t="s">
        <v>203</v>
      </c>
      <c r="Z444" t="s">
        <v>204</v>
      </c>
      <c r="AC444">
        <f t="shared" si="717"/>
        <v>3</v>
      </c>
      <c r="AF444" t="s">
        <v>203</v>
      </c>
      <c r="AO444" t="s">
        <v>204</v>
      </c>
      <c r="AP444">
        <f t="shared" si="718"/>
        <v>3</v>
      </c>
    </row>
    <row r="445" spans="1:42" x14ac:dyDescent="0.35">
      <c r="A445" t="s">
        <v>4</v>
      </c>
      <c r="B445">
        <v>17</v>
      </c>
      <c r="C445" t="s">
        <v>1</v>
      </c>
      <c r="D445" t="str">
        <f t="shared" ref="D445" si="784">IF($B444&lt;$B445, "W", IF($B445&lt;$B444, "L", "T"))</f>
        <v>L</v>
      </c>
      <c r="E445" s="5">
        <v>40531</v>
      </c>
      <c r="F445" s="4">
        <f t="shared" si="753"/>
        <v>14</v>
      </c>
      <c r="G445">
        <v>7</v>
      </c>
      <c r="H445" t="s">
        <v>35</v>
      </c>
      <c r="I445">
        <v>1615</v>
      </c>
      <c r="J445" t="s">
        <v>43</v>
      </c>
      <c r="K445" s="1">
        <v>23</v>
      </c>
      <c r="L445" s="1" t="s">
        <v>64</v>
      </c>
      <c r="M445">
        <f t="shared" si="772"/>
        <v>22</v>
      </c>
      <c r="N445" s="10">
        <f t="shared" si="754"/>
        <v>22.307692307692307</v>
      </c>
      <c r="O445" s="10">
        <f t="shared" si="755"/>
        <v>15.23076923076923</v>
      </c>
      <c r="P445" s="8">
        <v>3.5</v>
      </c>
      <c r="Q445" t="str">
        <f t="shared" si="756"/>
        <v>Y</v>
      </c>
      <c r="U445" t="s">
        <v>204</v>
      </c>
      <c r="Z445" t="s">
        <v>203</v>
      </c>
      <c r="AC445">
        <f t="shared" si="717"/>
        <v>3</v>
      </c>
      <c r="AL445" t="s">
        <v>203</v>
      </c>
      <c r="AO445" t="s">
        <v>204</v>
      </c>
      <c r="AP445">
        <f t="shared" si="718"/>
        <v>3</v>
      </c>
    </row>
    <row r="446" spans="1:42" x14ac:dyDescent="0.35">
      <c r="A446" t="s">
        <v>26</v>
      </c>
      <c r="B446">
        <v>27</v>
      </c>
      <c r="C446" t="s">
        <v>1</v>
      </c>
      <c r="D446" t="str">
        <f t="shared" ref="D446" si="785">IF($B446&lt;$B447,"L",IF($B447&lt;$B446, "W", "T"))</f>
        <v>L</v>
      </c>
      <c r="E446" s="5">
        <f t="shared" si="751"/>
        <v>40531</v>
      </c>
      <c r="F446" s="4">
        <f t="shared" si="753"/>
        <v>14</v>
      </c>
      <c r="G446">
        <v>7</v>
      </c>
      <c r="H446" t="s">
        <v>34</v>
      </c>
      <c r="I446">
        <v>2020</v>
      </c>
      <c r="J446" t="s">
        <v>43</v>
      </c>
      <c r="K446">
        <v>32</v>
      </c>
      <c r="L446" t="s">
        <v>104</v>
      </c>
      <c r="M446">
        <f t="shared" si="770"/>
        <v>31</v>
      </c>
      <c r="N446" s="10">
        <f t="shared" si="754"/>
        <v>23.53846153846154</v>
      </c>
      <c r="O446" s="10">
        <f t="shared" si="755"/>
        <v>14.538461538461538</v>
      </c>
      <c r="P446" s="8">
        <f>(P447*-1)</f>
        <v>-14.5</v>
      </c>
      <c r="Q446" t="str">
        <f t="shared" si="756"/>
        <v>N</v>
      </c>
      <c r="R446" t="s">
        <v>204</v>
      </c>
      <c r="T446" t="s">
        <v>203</v>
      </c>
      <c r="W446" t="s">
        <v>203</v>
      </c>
      <c r="X446" t="s">
        <v>203</v>
      </c>
      <c r="Y446" t="s">
        <v>203</v>
      </c>
      <c r="AC446">
        <f t="shared" si="717"/>
        <v>6</v>
      </c>
      <c r="AD446" t="s">
        <v>203</v>
      </c>
      <c r="AJ446" t="s">
        <v>203</v>
      </c>
      <c r="AK446" t="s">
        <v>204</v>
      </c>
      <c r="AL446" t="s">
        <v>203</v>
      </c>
      <c r="AP446">
        <f t="shared" si="718"/>
        <v>5</v>
      </c>
    </row>
    <row r="447" spans="1:42" x14ac:dyDescent="0.35">
      <c r="A447" t="s">
        <v>7</v>
      </c>
      <c r="B447">
        <v>31</v>
      </c>
      <c r="C447" t="s">
        <v>1</v>
      </c>
      <c r="D447" t="str">
        <f t="shared" ref="D447" si="786">IF($B446&lt;$B447, "W", IF($B447&lt;$B446, "L", "T"))</f>
        <v>W</v>
      </c>
      <c r="E447" s="5">
        <v>40531</v>
      </c>
      <c r="F447" s="4">
        <f t="shared" si="753"/>
        <v>14</v>
      </c>
      <c r="G447">
        <v>7</v>
      </c>
      <c r="H447" t="s">
        <v>35</v>
      </c>
      <c r="I447">
        <v>2020</v>
      </c>
      <c r="J447" t="s">
        <v>43</v>
      </c>
      <c r="K447">
        <v>32</v>
      </c>
      <c r="L447" t="s">
        <v>104</v>
      </c>
      <c r="M447">
        <f t="shared" si="772"/>
        <v>27</v>
      </c>
      <c r="N447" s="10">
        <f t="shared" si="754"/>
        <v>31.923076923076923</v>
      </c>
      <c r="O447" s="10">
        <f t="shared" si="755"/>
        <v>21.23076923076923</v>
      </c>
      <c r="P447" s="8">
        <v>14.5</v>
      </c>
      <c r="Q447" t="str">
        <f t="shared" si="756"/>
        <v>N</v>
      </c>
      <c r="R447" t="s">
        <v>203</v>
      </c>
      <c r="T447" t="s">
        <v>203</v>
      </c>
      <c r="Y447" t="s">
        <v>204</v>
      </c>
      <c r="AC447">
        <f t="shared" si="717"/>
        <v>4</v>
      </c>
      <c r="AL447" t="s">
        <v>203</v>
      </c>
      <c r="AM447" t="s">
        <v>203</v>
      </c>
      <c r="AP447">
        <f t="shared" si="718"/>
        <v>2</v>
      </c>
    </row>
    <row r="448" spans="1:42" x14ac:dyDescent="0.35">
      <c r="A448" t="s">
        <v>17</v>
      </c>
      <c r="B448">
        <v>40</v>
      </c>
      <c r="C448" t="s">
        <v>1</v>
      </c>
      <c r="D448" t="str">
        <f t="shared" ref="D448" si="787">IF($B448&lt;$B449,"L",IF($B449&lt;$B448, "W", "T"))</f>
        <v>W</v>
      </c>
      <c r="E448" s="5">
        <f t="shared" si="751"/>
        <v>40532</v>
      </c>
      <c r="F448" s="4">
        <f t="shared" si="753"/>
        <v>14</v>
      </c>
      <c r="G448">
        <v>8</v>
      </c>
      <c r="H448" t="s">
        <v>37</v>
      </c>
      <c r="I448">
        <v>1930</v>
      </c>
      <c r="J448" t="s">
        <v>38</v>
      </c>
      <c r="K448">
        <v>23</v>
      </c>
      <c r="L448" t="s">
        <v>66</v>
      </c>
      <c r="M448">
        <f t="shared" si="770"/>
        <v>14</v>
      </c>
      <c r="N448" s="10">
        <f t="shared" si="754"/>
        <v>19.461538461538467</v>
      </c>
      <c r="O448" s="10">
        <f t="shared" si="755"/>
        <v>17.53846153846154</v>
      </c>
      <c r="P448" s="8">
        <f>(P449*-1)</f>
        <v>5.5</v>
      </c>
      <c r="Q448" t="str">
        <f t="shared" si="756"/>
        <v>N</v>
      </c>
      <c r="AC448">
        <f t="shared" si="717"/>
        <v>0</v>
      </c>
      <c r="AI448" t="s">
        <v>204</v>
      </c>
      <c r="AP448">
        <f t="shared" si="718"/>
        <v>2</v>
      </c>
    </row>
    <row r="449" spans="1:42" x14ac:dyDescent="0.35">
      <c r="A449" t="s">
        <v>0</v>
      </c>
      <c r="B449">
        <v>14</v>
      </c>
      <c r="C449" t="s">
        <v>1</v>
      </c>
      <c r="D449" t="str">
        <f t="shared" ref="D449" si="788">IF($B448&lt;$B449, "W", IF($B449&lt;$B448, "L", "T"))</f>
        <v>L</v>
      </c>
      <c r="E449" s="5">
        <v>40532</v>
      </c>
      <c r="F449" s="4">
        <f t="shared" si="753"/>
        <v>14</v>
      </c>
      <c r="G449">
        <v>7</v>
      </c>
      <c r="H449" t="s">
        <v>36</v>
      </c>
      <c r="I449">
        <v>1930</v>
      </c>
      <c r="J449" t="s">
        <v>38</v>
      </c>
      <c r="K449">
        <v>23</v>
      </c>
      <c r="L449" t="s">
        <v>66</v>
      </c>
      <c r="M449">
        <f t="shared" si="772"/>
        <v>40</v>
      </c>
      <c r="N449" s="10">
        <f t="shared" si="754"/>
        <v>17.692307692307693</v>
      </c>
      <c r="O449" s="10">
        <f t="shared" si="755"/>
        <v>21.076923076923077</v>
      </c>
      <c r="P449" s="8">
        <v>-5.5</v>
      </c>
      <c r="Q449" t="str">
        <f t="shared" si="756"/>
        <v>N</v>
      </c>
      <c r="R449" t="s">
        <v>203</v>
      </c>
      <c r="S449" t="s">
        <v>204</v>
      </c>
      <c r="X449" t="s">
        <v>204</v>
      </c>
      <c r="Y449" t="s">
        <v>204</v>
      </c>
      <c r="AA449" t="s">
        <v>203</v>
      </c>
      <c r="AC449">
        <f t="shared" si="717"/>
        <v>8</v>
      </c>
      <c r="AK449" t="s">
        <v>203</v>
      </c>
      <c r="AM449" t="s">
        <v>203</v>
      </c>
      <c r="AP449">
        <f t="shared" si="718"/>
        <v>2</v>
      </c>
    </row>
    <row r="450" spans="1:42" ht="15" customHeight="1" x14ac:dyDescent="0.35">
      <c r="A450" t="s">
        <v>20</v>
      </c>
      <c r="B450">
        <v>3</v>
      </c>
      <c r="C450" t="s">
        <v>1</v>
      </c>
      <c r="D450" t="str">
        <f t="shared" ref="D450" si="789">IF($B450&lt;$B451,"L",IF($B451&lt;$B450, "W", "T"))</f>
        <v>L</v>
      </c>
      <c r="E450" s="5">
        <f t="shared" ref="E450:E480" si="790">$E451</f>
        <v>40535</v>
      </c>
      <c r="F450" s="4">
        <f>1+IF(ISNA(VLOOKUP($A450,$A$418:$F$449,6,FALSE)),VLOOKUP($A450,$A$386:$F$417,6,FALSE),VLOOKUP($A450,$A$418:$F$449,6,FALSE))</f>
        <v>15</v>
      </c>
      <c r="G450">
        <v>4</v>
      </c>
      <c r="H450" t="s">
        <v>34</v>
      </c>
      <c r="I450">
        <v>2020</v>
      </c>
      <c r="J450" t="s">
        <v>43</v>
      </c>
      <c r="K450" s="1">
        <f>K451</f>
        <v>27</v>
      </c>
      <c r="L450" s="1" t="str">
        <f>L451</f>
        <v>Cloudy</v>
      </c>
      <c r="M450">
        <f t="shared" si="770"/>
        <v>27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13.071428571428571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25</v>
      </c>
      <c r="P450" s="8">
        <f>(P451*-1)</f>
        <v>-14</v>
      </c>
      <c r="Q450" t="str">
        <f>IF(AND(($P450 &lt;  0), ($D450="L")), "N", IF(AND(($P450 &gt; 0), ($D450="W")),"N","Y"))</f>
        <v>N</v>
      </c>
      <c r="S450" t="s">
        <v>204</v>
      </c>
      <c r="X450" t="s">
        <v>204</v>
      </c>
      <c r="Z450" t="s">
        <v>203</v>
      </c>
      <c r="AC450">
        <f t="shared" si="717"/>
        <v>5</v>
      </c>
      <c r="AD450" t="s">
        <v>203</v>
      </c>
      <c r="AJ450" t="s">
        <v>204</v>
      </c>
      <c r="AL450" t="s">
        <v>204</v>
      </c>
      <c r="AP450">
        <f t="shared" si="718"/>
        <v>5</v>
      </c>
    </row>
    <row r="451" spans="1:42" ht="15" customHeight="1" x14ac:dyDescent="0.35">
      <c r="A451" t="s">
        <v>4</v>
      </c>
      <c r="B451">
        <v>27</v>
      </c>
      <c r="C451" t="s">
        <v>1</v>
      </c>
      <c r="D451" t="str">
        <f t="shared" ref="D451" si="791">IF($B450&lt;$B451, "W", IF($B451&lt;$B450, "L", "T"))</f>
        <v>W</v>
      </c>
      <c r="E451" s="5">
        <v>40535</v>
      </c>
      <c r="F451" s="4">
        <f t="shared" ref="F451:F481" si="792">1+IF(ISNA(VLOOKUP($A451,$A$418:$F$449,6,FALSE)),VLOOKUP($A451,$A$386:$F$417,6,FALSE),VLOOKUP($A451,$A$418:$F$449,6,FALSE))</f>
        <v>15</v>
      </c>
      <c r="G451">
        <v>4</v>
      </c>
      <c r="H451" t="s">
        <v>35</v>
      </c>
      <c r="I451">
        <v>2020</v>
      </c>
      <c r="J451" t="s">
        <v>43</v>
      </c>
      <c r="K451" s="1">
        <v>27</v>
      </c>
      <c r="L451" s="1" t="s">
        <v>64</v>
      </c>
      <c r="M451">
        <f t="shared" si="772"/>
        <v>3</v>
      </c>
      <c r="N451" s="10">
        <f t="shared" ref="N451:N482" si="793">IF(ISNA(VLOOKUP($A451,$A$418:$N$449,2,FALSE)),((VLOOKUP($A451,$A$386:$N$417,14,FALSE)*($F451-2))+VLOOKUP($A451,$A$386:$N$417,2,FALSE))/($F451-1),((VLOOKUP($A451,$A$418:$N$449,14,FALSE)*($F451-2))+VLOOKUP($A451,$A$418:$N$449,2,FALSE))/($F451-1))</f>
        <v>21.928571428571427</v>
      </c>
      <c r="O451" s="10">
        <f t="shared" ref="O451:O482" si="794">IF(ISNA(VLOOKUP($A451,$A$418:$O$449,13,FALSE)),((VLOOKUP($A451,$A$386:$O$417,15,FALSE)*($F451-2))+VLOOKUP($A451,$A$386:$O$417,13,FALSE))/($F451-1),((VLOOKUP($A451,$A$418:$O$449,15,FALSE)*($F451-2))+VLOOKUP($A451,$A$418:$O$449,13,FALSE))/($F451-1))</f>
        <v>15.714285714285714</v>
      </c>
      <c r="P451" s="8">
        <v>14</v>
      </c>
      <c r="Q451" t="str">
        <f t="shared" ref="Q451:Q481" si="795">IF(AND(($P451 &lt;  0), ($D451="L")), "N", IF(AND(($P451 &gt; 0), ($D451="W")),"N","Y"))</f>
        <v>N</v>
      </c>
      <c r="U451" t="s">
        <v>203</v>
      </c>
      <c r="AC451">
        <f t="shared" ref="AC451:AC513" si="796">IF(ISBLANK($R451),0,IF($R451="O",2,1))+IF(ISBLANK($S451),0,IF($S451="O",2,1))+IF(ISBLANK($T451),0,IF($T451="O",2,1))+IF(ISBLANK($U451),0,IF($U451="O",2,1))+IF(ISBLANK($V451),0,IF($V451="O",2,1))+IF(ISBLANK($W451),0,IF($W451="O",2,1))+IF(ISBLANK($X451),0,IF($X451="O",2,1))+IF(ISBLANK($Y451),0,IF($Y451="O",2,1))+IF(ISBLANK($Z451),0,IF($Z451="O",2,1))+IF(ISBLANK($AA451),0,IF($AA451="O",2,1))+IF(ISBLANK($AB451),0,IF($AB451="O",2,1))</f>
        <v>1</v>
      </c>
      <c r="AO451" t="s">
        <v>204</v>
      </c>
      <c r="AP451">
        <f t="shared" ref="AP451:AP513" si="797">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+IF(ISBLANK($AL451),0,IF($AL451="O",2,1))+IF(ISBLANK($AM451),0,IF($AM451="O",2,1))+IF(ISBLANK($AN451),0,IF($AN451="O",2,1))+IF(ISBLANK($AO451),0,IF($AO451="O",2,1))</f>
        <v>2</v>
      </c>
    </row>
    <row r="452" spans="1:42" x14ac:dyDescent="0.35">
      <c r="A452" t="s">
        <v>28</v>
      </c>
      <c r="B452">
        <v>26</v>
      </c>
      <c r="C452" t="s">
        <v>1</v>
      </c>
      <c r="D452" t="str">
        <f t="shared" ref="D452" si="798">IF($B452&lt;$B453,"L",IF($B453&lt;$B452, "W", "T"))</f>
        <v>L</v>
      </c>
      <c r="E452" s="5">
        <f t="shared" si="790"/>
        <v>40537</v>
      </c>
      <c r="F452" s="4">
        <f t="shared" si="792"/>
        <v>15</v>
      </c>
      <c r="G452">
        <v>6</v>
      </c>
      <c r="H452" t="s">
        <v>34</v>
      </c>
      <c r="I452">
        <v>1730</v>
      </c>
      <c r="J452" t="s">
        <v>40</v>
      </c>
      <c r="K452" s="1" t="str">
        <f>K453</f>
        <v>Dome</v>
      </c>
      <c r="L452" s="1">
        <f>L453</f>
        <v>0</v>
      </c>
      <c r="M452">
        <f t="shared" si="770"/>
        <v>27</v>
      </c>
      <c r="N452" s="10">
        <f t="shared" si="793"/>
        <v>25.285714285714285</v>
      </c>
      <c r="O452" s="10">
        <f t="shared" si="794"/>
        <v>28.285714285714285</v>
      </c>
      <c r="P452" s="8">
        <f>(P453*-1)</f>
        <v>7</v>
      </c>
      <c r="Q452" t="str">
        <f t="shared" si="795"/>
        <v>Y</v>
      </c>
      <c r="S452" t="s">
        <v>203</v>
      </c>
      <c r="AA452" t="s">
        <v>203</v>
      </c>
      <c r="AC452">
        <f t="shared" si="796"/>
        <v>2</v>
      </c>
      <c r="AH452" t="s">
        <v>203</v>
      </c>
      <c r="AI452" t="s">
        <v>203</v>
      </c>
      <c r="AO452" t="s">
        <v>203</v>
      </c>
      <c r="AP452">
        <f t="shared" si="797"/>
        <v>3</v>
      </c>
    </row>
    <row r="453" spans="1:42" x14ac:dyDescent="0.35">
      <c r="A453" t="s">
        <v>22</v>
      </c>
      <c r="B453">
        <v>27</v>
      </c>
      <c r="C453" t="s">
        <v>1</v>
      </c>
      <c r="D453" t="str">
        <f t="shared" ref="D453" si="799">IF($B452&lt;$B453, "W", IF($B453&lt;$B452, "L", "T"))</f>
        <v>W</v>
      </c>
      <c r="E453" s="5">
        <v>40537</v>
      </c>
      <c r="F453" s="4">
        <f t="shared" si="792"/>
        <v>15</v>
      </c>
      <c r="G453">
        <v>6</v>
      </c>
      <c r="H453" t="s">
        <v>35</v>
      </c>
      <c r="I453">
        <v>1730</v>
      </c>
      <c r="J453" t="s">
        <v>40</v>
      </c>
      <c r="K453" s="1" t="s">
        <v>61</v>
      </c>
      <c r="L453" s="1"/>
      <c r="M453">
        <f t="shared" si="772"/>
        <v>26</v>
      </c>
      <c r="N453" s="10">
        <f t="shared" si="793"/>
        <v>18.214285714285715</v>
      </c>
      <c r="O453" s="10">
        <f t="shared" si="794"/>
        <v>26.428571428571427</v>
      </c>
      <c r="P453" s="8">
        <v>-7</v>
      </c>
      <c r="Q453" t="str">
        <f t="shared" si="795"/>
        <v>Y</v>
      </c>
      <c r="R453" t="s">
        <v>204</v>
      </c>
      <c r="U453" t="s">
        <v>203</v>
      </c>
      <c r="Z453" t="s">
        <v>204</v>
      </c>
      <c r="AC453">
        <f t="shared" si="796"/>
        <v>5</v>
      </c>
      <c r="AD453" t="s">
        <v>203</v>
      </c>
      <c r="AI453" t="s">
        <v>203</v>
      </c>
      <c r="AJ453" t="s">
        <v>204</v>
      </c>
      <c r="AP453">
        <f t="shared" si="797"/>
        <v>4</v>
      </c>
    </row>
    <row r="454" spans="1:42" x14ac:dyDescent="0.35">
      <c r="A454" t="s">
        <v>24</v>
      </c>
      <c r="B454">
        <v>17</v>
      </c>
      <c r="C454" t="s">
        <v>1</v>
      </c>
      <c r="D454" t="str">
        <f t="shared" ref="D454" si="800">IF($B454&lt;$B455,"L",IF($B455&lt;$B454, "W", "T"))</f>
        <v>L</v>
      </c>
      <c r="E454" s="5">
        <f t="shared" si="790"/>
        <v>40538</v>
      </c>
      <c r="F454" s="4">
        <f t="shared" si="792"/>
        <v>15</v>
      </c>
      <c r="G454">
        <v>10</v>
      </c>
      <c r="H454" t="s">
        <v>34</v>
      </c>
      <c r="I454">
        <v>1200</v>
      </c>
      <c r="J454" t="s">
        <v>38</v>
      </c>
      <c r="K454" t="s">
        <v>61</v>
      </c>
      <c r="M454">
        <f t="shared" si="770"/>
        <v>25</v>
      </c>
      <c r="N454" s="10">
        <f t="shared" si="793"/>
        <v>17.857142857142858</v>
      </c>
      <c r="O454" s="10">
        <f t="shared" si="794"/>
        <v>22.428571428571427</v>
      </c>
      <c r="P454" s="8">
        <f>(P455*-1)</f>
        <v>-2.5</v>
      </c>
      <c r="Q454" t="str">
        <f t="shared" si="795"/>
        <v>N</v>
      </c>
      <c r="S454" t="s">
        <v>204</v>
      </c>
      <c r="T454" t="s">
        <v>203</v>
      </c>
      <c r="V454" t="s">
        <v>203</v>
      </c>
      <c r="W454" t="s">
        <v>204</v>
      </c>
      <c r="AC454">
        <f t="shared" si="796"/>
        <v>6</v>
      </c>
      <c r="AJ454" t="s">
        <v>203</v>
      </c>
      <c r="AK454" t="s">
        <v>203</v>
      </c>
      <c r="AM454" t="s">
        <v>203</v>
      </c>
      <c r="AP454">
        <f t="shared" si="797"/>
        <v>3</v>
      </c>
    </row>
    <row r="455" spans="1:42" x14ac:dyDescent="0.35">
      <c r="A455" t="s">
        <v>23</v>
      </c>
      <c r="B455">
        <v>25</v>
      </c>
      <c r="C455" t="s">
        <v>1</v>
      </c>
      <c r="D455" t="str">
        <f t="shared" ref="D455" si="801">IF($B454&lt;$B455, "W", IF($B455&lt;$B454, "L", "T"))</f>
        <v>W</v>
      </c>
      <c r="E455" s="5">
        <v>40538</v>
      </c>
      <c r="F455" s="4">
        <f t="shared" si="792"/>
        <v>15</v>
      </c>
      <c r="G455">
        <v>7</v>
      </c>
      <c r="H455" t="s">
        <v>35</v>
      </c>
      <c r="I455">
        <v>1200</v>
      </c>
      <c r="J455" t="s">
        <v>38</v>
      </c>
      <c r="K455" t="s">
        <v>61</v>
      </c>
      <c r="M455">
        <f t="shared" si="772"/>
        <v>17</v>
      </c>
      <c r="N455" s="10">
        <f t="shared" si="793"/>
        <v>18.428571428571427</v>
      </c>
      <c r="O455" s="10">
        <f t="shared" si="794"/>
        <v>21.071428571428573</v>
      </c>
      <c r="P455" s="8">
        <v>2.5</v>
      </c>
      <c r="Q455" t="str">
        <f t="shared" si="795"/>
        <v>N</v>
      </c>
      <c r="Z455" t="s">
        <v>203</v>
      </c>
      <c r="AC455">
        <f t="shared" si="796"/>
        <v>1</v>
      </c>
      <c r="AH455" t="s">
        <v>204</v>
      </c>
      <c r="AK455" t="s">
        <v>203</v>
      </c>
      <c r="AP455">
        <f t="shared" si="797"/>
        <v>3</v>
      </c>
    </row>
    <row r="456" spans="1:42" x14ac:dyDescent="0.35">
      <c r="A456" t="s">
        <v>31</v>
      </c>
      <c r="B456">
        <v>34</v>
      </c>
      <c r="C456" t="s">
        <v>1</v>
      </c>
      <c r="D456" t="str">
        <f t="shared" ref="D456" si="802">IF($B456&lt;$B457,"L",IF($B457&lt;$B456, "W", "T"))</f>
        <v>L</v>
      </c>
      <c r="E456" s="5">
        <f t="shared" si="790"/>
        <v>40538</v>
      </c>
      <c r="F456" s="4">
        <f t="shared" si="792"/>
        <v>15</v>
      </c>
      <c r="G456">
        <v>7</v>
      </c>
      <c r="H456" t="s">
        <v>34</v>
      </c>
      <c r="I456">
        <v>1200</v>
      </c>
      <c r="J456" t="s">
        <v>38</v>
      </c>
      <c r="K456" s="1">
        <f>K457</f>
        <v>33</v>
      </c>
      <c r="L456" s="1" t="str">
        <f>L457</f>
        <v>Cloudy, flurries, steady temp</v>
      </c>
      <c r="M456">
        <f t="shared" si="770"/>
        <v>38</v>
      </c>
      <c r="N456" s="10">
        <f t="shared" si="793"/>
        <v>21.071428571428573</v>
      </c>
      <c r="O456" s="10">
        <f t="shared" si="794"/>
        <v>18.5</v>
      </c>
      <c r="P456" s="8">
        <f>(P457*-1)</f>
        <v>-2.5</v>
      </c>
      <c r="Q456" t="str">
        <f t="shared" si="795"/>
        <v>N</v>
      </c>
      <c r="R456" t="s">
        <v>203</v>
      </c>
      <c r="T456" t="s">
        <v>203</v>
      </c>
      <c r="V456" t="s">
        <v>203</v>
      </c>
      <c r="Z456" t="s">
        <v>204</v>
      </c>
      <c r="AC456">
        <f t="shared" si="796"/>
        <v>5</v>
      </c>
      <c r="AH456" t="s">
        <v>203</v>
      </c>
      <c r="AK456" t="s">
        <v>203</v>
      </c>
      <c r="AO456" t="s">
        <v>204</v>
      </c>
      <c r="AP456">
        <f t="shared" si="797"/>
        <v>4</v>
      </c>
    </row>
    <row r="457" spans="1:42" x14ac:dyDescent="0.35">
      <c r="A457" t="s">
        <v>17</v>
      </c>
      <c r="B457">
        <v>38</v>
      </c>
      <c r="C457" t="s">
        <v>1</v>
      </c>
      <c r="D457" t="str">
        <f t="shared" ref="D457" si="803">IF($B456&lt;$B457, "W", IF($B457&lt;$B456, "L", "T"))</f>
        <v>W</v>
      </c>
      <c r="E457" s="5">
        <v>40538</v>
      </c>
      <c r="F457" s="4">
        <f t="shared" si="792"/>
        <v>15</v>
      </c>
      <c r="G457">
        <v>6</v>
      </c>
      <c r="H457" t="s">
        <v>35</v>
      </c>
      <c r="I457">
        <v>1200</v>
      </c>
      <c r="J457" t="s">
        <v>38</v>
      </c>
      <c r="K457" s="1">
        <v>33</v>
      </c>
      <c r="L457" s="1" t="s">
        <v>98</v>
      </c>
      <c r="M457">
        <f t="shared" si="772"/>
        <v>34</v>
      </c>
      <c r="N457" s="10">
        <f t="shared" si="793"/>
        <v>20.928571428571434</v>
      </c>
      <c r="O457" s="10">
        <f t="shared" si="794"/>
        <v>17.285714285714288</v>
      </c>
      <c r="P457" s="8">
        <v>2.5</v>
      </c>
      <c r="Q457" t="str">
        <f t="shared" si="795"/>
        <v>N</v>
      </c>
      <c r="AC457">
        <f t="shared" si="796"/>
        <v>0</v>
      </c>
      <c r="AH457" t="s">
        <v>203</v>
      </c>
      <c r="AI457" t="s">
        <v>203</v>
      </c>
      <c r="AP457">
        <f t="shared" si="797"/>
        <v>2</v>
      </c>
    </row>
    <row r="458" spans="1:42" x14ac:dyDescent="0.35">
      <c r="A458" t="s">
        <v>30</v>
      </c>
      <c r="B458">
        <v>20</v>
      </c>
      <c r="C458" t="s">
        <v>1</v>
      </c>
      <c r="D458" t="str">
        <f t="shared" ref="D458" si="804">IF($B458&lt;$B459,"L",IF($B459&lt;$B458, "W", "T"))</f>
        <v>W</v>
      </c>
      <c r="E458" s="5">
        <f t="shared" si="790"/>
        <v>40538</v>
      </c>
      <c r="F458" s="4">
        <f t="shared" si="792"/>
        <v>15</v>
      </c>
      <c r="G458">
        <v>7</v>
      </c>
      <c r="H458" t="s">
        <v>34</v>
      </c>
      <c r="I458">
        <v>1300</v>
      </c>
      <c r="J458" t="s">
        <v>43</v>
      </c>
      <c r="K458" s="1">
        <f>K459</f>
        <v>26</v>
      </c>
      <c r="L458" s="1" t="str">
        <f>L459</f>
        <v>Clear, Windy, Wind Chill 13</v>
      </c>
      <c r="M458">
        <f t="shared" si="770"/>
        <v>10</v>
      </c>
      <c r="N458" s="10">
        <f t="shared" si="793"/>
        <v>23.142857142857142</v>
      </c>
      <c r="O458" s="10">
        <f t="shared" si="794"/>
        <v>18.071428571428573</v>
      </c>
      <c r="P458" s="8">
        <f>(P459*-1)</f>
        <v>3.5</v>
      </c>
      <c r="Q458" t="str">
        <f t="shared" si="795"/>
        <v>N</v>
      </c>
      <c r="U458" t="s">
        <v>204</v>
      </c>
      <c r="V458" t="s">
        <v>203</v>
      </c>
      <c r="AA458" t="s">
        <v>203</v>
      </c>
      <c r="AC458">
        <f t="shared" si="796"/>
        <v>4</v>
      </c>
      <c r="AE458" t="s">
        <v>203</v>
      </c>
      <c r="AN458" t="s">
        <v>204</v>
      </c>
      <c r="AP458">
        <f t="shared" si="797"/>
        <v>3</v>
      </c>
    </row>
    <row r="459" spans="1:42" x14ac:dyDescent="0.35">
      <c r="A459" t="s">
        <v>8</v>
      </c>
      <c r="B459">
        <v>10</v>
      </c>
      <c r="C459" t="s">
        <v>1</v>
      </c>
      <c r="D459" t="str">
        <f t="shared" ref="D459" si="805">IF($B458&lt;$B459, "W", IF($B459&lt;$B458, "L", "T"))</f>
        <v>L</v>
      </c>
      <c r="E459" s="5">
        <v>40538</v>
      </c>
      <c r="F459" s="4">
        <f t="shared" si="792"/>
        <v>15</v>
      </c>
      <c r="G459">
        <v>7</v>
      </c>
      <c r="H459" t="s">
        <v>35</v>
      </c>
      <c r="I459">
        <v>1300</v>
      </c>
      <c r="J459" t="s">
        <v>43</v>
      </c>
      <c r="K459" s="1">
        <v>26</v>
      </c>
      <c r="L459" s="1" t="s">
        <v>121</v>
      </c>
      <c r="M459">
        <f t="shared" si="772"/>
        <v>20</v>
      </c>
      <c r="N459" s="10">
        <f t="shared" si="793"/>
        <v>18</v>
      </c>
      <c r="O459" s="10">
        <f t="shared" si="794"/>
        <v>19.357142857142858</v>
      </c>
      <c r="P459" s="8">
        <v>-3.5</v>
      </c>
      <c r="Q459" t="str">
        <f t="shared" si="795"/>
        <v>N</v>
      </c>
      <c r="R459" t="s">
        <v>203</v>
      </c>
      <c r="U459" t="s">
        <v>203</v>
      </c>
      <c r="Y459" t="s">
        <v>203</v>
      </c>
      <c r="AC459">
        <f t="shared" si="796"/>
        <v>3</v>
      </c>
      <c r="AD459" t="s">
        <v>203</v>
      </c>
      <c r="AI459" t="s">
        <v>204</v>
      </c>
      <c r="AL459" t="s">
        <v>204</v>
      </c>
      <c r="AM459" t="s">
        <v>203</v>
      </c>
      <c r="AP459">
        <f t="shared" si="797"/>
        <v>6</v>
      </c>
    </row>
    <row r="460" spans="1:42" x14ac:dyDescent="0.35">
      <c r="A460" t="s">
        <v>7</v>
      </c>
      <c r="B460">
        <v>34</v>
      </c>
      <c r="C460" t="s">
        <v>1</v>
      </c>
      <c r="D460" t="str">
        <f t="shared" ref="D460" si="806">IF($B460&lt;$B461,"L",IF($B461&lt;$B460, "W", "T"))</f>
        <v>W</v>
      </c>
      <c r="E460" s="5">
        <f t="shared" si="790"/>
        <v>40538</v>
      </c>
      <c r="F460" s="4">
        <f t="shared" si="792"/>
        <v>15</v>
      </c>
      <c r="G460">
        <v>7</v>
      </c>
      <c r="H460" t="s">
        <v>34</v>
      </c>
      <c r="I460">
        <v>1300</v>
      </c>
      <c r="J460" t="s">
        <v>43</v>
      </c>
      <c r="K460">
        <v>22</v>
      </c>
      <c r="L460" t="s">
        <v>64</v>
      </c>
      <c r="M460">
        <f t="shared" si="770"/>
        <v>3</v>
      </c>
      <c r="N460" s="10">
        <f t="shared" si="793"/>
        <v>31.857142857142858</v>
      </c>
      <c r="O460" s="10">
        <f t="shared" si="794"/>
        <v>21.642857142857142</v>
      </c>
      <c r="P460" s="8">
        <f>(P461*-1)</f>
        <v>7</v>
      </c>
      <c r="Q460" t="str">
        <f t="shared" si="795"/>
        <v>N</v>
      </c>
      <c r="R460" t="s">
        <v>203</v>
      </c>
      <c r="T460" t="s">
        <v>203</v>
      </c>
      <c r="Y460" t="s">
        <v>204</v>
      </c>
      <c r="AC460">
        <f t="shared" si="796"/>
        <v>4</v>
      </c>
      <c r="AH460" t="s">
        <v>204</v>
      </c>
      <c r="AK460" t="s">
        <v>203</v>
      </c>
      <c r="AM460" t="s">
        <v>203</v>
      </c>
      <c r="AP460">
        <f t="shared" si="797"/>
        <v>4</v>
      </c>
    </row>
    <row r="461" spans="1:42" x14ac:dyDescent="0.35">
      <c r="A461" t="s">
        <v>11</v>
      </c>
      <c r="B461">
        <v>3</v>
      </c>
      <c r="C461" t="s">
        <v>1</v>
      </c>
      <c r="D461" t="str">
        <f t="shared" ref="D461" si="807">IF($B460&lt;$B461, "W", IF($B461&lt;$B460, "L", "T"))</f>
        <v>L</v>
      </c>
      <c r="E461" s="5">
        <v>40538</v>
      </c>
      <c r="F461" s="4">
        <f t="shared" si="792"/>
        <v>15</v>
      </c>
      <c r="G461">
        <v>7</v>
      </c>
      <c r="H461" t="s">
        <v>35</v>
      </c>
      <c r="I461">
        <v>1300</v>
      </c>
      <c r="J461" t="s">
        <v>43</v>
      </c>
      <c r="K461">
        <v>22</v>
      </c>
      <c r="L461" t="s">
        <v>64</v>
      </c>
      <c r="M461">
        <f t="shared" si="772"/>
        <v>34</v>
      </c>
      <c r="N461" s="10">
        <f t="shared" si="793"/>
        <v>19.499999999999993</v>
      </c>
      <c r="O461" s="10">
        <f t="shared" si="794"/>
        <v>25.214285714285715</v>
      </c>
      <c r="P461" s="8">
        <v>-7</v>
      </c>
      <c r="Q461" t="str">
        <f t="shared" si="795"/>
        <v>N</v>
      </c>
      <c r="V461" t="s">
        <v>204</v>
      </c>
      <c r="W461" t="s">
        <v>203</v>
      </c>
      <c r="AC461">
        <f t="shared" si="796"/>
        <v>3</v>
      </c>
      <c r="AD461" t="s">
        <v>204</v>
      </c>
      <c r="AH461" t="s">
        <v>203</v>
      </c>
      <c r="AP461">
        <f t="shared" si="797"/>
        <v>3</v>
      </c>
    </row>
    <row r="462" spans="1:42" x14ac:dyDescent="0.35">
      <c r="A462" t="s">
        <v>29</v>
      </c>
      <c r="B462">
        <v>20</v>
      </c>
      <c r="C462" t="s">
        <v>5</v>
      </c>
      <c r="D462" t="str">
        <f t="shared" ref="D462" si="808">IF($B462&lt;$B463,"L",IF($B463&lt;$B462, "W", "T"))</f>
        <v>W</v>
      </c>
      <c r="E462" s="5">
        <f t="shared" si="790"/>
        <v>40538</v>
      </c>
      <c r="F462" s="4">
        <f t="shared" si="792"/>
        <v>15</v>
      </c>
      <c r="G462">
        <v>7</v>
      </c>
      <c r="H462" t="s">
        <v>34</v>
      </c>
      <c r="I462">
        <v>1300</v>
      </c>
      <c r="J462" t="s">
        <v>43</v>
      </c>
      <c r="K462">
        <v>38</v>
      </c>
      <c r="L462" t="s">
        <v>64</v>
      </c>
      <c r="M462">
        <f t="shared" si="770"/>
        <v>17</v>
      </c>
      <c r="N462" s="10">
        <f t="shared" si="793"/>
        <v>19.142857142857142</v>
      </c>
      <c r="O462" s="10">
        <f t="shared" si="794"/>
        <v>24.5</v>
      </c>
      <c r="P462" s="8">
        <f>(P463*-1)</f>
        <v>-7</v>
      </c>
      <c r="Q462" t="str">
        <f t="shared" si="795"/>
        <v>Y</v>
      </c>
      <c r="R462" t="s">
        <v>204</v>
      </c>
      <c r="V462" t="s">
        <v>203</v>
      </c>
      <c r="Y462" t="s">
        <v>203</v>
      </c>
      <c r="AC462">
        <f t="shared" si="796"/>
        <v>4</v>
      </c>
      <c r="AD462" t="s">
        <v>204</v>
      </c>
      <c r="AF462" t="s">
        <v>204</v>
      </c>
      <c r="AH462" t="s">
        <v>203</v>
      </c>
      <c r="AI462" t="s">
        <v>203</v>
      </c>
      <c r="AJ462" t="s">
        <v>204</v>
      </c>
      <c r="AN462" t="s">
        <v>204</v>
      </c>
      <c r="AO462" t="s">
        <v>204</v>
      </c>
      <c r="AP462">
        <f t="shared" si="797"/>
        <v>12</v>
      </c>
    </row>
    <row r="463" spans="1:42" x14ac:dyDescent="0.35">
      <c r="A463" t="s">
        <v>19</v>
      </c>
      <c r="B463">
        <v>17</v>
      </c>
      <c r="C463" t="s">
        <v>5</v>
      </c>
      <c r="D463" t="str">
        <f t="shared" ref="D463" si="809">IF($B462&lt;$B463, "W", IF($B463&lt;$B462, "L", "T"))</f>
        <v>L</v>
      </c>
      <c r="E463" s="5">
        <v>40538</v>
      </c>
      <c r="F463" s="4">
        <f t="shared" si="792"/>
        <v>15</v>
      </c>
      <c r="G463">
        <v>7</v>
      </c>
      <c r="H463" t="s">
        <v>35</v>
      </c>
      <c r="I463">
        <v>1300</v>
      </c>
      <c r="J463" t="s">
        <v>43</v>
      </c>
      <c r="K463">
        <v>38</v>
      </c>
      <c r="L463" t="s">
        <v>64</v>
      </c>
      <c r="M463">
        <f t="shared" si="772"/>
        <v>20</v>
      </c>
      <c r="N463" s="10">
        <f t="shared" si="793"/>
        <v>22.785714285714285</v>
      </c>
      <c r="O463" s="10">
        <f t="shared" si="794"/>
        <v>26.071428571428573</v>
      </c>
      <c r="P463" s="8">
        <v>7</v>
      </c>
      <c r="Q463" t="str">
        <f t="shared" si="795"/>
        <v>Y</v>
      </c>
      <c r="S463" t="s">
        <v>204</v>
      </c>
      <c r="T463" t="s">
        <v>203</v>
      </c>
      <c r="X463" t="s">
        <v>203</v>
      </c>
      <c r="Y463" t="s">
        <v>203</v>
      </c>
      <c r="Z463" t="s">
        <v>203</v>
      </c>
      <c r="AA463" t="s">
        <v>203</v>
      </c>
      <c r="AC463">
        <f t="shared" si="796"/>
        <v>7</v>
      </c>
      <c r="AD463" t="s">
        <v>204</v>
      </c>
      <c r="AG463" t="s">
        <v>203</v>
      </c>
      <c r="AH463" t="s">
        <v>204</v>
      </c>
      <c r="AJ463" t="s">
        <v>203</v>
      </c>
      <c r="AO463" t="s">
        <v>203</v>
      </c>
      <c r="AP463">
        <f t="shared" si="797"/>
        <v>7</v>
      </c>
    </row>
    <row r="464" spans="1:42" x14ac:dyDescent="0.35">
      <c r="A464" t="s">
        <v>13</v>
      </c>
      <c r="B464">
        <v>14</v>
      </c>
      <c r="C464" t="s">
        <v>1</v>
      </c>
      <c r="D464" t="str">
        <f t="shared" ref="D464" si="810">IF($B464&lt;$B465,"L",IF($B465&lt;$B464, "W", "T"))</f>
        <v>L</v>
      </c>
      <c r="E464" s="5">
        <f t="shared" si="790"/>
        <v>40538</v>
      </c>
      <c r="F464" s="4">
        <f t="shared" si="792"/>
        <v>15</v>
      </c>
      <c r="G464">
        <v>7</v>
      </c>
      <c r="H464" t="s">
        <v>34</v>
      </c>
      <c r="I464">
        <v>1200</v>
      </c>
      <c r="J464" t="s">
        <v>38</v>
      </c>
      <c r="K464">
        <v>19</v>
      </c>
      <c r="L464" t="s">
        <v>64</v>
      </c>
      <c r="M464">
        <f t="shared" si="770"/>
        <v>34</v>
      </c>
      <c r="N464" s="10">
        <f t="shared" si="793"/>
        <v>23</v>
      </c>
      <c r="O464" s="10">
        <f t="shared" si="794"/>
        <v>20.142857142857142</v>
      </c>
      <c r="P464" s="8">
        <f>(P465*-1)</f>
        <v>-4</v>
      </c>
      <c r="Q464" t="str">
        <f t="shared" si="795"/>
        <v>N</v>
      </c>
      <c r="R464" t="s">
        <v>204</v>
      </c>
      <c r="V464" t="s">
        <v>204</v>
      </c>
      <c r="AC464">
        <f t="shared" si="796"/>
        <v>4</v>
      </c>
      <c r="AD464" t="s">
        <v>203</v>
      </c>
      <c r="AK464" t="s">
        <v>204</v>
      </c>
      <c r="AP464">
        <f t="shared" si="797"/>
        <v>3</v>
      </c>
    </row>
    <row r="465" spans="1:42" x14ac:dyDescent="0.35">
      <c r="A465" t="s">
        <v>33</v>
      </c>
      <c r="B465">
        <v>34</v>
      </c>
      <c r="C465" t="s">
        <v>1</v>
      </c>
      <c r="D465" t="str">
        <f t="shared" ref="D465" si="811">IF($B464&lt;$B465, "W", IF($B465&lt;$B464, "L", "T"))</f>
        <v>W</v>
      </c>
      <c r="E465" s="5">
        <v>40538</v>
      </c>
      <c r="F465" s="4">
        <f t="shared" si="792"/>
        <v>15</v>
      </c>
      <c r="G465">
        <v>7</v>
      </c>
      <c r="H465" t="s">
        <v>35</v>
      </c>
      <c r="I465">
        <v>1200</v>
      </c>
      <c r="J465" t="s">
        <v>38</v>
      </c>
      <c r="K465">
        <v>19</v>
      </c>
      <c r="L465" t="s">
        <v>64</v>
      </c>
      <c r="M465">
        <f t="shared" si="772"/>
        <v>14</v>
      </c>
      <c r="N465" s="10">
        <f t="shared" si="793"/>
        <v>23</v>
      </c>
      <c r="O465" s="10">
        <f t="shared" si="794"/>
        <v>20.071428571428573</v>
      </c>
      <c r="P465" s="8">
        <v>4</v>
      </c>
      <c r="Q465" t="str">
        <f t="shared" si="795"/>
        <v>N</v>
      </c>
      <c r="AC465">
        <f t="shared" si="796"/>
        <v>0</v>
      </c>
      <c r="AP465">
        <f t="shared" si="797"/>
        <v>0</v>
      </c>
    </row>
    <row r="466" spans="1:42" x14ac:dyDescent="0.35">
      <c r="A466" t="s">
        <v>16</v>
      </c>
      <c r="B466">
        <v>34</v>
      </c>
      <c r="C466" t="s">
        <v>1</v>
      </c>
      <c r="D466" t="str">
        <f t="shared" ref="D466" si="812">IF($B466&lt;$B467,"L",IF($B467&lt;$B466, "W", "T"))</f>
        <v>W</v>
      </c>
      <c r="E466" s="5">
        <f t="shared" si="790"/>
        <v>40538</v>
      </c>
      <c r="F466" s="4">
        <f t="shared" si="792"/>
        <v>15</v>
      </c>
      <c r="G466">
        <v>7</v>
      </c>
      <c r="H466" t="s">
        <v>34</v>
      </c>
      <c r="I466">
        <v>1300</v>
      </c>
      <c r="J466" t="s">
        <v>43</v>
      </c>
      <c r="K466">
        <v>65</v>
      </c>
      <c r="L466" t="s">
        <v>92</v>
      </c>
      <c r="M466">
        <f t="shared" si="770"/>
        <v>27</v>
      </c>
      <c r="N466" s="10">
        <f t="shared" si="793"/>
        <v>22</v>
      </c>
      <c r="O466" s="10">
        <f t="shared" si="794"/>
        <v>23.5</v>
      </c>
      <c r="P466" s="8">
        <f>(P467*-1)</f>
        <v>-3.5</v>
      </c>
      <c r="Q466" t="str">
        <f t="shared" si="795"/>
        <v>Y</v>
      </c>
      <c r="R466" t="s">
        <v>203</v>
      </c>
      <c r="S466" t="s">
        <v>203</v>
      </c>
      <c r="Z466" t="s">
        <v>204</v>
      </c>
      <c r="AA466" t="s">
        <v>203</v>
      </c>
      <c r="AC466">
        <f t="shared" si="796"/>
        <v>5</v>
      </c>
      <c r="AD466" t="s">
        <v>203</v>
      </c>
      <c r="AK466" t="s">
        <v>203</v>
      </c>
      <c r="AL466" t="s">
        <v>203</v>
      </c>
      <c r="AM466" t="s">
        <v>204</v>
      </c>
      <c r="AO466" t="s">
        <v>203</v>
      </c>
      <c r="AP466">
        <f t="shared" si="797"/>
        <v>6</v>
      </c>
    </row>
    <row r="467" spans="1:42" x14ac:dyDescent="0.35">
      <c r="A467" t="s">
        <v>10</v>
      </c>
      <c r="B467">
        <v>27</v>
      </c>
      <c r="C467" t="s">
        <v>1</v>
      </c>
      <c r="D467" t="str">
        <f t="shared" ref="D467" si="813">IF($B466&lt;$B467, "W", IF($B467&lt;$B466, "L", "T"))</f>
        <v>L</v>
      </c>
      <c r="E467" s="5">
        <v>40538</v>
      </c>
      <c r="F467" s="4">
        <f t="shared" si="792"/>
        <v>15</v>
      </c>
      <c r="G467">
        <v>7</v>
      </c>
      <c r="H467" t="s">
        <v>35</v>
      </c>
      <c r="I467">
        <v>1300</v>
      </c>
      <c r="J467" t="s">
        <v>43</v>
      </c>
      <c r="K467">
        <v>65</v>
      </c>
      <c r="L467" t="s">
        <v>92</v>
      </c>
      <c r="M467">
        <f t="shared" si="772"/>
        <v>34</v>
      </c>
      <c r="N467" s="10">
        <f t="shared" si="793"/>
        <v>17.071428571428573</v>
      </c>
      <c r="O467" s="10">
        <f t="shared" si="794"/>
        <v>18.642857142857142</v>
      </c>
      <c r="P467" s="8">
        <v>3.5</v>
      </c>
      <c r="Q467" t="str">
        <f t="shared" si="795"/>
        <v>Y</v>
      </c>
      <c r="T467" t="s">
        <v>204</v>
      </c>
      <c r="Z467" t="s">
        <v>204</v>
      </c>
      <c r="AC467">
        <f t="shared" si="796"/>
        <v>4</v>
      </c>
      <c r="AI467" t="s">
        <v>204</v>
      </c>
      <c r="AN467" t="s">
        <v>203</v>
      </c>
      <c r="AP467">
        <f t="shared" si="797"/>
        <v>3</v>
      </c>
    </row>
    <row r="468" spans="1:42" x14ac:dyDescent="0.35">
      <c r="A468" t="s">
        <v>32</v>
      </c>
      <c r="B468">
        <v>20</v>
      </c>
      <c r="C468" t="s">
        <v>1</v>
      </c>
      <c r="D468" t="str">
        <f t="shared" ref="D468" si="814">IF($B468&lt;$B469,"L",IF($B469&lt;$B468, "W", "T"))</f>
        <v>L</v>
      </c>
      <c r="E468" s="5">
        <f t="shared" si="790"/>
        <v>40538</v>
      </c>
      <c r="F468" s="4">
        <f t="shared" si="792"/>
        <v>15</v>
      </c>
      <c r="G468">
        <v>10</v>
      </c>
      <c r="H468" t="s">
        <v>34</v>
      </c>
      <c r="I468">
        <v>1605</v>
      </c>
      <c r="J468" t="s">
        <v>43</v>
      </c>
      <c r="K468">
        <v>25</v>
      </c>
      <c r="L468" t="s">
        <v>120</v>
      </c>
      <c r="M468">
        <f t="shared" si="770"/>
        <v>34</v>
      </c>
      <c r="N468" s="10">
        <f t="shared" si="793"/>
        <v>27.714285714285715</v>
      </c>
      <c r="O468" s="10">
        <f t="shared" si="794"/>
        <v>18.571428571428573</v>
      </c>
      <c r="P468" s="8">
        <f>(P469*-1)</f>
        <v>8</v>
      </c>
      <c r="Q468" t="str">
        <f t="shared" si="795"/>
        <v>Y</v>
      </c>
      <c r="S468" t="s">
        <v>203</v>
      </c>
      <c r="T468" t="s">
        <v>204</v>
      </c>
      <c r="U468" t="s">
        <v>204</v>
      </c>
      <c r="Y468" t="s">
        <v>203</v>
      </c>
      <c r="AC468">
        <f t="shared" si="796"/>
        <v>6</v>
      </c>
      <c r="AH468" t="s">
        <v>203</v>
      </c>
      <c r="AJ468" t="s">
        <v>204</v>
      </c>
      <c r="AP468">
        <f t="shared" si="797"/>
        <v>3</v>
      </c>
    </row>
    <row r="469" spans="1:42" x14ac:dyDescent="0.35">
      <c r="A469" t="s">
        <v>6</v>
      </c>
      <c r="B469">
        <v>34</v>
      </c>
      <c r="C469" t="s">
        <v>1</v>
      </c>
      <c r="D469" t="str">
        <f t="shared" ref="D469" si="815">IF($B468&lt;$B469, "W", IF($B469&lt;$B468, "L", "T"))</f>
        <v>W</v>
      </c>
      <c r="E469" s="5">
        <v>40538</v>
      </c>
      <c r="F469" s="4">
        <f t="shared" si="792"/>
        <v>15</v>
      </c>
      <c r="G469">
        <v>7</v>
      </c>
      <c r="H469" t="s">
        <v>35</v>
      </c>
      <c r="I469">
        <v>1605</v>
      </c>
      <c r="J469" t="s">
        <v>43</v>
      </c>
      <c r="K469">
        <v>25</v>
      </c>
      <c r="L469" t="s">
        <v>120</v>
      </c>
      <c r="M469">
        <f t="shared" si="772"/>
        <v>20</v>
      </c>
      <c r="N469" s="10">
        <f t="shared" si="793"/>
        <v>20.071428571428573</v>
      </c>
      <c r="O469" s="10">
        <f t="shared" si="794"/>
        <v>25.857142857142858</v>
      </c>
      <c r="P469" s="8">
        <v>-8</v>
      </c>
      <c r="Q469" t="str">
        <f t="shared" si="795"/>
        <v>Y</v>
      </c>
      <c r="T469" t="s">
        <v>204</v>
      </c>
      <c r="V469" t="s">
        <v>203</v>
      </c>
      <c r="AB469" t="s">
        <v>203</v>
      </c>
      <c r="AC469">
        <f t="shared" si="796"/>
        <v>4</v>
      </c>
      <c r="AN469" t="s">
        <v>204</v>
      </c>
      <c r="AP469">
        <f t="shared" si="797"/>
        <v>2</v>
      </c>
    </row>
    <row r="470" spans="1:42" x14ac:dyDescent="0.35">
      <c r="A470" t="s">
        <v>14</v>
      </c>
      <c r="B470">
        <v>31</v>
      </c>
      <c r="C470" t="s">
        <v>1</v>
      </c>
      <c r="D470" t="str">
        <f t="shared" ref="D470" si="816">IF($B470&lt;$B471,"L",IF($B471&lt;$B470, "W", "T"))</f>
        <v>W</v>
      </c>
      <c r="E470" s="5">
        <f t="shared" si="790"/>
        <v>40538</v>
      </c>
      <c r="F470" s="4">
        <f t="shared" si="792"/>
        <v>15</v>
      </c>
      <c r="G470">
        <v>7</v>
      </c>
      <c r="H470" t="s">
        <v>34</v>
      </c>
      <c r="I470">
        <v>1305</v>
      </c>
      <c r="J470" t="s">
        <v>67</v>
      </c>
      <c r="K470">
        <v>58</v>
      </c>
      <c r="L470" t="s">
        <v>65</v>
      </c>
      <c r="M470">
        <f t="shared" si="770"/>
        <v>26</v>
      </c>
      <c r="N470" s="10">
        <f t="shared" si="793"/>
        <v>27.214285714285715</v>
      </c>
      <c r="O470" s="10">
        <f t="shared" si="794"/>
        <v>24.428571428571427</v>
      </c>
      <c r="P470" s="8">
        <f>(P471*-1)</f>
        <v>2</v>
      </c>
      <c r="Q470" t="str">
        <f t="shared" si="795"/>
        <v>N</v>
      </c>
      <c r="W470" t="s">
        <v>203</v>
      </c>
      <c r="AC470">
        <f t="shared" si="796"/>
        <v>1</v>
      </c>
      <c r="AG470" t="s">
        <v>204</v>
      </c>
      <c r="AL470" t="s">
        <v>204</v>
      </c>
      <c r="AM470" t="s">
        <v>204</v>
      </c>
      <c r="AP470">
        <f t="shared" si="797"/>
        <v>6</v>
      </c>
    </row>
    <row r="471" spans="1:42" x14ac:dyDescent="0.35">
      <c r="A471" t="s">
        <v>12</v>
      </c>
      <c r="B471">
        <v>26</v>
      </c>
      <c r="C471" t="s">
        <v>1</v>
      </c>
      <c r="D471" t="str">
        <f t="shared" ref="D471" si="817">IF($B470&lt;$B471, "W", IF($B471&lt;$B470, "L", "T"))</f>
        <v>L</v>
      </c>
      <c r="E471" s="5">
        <v>40538</v>
      </c>
      <c r="F471" s="4">
        <f t="shared" si="792"/>
        <v>15</v>
      </c>
      <c r="G471">
        <v>7</v>
      </c>
      <c r="H471" t="s">
        <v>35</v>
      </c>
      <c r="I471">
        <v>1305</v>
      </c>
      <c r="J471" t="s">
        <v>67</v>
      </c>
      <c r="K471">
        <v>58</v>
      </c>
      <c r="L471" t="s">
        <v>65</v>
      </c>
      <c r="M471">
        <f t="shared" si="772"/>
        <v>31</v>
      </c>
      <c r="N471" s="10">
        <f t="shared" si="793"/>
        <v>25.214285714285715</v>
      </c>
      <c r="O471" s="10">
        <f t="shared" si="794"/>
        <v>23.571428571428573</v>
      </c>
      <c r="P471" s="8">
        <v>-2</v>
      </c>
      <c r="Q471" t="str">
        <f t="shared" si="795"/>
        <v>N</v>
      </c>
      <c r="U471" t="s">
        <v>203</v>
      </c>
      <c r="Z471" t="s">
        <v>204</v>
      </c>
      <c r="AC471">
        <f t="shared" si="796"/>
        <v>3</v>
      </c>
      <c r="AD471" t="s">
        <v>204</v>
      </c>
      <c r="AE471" t="s">
        <v>204</v>
      </c>
      <c r="AL471" t="s">
        <v>203</v>
      </c>
      <c r="AP471">
        <f t="shared" si="797"/>
        <v>5</v>
      </c>
    </row>
    <row r="472" spans="1:42" x14ac:dyDescent="0.35">
      <c r="A472" t="s">
        <v>15</v>
      </c>
      <c r="B472">
        <v>23</v>
      </c>
      <c r="C472" t="s">
        <v>1</v>
      </c>
      <c r="D472" t="str">
        <f t="shared" ref="D472" si="818">IF($B472&lt;$B473,"L",IF($B473&lt;$B472, "W", "T"))</f>
        <v>L</v>
      </c>
      <c r="E472" s="5">
        <f t="shared" si="790"/>
        <v>40538</v>
      </c>
      <c r="F472" s="4">
        <f t="shared" si="792"/>
        <v>15</v>
      </c>
      <c r="G472">
        <v>7</v>
      </c>
      <c r="H472" t="s">
        <v>34</v>
      </c>
      <c r="I472">
        <v>1405</v>
      </c>
      <c r="J472" t="s">
        <v>40</v>
      </c>
      <c r="K472">
        <v>50</v>
      </c>
      <c r="L472" t="s">
        <v>62</v>
      </c>
      <c r="M472">
        <f t="shared" si="770"/>
        <v>24</v>
      </c>
      <c r="N472" s="10">
        <f t="shared" si="793"/>
        <v>23.785714285714285</v>
      </c>
      <c r="O472" s="10">
        <f t="shared" si="794"/>
        <v>27.571428571428573</v>
      </c>
      <c r="P472" s="8">
        <f>(P473*-1)</f>
        <v>2</v>
      </c>
      <c r="Q472" t="str">
        <f t="shared" si="795"/>
        <v>Y</v>
      </c>
      <c r="R472" t="s">
        <v>203</v>
      </c>
      <c r="S472" t="s">
        <v>203</v>
      </c>
      <c r="T472" t="s">
        <v>204</v>
      </c>
      <c r="W472" t="s">
        <v>203</v>
      </c>
      <c r="Y472" t="s">
        <v>204</v>
      </c>
      <c r="AC472">
        <f t="shared" si="796"/>
        <v>7</v>
      </c>
      <c r="AH472" t="s">
        <v>203</v>
      </c>
      <c r="AK472" t="s">
        <v>204</v>
      </c>
      <c r="AP472">
        <f t="shared" si="797"/>
        <v>3</v>
      </c>
    </row>
    <row r="473" spans="1:42" x14ac:dyDescent="0.35">
      <c r="A473" t="s">
        <v>18</v>
      </c>
      <c r="B473">
        <v>24</v>
      </c>
      <c r="C473" t="s">
        <v>1</v>
      </c>
      <c r="D473" t="str">
        <f t="shared" ref="D473" si="819">IF($B472&lt;$B473, "W", IF($B473&lt;$B472, "L", "T"))</f>
        <v>W</v>
      </c>
      <c r="E473" s="5">
        <v>40538</v>
      </c>
      <c r="F473" s="4">
        <f t="shared" si="792"/>
        <v>15</v>
      </c>
      <c r="G473">
        <v>7</v>
      </c>
      <c r="H473" t="s">
        <v>35</v>
      </c>
      <c r="I473">
        <v>1405</v>
      </c>
      <c r="J473" t="s">
        <v>40</v>
      </c>
      <c r="K473">
        <v>50</v>
      </c>
      <c r="L473" t="s">
        <v>62</v>
      </c>
      <c r="M473">
        <f t="shared" si="772"/>
        <v>23</v>
      </c>
      <c r="N473" s="10">
        <f t="shared" si="793"/>
        <v>20.857142857142858</v>
      </c>
      <c r="O473" s="10">
        <f t="shared" si="794"/>
        <v>29.642857142857142</v>
      </c>
      <c r="P473" s="8">
        <v>-2</v>
      </c>
      <c r="Q473" t="str">
        <f t="shared" si="795"/>
        <v>Y</v>
      </c>
      <c r="R473" t="s">
        <v>204</v>
      </c>
      <c r="S473" t="s">
        <v>203</v>
      </c>
      <c r="AA473" t="s">
        <v>203</v>
      </c>
      <c r="AC473">
        <f t="shared" si="796"/>
        <v>4</v>
      </c>
      <c r="AN473" t="s">
        <v>203</v>
      </c>
      <c r="AP473">
        <f t="shared" si="797"/>
        <v>1</v>
      </c>
    </row>
    <row r="474" spans="1:42" x14ac:dyDescent="0.35">
      <c r="A474" t="s">
        <v>21</v>
      </c>
      <c r="B474">
        <v>17</v>
      </c>
      <c r="C474" t="s">
        <v>1</v>
      </c>
      <c r="D474" t="str">
        <f t="shared" ref="D474" si="820">IF($B474&lt;$B475,"L",IF($B475&lt;$B474, "W", "T"))</f>
        <v>L</v>
      </c>
      <c r="E474" s="5">
        <f t="shared" si="790"/>
        <v>40538</v>
      </c>
      <c r="F474" s="4">
        <f t="shared" si="792"/>
        <v>15</v>
      </c>
      <c r="G474">
        <v>7</v>
      </c>
      <c r="H474" t="s">
        <v>34</v>
      </c>
      <c r="I474">
        <v>1515</v>
      </c>
      <c r="J474" t="s">
        <v>38</v>
      </c>
      <c r="K474">
        <v>25</v>
      </c>
      <c r="L474" t="s">
        <v>62</v>
      </c>
      <c r="M474">
        <f t="shared" si="770"/>
        <v>45</v>
      </c>
      <c r="N474" s="10">
        <f t="shared" si="793"/>
        <v>25.714285714285715</v>
      </c>
      <c r="O474" s="10">
        <f t="shared" si="794"/>
        <v>20.571428571428573</v>
      </c>
      <c r="P474" s="8">
        <f>(P475*-1)</f>
        <v>-3</v>
      </c>
      <c r="Q474" t="str">
        <f t="shared" si="795"/>
        <v>N</v>
      </c>
      <c r="T474" t="s">
        <v>203</v>
      </c>
      <c r="W474" t="s">
        <v>203</v>
      </c>
      <c r="AC474">
        <f t="shared" si="796"/>
        <v>2</v>
      </c>
      <c r="AK474" t="s">
        <v>203</v>
      </c>
      <c r="AP474">
        <f t="shared" si="797"/>
        <v>1</v>
      </c>
    </row>
    <row r="475" spans="1:42" x14ac:dyDescent="0.35">
      <c r="A475" t="s">
        <v>26</v>
      </c>
      <c r="B475">
        <v>45</v>
      </c>
      <c r="C475" t="s">
        <v>1</v>
      </c>
      <c r="D475" t="str">
        <f t="shared" ref="D475" si="821">IF($B474&lt;$B475, "W", IF($B475&lt;$B474, "L", "T"))</f>
        <v>W</v>
      </c>
      <c r="E475" s="5">
        <v>40538</v>
      </c>
      <c r="F475" s="4">
        <f t="shared" si="792"/>
        <v>15</v>
      </c>
      <c r="G475">
        <v>7</v>
      </c>
      <c r="H475" t="s">
        <v>35</v>
      </c>
      <c r="I475">
        <v>1515</v>
      </c>
      <c r="J475" t="s">
        <v>38</v>
      </c>
      <c r="K475">
        <v>25</v>
      </c>
      <c r="L475" t="s">
        <v>62</v>
      </c>
      <c r="M475">
        <f t="shared" si="772"/>
        <v>17</v>
      </c>
      <c r="N475" s="10">
        <f t="shared" si="793"/>
        <v>23.785714285714285</v>
      </c>
      <c r="O475" s="10">
        <f t="shared" si="794"/>
        <v>15.714285714285714</v>
      </c>
      <c r="P475" s="8">
        <v>3</v>
      </c>
      <c r="Q475" t="str">
        <f t="shared" si="795"/>
        <v>N</v>
      </c>
      <c r="R475" t="s">
        <v>203</v>
      </c>
      <c r="V475" t="s">
        <v>203</v>
      </c>
      <c r="W475" t="s">
        <v>203</v>
      </c>
      <c r="AC475">
        <f t="shared" si="796"/>
        <v>3</v>
      </c>
      <c r="AD475" t="s">
        <v>203</v>
      </c>
      <c r="AJ475" t="s">
        <v>203</v>
      </c>
      <c r="AK475" t="s">
        <v>204</v>
      </c>
      <c r="AL475" t="s">
        <v>203</v>
      </c>
      <c r="AN475" t="s">
        <v>203</v>
      </c>
      <c r="AP475">
        <f t="shared" si="797"/>
        <v>6</v>
      </c>
    </row>
    <row r="476" spans="1:42" x14ac:dyDescent="0.35">
      <c r="A476" t="s">
        <v>25</v>
      </c>
      <c r="B476">
        <v>15</v>
      </c>
      <c r="C476" t="s">
        <v>1</v>
      </c>
      <c r="D476" t="str">
        <f t="shared" ref="D476" si="822">IF($B476&lt;$B477,"L",IF($B477&lt;$B476, "W", "T"))</f>
        <v>L</v>
      </c>
      <c r="E476" s="5">
        <f t="shared" si="790"/>
        <v>40538</v>
      </c>
      <c r="F476" s="4">
        <f t="shared" si="792"/>
        <v>15</v>
      </c>
      <c r="G476">
        <v>7</v>
      </c>
      <c r="H476" t="s">
        <v>34</v>
      </c>
      <c r="I476">
        <v>1615</v>
      </c>
      <c r="J476" t="s">
        <v>43</v>
      </c>
      <c r="K476">
        <v>49</v>
      </c>
      <c r="L476" t="s">
        <v>64</v>
      </c>
      <c r="M476">
        <f t="shared" si="770"/>
        <v>38</v>
      </c>
      <c r="N476" s="10">
        <f t="shared" si="793"/>
        <v>19.928571428571427</v>
      </c>
      <c r="O476" s="10">
        <f t="shared" si="794"/>
        <v>25.928571428571427</v>
      </c>
      <c r="P476" s="8">
        <f>(P477*-1)</f>
        <v>-5.5</v>
      </c>
      <c r="Q476" t="str">
        <f t="shared" si="795"/>
        <v>N</v>
      </c>
      <c r="T476" t="s">
        <v>204</v>
      </c>
      <c r="W476" t="s">
        <v>203</v>
      </c>
      <c r="AC476">
        <f t="shared" si="796"/>
        <v>3</v>
      </c>
      <c r="AD476" t="s">
        <v>203</v>
      </c>
      <c r="AI476" t="s">
        <v>203</v>
      </c>
      <c r="AL476" t="s">
        <v>203</v>
      </c>
      <c r="AP476">
        <f t="shared" si="797"/>
        <v>3</v>
      </c>
    </row>
    <row r="477" spans="1:42" x14ac:dyDescent="0.35">
      <c r="A477" t="s">
        <v>9</v>
      </c>
      <c r="B477">
        <v>38</v>
      </c>
      <c r="C477" t="s">
        <v>1</v>
      </c>
      <c r="D477" t="str">
        <f t="shared" ref="D477" si="823">IF($B476&lt;$B477, "W", IF($B477&lt;$B476, "L", "T"))</f>
        <v>W</v>
      </c>
      <c r="E477" s="5">
        <v>40538</v>
      </c>
      <c r="F477" s="4">
        <f t="shared" si="792"/>
        <v>15</v>
      </c>
      <c r="G477">
        <v>7</v>
      </c>
      <c r="H477" t="s">
        <v>35</v>
      </c>
      <c r="I477">
        <v>1615</v>
      </c>
      <c r="J477" t="s">
        <v>43</v>
      </c>
      <c r="K477">
        <v>49</v>
      </c>
      <c r="L477" t="s">
        <v>64</v>
      </c>
      <c r="M477">
        <f t="shared" si="772"/>
        <v>15</v>
      </c>
      <c r="N477" s="10">
        <f t="shared" si="793"/>
        <v>20</v>
      </c>
      <c r="O477" s="10">
        <f t="shared" si="794"/>
        <v>20.714285714285715</v>
      </c>
      <c r="P477" s="8">
        <v>5.5</v>
      </c>
      <c r="Q477" t="str">
        <f t="shared" si="795"/>
        <v>N</v>
      </c>
      <c r="U477" t="s">
        <v>203</v>
      </c>
      <c r="V477" t="s">
        <v>204</v>
      </c>
      <c r="Y477" t="s">
        <v>204</v>
      </c>
      <c r="Z477" t="s">
        <v>204</v>
      </c>
      <c r="AC477">
        <f t="shared" si="796"/>
        <v>7</v>
      </c>
      <c r="AE477" t="s">
        <v>204</v>
      </c>
      <c r="AH477" t="s">
        <v>204</v>
      </c>
      <c r="AL477" t="s">
        <v>204</v>
      </c>
      <c r="AN477" t="s">
        <v>204</v>
      </c>
      <c r="AP477">
        <f t="shared" si="797"/>
        <v>8</v>
      </c>
    </row>
    <row r="478" spans="1:42" x14ac:dyDescent="0.35">
      <c r="A478" t="s">
        <v>2</v>
      </c>
      <c r="B478">
        <v>17</v>
      </c>
      <c r="C478" t="s">
        <v>1</v>
      </c>
      <c r="D478" t="str">
        <f t="shared" ref="D478" si="824">IF($B478&lt;$B479,"L",IF($B479&lt;$B478, "W", "T"))</f>
        <v>W</v>
      </c>
      <c r="E478" s="5">
        <f t="shared" si="790"/>
        <v>40539</v>
      </c>
      <c r="F478" s="4">
        <f t="shared" si="792"/>
        <v>15</v>
      </c>
      <c r="G478">
        <v>8</v>
      </c>
      <c r="H478" t="s">
        <v>34</v>
      </c>
      <c r="I478">
        <v>2030</v>
      </c>
      <c r="J478" t="s">
        <v>43</v>
      </c>
      <c r="K478" t="s">
        <v>61</v>
      </c>
      <c r="M478">
        <f t="shared" si="770"/>
        <v>14</v>
      </c>
      <c r="N478" s="10">
        <f t="shared" si="793"/>
        <v>25.285714285714285</v>
      </c>
      <c r="O478" s="10">
        <f t="shared" si="794"/>
        <v>19.285714285714285</v>
      </c>
      <c r="P478" s="8">
        <f>(P479*-1)</f>
        <v>-2</v>
      </c>
      <c r="Q478" t="str">
        <f t="shared" si="795"/>
        <v>Y</v>
      </c>
      <c r="AB478" t="s">
        <v>204</v>
      </c>
      <c r="AC478">
        <f t="shared" si="796"/>
        <v>2</v>
      </c>
      <c r="AE478" t="s">
        <v>203</v>
      </c>
      <c r="AF478" t="s">
        <v>203</v>
      </c>
      <c r="AH478" t="s">
        <v>204</v>
      </c>
      <c r="AJ478" t="s">
        <v>203</v>
      </c>
      <c r="AL478" t="s">
        <v>203</v>
      </c>
      <c r="AP478">
        <f t="shared" si="797"/>
        <v>6</v>
      </c>
    </row>
    <row r="479" spans="1:42" x14ac:dyDescent="0.35">
      <c r="A479" t="s">
        <v>3</v>
      </c>
      <c r="B479">
        <v>14</v>
      </c>
      <c r="C479" t="s">
        <v>1</v>
      </c>
      <c r="D479" t="str">
        <f t="shared" ref="D479" si="825">IF($B478&lt;$B479, "W", IF($B479&lt;$B478, "L", "T"))</f>
        <v>L</v>
      </c>
      <c r="E479" s="5">
        <v>40539</v>
      </c>
      <c r="F479" s="4">
        <f t="shared" si="792"/>
        <v>15</v>
      </c>
      <c r="G479">
        <v>8</v>
      </c>
      <c r="H479" t="s">
        <v>35</v>
      </c>
      <c r="I479">
        <v>2030</v>
      </c>
      <c r="J479" t="s">
        <v>43</v>
      </c>
      <c r="K479" t="s">
        <v>61</v>
      </c>
      <c r="M479">
        <f t="shared" si="772"/>
        <v>17</v>
      </c>
      <c r="N479" s="10">
        <f t="shared" si="793"/>
        <v>26.357142857142858</v>
      </c>
      <c r="O479" s="10">
        <f t="shared" si="794"/>
        <v>18.642857142857142</v>
      </c>
      <c r="P479" s="8">
        <v>2</v>
      </c>
      <c r="Q479" t="str">
        <f t="shared" si="795"/>
        <v>Y</v>
      </c>
      <c r="AA479" t="s">
        <v>203</v>
      </c>
      <c r="AC479">
        <f t="shared" si="796"/>
        <v>1</v>
      </c>
      <c r="AD479" t="s">
        <v>203</v>
      </c>
      <c r="AE479" t="s">
        <v>203</v>
      </c>
      <c r="AI479" t="s">
        <v>203</v>
      </c>
      <c r="AP479">
        <f t="shared" si="797"/>
        <v>3</v>
      </c>
    </row>
    <row r="480" spans="1:42" x14ac:dyDescent="0.35">
      <c r="A480" t="s">
        <v>0</v>
      </c>
      <c r="B480">
        <v>24</v>
      </c>
      <c r="C480" t="s">
        <v>1</v>
      </c>
      <c r="D480" t="str">
        <f t="shared" ref="D480" si="826">IF($B480&lt;$B481,"L",IF($B481&lt;$B480, "W", "T"))</f>
        <v>W</v>
      </c>
      <c r="E480" s="5">
        <f t="shared" si="790"/>
        <v>40540</v>
      </c>
      <c r="F480" s="4">
        <f t="shared" si="792"/>
        <v>15</v>
      </c>
      <c r="G480">
        <v>8</v>
      </c>
      <c r="H480" t="s">
        <v>34</v>
      </c>
      <c r="I480">
        <v>1900</v>
      </c>
      <c r="J480" t="s">
        <v>43</v>
      </c>
      <c r="K480" s="1">
        <f>K481</f>
        <v>32</v>
      </c>
      <c r="L480" s="1" t="str">
        <f>L481</f>
        <v>Partly Cloudy</v>
      </c>
      <c r="M480">
        <f t="shared" si="770"/>
        <v>14</v>
      </c>
      <c r="N480" s="10">
        <f t="shared" si="793"/>
        <v>17.428571428571427</v>
      </c>
      <c r="O480" s="10">
        <f t="shared" si="794"/>
        <v>22.428571428571427</v>
      </c>
      <c r="P480" s="8">
        <f>(P481*-1)</f>
        <v>-14</v>
      </c>
      <c r="Q480" t="str">
        <f t="shared" si="795"/>
        <v>Y</v>
      </c>
      <c r="R480" t="s">
        <v>204</v>
      </c>
      <c r="S480" t="s">
        <v>203</v>
      </c>
      <c r="X480" t="s">
        <v>204</v>
      </c>
      <c r="Y480" t="s">
        <v>204</v>
      </c>
      <c r="AC480">
        <f t="shared" si="796"/>
        <v>7</v>
      </c>
      <c r="AN480" t="s">
        <v>204</v>
      </c>
      <c r="AP480">
        <f t="shared" si="797"/>
        <v>2</v>
      </c>
    </row>
    <row r="481" spans="1:42" x14ac:dyDescent="0.35">
      <c r="A481" t="s">
        <v>27</v>
      </c>
      <c r="B481">
        <v>14</v>
      </c>
      <c r="C481" t="s">
        <v>1</v>
      </c>
      <c r="D481" t="str">
        <f t="shared" ref="D481" si="827">IF($B480&lt;$B481, "W", IF($B481&lt;$B480, "L", "T"))</f>
        <v>L</v>
      </c>
      <c r="E481" s="5">
        <v>40540</v>
      </c>
      <c r="F481" s="4">
        <f t="shared" si="792"/>
        <v>15</v>
      </c>
      <c r="G481">
        <v>9</v>
      </c>
      <c r="H481" t="s">
        <v>35</v>
      </c>
      <c r="I481">
        <v>1900</v>
      </c>
      <c r="J481" t="s">
        <v>43</v>
      </c>
      <c r="K481" s="1">
        <v>32</v>
      </c>
      <c r="L481" s="1" t="s">
        <v>62</v>
      </c>
      <c r="M481">
        <f t="shared" si="772"/>
        <v>24</v>
      </c>
      <c r="N481" s="10">
        <f t="shared" si="793"/>
        <v>29.428571428571427</v>
      </c>
      <c r="O481" s="10">
        <f t="shared" si="794"/>
        <v>24.214285714285715</v>
      </c>
      <c r="P481" s="8">
        <v>14</v>
      </c>
      <c r="Q481" t="str">
        <f t="shared" si="795"/>
        <v>Y</v>
      </c>
      <c r="T481" t="s">
        <v>203</v>
      </c>
      <c r="Z481" t="s">
        <v>203</v>
      </c>
      <c r="AC481">
        <f t="shared" si="796"/>
        <v>2</v>
      </c>
      <c r="AE481" t="s">
        <v>203</v>
      </c>
      <c r="AH481" t="s">
        <v>203</v>
      </c>
      <c r="AI481" t="s">
        <v>204</v>
      </c>
      <c r="AN481" t="s">
        <v>204</v>
      </c>
      <c r="AP481">
        <f t="shared" si="797"/>
        <v>6</v>
      </c>
    </row>
    <row r="482" spans="1:42" x14ac:dyDescent="0.35">
      <c r="A482" t="s">
        <v>9</v>
      </c>
      <c r="B482">
        <v>23</v>
      </c>
      <c r="C482" t="s">
        <v>1</v>
      </c>
      <c r="D482" t="str">
        <f t="shared" ref="D482" si="828">IF($B482&lt;$B483,"L",IF($B483&lt;$B482, "W", "T"))</f>
        <v>W</v>
      </c>
      <c r="E482" s="5">
        <f t="shared" ref="E482:E512" si="829">$E483</f>
        <v>40545</v>
      </c>
      <c r="F482" s="4">
        <f>1+IF(ISNA(VLOOKUP($A482,$A$450:$F$481,6,FALSE)),VLOOKUP($A482,$A$418:$F$449,6,FALSE),VLOOKUP($A482,$A$450:$F$481,6,FALSE))</f>
        <v>16</v>
      </c>
      <c r="G482">
        <v>7</v>
      </c>
      <c r="H482" t="s">
        <v>34</v>
      </c>
      <c r="I482">
        <v>1200</v>
      </c>
      <c r="J482" t="s">
        <v>38</v>
      </c>
      <c r="K482" t="s">
        <v>61</v>
      </c>
      <c r="M482">
        <f t="shared" si="770"/>
        <v>13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21.2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20.333333333333332</v>
      </c>
      <c r="P482" s="8">
        <f>(P483*-1)</f>
        <v>-7</v>
      </c>
      <c r="Q482" t="str">
        <f>IF(AND(($P482 &lt;  0), ($D482="L")), "N", IF(AND(($P482 &gt; 0), ($D482="W")),"N","Y"))</f>
        <v>Y</v>
      </c>
      <c r="T482" t="s">
        <v>204</v>
      </c>
      <c r="U482" t="s">
        <v>203</v>
      </c>
      <c r="V482" t="s">
        <v>204</v>
      </c>
      <c r="Y482" t="s">
        <v>204</v>
      </c>
      <c r="Z482" t="s">
        <v>203</v>
      </c>
      <c r="AC482">
        <f t="shared" si="796"/>
        <v>8</v>
      </c>
      <c r="AE482" t="s">
        <v>204</v>
      </c>
      <c r="AH482" t="s">
        <v>204</v>
      </c>
      <c r="AL482" t="s">
        <v>204</v>
      </c>
      <c r="AN482" t="s">
        <v>204</v>
      </c>
      <c r="AP482">
        <f t="shared" si="797"/>
        <v>8</v>
      </c>
    </row>
    <row r="483" spans="1:42" x14ac:dyDescent="0.35">
      <c r="A483" t="s">
        <v>2</v>
      </c>
      <c r="B483">
        <v>13</v>
      </c>
      <c r="C483" t="s">
        <v>1</v>
      </c>
      <c r="D483" t="str">
        <f t="shared" ref="D483" si="830">IF($B482&lt;$B483, "W", IF($B483&lt;$B482, "L", "T"))</f>
        <v>L</v>
      </c>
      <c r="E483" s="5">
        <v>40545</v>
      </c>
      <c r="F483" s="4">
        <f t="shared" ref="F483:F513" si="831">1+IF(ISNA(VLOOKUP($A483,$A$450:$F$481,6,FALSE)),VLOOKUP($A483,$A$418:$F$449,6,FALSE),VLOOKUP($A483,$A$450:$F$481,6,FALSE))</f>
        <v>16</v>
      </c>
      <c r="G483">
        <v>6</v>
      </c>
      <c r="H483" t="s">
        <v>35</v>
      </c>
      <c r="I483">
        <v>1200</v>
      </c>
      <c r="J483" t="s">
        <v>38</v>
      </c>
      <c r="K483" t="s">
        <v>61</v>
      </c>
      <c r="M483">
        <f t="shared" si="772"/>
        <v>23</v>
      </c>
      <c r="N483" s="10">
        <f t="shared" ref="N483:N513" si="832">IF(ISNA(VLOOKUP($A483,$A$450:$N$481,2,FALSE)),((VLOOKUP($A483,$A$418:$N$449,14,FALSE)*($F483-2))+VLOOKUP($A483,$A$418:$N$449,2,FALSE))/($F483-1),((VLOOKUP($A483,$A$450:$N$481,14,FALSE)*($F483-2))+VLOOKUP($A483,$A$450:$N$481,2,FALSE))/($F483-1))</f>
        <v>24.733333333333334</v>
      </c>
      <c r="O483" s="10">
        <f t="shared" ref="O483:O513" si="833">IF(ISNA(VLOOKUP($A483,$A$450:$O$481,13,FALSE)),((VLOOKUP($A483,$A$418:$O$449,15,FALSE)*($F483-2))+VLOOKUP($A483,$A$418:$O$449,13,FALSE))/($F483-1),((VLOOKUP($A483,$A$450:$O$481,15,FALSE)*($F483-2))+VLOOKUP($A483,$A$450:$O$481,13,FALSE))/($F483-1))</f>
        <v>18.933333333333334</v>
      </c>
      <c r="P483" s="8">
        <v>7</v>
      </c>
      <c r="Q483" t="str">
        <f t="shared" ref="Q483:Q513" si="834">IF(AND(($P483 &lt;  0), ($D483="L")), "N", IF(AND(($P483 &gt; 0), ($D483="W")),"N","Y"))</f>
        <v>Y</v>
      </c>
      <c r="T483" t="s">
        <v>204</v>
      </c>
      <c r="AB483" t="s">
        <v>204</v>
      </c>
      <c r="AC483">
        <f t="shared" si="796"/>
        <v>4</v>
      </c>
      <c r="AD483" t="s">
        <v>203</v>
      </c>
      <c r="AF483" t="s">
        <v>203</v>
      </c>
      <c r="AP483">
        <f t="shared" si="797"/>
        <v>2</v>
      </c>
    </row>
    <row r="484" spans="1:42" x14ac:dyDescent="0.35">
      <c r="A484" t="s">
        <v>6</v>
      </c>
      <c r="B484">
        <v>7</v>
      </c>
      <c r="C484" t="s">
        <v>1</v>
      </c>
      <c r="D484" t="str">
        <f t="shared" ref="D484" si="835">IF($B484&lt;$B485,"L",IF($B485&lt;$B484, "W", "T"))</f>
        <v>L</v>
      </c>
      <c r="E484" s="5">
        <f t="shared" si="829"/>
        <v>40545</v>
      </c>
      <c r="F484" s="4">
        <f t="shared" si="831"/>
        <v>16</v>
      </c>
      <c r="G484">
        <v>7</v>
      </c>
      <c r="H484" t="s">
        <v>34</v>
      </c>
      <c r="I484">
        <v>1300</v>
      </c>
      <c r="J484" t="s">
        <v>43</v>
      </c>
      <c r="K484">
        <v>51</v>
      </c>
      <c r="L484" t="s">
        <v>64</v>
      </c>
      <c r="M484">
        <f t="shared" si="770"/>
        <v>13</v>
      </c>
      <c r="N484" s="10">
        <f t="shared" si="832"/>
        <v>21</v>
      </c>
      <c r="O484" s="10">
        <f t="shared" si="833"/>
        <v>25.466666666666665</v>
      </c>
      <c r="P484" s="8">
        <f>(P485*-1)</f>
        <v>-9.5</v>
      </c>
      <c r="Q484" t="str">
        <f t="shared" si="834"/>
        <v>N</v>
      </c>
      <c r="T484" t="s">
        <v>204</v>
      </c>
      <c r="U484" t="s">
        <v>204</v>
      </c>
      <c r="AC484">
        <f t="shared" si="796"/>
        <v>4</v>
      </c>
      <c r="AL484" t="s">
        <v>203</v>
      </c>
      <c r="AP484">
        <f t="shared" si="797"/>
        <v>1</v>
      </c>
    </row>
    <row r="485" spans="1:42" x14ac:dyDescent="0.35">
      <c r="A485" t="s">
        <v>30</v>
      </c>
      <c r="B485">
        <v>13</v>
      </c>
      <c r="C485" t="s">
        <v>1</v>
      </c>
      <c r="D485" t="str">
        <f t="shared" ref="D485" si="836">IF($B484&lt;$B485, "W", IF($B485&lt;$B484, "L", "T"))</f>
        <v>W</v>
      </c>
      <c r="E485" s="5">
        <v>40545</v>
      </c>
      <c r="F485" s="4">
        <f t="shared" si="831"/>
        <v>16</v>
      </c>
      <c r="G485">
        <v>7</v>
      </c>
      <c r="H485" t="s">
        <v>35</v>
      </c>
      <c r="I485">
        <v>1300</v>
      </c>
      <c r="J485" t="s">
        <v>43</v>
      </c>
      <c r="K485">
        <v>51</v>
      </c>
      <c r="L485" t="s">
        <v>64</v>
      </c>
      <c r="M485">
        <f t="shared" si="772"/>
        <v>7</v>
      </c>
      <c r="N485" s="10">
        <f t="shared" si="832"/>
        <v>22.933333333333334</v>
      </c>
      <c r="O485" s="10">
        <f t="shared" si="833"/>
        <v>17.533333333333335</v>
      </c>
      <c r="P485" s="8">
        <v>9.5</v>
      </c>
      <c r="Q485" t="str">
        <f t="shared" si="834"/>
        <v>N</v>
      </c>
      <c r="U485" t="s">
        <v>203</v>
      </c>
      <c r="V485" t="s">
        <v>203</v>
      </c>
      <c r="AA485" t="s">
        <v>203</v>
      </c>
      <c r="AC485">
        <f t="shared" si="796"/>
        <v>3</v>
      </c>
      <c r="AM485" t="s">
        <v>203</v>
      </c>
      <c r="AN485" t="s">
        <v>204</v>
      </c>
      <c r="AP485">
        <f t="shared" si="797"/>
        <v>3</v>
      </c>
    </row>
    <row r="486" spans="1:42" x14ac:dyDescent="0.35">
      <c r="A486" t="s">
        <v>10</v>
      </c>
      <c r="B486">
        <v>7</v>
      </c>
      <c r="C486" t="s">
        <v>1</v>
      </c>
      <c r="D486" t="str">
        <f t="shared" ref="D486" si="837">IF($B486&lt;$B487,"L",IF($B487&lt;$B486, "W", "T"))</f>
        <v>L</v>
      </c>
      <c r="E486" s="5">
        <f t="shared" si="829"/>
        <v>40545</v>
      </c>
      <c r="F486" s="4">
        <f t="shared" si="831"/>
        <v>16</v>
      </c>
      <c r="G486">
        <v>7</v>
      </c>
      <c r="H486" t="s">
        <v>34</v>
      </c>
      <c r="I486">
        <v>1300</v>
      </c>
      <c r="J486" t="s">
        <v>43</v>
      </c>
      <c r="K486">
        <v>47</v>
      </c>
      <c r="L486" t="s">
        <v>93</v>
      </c>
      <c r="M486">
        <f t="shared" si="770"/>
        <v>38</v>
      </c>
      <c r="N486" s="10">
        <f t="shared" si="832"/>
        <v>17.733333333333334</v>
      </c>
      <c r="O486" s="10">
        <f t="shared" si="833"/>
        <v>19.666666666666668</v>
      </c>
      <c r="P486" s="8">
        <f>(P487*-1)</f>
        <v>-4.5</v>
      </c>
      <c r="Q486" t="str">
        <f t="shared" si="834"/>
        <v>N</v>
      </c>
      <c r="T486" t="s">
        <v>204</v>
      </c>
      <c r="U486" t="s">
        <v>204</v>
      </c>
      <c r="Z486" t="s">
        <v>204</v>
      </c>
      <c r="AC486">
        <f t="shared" si="796"/>
        <v>6</v>
      </c>
      <c r="AI486" t="s">
        <v>204</v>
      </c>
      <c r="AP486">
        <f t="shared" si="797"/>
        <v>2</v>
      </c>
    </row>
    <row r="487" spans="1:42" x14ac:dyDescent="0.35">
      <c r="A487" t="s">
        <v>7</v>
      </c>
      <c r="B487">
        <v>38</v>
      </c>
      <c r="C487" t="s">
        <v>1</v>
      </c>
      <c r="D487" t="str">
        <f t="shared" ref="D487" si="838">IF($B486&lt;$B487, "W", IF($B487&lt;$B486, "L", "T"))</f>
        <v>W</v>
      </c>
      <c r="E487" s="5">
        <v>40545</v>
      </c>
      <c r="F487" s="4">
        <f t="shared" si="831"/>
        <v>16</v>
      </c>
      <c r="G487">
        <v>7</v>
      </c>
      <c r="H487" t="s">
        <v>35</v>
      </c>
      <c r="I487">
        <v>1300</v>
      </c>
      <c r="J487" t="s">
        <v>43</v>
      </c>
      <c r="K487">
        <v>47</v>
      </c>
      <c r="L487" t="s">
        <v>93</v>
      </c>
      <c r="M487">
        <f t="shared" si="772"/>
        <v>7</v>
      </c>
      <c r="N487" s="10">
        <f t="shared" si="832"/>
        <v>32</v>
      </c>
      <c r="O487" s="10">
        <f t="shared" si="833"/>
        <v>20.399999999999999</v>
      </c>
      <c r="P487" s="8">
        <v>4.5</v>
      </c>
      <c r="Q487" t="str">
        <f t="shared" si="834"/>
        <v>N</v>
      </c>
      <c r="R487" t="s">
        <v>203</v>
      </c>
      <c r="T487" t="s">
        <v>204</v>
      </c>
      <c r="Y487" t="s">
        <v>204</v>
      </c>
      <c r="AC487">
        <f t="shared" si="796"/>
        <v>5</v>
      </c>
      <c r="AH487" t="s">
        <v>203</v>
      </c>
      <c r="AL487" t="s">
        <v>203</v>
      </c>
      <c r="AM487" t="s">
        <v>203</v>
      </c>
      <c r="AP487">
        <f t="shared" si="797"/>
        <v>3</v>
      </c>
    </row>
    <row r="488" spans="1:42" x14ac:dyDescent="0.35">
      <c r="A488" t="s">
        <v>12</v>
      </c>
      <c r="B488">
        <v>31</v>
      </c>
      <c r="C488" t="s">
        <v>1</v>
      </c>
      <c r="D488" t="str">
        <f t="shared" ref="D488" si="839">IF($B488&lt;$B489,"L",IF($B489&lt;$B488, "W", "T"))</f>
        <v>W</v>
      </c>
      <c r="E488" s="5">
        <f t="shared" si="829"/>
        <v>40545</v>
      </c>
      <c r="F488" s="4">
        <f t="shared" si="831"/>
        <v>16</v>
      </c>
      <c r="G488">
        <v>7</v>
      </c>
      <c r="H488" t="s">
        <v>34</v>
      </c>
      <c r="I488">
        <v>1200</v>
      </c>
      <c r="J488" t="s">
        <v>38</v>
      </c>
      <c r="K488">
        <v>30</v>
      </c>
      <c r="L488" t="s">
        <v>65</v>
      </c>
      <c r="M488">
        <f t="shared" si="770"/>
        <v>10</v>
      </c>
      <c r="N488" s="10">
        <f t="shared" si="832"/>
        <v>25.266666666666666</v>
      </c>
      <c r="O488" s="10">
        <f t="shared" si="833"/>
        <v>24.066666666666666</v>
      </c>
      <c r="P488" s="8">
        <f>(P489*-1)</f>
        <v>-4.5</v>
      </c>
      <c r="Q488" t="str">
        <f t="shared" si="834"/>
        <v>Y</v>
      </c>
      <c r="R488" t="s">
        <v>203</v>
      </c>
      <c r="S488" t="s">
        <v>204</v>
      </c>
      <c r="U488" t="s">
        <v>203</v>
      </c>
      <c r="Z488" t="s">
        <v>203</v>
      </c>
      <c r="AC488">
        <f t="shared" si="796"/>
        <v>5</v>
      </c>
      <c r="AD488" t="s">
        <v>204</v>
      </c>
      <c r="AE488" t="s">
        <v>204</v>
      </c>
      <c r="AL488" t="s">
        <v>203</v>
      </c>
      <c r="AP488">
        <f t="shared" si="797"/>
        <v>5</v>
      </c>
    </row>
    <row r="489" spans="1:42" x14ac:dyDescent="0.35">
      <c r="A489" t="s">
        <v>33</v>
      </c>
      <c r="B489">
        <v>10</v>
      </c>
      <c r="C489" t="s">
        <v>1</v>
      </c>
      <c r="D489" t="str">
        <f t="shared" ref="D489" si="840">IF($B488&lt;$B489, "W", IF($B489&lt;$B488, "L", "T"))</f>
        <v>L</v>
      </c>
      <c r="E489" s="5">
        <v>40545</v>
      </c>
      <c r="F489" s="4">
        <f t="shared" si="831"/>
        <v>16</v>
      </c>
      <c r="G489">
        <v>7</v>
      </c>
      <c r="H489" t="s">
        <v>35</v>
      </c>
      <c r="I489">
        <v>1200</v>
      </c>
      <c r="J489" t="s">
        <v>38</v>
      </c>
      <c r="K489">
        <v>30</v>
      </c>
      <c r="L489" t="s">
        <v>65</v>
      </c>
      <c r="M489">
        <f t="shared" si="772"/>
        <v>31</v>
      </c>
      <c r="N489" s="10">
        <f t="shared" si="832"/>
        <v>23.733333333333334</v>
      </c>
      <c r="O489" s="10">
        <f t="shared" si="833"/>
        <v>19.666666666666668</v>
      </c>
      <c r="P489" s="8">
        <v>4.5</v>
      </c>
      <c r="Q489" t="str">
        <f t="shared" si="834"/>
        <v>Y</v>
      </c>
      <c r="AC489">
        <f t="shared" si="796"/>
        <v>0</v>
      </c>
      <c r="AP489">
        <f t="shared" si="797"/>
        <v>0</v>
      </c>
    </row>
    <row r="490" spans="1:42" x14ac:dyDescent="0.35">
      <c r="A490" t="s">
        <v>4</v>
      </c>
      <c r="B490">
        <v>41</v>
      </c>
      <c r="C490" t="s">
        <v>1</v>
      </c>
      <c r="D490" t="str">
        <f t="shared" ref="D490" si="841">IF($B490&lt;$B491,"L",IF($B491&lt;$B490, "W", "T"))</f>
        <v>W</v>
      </c>
      <c r="E490" s="5">
        <f t="shared" si="829"/>
        <v>40545</v>
      </c>
      <c r="F490" s="4">
        <f t="shared" si="831"/>
        <v>16</v>
      </c>
      <c r="G490">
        <v>10</v>
      </c>
      <c r="H490" t="s">
        <v>34</v>
      </c>
      <c r="I490">
        <v>1300</v>
      </c>
      <c r="J490" t="s">
        <v>43</v>
      </c>
      <c r="K490" s="1">
        <f>K491</f>
        <v>25</v>
      </c>
      <c r="L490" s="1" t="str">
        <f>L491</f>
        <v>Sunny, Wind Chill 13</v>
      </c>
      <c r="M490">
        <f t="shared" si="770"/>
        <v>9</v>
      </c>
      <c r="N490" s="10">
        <f t="shared" si="832"/>
        <v>22.266666666666666</v>
      </c>
      <c r="O490" s="10">
        <f t="shared" si="833"/>
        <v>14.866666666666667</v>
      </c>
      <c r="P490" s="8">
        <f>(P491*-1)</f>
        <v>6.5</v>
      </c>
      <c r="Q490" t="str">
        <f t="shared" si="834"/>
        <v>N</v>
      </c>
      <c r="AC490">
        <f t="shared" si="796"/>
        <v>0</v>
      </c>
      <c r="AH490" t="s">
        <v>203</v>
      </c>
      <c r="AO490" t="s">
        <v>203</v>
      </c>
      <c r="AP490">
        <f t="shared" si="797"/>
        <v>2</v>
      </c>
    </row>
    <row r="491" spans="1:42" x14ac:dyDescent="0.35">
      <c r="A491" t="s">
        <v>8</v>
      </c>
      <c r="B491">
        <v>9</v>
      </c>
      <c r="C491" t="s">
        <v>1</v>
      </c>
      <c r="D491" t="str">
        <f t="shared" ref="D491" si="842">IF($B490&lt;$B491, "W", IF($B491&lt;$B490, "L", "T"))</f>
        <v>L</v>
      </c>
      <c r="E491" s="5">
        <v>40545</v>
      </c>
      <c r="F491" s="4">
        <f t="shared" si="831"/>
        <v>16</v>
      </c>
      <c r="G491">
        <v>7</v>
      </c>
      <c r="H491" t="s">
        <v>35</v>
      </c>
      <c r="I491">
        <v>1300</v>
      </c>
      <c r="J491" t="s">
        <v>43</v>
      </c>
      <c r="K491" s="1">
        <v>25</v>
      </c>
      <c r="L491" s="1" t="s">
        <v>122</v>
      </c>
      <c r="M491">
        <f t="shared" si="772"/>
        <v>41</v>
      </c>
      <c r="N491" s="10">
        <f t="shared" si="832"/>
        <v>17.466666666666665</v>
      </c>
      <c r="O491" s="10">
        <f t="shared" si="833"/>
        <v>19.399999999999999</v>
      </c>
      <c r="P491" s="8">
        <v>-6.5</v>
      </c>
      <c r="Q491" t="str">
        <f t="shared" si="834"/>
        <v>N</v>
      </c>
      <c r="U491" t="s">
        <v>203</v>
      </c>
      <c r="Y491" t="s">
        <v>203</v>
      </c>
      <c r="AC491">
        <f t="shared" si="796"/>
        <v>2</v>
      </c>
      <c r="AD491" t="s">
        <v>203</v>
      </c>
      <c r="AG491" t="s">
        <v>203</v>
      </c>
      <c r="AI491" t="s">
        <v>204</v>
      </c>
      <c r="AJ491" t="s">
        <v>203</v>
      </c>
      <c r="AL491" t="s">
        <v>204</v>
      </c>
      <c r="AM491" t="s">
        <v>203</v>
      </c>
      <c r="AP491">
        <f t="shared" si="797"/>
        <v>8</v>
      </c>
    </row>
    <row r="492" spans="1:42" x14ac:dyDescent="0.35">
      <c r="A492" t="s">
        <v>0</v>
      </c>
      <c r="B492">
        <v>13</v>
      </c>
      <c r="C492" t="s">
        <v>1</v>
      </c>
      <c r="D492" t="str">
        <f t="shared" ref="D492" si="843">IF($B492&lt;$B493,"L",IF($B493&lt;$B492, "W", "T"))</f>
        <v>L</v>
      </c>
      <c r="E492" s="5">
        <f t="shared" si="829"/>
        <v>40545</v>
      </c>
      <c r="F492" s="4">
        <f t="shared" si="831"/>
        <v>16</v>
      </c>
      <c r="G492">
        <v>5</v>
      </c>
      <c r="H492" t="s">
        <v>34</v>
      </c>
      <c r="I492">
        <v>1300</v>
      </c>
      <c r="J492" t="s">
        <v>43</v>
      </c>
      <c r="K492" t="s">
        <v>61</v>
      </c>
      <c r="M492">
        <f t="shared" si="770"/>
        <v>20</v>
      </c>
      <c r="N492" s="10">
        <f t="shared" si="832"/>
        <v>17.866666666666667</v>
      </c>
      <c r="O492" s="10">
        <f t="shared" si="833"/>
        <v>21.866666666666667</v>
      </c>
      <c r="P492" s="8">
        <f>(P493*-1)</f>
        <v>-3.5</v>
      </c>
      <c r="Q492" t="str">
        <f t="shared" si="834"/>
        <v>N</v>
      </c>
      <c r="R492" t="s">
        <v>204</v>
      </c>
      <c r="S492" t="s">
        <v>203</v>
      </c>
      <c r="T492" t="s">
        <v>203</v>
      </c>
      <c r="X492" t="s">
        <v>204</v>
      </c>
      <c r="Y492" t="s">
        <v>204</v>
      </c>
      <c r="AC492">
        <f t="shared" si="796"/>
        <v>8</v>
      </c>
      <c r="AM492" t="s">
        <v>204</v>
      </c>
      <c r="AN492" t="s">
        <v>204</v>
      </c>
      <c r="AP492">
        <f t="shared" si="797"/>
        <v>4</v>
      </c>
    </row>
    <row r="493" spans="1:42" x14ac:dyDescent="0.35">
      <c r="A493" t="s">
        <v>16</v>
      </c>
      <c r="B493">
        <v>20</v>
      </c>
      <c r="C493" t="s">
        <v>1</v>
      </c>
      <c r="D493" t="str">
        <f t="shared" ref="D493" si="844">IF($B492&lt;$B493, "W", IF($B493&lt;$B492, "L", "T"))</f>
        <v>W</v>
      </c>
      <c r="E493" s="5">
        <v>40545</v>
      </c>
      <c r="F493" s="4">
        <f t="shared" si="831"/>
        <v>16</v>
      </c>
      <c r="G493">
        <v>7</v>
      </c>
      <c r="H493" t="s">
        <v>35</v>
      </c>
      <c r="I493">
        <v>1300</v>
      </c>
      <c r="J493" t="s">
        <v>43</v>
      </c>
      <c r="K493" t="s">
        <v>61</v>
      </c>
      <c r="M493">
        <f t="shared" si="772"/>
        <v>13</v>
      </c>
      <c r="N493" s="10">
        <f t="shared" si="832"/>
        <v>22.8</v>
      </c>
      <c r="O493" s="10">
        <f t="shared" si="833"/>
        <v>23.733333333333334</v>
      </c>
      <c r="P493" s="8">
        <v>3.5</v>
      </c>
      <c r="Q493" t="str">
        <f t="shared" si="834"/>
        <v>N</v>
      </c>
      <c r="S493" t="s">
        <v>203</v>
      </c>
      <c r="Z493" t="s">
        <v>204</v>
      </c>
      <c r="AA493" t="s">
        <v>204</v>
      </c>
      <c r="AC493">
        <f t="shared" si="796"/>
        <v>5</v>
      </c>
      <c r="AL493" t="s">
        <v>204</v>
      </c>
      <c r="AM493" t="s">
        <v>204</v>
      </c>
      <c r="AP493">
        <f t="shared" si="797"/>
        <v>4</v>
      </c>
    </row>
    <row r="494" spans="1:42" x14ac:dyDescent="0.35">
      <c r="A494" t="s">
        <v>11</v>
      </c>
      <c r="B494">
        <v>7</v>
      </c>
      <c r="C494" t="s">
        <v>1</v>
      </c>
      <c r="D494" t="str">
        <f t="shared" ref="D494" si="845">IF($B494&lt;$B495,"L",IF($B495&lt;$B494, "W", "T"))</f>
        <v>L</v>
      </c>
      <c r="E494" s="5">
        <f t="shared" si="829"/>
        <v>40545</v>
      </c>
      <c r="F494" s="4">
        <f t="shared" si="831"/>
        <v>16</v>
      </c>
      <c r="G494">
        <v>7</v>
      </c>
      <c r="H494" t="s">
        <v>34</v>
      </c>
      <c r="I494">
        <v>1300</v>
      </c>
      <c r="J494" t="s">
        <v>43</v>
      </c>
      <c r="K494">
        <v>48</v>
      </c>
      <c r="L494" t="s">
        <v>75</v>
      </c>
      <c r="M494">
        <f t="shared" si="770"/>
        <v>38</v>
      </c>
      <c r="N494" s="10">
        <f t="shared" si="832"/>
        <v>18.399999999999991</v>
      </c>
      <c r="O494" s="10">
        <f t="shared" si="833"/>
        <v>25.8</v>
      </c>
      <c r="P494" s="8">
        <f>(P495*-1)</f>
        <v>-1</v>
      </c>
      <c r="Q494" t="str">
        <f t="shared" si="834"/>
        <v>N</v>
      </c>
      <c r="R494" t="s">
        <v>204</v>
      </c>
      <c r="V494" t="s">
        <v>204</v>
      </c>
      <c r="W494" t="s">
        <v>203</v>
      </c>
      <c r="AC494">
        <f t="shared" si="796"/>
        <v>5</v>
      </c>
      <c r="AD494" t="s">
        <v>204</v>
      </c>
      <c r="AF494" t="s">
        <v>203</v>
      </c>
      <c r="AH494" t="s">
        <v>203</v>
      </c>
      <c r="AP494">
        <f t="shared" si="797"/>
        <v>4</v>
      </c>
    </row>
    <row r="495" spans="1:42" x14ac:dyDescent="0.35">
      <c r="A495" t="s">
        <v>31</v>
      </c>
      <c r="B495">
        <v>38</v>
      </c>
      <c r="C495" t="s">
        <v>1</v>
      </c>
      <c r="D495" t="str">
        <f t="shared" ref="D495" si="846">IF($B494&lt;$B495, "W", IF($B495&lt;$B494, "L", "T"))</f>
        <v>W</v>
      </c>
      <c r="E495" s="5">
        <v>40545</v>
      </c>
      <c r="F495" s="4">
        <f t="shared" si="831"/>
        <v>16</v>
      </c>
      <c r="G495">
        <v>7</v>
      </c>
      <c r="H495" t="s">
        <v>35</v>
      </c>
      <c r="I495">
        <v>1300</v>
      </c>
      <c r="J495" t="s">
        <v>43</v>
      </c>
      <c r="K495">
        <v>48</v>
      </c>
      <c r="L495" t="s">
        <v>75</v>
      </c>
      <c r="M495">
        <f t="shared" si="772"/>
        <v>7</v>
      </c>
      <c r="N495" s="10">
        <f t="shared" si="832"/>
        <v>21.933333333333334</v>
      </c>
      <c r="O495" s="10">
        <f t="shared" si="833"/>
        <v>19.8</v>
      </c>
      <c r="P495" s="8">
        <v>1</v>
      </c>
      <c r="Q495" t="str">
        <f t="shared" si="834"/>
        <v>N</v>
      </c>
      <c r="R495" t="s">
        <v>203</v>
      </c>
      <c r="T495" t="s">
        <v>203</v>
      </c>
      <c r="V495" t="s">
        <v>203</v>
      </c>
      <c r="Z495" t="s">
        <v>204</v>
      </c>
      <c r="AC495">
        <f t="shared" si="796"/>
        <v>5</v>
      </c>
      <c r="AD495" t="s">
        <v>204</v>
      </c>
      <c r="AF495" t="s">
        <v>203</v>
      </c>
      <c r="AH495" t="s">
        <v>204</v>
      </c>
      <c r="AK495" t="s">
        <v>204</v>
      </c>
      <c r="AL495" t="s">
        <v>203</v>
      </c>
      <c r="AO495" t="s">
        <v>204</v>
      </c>
      <c r="AP495">
        <f t="shared" si="797"/>
        <v>10</v>
      </c>
    </row>
    <row r="496" spans="1:42" x14ac:dyDescent="0.35">
      <c r="A496" t="s">
        <v>20</v>
      </c>
      <c r="B496">
        <v>10</v>
      </c>
      <c r="C496" t="s">
        <v>1</v>
      </c>
      <c r="D496" t="str">
        <f t="shared" ref="D496" si="847">IF($B496&lt;$B497,"L",IF($B497&lt;$B496, "W", "T"))</f>
        <v>L</v>
      </c>
      <c r="E496" s="5">
        <f t="shared" si="829"/>
        <v>40545</v>
      </c>
      <c r="F496" s="4">
        <f t="shared" si="831"/>
        <v>16</v>
      </c>
      <c r="G496">
        <v>10</v>
      </c>
      <c r="H496" t="s">
        <v>34</v>
      </c>
      <c r="I496">
        <v>1300</v>
      </c>
      <c r="J496" t="s">
        <v>43</v>
      </c>
      <c r="K496" t="s">
        <v>61</v>
      </c>
      <c r="M496">
        <f t="shared" ref="M496:M513" si="848">$B497</f>
        <v>31</v>
      </c>
      <c r="N496" s="10">
        <f t="shared" si="832"/>
        <v>12.4</v>
      </c>
      <c r="O496" s="10">
        <f t="shared" si="833"/>
        <v>25.133333333333333</v>
      </c>
      <c r="P496" s="8">
        <f>(P497*-1)</f>
        <v>-14.5</v>
      </c>
      <c r="Q496" t="str">
        <f t="shared" si="834"/>
        <v>N</v>
      </c>
      <c r="S496" t="s">
        <v>204</v>
      </c>
      <c r="T496" t="s">
        <v>204</v>
      </c>
      <c r="X496" t="s">
        <v>204</v>
      </c>
      <c r="AC496">
        <f t="shared" si="796"/>
        <v>6</v>
      </c>
      <c r="AE496" t="s">
        <v>203</v>
      </c>
      <c r="AJ496" t="s">
        <v>204</v>
      </c>
      <c r="AL496" t="s">
        <v>204</v>
      </c>
      <c r="AP496">
        <f t="shared" si="797"/>
        <v>5</v>
      </c>
    </row>
    <row r="497" spans="1:42" x14ac:dyDescent="0.35">
      <c r="A497" t="s">
        <v>3</v>
      </c>
      <c r="B497">
        <v>31</v>
      </c>
      <c r="C497" t="s">
        <v>1</v>
      </c>
      <c r="D497" t="str">
        <f t="shared" ref="D497" si="849">IF($B496&lt;$B497, "W", IF($B497&lt;$B496, "L", "T"))</f>
        <v>W</v>
      </c>
      <c r="E497" s="5">
        <v>40545</v>
      </c>
      <c r="F497" s="4">
        <f t="shared" si="831"/>
        <v>16</v>
      </c>
      <c r="G497">
        <v>6</v>
      </c>
      <c r="H497" t="s">
        <v>35</v>
      </c>
      <c r="I497">
        <v>1300</v>
      </c>
      <c r="J497" t="s">
        <v>43</v>
      </c>
      <c r="K497" t="s">
        <v>61</v>
      </c>
      <c r="M497">
        <f t="shared" ref="M497:M513" si="850">$B496</f>
        <v>10</v>
      </c>
      <c r="N497" s="10">
        <f t="shared" si="832"/>
        <v>25.533333333333335</v>
      </c>
      <c r="O497" s="10">
        <f t="shared" si="833"/>
        <v>18.533333333333335</v>
      </c>
      <c r="P497" s="8">
        <v>14.5</v>
      </c>
      <c r="Q497" t="str">
        <f t="shared" si="834"/>
        <v>N</v>
      </c>
      <c r="V497" t="s">
        <v>203</v>
      </c>
      <c r="AA497" t="s">
        <v>203</v>
      </c>
      <c r="AC497">
        <f t="shared" si="796"/>
        <v>2</v>
      </c>
      <c r="AD497" t="s">
        <v>203</v>
      </c>
      <c r="AE497" t="s">
        <v>203</v>
      </c>
      <c r="AI497" t="s">
        <v>203</v>
      </c>
      <c r="AP497">
        <f t="shared" si="797"/>
        <v>3</v>
      </c>
    </row>
    <row r="498" spans="1:42" x14ac:dyDescent="0.35">
      <c r="A498" t="s">
        <v>17</v>
      </c>
      <c r="B498">
        <v>3</v>
      </c>
      <c r="C498" t="s">
        <v>1</v>
      </c>
      <c r="D498" t="str">
        <f t="shared" ref="D498" si="851">IF($B498&lt;$B499,"L",IF($B499&lt;$B498, "W", "T"))</f>
        <v>L</v>
      </c>
      <c r="E498" s="5">
        <f t="shared" si="829"/>
        <v>40545</v>
      </c>
      <c r="F498" s="4">
        <f t="shared" si="831"/>
        <v>16</v>
      </c>
      <c r="G498">
        <v>7</v>
      </c>
      <c r="H498" t="s">
        <v>34</v>
      </c>
      <c r="I498">
        <v>1515</v>
      </c>
      <c r="J498" t="s">
        <v>38</v>
      </c>
      <c r="K498" s="1">
        <v>19</v>
      </c>
      <c r="L498" s="1" t="s">
        <v>69</v>
      </c>
      <c r="M498">
        <f t="shared" si="848"/>
        <v>10</v>
      </c>
      <c r="N498" s="10">
        <f t="shared" si="832"/>
        <v>22.06666666666667</v>
      </c>
      <c r="O498" s="10">
        <f t="shared" si="833"/>
        <v>18.399999999999999</v>
      </c>
      <c r="P498" s="8">
        <f>(P499*-1)</f>
        <v>-11.5</v>
      </c>
      <c r="Q498" t="str">
        <f t="shared" si="834"/>
        <v>N</v>
      </c>
      <c r="AC498">
        <f t="shared" si="796"/>
        <v>0</v>
      </c>
      <c r="AI498" t="s">
        <v>203</v>
      </c>
      <c r="AP498">
        <f t="shared" si="797"/>
        <v>1</v>
      </c>
    </row>
    <row r="499" spans="1:42" x14ac:dyDescent="0.35">
      <c r="A499" t="s">
        <v>26</v>
      </c>
      <c r="B499">
        <v>10</v>
      </c>
      <c r="C499" t="s">
        <v>1</v>
      </c>
      <c r="D499" t="str">
        <f t="shared" ref="D499" si="852">IF($B498&lt;$B499, "W", IF($B499&lt;$B498, "L", "T"))</f>
        <v>W</v>
      </c>
      <c r="E499" s="5">
        <v>40545</v>
      </c>
      <c r="F499" s="4">
        <f t="shared" si="831"/>
        <v>16</v>
      </c>
      <c r="G499">
        <v>7</v>
      </c>
      <c r="H499" t="s">
        <v>35</v>
      </c>
      <c r="I499">
        <v>1515</v>
      </c>
      <c r="J499" t="s">
        <v>38</v>
      </c>
      <c r="K499" s="1">
        <v>19</v>
      </c>
      <c r="L499" s="1" t="s">
        <v>69</v>
      </c>
      <c r="M499">
        <f t="shared" si="850"/>
        <v>3</v>
      </c>
      <c r="N499" s="10">
        <f t="shared" si="832"/>
        <v>25.2</v>
      </c>
      <c r="O499" s="10">
        <f t="shared" si="833"/>
        <v>15.8</v>
      </c>
      <c r="P499" s="8">
        <v>11.5</v>
      </c>
      <c r="Q499" t="str">
        <f t="shared" si="834"/>
        <v>N</v>
      </c>
      <c r="V499" t="s">
        <v>203</v>
      </c>
      <c r="W499" t="s">
        <v>203</v>
      </c>
      <c r="AC499">
        <f t="shared" si="796"/>
        <v>2</v>
      </c>
      <c r="AD499" t="s">
        <v>203</v>
      </c>
      <c r="AJ499" t="s">
        <v>203</v>
      </c>
      <c r="AK499" t="s">
        <v>204</v>
      </c>
      <c r="AL499" t="s">
        <v>203</v>
      </c>
      <c r="AN499" t="s">
        <v>203</v>
      </c>
      <c r="AP499">
        <f t="shared" si="797"/>
        <v>6</v>
      </c>
    </row>
    <row r="500" spans="1:42" x14ac:dyDescent="0.35">
      <c r="A500" t="s">
        <v>28</v>
      </c>
      <c r="B500">
        <v>14</v>
      </c>
      <c r="C500" t="s">
        <v>1</v>
      </c>
      <c r="D500" t="str">
        <f t="shared" ref="D500" si="853">IF($B500&lt;$B501,"L",IF($B501&lt;$B500, "W", "T"))</f>
        <v>W</v>
      </c>
      <c r="E500" s="5">
        <f t="shared" si="829"/>
        <v>40545</v>
      </c>
      <c r="F500" s="4">
        <f t="shared" si="831"/>
        <v>16</v>
      </c>
      <c r="G500">
        <v>8</v>
      </c>
      <c r="H500" t="s">
        <v>34</v>
      </c>
      <c r="I500">
        <v>1615</v>
      </c>
      <c r="J500" t="s">
        <v>43</v>
      </c>
      <c r="K500" s="1">
        <f>K501</f>
        <v>40</v>
      </c>
      <c r="L500" s="1" t="str">
        <f>L501</f>
        <v>Rain</v>
      </c>
      <c r="M500">
        <f t="shared" si="848"/>
        <v>13</v>
      </c>
      <c r="N500" s="10">
        <f t="shared" si="832"/>
        <v>25.333333333333332</v>
      </c>
      <c r="O500" s="10">
        <f t="shared" si="833"/>
        <v>28.2</v>
      </c>
      <c r="P500" s="8">
        <f>(P501*-1)</f>
        <v>2</v>
      </c>
      <c r="Q500" t="str">
        <f t="shared" si="834"/>
        <v>N</v>
      </c>
      <c r="R500" t="s">
        <v>204</v>
      </c>
      <c r="AA500" t="s">
        <v>203</v>
      </c>
      <c r="AC500">
        <f t="shared" si="796"/>
        <v>3</v>
      </c>
      <c r="AH500" t="s">
        <v>203</v>
      </c>
      <c r="AI500" t="s">
        <v>203</v>
      </c>
      <c r="AP500">
        <f t="shared" si="797"/>
        <v>2</v>
      </c>
    </row>
    <row r="501" spans="1:42" x14ac:dyDescent="0.35">
      <c r="A501" t="s">
        <v>27</v>
      </c>
      <c r="B501">
        <v>13</v>
      </c>
      <c r="C501" t="s">
        <v>1</v>
      </c>
      <c r="D501" t="str">
        <f t="shared" ref="D501" si="854">IF($B500&lt;$B501, "W", IF($B501&lt;$B500, "L", "T"))</f>
        <v>L</v>
      </c>
      <c r="E501" s="5">
        <v>40545</v>
      </c>
      <c r="F501" s="4">
        <f t="shared" si="831"/>
        <v>16</v>
      </c>
      <c r="G501">
        <v>5</v>
      </c>
      <c r="H501" t="s">
        <v>35</v>
      </c>
      <c r="I501">
        <v>1615</v>
      </c>
      <c r="J501" t="s">
        <v>43</v>
      </c>
      <c r="K501" s="1">
        <v>40</v>
      </c>
      <c r="L501" s="1" t="s">
        <v>73</v>
      </c>
      <c r="M501">
        <f t="shared" si="850"/>
        <v>14</v>
      </c>
      <c r="N501" s="10">
        <f t="shared" si="832"/>
        <v>28.4</v>
      </c>
      <c r="O501" s="10">
        <f t="shared" si="833"/>
        <v>24.2</v>
      </c>
      <c r="P501" s="8">
        <v>-2</v>
      </c>
      <c r="Q501" t="str">
        <f t="shared" si="834"/>
        <v>N</v>
      </c>
      <c r="R501" t="s">
        <v>204</v>
      </c>
      <c r="T501" t="s">
        <v>204</v>
      </c>
      <c r="V501" t="s">
        <v>203</v>
      </c>
      <c r="Z501" t="s">
        <v>204</v>
      </c>
      <c r="AC501">
        <f t="shared" si="796"/>
        <v>7</v>
      </c>
      <c r="AD501" t="s">
        <v>204</v>
      </c>
      <c r="AE501" t="s">
        <v>204</v>
      </c>
      <c r="AI501" t="s">
        <v>204</v>
      </c>
      <c r="AL501" t="s">
        <v>204</v>
      </c>
      <c r="AN501" t="s">
        <v>204</v>
      </c>
      <c r="AP501">
        <f t="shared" si="797"/>
        <v>10</v>
      </c>
    </row>
    <row r="502" spans="1:42" x14ac:dyDescent="0.35">
      <c r="A502" t="s">
        <v>32</v>
      </c>
      <c r="B502">
        <v>33</v>
      </c>
      <c r="C502" t="s">
        <v>1</v>
      </c>
      <c r="D502" t="str">
        <f t="shared" ref="D502" si="855">IF($B502&lt;$B503,"L",IF($B503&lt;$B502, "W", "T"))</f>
        <v>W</v>
      </c>
      <c r="E502" s="5">
        <f t="shared" si="829"/>
        <v>40545</v>
      </c>
      <c r="F502" s="4">
        <f t="shared" si="831"/>
        <v>16</v>
      </c>
      <c r="G502">
        <v>7</v>
      </c>
      <c r="H502" t="s">
        <v>34</v>
      </c>
      <c r="I502">
        <v>1415</v>
      </c>
      <c r="J502" t="s">
        <v>40</v>
      </c>
      <c r="K502" s="1">
        <v>42</v>
      </c>
      <c r="L502" s="1" t="s">
        <v>62</v>
      </c>
      <c r="M502">
        <f t="shared" si="848"/>
        <v>28</v>
      </c>
      <c r="N502" s="10">
        <f t="shared" si="832"/>
        <v>27.2</v>
      </c>
      <c r="O502" s="10">
        <f t="shared" si="833"/>
        <v>19.600000000000001</v>
      </c>
      <c r="P502" s="8">
        <f>(P503*-1)</f>
        <v>5</v>
      </c>
      <c r="Q502" t="str">
        <f t="shared" si="834"/>
        <v>N</v>
      </c>
      <c r="T502" t="s">
        <v>203</v>
      </c>
      <c r="U502" t="s">
        <v>204</v>
      </c>
      <c r="AC502">
        <f t="shared" si="796"/>
        <v>3</v>
      </c>
      <c r="AH502" t="s">
        <v>203</v>
      </c>
      <c r="AJ502" t="s">
        <v>204</v>
      </c>
      <c r="AP502">
        <f t="shared" si="797"/>
        <v>3</v>
      </c>
    </row>
    <row r="503" spans="1:42" x14ac:dyDescent="0.35">
      <c r="A503" t="s">
        <v>18</v>
      </c>
      <c r="B503">
        <v>28</v>
      </c>
      <c r="C503" t="s">
        <v>1</v>
      </c>
      <c r="D503" t="str">
        <f t="shared" ref="D503" si="856">IF($B502&lt;$B503, "W", IF($B503&lt;$B502, "L", "T"))</f>
        <v>L</v>
      </c>
      <c r="E503" s="5">
        <v>40545</v>
      </c>
      <c r="F503" s="4">
        <f t="shared" si="831"/>
        <v>16</v>
      </c>
      <c r="G503">
        <v>7</v>
      </c>
      <c r="H503" t="s">
        <v>35</v>
      </c>
      <c r="I503">
        <v>1415</v>
      </c>
      <c r="J503" t="s">
        <v>40</v>
      </c>
      <c r="K503" s="1">
        <v>42</v>
      </c>
      <c r="L503" s="1" t="s">
        <v>62</v>
      </c>
      <c r="M503">
        <f t="shared" si="850"/>
        <v>33</v>
      </c>
      <c r="N503" s="10">
        <f t="shared" si="832"/>
        <v>21.066666666666666</v>
      </c>
      <c r="O503" s="10">
        <f t="shared" si="833"/>
        <v>29.2</v>
      </c>
      <c r="P503" s="8">
        <v>-5</v>
      </c>
      <c r="Q503" t="str">
        <f t="shared" si="834"/>
        <v>N</v>
      </c>
      <c r="R503" t="s">
        <v>204</v>
      </c>
      <c r="S503" t="s">
        <v>203</v>
      </c>
      <c r="AA503" t="s">
        <v>203</v>
      </c>
      <c r="AC503">
        <f t="shared" si="796"/>
        <v>4</v>
      </c>
      <c r="AI503" t="s">
        <v>203</v>
      </c>
      <c r="AL503" t="s">
        <v>204</v>
      </c>
      <c r="AN503" t="s">
        <v>203</v>
      </c>
      <c r="AP503">
        <f t="shared" si="797"/>
        <v>4</v>
      </c>
    </row>
    <row r="504" spans="1:42" x14ac:dyDescent="0.35">
      <c r="A504" t="s">
        <v>19</v>
      </c>
      <c r="B504">
        <v>17</v>
      </c>
      <c r="C504" t="s">
        <v>1</v>
      </c>
      <c r="D504" t="str">
        <f t="shared" ref="D504" si="857">IF($B504&lt;$B505,"L",IF($B505&lt;$B504, "W", "T"))</f>
        <v>L</v>
      </c>
      <c r="E504" s="5">
        <f t="shared" si="829"/>
        <v>40545</v>
      </c>
      <c r="F504" s="4">
        <f t="shared" si="831"/>
        <v>16</v>
      </c>
      <c r="G504">
        <v>7</v>
      </c>
      <c r="H504" t="s">
        <v>34</v>
      </c>
      <c r="I504">
        <v>1515</v>
      </c>
      <c r="J504" t="s">
        <v>38</v>
      </c>
      <c r="K504">
        <v>60</v>
      </c>
      <c r="L504" t="s">
        <v>65</v>
      </c>
      <c r="M504">
        <f t="shared" si="848"/>
        <v>34</v>
      </c>
      <c r="N504" s="10">
        <f t="shared" si="832"/>
        <v>22.4</v>
      </c>
      <c r="O504" s="10">
        <f t="shared" si="833"/>
        <v>25.666666666666668</v>
      </c>
      <c r="P504" s="8">
        <f>(P505*-1)</f>
        <v>-4.5</v>
      </c>
      <c r="Q504" t="str">
        <f t="shared" si="834"/>
        <v>N</v>
      </c>
      <c r="R504" t="s">
        <v>204</v>
      </c>
      <c r="S504" t="s">
        <v>204</v>
      </c>
      <c r="T504" t="s">
        <v>203</v>
      </c>
      <c r="AA504" t="s">
        <v>203</v>
      </c>
      <c r="AC504">
        <f t="shared" si="796"/>
        <v>6</v>
      </c>
      <c r="AD504" t="s">
        <v>204</v>
      </c>
      <c r="AH504" t="s">
        <v>204</v>
      </c>
      <c r="AO504" t="s">
        <v>203</v>
      </c>
      <c r="AP504">
        <f t="shared" si="797"/>
        <v>5</v>
      </c>
    </row>
    <row r="505" spans="1:42" x14ac:dyDescent="0.35">
      <c r="A505" t="s">
        <v>15</v>
      </c>
      <c r="B505">
        <v>34</v>
      </c>
      <c r="C505" t="s">
        <v>1</v>
      </c>
      <c r="D505" t="str">
        <f t="shared" ref="D505" si="858">IF($B504&lt;$B505, "W", IF($B505&lt;$B504, "L", "T"))</f>
        <v>W</v>
      </c>
      <c r="E505" s="5">
        <v>40545</v>
      </c>
      <c r="F505" s="4">
        <f t="shared" si="831"/>
        <v>16</v>
      </c>
      <c r="G505">
        <v>7</v>
      </c>
      <c r="H505" t="s">
        <v>35</v>
      </c>
      <c r="I505">
        <v>1515</v>
      </c>
      <c r="J505" t="s">
        <v>38</v>
      </c>
      <c r="K505">
        <v>60</v>
      </c>
      <c r="L505" t="s">
        <v>65</v>
      </c>
      <c r="M505">
        <f t="shared" si="850"/>
        <v>17</v>
      </c>
      <c r="N505" s="10">
        <f t="shared" si="832"/>
        <v>23.733333333333334</v>
      </c>
      <c r="O505" s="10">
        <f t="shared" si="833"/>
        <v>27.333333333333332</v>
      </c>
      <c r="P505" s="8">
        <v>4.5</v>
      </c>
      <c r="Q505" t="str">
        <f t="shared" si="834"/>
        <v>N</v>
      </c>
      <c r="T505" t="s">
        <v>204</v>
      </c>
      <c r="U505" t="s">
        <v>203</v>
      </c>
      <c r="Y505" t="s">
        <v>204</v>
      </c>
      <c r="AC505">
        <f t="shared" si="796"/>
        <v>5</v>
      </c>
      <c r="AF505" t="s">
        <v>203</v>
      </c>
      <c r="AH505" t="s">
        <v>203</v>
      </c>
      <c r="AK505" t="s">
        <v>204</v>
      </c>
      <c r="AO505" t="s">
        <v>204</v>
      </c>
      <c r="AP505">
        <f t="shared" si="797"/>
        <v>6</v>
      </c>
    </row>
    <row r="506" spans="1:42" x14ac:dyDescent="0.35">
      <c r="A506" t="s">
        <v>22</v>
      </c>
      <c r="B506">
        <v>7</v>
      </c>
      <c r="C506" t="s">
        <v>1</v>
      </c>
      <c r="D506" t="str">
        <f t="shared" ref="D506" si="859">IF($B506&lt;$B507,"L",IF($B507&lt;$B506, "W", "T"))</f>
        <v>L</v>
      </c>
      <c r="E506" s="5">
        <f t="shared" si="829"/>
        <v>40545</v>
      </c>
      <c r="F506" s="4">
        <f t="shared" si="831"/>
        <v>16</v>
      </c>
      <c r="G506">
        <v>8</v>
      </c>
      <c r="H506" t="s">
        <v>34</v>
      </c>
      <c r="I506">
        <v>1315</v>
      </c>
      <c r="J506" t="s">
        <v>67</v>
      </c>
      <c r="K506">
        <v>49</v>
      </c>
      <c r="L506" t="s">
        <v>73</v>
      </c>
      <c r="M506">
        <f t="shared" si="848"/>
        <v>38</v>
      </c>
      <c r="N506" s="10">
        <f t="shared" si="832"/>
        <v>18.8</v>
      </c>
      <c r="O506" s="10">
        <f t="shared" si="833"/>
        <v>26.4</v>
      </c>
      <c r="P506" s="8">
        <f>(P507*-1)</f>
        <v>-6</v>
      </c>
      <c r="Q506" t="str">
        <f t="shared" si="834"/>
        <v>N</v>
      </c>
      <c r="R506" t="s">
        <v>204</v>
      </c>
      <c r="Z506" t="s">
        <v>204</v>
      </c>
      <c r="AC506">
        <f t="shared" si="796"/>
        <v>4</v>
      </c>
      <c r="AI506" t="s">
        <v>203</v>
      </c>
      <c r="AJ506" t="s">
        <v>204</v>
      </c>
      <c r="AP506">
        <f t="shared" si="797"/>
        <v>3</v>
      </c>
    </row>
    <row r="507" spans="1:42" x14ac:dyDescent="0.35">
      <c r="A507" t="s">
        <v>24</v>
      </c>
      <c r="B507">
        <v>38</v>
      </c>
      <c r="C507" t="s">
        <v>1</v>
      </c>
      <c r="D507" t="str">
        <f t="shared" ref="D507" si="860">IF($B506&lt;$B507, "W", IF($B507&lt;$B506, "L", "T"))</f>
        <v>W</v>
      </c>
      <c r="E507" s="5">
        <v>40545</v>
      </c>
      <c r="F507" s="4">
        <f t="shared" si="831"/>
        <v>16</v>
      </c>
      <c r="G507">
        <v>7</v>
      </c>
      <c r="H507" t="s">
        <v>35</v>
      </c>
      <c r="I507">
        <v>1315</v>
      </c>
      <c r="J507" t="s">
        <v>67</v>
      </c>
      <c r="K507">
        <v>49</v>
      </c>
      <c r="L507" t="s">
        <v>73</v>
      </c>
      <c r="M507">
        <f t="shared" si="850"/>
        <v>7</v>
      </c>
      <c r="N507" s="10">
        <f t="shared" si="832"/>
        <v>17.8</v>
      </c>
      <c r="O507" s="10">
        <f t="shared" si="833"/>
        <v>22.6</v>
      </c>
      <c r="P507" s="8">
        <v>6</v>
      </c>
      <c r="Q507" t="str">
        <f t="shared" si="834"/>
        <v>N</v>
      </c>
      <c r="S507" t="s">
        <v>204</v>
      </c>
      <c r="U507" t="s">
        <v>203</v>
      </c>
      <c r="V507" t="s">
        <v>203</v>
      </c>
      <c r="W507" t="s">
        <v>204</v>
      </c>
      <c r="AC507">
        <f t="shared" si="796"/>
        <v>6</v>
      </c>
      <c r="AJ507" t="s">
        <v>203</v>
      </c>
      <c r="AK507" t="s">
        <v>204</v>
      </c>
      <c r="AP507">
        <f t="shared" si="797"/>
        <v>3</v>
      </c>
    </row>
    <row r="508" spans="1:42" x14ac:dyDescent="0.35">
      <c r="A508" t="s">
        <v>13</v>
      </c>
      <c r="B508">
        <v>20</v>
      </c>
      <c r="C508" t="s">
        <v>1</v>
      </c>
      <c r="D508" t="str">
        <f t="shared" ref="D508" si="861">IF($B508&lt;$B509,"L",IF($B509&lt;$B508, "W", "T"))</f>
        <v>L</v>
      </c>
      <c r="E508" s="5">
        <f t="shared" si="829"/>
        <v>40545</v>
      </c>
      <c r="F508" s="4">
        <f t="shared" si="831"/>
        <v>16</v>
      </c>
      <c r="G508">
        <v>7</v>
      </c>
      <c r="H508" t="s">
        <v>34</v>
      </c>
      <c r="I508">
        <v>1615</v>
      </c>
      <c r="J508" t="s">
        <v>43</v>
      </c>
      <c r="K508" s="1" t="str">
        <f>K509</f>
        <v>Dome</v>
      </c>
      <c r="L508" s="1">
        <f>L509</f>
        <v>0</v>
      </c>
      <c r="M508">
        <f t="shared" si="848"/>
        <v>23</v>
      </c>
      <c r="N508" s="10">
        <f t="shared" si="832"/>
        <v>22.4</v>
      </c>
      <c r="O508" s="10">
        <f t="shared" si="833"/>
        <v>21.066666666666666</v>
      </c>
      <c r="P508" s="8">
        <f>(P509*-1)</f>
        <v>-8.5</v>
      </c>
      <c r="Q508" t="str">
        <f t="shared" si="834"/>
        <v>N</v>
      </c>
      <c r="R508" t="s">
        <v>204</v>
      </c>
      <c r="V508" t="s">
        <v>204</v>
      </c>
      <c r="AC508">
        <f t="shared" si="796"/>
        <v>4</v>
      </c>
      <c r="AD508" t="s">
        <v>203</v>
      </c>
      <c r="AK508" t="s">
        <v>204</v>
      </c>
      <c r="AP508">
        <f t="shared" si="797"/>
        <v>3</v>
      </c>
    </row>
    <row r="509" spans="1:42" x14ac:dyDescent="0.35">
      <c r="A509" t="s">
        <v>14</v>
      </c>
      <c r="B509">
        <v>23</v>
      </c>
      <c r="C509" t="s">
        <v>1</v>
      </c>
      <c r="D509" t="str">
        <f t="shared" ref="D509" si="862">IF($B508&lt;$B509, "W", IF($B509&lt;$B508, "L", "T"))</f>
        <v>W</v>
      </c>
      <c r="E509" s="5">
        <v>40545</v>
      </c>
      <c r="F509" s="4">
        <f t="shared" si="831"/>
        <v>16</v>
      </c>
      <c r="G509">
        <v>7</v>
      </c>
      <c r="H509" t="s">
        <v>35</v>
      </c>
      <c r="I509">
        <v>1615</v>
      </c>
      <c r="J509" t="s">
        <v>43</v>
      </c>
      <c r="K509" s="1" t="s">
        <v>61</v>
      </c>
      <c r="L509" s="1"/>
      <c r="M509">
        <f t="shared" si="850"/>
        <v>20</v>
      </c>
      <c r="N509" s="10">
        <f t="shared" si="832"/>
        <v>27.466666666666665</v>
      </c>
      <c r="O509" s="10">
        <f t="shared" si="833"/>
        <v>24.533333333333335</v>
      </c>
      <c r="P509" s="8">
        <v>8.5</v>
      </c>
      <c r="Q509" t="str">
        <f t="shared" si="834"/>
        <v>N</v>
      </c>
      <c r="W509" t="s">
        <v>203</v>
      </c>
      <c r="AC509">
        <f t="shared" si="796"/>
        <v>1</v>
      </c>
      <c r="AG509" t="s">
        <v>204</v>
      </c>
      <c r="AL509" t="s">
        <v>204</v>
      </c>
      <c r="AM509" t="s">
        <v>204</v>
      </c>
      <c r="AP509">
        <f t="shared" si="797"/>
        <v>6</v>
      </c>
    </row>
    <row r="510" spans="1:42" ht="15" customHeight="1" x14ac:dyDescent="0.35">
      <c r="A510" t="s">
        <v>21</v>
      </c>
      <c r="B510">
        <v>17</v>
      </c>
      <c r="C510" t="s">
        <v>1</v>
      </c>
      <c r="D510" t="str">
        <f t="shared" ref="D510" si="863">IF($B510&lt;$B511,"L",IF($B511&lt;$B510, "W", "T"))</f>
        <v>W</v>
      </c>
      <c r="E510" s="5">
        <f t="shared" si="829"/>
        <v>40545</v>
      </c>
      <c r="F510" s="4">
        <f t="shared" si="831"/>
        <v>16</v>
      </c>
      <c r="G510">
        <v>7</v>
      </c>
      <c r="H510" t="s">
        <v>34</v>
      </c>
      <c r="I510">
        <v>1615</v>
      </c>
      <c r="J510" t="s">
        <v>43</v>
      </c>
      <c r="K510" s="1">
        <v>37</v>
      </c>
      <c r="L510" s="1" t="s">
        <v>73</v>
      </c>
      <c r="M510">
        <f t="shared" si="848"/>
        <v>14</v>
      </c>
      <c r="N510" s="10">
        <f t="shared" si="832"/>
        <v>25.133333333333333</v>
      </c>
      <c r="O510" s="10">
        <f t="shared" si="833"/>
        <v>22.2</v>
      </c>
      <c r="P510" s="8">
        <f>(P511*-1)</f>
        <v>4.5</v>
      </c>
      <c r="Q510" t="str">
        <f t="shared" si="834"/>
        <v>N</v>
      </c>
      <c r="S510" t="s">
        <v>203</v>
      </c>
      <c r="AA510" t="s">
        <v>204</v>
      </c>
      <c r="AC510">
        <f t="shared" si="796"/>
        <v>3</v>
      </c>
      <c r="AD510" t="s">
        <v>203</v>
      </c>
      <c r="AG510" t="s">
        <v>203</v>
      </c>
      <c r="AK510" t="s">
        <v>203</v>
      </c>
      <c r="AL510" t="s">
        <v>204</v>
      </c>
      <c r="AN510" t="s">
        <v>203</v>
      </c>
      <c r="AP510">
        <f t="shared" si="797"/>
        <v>6</v>
      </c>
    </row>
    <row r="511" spans="1:42" ht="15" customHeight="1" x14ac:dyDescent="0.35">
      <c r="A511" t="s">
        <v>29</v>
      </c>
      <c r="B511">
        <v>14</v>
      </c>
      <c r="C511" t="s">
        <v>1</v>
      </c>
      <c r="D511" t="str">
        <f t="shared" ref="D511" si="864">IF($B510&lt;$B511, "W", IF($B511&lt;$B510, "L", "T"))</f>
        <v>L</v>
      </c>
      <c r="E511" s="5">
        <v>40545</v>
      </c>
      <c r="F511" s="4">
        <f t="shared" si="831"/>
        <v>16</v>
      </c>
      <c r="G511">
        <v>7</v>
      </c>
      <c r="H511" t="s">
        <v>35</v>
      </c>
      <c r="I511">
        <v>1615</v>
      </c>
      <c r="J511" t="s">
        <v>43</v>
      </c>
      <c r="K511" s="1">
        <v>37</v>
      </c>
      <c r="L511" s="1" t="s">
        <v>73</v>
      </c>
      <c r="M511">
        <f t="shared" si="850"/>
        <v>17</v>
      </c>
      <c r="N511" s="10">
        <f t="shared" si="832"/>
        <v>19.2</v>
      </c>
      <c r="O511" s="10">
        <f t="shared" si="833"/>
        <v>24</v>
      </c>
      <c r="P511" s="8">
        <v>-4.5</v>
      </c>
      <c r="Q511" t="str">
        <f t="shared" si="834"/>
        <v>N</v>
      </c>
      <c r="S511" t="s">
        <v>203</v>
      </c>
      <c r="V511" t="s">
        <v>203</v>
      </c>
      <c r="AC511">
        <f t="shared" si="796"/>
        <v>2</v>
      </c>
      <c r="AD511" t="s">
        <v>204</v>
      </c>
      <c r="AF511" t="s">
        <v>204</v>
      </c>
      <c r="AJ511" t="s">
        <v>203</v>
      </c>
      <c r="AL511" t="s">
        <v>203</v>
      </c>
      <c r="AM511" t="s">
        <v>204</v>
      </c>
      <c r="AN511" t="s">
        <v>204</v>
      </c>
      <c r="AO511" t="s">
        <v>204</v>
      </c>
      <c r="AP511">
        <f t="shared" si="797"/>
        <v>12</v>
      </c>
    </row>
    <row r="512" spans="1:42" ht="15" customHeight="1" x14ac:dyDescent="0.35">
      <c r="A512" t="s">
        <v>23</v>
      </c>
      <c r="B512">
        <v>6</v>
      </c>
      <c r="C512" t="s">
        <v>1</v>
      </c>
      <c r="D512" t="str">
        <f t="shared" ref="D512" si="865">IF($B512&lt;$B513,"L",IF($B513&lt;$B512, "W", "T"))</f>
        <v>L</v>
      </c>
      <c r="E512" s="5">
        <f t="shared" si="829"/>
        <v>40545</v>
      </c>
      <c r="F512" s="4">
        <f t="shared" si="831"/>
        <v>16</v>
      </c>
      <c r="G512">
        <v>7</v>
      </c>
      <c r="H512" t="s">
        <v>34</v>
      </c>
      <c r="I512">
        <v>1720</v>
      </c>
      <c r="J512" t="s">
        <v>67</v>
      </c>
      <c r="K512">
        <v>34</v>
      </c>
      <c r="L512" t="s">
        <v>69</v>
      </c>
      <c r="M512">
        <f t="shared" si="848"/>
        <v>16</v>
      </c>
      <c r="N512" s="10">
        <f t="shared" si="832"/>
        <v>18.866666666666667</v>
      </c>
      <c r="O512" s="10">
        <f t="shared" si="833"/>
        <v>20.8</v>
      </c>
      <c r="P512" s="8">
        <f>(P513*-1)</f>
        <v>3</v>
      </c>
      <c r="Q512" t="str">
        <f t="shared" si="834"/>
        <v>Y</v>
      </c>
      <c r="AC512">
        <f t="shared" si="796"/>
        <v>0</v>
      </c>
      <c r="AH512" t="s">
        <v>204</v>
      </c>
      <c r="AP512">
        <f t="shared" si="797"/>
        <v>2</v>
      </c>
    </row>
    <row r="513" spans="1:42" ht="15" customHeight="1" x14ac:dyDescent="0.35">
      <c r="A513" t="s">
        <v>25</v>
      </c>
      <c r="B513">
        <v>16</v>
      </c>
      <c r="C513" t="s">
        <v>1</v>
      </c>
      <c r="D513" t="str">
        <f t="shared" ref="D513" si="866">IF($B512&lt;$B513, "W", IF($B513&lt;$B512, "L", "T"))</f>
        <v>W</v>
      </c>
      <c r="E513" s="5">
        <v>40545</v>
      </c>
      <c r="F513" s="4">
        <f t="shared" si="831"/>
        <v>16</v>
      </c>
      <c r="G513">
        <v>7</v>
      </c>
      <c r="H513" t="s">
        <v>35</v>
      </c>
      <c r="I513">
        <v>1720</v>
      </c>
      <c r="J513" t="s">
        <v>67</v>
      </c>
      <c r="K513">
        <v>34</v>
      </c>
      <c r="L513" t="s">
        <v>69</v>
      </c>
      <c r="M513">
        <f t="shared" si="850"/>
        <v>6</v>
      </c>
      <c r="N513" s="10">
        <f t="shared" si="832"/>
        <v>19.600000000000001</v>
      </c>
      <c r="O513" s="10">
        <f t="shared" si="833"/>
        <v>26.733333333333334</v>
      </c>
      <c r="P513" s="8">
        <v>-3</v>
      </c>
      <c r="Q513" t="str">
        <f t="shared" si="834"/>
        <v>Y</v>
      </c>
      <c r="R513" t="s">
        <v>204</v>
      </c>
      <c r="T513" t="s">
        <v>204</v>
      </c>
      <c r="AC513">
        <f t="shared" si="796"/>
        <v>4</v>
      </c>
      <c r="AI513" t="s">
        <v>203</v>
      </c>
      <c r="AP513">
        <f t="shared" si="79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>Johns Hopkins University - Applied Physics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Mary J.</dc:creator>
  <cp:lastModifiedBy>maryjoyce</cp:lastModifiedBy>
  <dcterms:created xsi:type="dcterms:W3CDTF">2016-07-26T12:44:10Z</dcterms:created>
  <dcterms:modified xsi:type="dcterms:W3CDTF">2016-12-02T20:22:38Z</dcterms:modified>
</cp:coreProperties>
</file>