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1% PP" sheetId="1" state="visible" r:id="rId1"/>
  </sheets>
  <definedNames>
    <definedName name="_xlnm.Print_Area" localSheetId="0">'1% PP'!$A$1:$G$118</definedName>
  </definedNames>
  <calcPr calcId="191029" fullCalcOnLoad="1"/>
</workbook>
</file>

<file path=xl/styles.xml><?xml version="1.0" encoding="utf-8"?>
<styleSheet xmlns="http://schemas.openxmlformats.org/spreadsheetml/2006/main">
  <numFmts count="3">
    <numFmt numFmtId="164" formatCode="_([$AED]\ * #,##0_);_([$AED]\ * \(#,##0\);_([$AED]\ * &quot;-&quot;??_);_(@_)"/>
    <numFmt numFmtId="165" formatCode="_-[$AED]\ * #,##0.00_-;\-[$AED]\ * #,##0.00_-;_-[$AED]\ * &quot;-&quot;??_-;_-@_-"/>
    <numFmt numFmtId="166" formatCode="_-[$AED]\ * #,##0_-;\-[$AED]\ * #,##0_-;_-[$AED]\ * &quot;-&quot;??_-;_-@_-"/>
  </numFmts>
  <fonts count="13">
    <font>
      <name val="Calibri"/>
      <family val="2"/>
      <color theme="1"/>
      <sz val="11"/>
      <scheme val="minor"/>
    </font>
    <font>
      <name val="Calibri"/>
      <family val="2"/>
      <sz val="8"/>
      <scheme val="minor"/>
    </font>
    <font>
      <name val="Calibri"/>
      <family val="2"/>
      <b val="1"/>
      <color theme="1"/>
      <sz val="12"/>
      <scheme val="minor"/>
    </font>
    <font>
      <name val="Calibri"/>
      <family val="2"/>
      <b val="1"/>
      <color theme="1"/>
      <sz val="11"/>
      <scheme val="minor"/>
    </font>
    <font>
      <name val="Tw Cen MT"/>
      <family val="2"/>
      <b val="1"/>
      <color theme="0"/>
      <sz val="21"/>
    </font>
    <font>
      <name val="Tw Cen MT"/>
      <family val="2"/>
      <b val="1"/>
      <color theme="1"/>
      <sz val="8"/>
    </font>
    <font>
      <name val="Calibri"/>
      <family val="2"/>
      <b val="1"/>
      <color theme="1"/>
      <sz val="15"/>
      <scheme val="minor"/>
    </font>
    <font>
      <name val="Calibri"/>
      <family val="2"/>
      <b val="1"/>
      <color theme="1"/>
      <sz val="20"/>
      <scheme val="minor"/>
    </font>
    <font>
      <name val="B Nazanin"/>
      <charset val="178"/>
      <b val="1"/>
      <color theme="0"/>
      <sz val="15"/>
    </font>
    <font>
      <name val="B Nazanin"/>
      <charset val="178"/>
      <b val="1"/>
      <color theme="0"/>
      <sz val="21"/>
    </font>
    <font>
      <name val="B Nazanin"/>
      <charset val="178"/>
      <b val="1"/>
      <color theme="1"/>
      <sz val="11"/>
    </font>
    <font>
      <name val="B Nazanin"/>
      <charset val="178"/>
      <b val="1"/>
      <color theme="1"/>
      <sz val="12"/>
    </font>
    <font>
      <name val="B Nazanin"/>
      <charset val="178"/>
      <color theme="1"/>
      <sz val="14"/>
    </font>
  </fonts>
  <fills count="7">
    <fill>
      <patternFill/>
    </fill>
    <fill>
      <patternFill patternType="gray125"/>
    </fill>
    <fill>
      <patternFill patternType="solid">
        <fgColor theme="9" tint="0.7999816888943144"/>
        <bgColor indexed="64"/>
      </patternFill>
    </fill>
    <fill>
      <patternFill patternType="solid">
        <fgColor theme="0"/>
        <bgColor indexed="64"/>
      </patternFill>
    </fill>
    <fill>
      <patternFill patternType="solid">
        <fgColor theme="4" tint="0.7999816888943144"/>
        <bgColor indexed="64"/>
      </patternFill>
    </fill>
    <fill>
      <patternFill patternType="solid">
        <fgColor rgb="FFFFFF00"/>
        <bgColor indexed="64"/>
      </patternFill>
    </fill>
    <fill>
      <patternFill patternType="solid">
        <fgColor rgb="FF0F2280"/>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71">
    <xf numFmtId="0" fontId="0" fillId="0" borderId="0" pivotButton="0" quotePrefix="0" xfId="0"/>
    <xf numFmtId="0" fontId="0" fillId="0" borderId="0" applyAlignment="1" pivotButton="0" quotePrefix="0" xfId="0">
      <alignment horizontal="center" vertical="center"/>
    </xf>
    <xf numFmtId="0" fontId="0" fillId="2" borderId="4" applyAlignment="1" pivotButton="0" quotePrefix="0" xfId="0">
      <alignment horizontal="center" vertical="center"/>
    </xf>
    <xf numFmtId="9" fontId="2" fillId="2" borderId="4" applyAlignment="1" pivotButton="0" quotePrefix="0" xfId="0">
      <alignment horizontal="center" vertical="center"/>
    </xf>
    <xf numFmtId="164" fontId="2" fillId="2" borderId="4" applyAlignment="1" pivotButton="0" quotePrefix="0" xfId="0">
      <alignment horizontal="center" vertical="center"/>
    </xf>
    <xf numFmtId="15" fontId="3" fillId="2" borderId="4" applyAlignment="1" pivotButton="0" quotePrefix="0" xfId="0">
      <alignment horizontal="center" vertical="center"/>
    </xf>
    <xf numFmtId="0" fontId="0" fillId="0" borderId="4" applyAlignment="1" pivotButton="0" quotePrefix="0" xfId="0">
      <alignment horizontal="center" vertical="center"/>
    </xf>
    <xf numFmtId="10" fontId="2" fillId="0" borderId="4" applyAlignment="1" pivotButton="0" quotePrefix="0" xfId="0">
      <alignment horizontal="center" vertical="center"/>
    </xf>
    <xf numFmtId="0" fontId="0" fillId="3" borderId="4" applyAlignment="1" pivotButton="0" quotePrefix="0" xfId="0">
      <alignment horizontal="center" vertical="center"/>
    </xf>
    <xf numFmtId="0" fontId="3" fillId="0" borderId="4" applyAlignment="1" pivotButton="0" quotePrefix="0" xfId="0">
      <alignment horizontal="center" vertical="center"/>
    </xf>
    <xf numFmtId="0" fontId="2" fillId="0" borderId="4" applyAlignment="1" pivotButton="0" quotePrefix="0" xfId="0">
      <alignment horizontal="center" vertical="center"/>
    </xf>
    <xf numFmtId="9" fontId="2" fillId="0" borderId="4" applyAlignment="1" pivotButton="0" quotePrefix="0" xfId="0">
      <alignment horizontal="center" vertical="center"/>
    </xf>
    <xf numFmtId="164" fontId="0" fillId="0" borderId="0" applyAlignment="1" pivotButton="0" quotePrefix="0" xfId="0">
      <alignment horizontal="center" vertical="center"/>
    </xf>
    <xf numFmtId="165" fontId="0" fillId="0" borderId="0" applyAlignment="1" pivotButton="0" quotePrefix="0" xfId="0">
      <alignment horizontal="center" vertical="center"/>
    </xf>
    <xf numFmtId="164" fontId="0" fillId="0" borderId="5" applyAlignment="1" pivotButton="0" quotePrefix="0" xfId="0">
      <alignment horizontal="center" vertical="center"/>
    </xf>
    <xf numFmtId="0" fontId="0" fillId="0" borderId="6" applyAlignment="1" pivotButton="0" quotePrefix="0" xfId="0">
      <alignment horizontal="center" vertical="center"/>
    </xf>
    <xf numFmtId="0" fontId="0" fillId="0" borderId="6" pivotButton="0" quotePrefix="0" xfId="0"/>
    <xf numFmtId="0" fontId="0" fillId="0" borderId="7" applyAlignment="1" pivotButton="0" quotePrefix="0" xfId="0">
      <alignment horizontal="center" vertical="center"/>
    </xf>
    <xf numFmtId="0" fontId="0" fillId="0" borderId="8" applyAlignment="1" pivotButton="0" quotePrefix="0" xfId="0">
      <alignment horizontal="center" vertical="center"/>
    </xf>
    <xf numFmtId="0" fontId="0" fillId="0" borderId="9" applyAlignment="1" pivotButton="0" quotePrefix="0" xfId="0">
      <alignment horizontal="center" vertical="center"/>
    </xf>
    <xf numFmtId="0" fontId="0" fillId="0" borderId="10" applyAlignment="1" pivotButton="0" quotePrefix="0" xfId="0">
      <alignment horizontal="center" vertical="center"/>
    </xf>
    <xf numFmtId="0" fontId="4" fillId="3" borderId="0" applyAlignment="1" pivotButton="0" quotePrefix="0" xfId="0">
      <alignment vertical="center"/>
    </xf>
    <xf numFmtId="0" fontId="5" fillId="0" borderId="4" applyAlignment="1" pivotButton="0" quotePrefix="0" xfId="0">
      <alignment horizontal="center" vertical="center" wrapText="1"/>
    </xf>
    <xf numFmtId="0" fontId="2" fillId="2" borderId="4" applyAlignment="1" pivotButton="0" quotePrefix="0" xfId="0">
      <alignment horizontal="center" vertical="center"/>
    </xf>
    <xf numFmtId="164" fontId="6" fillId="5" borderId="1" applyAlignment="1" pivotButton="0" quotePrefix="0" xfId="0">
      <alignment horizontal="center" vertical="center"/>
    </xf>
    <xf numFmtId="164" fontId="6" fillId="5" borderId="3" applyAlignment="1" pivotButton="0" quotePrefix="0" xfId="0">
      <alignment horizontal="center" vertical="center"/>
    </xf>
    <xf numFmtId="164" fontId="0" fillId="0" borderId="4" applyAlignment="1" pivotButton="0" quotePrefix="0" xfId="0">
      <alignment horizontal="center" vertical="center"/>
    </xf>
    <xf numFmtId="164" fontId="2" fillId="0" borderId="1" applyAlignment="1" pivotButton="0" quotePrefix="0" xfId="0">
      <alignment horizontal="center" vertical="center"/>
    </xf>
    <xf numFmtId="164" fontId="2" fillId="0" borderId="3" applyAlignment="1" pivotButton="0" quotePrefix="0" xfId="0">
      <alignment horizontal="center" vertical="center"/>
    </xf>
    <xf numFmtId="166" fontId="3" fillId="0" borderId="4" applyAlignment="1" pivotButton="0" quotePrefix="0" xfId="0">
      <alignment horizontal="center" vertical="center"/>
    </xf>
    <xf numFmtId="166" fontId="7" fillId="5" borderId="4" applyAlignment="1" pivotButton="0" quotePrefix="0" xfId="0">
      <alignment horizontal="center" vertical="center"/>
    </xf>
    <xf numFmtId="0" fontId="8" fillId="6" borderId="0" applyAlignment="1" pivotButton="0" quotePrefix="0" xfId="0">
      <alignment horizontal="center" vertical="center"/>
    </xf>
    <xf numFmtId="0" fontId="9" fillId="6" borderId="11" applyAlignment="1" pivotButton="0" quotePrefix="0" xfId="0">
      <alignment horizontal="center" vertical="center"/>
    </xf>
    <xf numFmtId="0" fontId="9" fillId="6" borderId="12" applyAlignment="1" pivotButton="0" quotePrefix="0" xfId="0">
      <alignment horizontal="center" vertical="center"/>
    </xf>
    <xf numFmtId="0" fontId="9" fillId="6" borderId="0" applyAlignment="1" pivotButton="0" quotePrefix="0" xfId="0">
      <alignment horizontal="center" vertical="center"/>
    </xf>
    <xf numFmtId="0" fontId="9" fillId="6" borderId="13" applyAlignment="1" pivotButton="0" quotePrefix="0" xfId="0">
      <alignment horizontal="center" vertical="center"/>
    </xf>
    <xf numFmtId="0" fontId="9" fillId="6" borderId="14" applyAlignment="1" pivotButton="0" quotePrefix="0" xfId="0">
      <alignment horizontal="center" vertical="center"/>
    </xf>
    <xf numFmtId="0" fontId="9" fillId="6" borderId="15" applyAlignment="1" pivotButton="0" quotePrefix="0" xfId="0">
      <alignment horizontal="center" vertical="center"/>
    </xf>
    <xf numFmtId="0" fontId="10" fillId="4" borderId="1" applyAlignment="1" pivotButton="0" quotePrefix="0" xfId="0">
      <alignment horizontal="center" vertical="center"/>
    </xf>
    <xf numFmtId="0" fontId="10" fillId="4" borderId="3" applyAlignment="1" pivotButton="0" quotePrefix="0" xfId="0">
      <alignment horizontal="center" vertical="center"/>
    </xf>
    <xf numFmtId="0" fontId="11" fillId="0" borderId="4" applyAlignment="1" pivotButton="0" quotePrefix="0" xfId="0">
      <alignment horizontal="center" vertical="center"/>
    </xf>
    <xf numFmtId="1" fontId="11" fillId="0" borderId="4" applyAlignment="1" pivotButton="0" quotePrefix="0" xfId="0">
      <alignment horizontal="center" vertical="center"/>
    </xf>
    <xf numFmtId="164" fontId="11" fillId="0" borderId="4" applyAlignment="1" pivotButton="0" quotePrefix="0" xfId="0">
      <alignment horizontal="center" vertical="center"/>
    </xf>
    <xf numFmtId="0" fontId="8" fillId="6" borderId="2" applyAlignment="1" pivotButton="0" quotePrefix="0" xfId="0">
      <alignment horizontal="center" vertical="center"/>
    </xf>
    <xf numFmtId="0" fontId="10" fillId="2" borderId="1" applyAlignment="1" pivotButton="0" quotePrefix="0" xfId="0">
      <alignment horizontal="center" vertical="center"/>
    </xf>
    <xf numFmtId="0" fontId="10" fillId="2" borderId="3" applyAlignment="1" pivotButton="0" quotePrefix="0" xfId="0">
      <alignment horizontal="center" vertical="center"/>
    </xf>
    <xf numFmtId="0" fontId="10" fillId="0" borderId="1" applyAlignment="1" pivotButton="0" quotePrefix="0" xfId="0">
      <alignment horizontal="center" vertical="center"/>
    </xf>
    <xf numFmtId="0" fontId="10" fillId="0" borderId="3" applyAlignment="1" pivotButton="0" quotePrefix="0" xfId="0">
      <alignment horizontal="center" vertical="center"/>
    </xf>
    <xf numFmtId="0" fontId="10" fillId="0" borderId="4" applyAlignment="1" pivotButton="0" quotePrefix="0" xfId="0">
      <alignment horizontal="center" vertical="center"/>
    </xf>
    <xf numFmtId="0" fontId="8" fillId="6" borderId="1" applyAlignment="1" pivotButton="0" quotePrefix="0" xfId="0">
      <alignment horizontal="center" vertical="center"/>
    </xf>
    <xf numFmtId="0" fontId="8" fillId="6" borderId="3" applyAlignment="1" pivotButton="0" quotePrefix="0" xfId="0">
      <alignment horizontal="center" vertical="center"/>
    </xf>
    <xf numFmtId="0" fontId="12" fillId="0" borderId="4" applyAlignment="1" pivotButton="0" quotePrefix="0" xfId="0">
      <alignment horizontal="center" vertical="center"/>
    </xf>
    <xf numFmtId="0" fontId="9" fillId="6" borderId="17" applyAlignment="1" pivotButton="0" quotePrefix="0" xfId="0">
      <alignment horizontal="center" vertical="center"/>
    </xf>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xf numFmtId="0" fontId="0" fillId="0" borderId="15" pivotButton="0" quotePrefix="0" xfId="0"/>
    <xf numFmtId="0" fontId="10" fillId="4" borderId="4" applyAlignment="1" pivotButton="0" quotePrefix="0" xfId="0">
      <alignment horizontal="center" vertical="center"/>
    </xf>
    <xf numFmtId="0" fontId="0" fillId="0" borderId="3" pivotButton="0" quotePrefix="0" xfId="0"/>
    <xf numFmtId="164" fontId="2" fillId="0" borderId="4" applyAlignment="1" pivotButton="0" quotePrefix="0" xfId="0">
      <alignment horizontal="center" vertical="center"/>
    </xf>
    <xf numFmtId="0" fontId="0" fillId="0" borderId="2" pivotButton="0" quotePrefix="0" xfId="0"/>
    <xf numFmtId="0" fontId="10" fillId="2" borderId="4" applyAlignment="1" pivotButton="0" quotePrefix="0" xfId="0">
      <alignment horizontal="center" vertical="center"/>
    </xf>
    <xf numFmtId="164" fontId="6" fillId="5" borderId="4" applyAlignment="1" pivotButton="0" quotePrefix="0" xfId="0">
      <alignment horizontal="center" vertical="center"/>
    </xf>
    <xf numFmtId="0" fontId="8" fillId="6" borderId="4" applyAlignment="1" pivotButton="0" quotePrefix="0" xfId="0">
      <alignment horizontal="center" vertical="center"/>
    </xf>
    <xf numFmtId="0" fontId="0" fillId="0" borderId="16" pivotButton="0" quotePrefix="0" xfId="0"/>
    <xf numFmtId="0" fontId="0" fillId="0" borderId="5" pivotButton="0" quotePrefix="0" xfId="0"/>
    <xf numFmtId="0" fontId="0" fillId="0" borderId="9" pivotButton="0" quotePrefix="0" xfId="0"/>
    <xf numFmtId="0" fontId="0" fillId="0" borderId="10" pivotButton="0" quotePrefix="0" xfId="0"/>
    <xf numFmtId="0" fontId="0" fillId="0" borderId="18" pivotButton="0" quotePrefix="0" xfId="0"/>
    <xf numFmtId="0" fontId="0" fillId="0" borderId="7" pivotButton="0" quotePrefix="0" xfId="0"/>
  </cellXfs>
  <cellStyles count="1">
    <cellStyle name="Normal"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9525</colOff>
      <row>3</row>
      <rowOff>176809</rowOff>
    </from>
    <to>
      <col>1</col>
      <colOff>1323975</colOff>
      <row>6</row>
      <rowOff>170856</rowOff>
    </to>
    <pic>
      <nvPicPr>
        <cNvPr id="6" name="Picture 5"/>
        <cNvPicPr>
          <a:picLocks noChangeAspect="1"/>
        </cNvPicPr>
      </nvPicPr>
      <blipFill rotWithShape="1">
        <a:blip r:embed="rId1"/>
        <a:srcRect r="69383"/>
        <a:stretch>
          <a:fillRect/>
        </a:stretch>
      </blipFill>
      <spPr>
        <a:xfrm>
          <a:off x="1381125" y="748309"/>
          <a:ext cx="1314450" cy="575072"/>
        </a:xfrm>
        <a:prstGeom prst="rect">
          <avLst/>
        </a:prstGeom>
        <a:ln>
          <a:prstDash val="solid"/>
        </a:ln>
      </spPr>
    </pic>
    <clientData/>
  </twoCellAnchor>
  <twoCellAnchor editAs="oneCell">
    <from>
      <col>0</col>
      <colOff>1336675</colOff>
      <row>0</row>
      <rowOff>152399</rowOff>
    </from>
    <to>
      <col>2</col>
      <colOff>19050</colOff>
      <row>3</row>
      <rowOff>180128</rowOff>
    </to>
    <pic>
      <nvPicPr>
        <cNvPr id="8" name="Picture 7"/>
        <cNvPicPr>
          <a:picLocks noChangeAspect="1"/>
        </cNvPicPr>
      </nvPicPr>
      <blipFill>
        <a:blip r:embed="rId2"/>
        <a:stretch>
          <a:fillRect/>
        </a:stretch>
      </blipFill>
      <spPr>
        <a:xfrm>
          <a:off x="1336675" y="152399"/>
          <a:ext cx="1412875" cy="599229"/>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5:F118"/>
  <sheetViews>
    <sheetView tabSelected="1" topLeftCell="A18" zoomScaleNormal="100" workbookViewId="0">
      <selection activeCell="B27" sqref="B27:C27"/>
    </sheetView>
  </sheetViews>
  <sheetFormatPr baseColWidth="8" defaultColWidth="20.5703125" defaultRowHeight="15"/>
  <cols>
    <col width="20.5703125" customWidth="1" style="1" min="1" max="4"/>
    <col width="24" bestFit="1" customWidth="1" style="1" min="5" max="5"/>
    <col width="20.5703125" customWidth="1" style="1" min="6" max="6"/>
    <col width="0.5703125" customWidth="1" style="1" min="7" max="7"/>
    <col width="20.5703125" customWidth="1" style="1" min="8" max="16384"/>
  </cols>
  <sheetData>
    <row r="4" ht="15.75" customHeight="1" thickBot="1"/>
    <row r="5" ht="15" customHeight="1">
      <c r="B5" s="21" t="n"/>
      <c r="C5" s="52" t="inlineStr">
        <is>
          <t>پیشنهاد فروش</t>
        </is>
      </c>
      <c r="D5" s="53" t="n"/>
      <c r="E5" s="54" t="n"/>
    </row>
    <row r="6" ht="15" customHeight="1">
      <c r="B6" s="21" t="n"/>
      <c r="E6" s="55" t="n"/>
    </row>
    <row r="7" ht="15" customHeight="1" thickBot="1">
      <c r="B7" s="21" t="n"/>
      <c r="C7" s="56" t="n"/>
      <c r="D7" s="56" t="n"/>
      <c r="E7" s="57" t="n"/>
    </row>
    <row r="8" ht="15.75" customHeight="1"/>
    <row r="9" ht="17.25" customHeight="1">
      <c r="B9" s="58" t="inlineStr">
        <is>
          <t>قیمت اصلی به درهم</t>
        </is>
      </c>
      <c r="C9" s="59" t="n"/>
      <c r="D9" s="60" t="n">
        <v>1480803</v>
      </c>
      <c r="E9" s="59" t="n"/>
    </row>
    <row r="10" ht="17.25" customHeight="1">
      <c r="B10" s="58" t="inlineStr">
        <is>
          <t>تخفیف ۲۰ درصدی</t>
        </is>
      </c>
      <c r="C10" s="59" t="n"/>
      <c r="D10" s="29">
        <f>D9*0.2</f>
        <v/>
      </c>
      <c r="E10" s="59" t="n"/>
    </row>
    <row r="11" ht="17.25" customHeight="1">
      <c r="B11" s="58" t="inlineStr">
        <is>
          <t>قیمت نهایی فروش</t>
        </is>
      </c>
      <c r="C11" s="59" t="n"/>
      <c r="D11" s="30">
        <f>D9-D10</f>
        <v/>
      </c>
      <c r="E11" s="59" t="n"/>
      <c r="F11" s="13" t="n"/>
    </row>
    <row r="12" ht="17.25" customHeight="1"/>
    <row r="13" ht="25.5" customHeight="1">
      <c r="A13" s="31" t="inlineStr">
        <is>
          <t>پروژه</t>
        </is>
      </c>
      <c r="B13" s="31" t="inlineStr">
        <is>
          <t>واحد</t>
        </is>
      </c>
      <c r="C13" s="31" t="inlineStr">
        <is>
          <t>نوع واحد</t>
        </is>
      </c>
      <c r="D13" s="31" t="inlineStr">
        <is>
          <t>منظره</t>
        </is>
      </c>
      <c r="E13" s="31" t="inlineStr">
        <is>
          <t>مساحت کل به مترمربع</t>
        </is>
      </c>
      <c r="F13" s="31" t="inlineStr">
        <is>
          <t>قیمت کل به درهم</t>
        </is>
      </c>
    </row>
    <row r="14" ht="21" customHeight="1">
      <c r="A14" s="10" t="inlineStr">
        <is>
          <t>311 Boulevard</t>
        </is>
      </c>
      <c r="B14" s="41" t="inlineStr">
        <is>
          <t>212</t>
        </is>
      </c>
      <c r="C14" s="40" t="inlineStr">
        <is>
          <t>یک خوابه</t>
        </is>
      </c>
      <c r="D14" s="40" t="inlineStr">
        <is>
          <t xml:space="preserve">جاده </t>
        </is>
      </c>
      <c r="E14" s="40" t="n">
        <v>82</v>
      </c>
      <c r="F14" s="42">
        <f>D11</f>
        <v/>
      </c>
    </row>
    <row r="15" ht="30" customHeight="1">
      <c r="A15" s="23" t="n"/>
      <c r="B15" s="61" t="n"/>
      <c r="C15" s="61" t="n"/>
      <c r="D15" s="61" t="n"/>
      <c r="E15" s="61" t="n"/>
      <c r="F15" s="59" t="n"/>
    </row>
    <row r="16" ht="30" customHeight="1">
      <c r="A16" s="31" t="inlineStr">
        <is>
          <t>#</t>
        </is>
      </c>
      <c r="B16" s="43" t="inlineStr">
        <is>
          <t xml:space="preserve">مرحله پرداختی </t>
        </is>
      </c>
      <c r="C16" s="61" t="n"/>
      <c r="D16" s="31" t="inlineStr">
        <is>
          <t>%</t>
        </is>
      </c>
      <c r="E16" s="31" t="inlineStr">
        <is>
          <t>مقدار پرداختی</t>
        </is>
      </c>
      <c r="F16" s="31" t="inlineStr">
        <is>
          <t>تاریخ</t>
        </is>
      </c>
    </row>
    <row r="17" ht="19.5" customHeight="1">
      <c r="A17" s="2" t="n">
        <v>1</v>
      </c>
      <c r="B17" s="62" t="inlineStr">
        <is>
          <t>پیش پرداخت</t>
        </is>
      </c>
      <c r="C17" s="59" t="n"/>
      <c r="D17" s="3" t="n">
        <v>0.1</v>
      </c>
      <c r="E17" s="4">
        <f>SUM(F14*10%)</f>
        <v/>
      </c>
      <c r="F17" s="5" t="n">
        <v>45863</v>
      </c>
    </row>
    <row r="18" ht="19.5" customHeight="1">
      <c r="A18" s="2" t="n">
        <v>2</v>
      </c>
      <c r="B18" s="62" t="inlineStr">
        <is>
          <t>ماه اول</t>
        </is>
      </c>
      <c r="C18" s="59" t="n"/>
      <c r="D18" s="3" t="n">
        <v>0.1</v>
      </c>
      <c r="E18" s="4">
        <f>SUM(F14*10%)</f>
        <v/>
      </c>
      <c r="F18" s="5">
        <f>EDATE(F17,1)</f>
        <v/>
      </c>
    </row>
    <row r="19" ht="19.5" customHeight="1">
      <c r="A19" s="6" t="n">
        <v>3</v>
      </c>
      <c r="B19" s="48" t="inlineStr">
        <is>
          <t>قسط اول</t>
        </is>
      </c>
      <c r="C19" s="59" t="n"/>
      <c r="D19" s="7" t="n">
        <v>0.01</v>
      </c>
      <c r="E19" s="4">
        <f>SUM($F$14*1%)</f>
        <v/>
      </c>
      <c r="F19" s="5">
        <f>EDATE(F18,1)</f>
        <v/>
      </c>
    </row>
    <row r="20" ht="19.5" customHeight="1">
      <c r="A20" s="6" t="n">
        <v>4</v>
      </c>
      <c r="B20" s="48" t="inlineStr">
        <is>
          <t>قسط دوم</t>
        </is>
      </c>
      <c r="C20" s="59" t="n"/>
      <c r="D20" s="7" t="n">
        <v>0.01</v>
      </c>
      <c r="E20" s="4">
        <f>SUM($F$14*1%)</f>
        <v/>
      </c>
      <c r="F20" s="5">
        <f>EDATE(F19,1)</f>
        <v/>
      </c>
    </row>
    <row r="21" ht="19.5" customHeight="1">
      <c r="A21" s="6" t="n">
        <v>5</v>
      </c>
      <c r="B21" s="48" t="inlineStr">
        <is>
          <t>قسط سوم</t>
        </is>
      </c>
      <c r="C21" s="59" t="n"/>
      <c r="D21" s="7" t="n">
        <v>0.01</v>
      </c>
      <c r="E21" s="4">
        <f>SUM($F$14*1%)</f>
        <v/>
      </c>
      <c r="F21" s="5">
        <f>EDATE(F20,1)</f>
        <v/>
      </c>
    </row>
    <row r="22" ht="19.5" customHeight="1">
      <c r="A22" s="8" t="n">
        <v>6</v>
      </c>
      <c r="B22" s="48" t="inlineStr">
        <is>
          <t>قسط چهارم</t>
        </is>
      </c>
      <c r="C22" s="59" t="n"/>
      <c r="D22" s="7" t="n">
        <v>0.01</v>
      </c>
      <c r="E22" s="4">
        <f>SUM($F$14*1%)</f>
        <v/>
      </c>
      <c r="F22" s="5">
        <f>EDATE(F21,1)</f>
        <v/>
      </c>
    </row>
    <row r="23" ht="19.5" customHeight="1">
      <c r="A23" s="6" t="n">
        <v>7</v>
      </c>
      <c r="B23" s="48" t="inlineStr">
        <is>
          <t>قسط پنجم</t>
        </is>
      </c>
      <c r="C23" s="59" t="n"/>
      <c r="D23" s="7" t="n">
        <v>0.01</v>
      </c>
      <c r="E23" s="4">
        <f>SUM($F$14*1%)</f>
        <v/>
      </c>
      <c r="F23" s="5">
        <f>EDATE(F22,1)</f>
        <v/>
      </c>
    </row>
    <row r="24" ht="19.5" customHeight="1">
      <c r="A24" s="6" t="n">
        <v>8</v>
      </c>
      <c r="B24" s="48" t="inlineStr">
        <is>
          <t>قسط ششم</t>
        </is>
      </c>
      <c r="C24" s="59" t="n"/>
      <c r="D24" s="7" t="n">
        <v>0.01</v>
      </c>
      <c r="E24" s="4">
        <f>SUM($F$14*1%)</f>
        <v/>
      </c>
      <c r="F24" s="5">
        <f>EDATE(F23,1)</f>
        <v/>
      </c>
    </row>
    <row r="25" ht="19.5" customHeight="1">
      <c r="A25" s="6" t="n">
        <v>9</v>
      </c>
      <c r="B25" s="48" t="inlineStr">
        <is>
          <t>قسط هفتم</t>
        </is>
      </c>
      <c r="C25" s="59" t="n"/>
      <c r="D25" s="7" t="n">
        <v>0.01</v>
      </c>
      <c r="E25" s="4">
        <f>SUM($F$14*1%)</f>
        <v/>
      </c>
      <c r="F25" s="5">
        <f>EDATE(F24,1)</f>
        <v/>
      </c>
    </row>
    <row r="26" ht="19.5" customHeight="1">
      <c r="A26" s="8" t="n">
        <v>10</v>
      </c>
      <c r="B26" s="48" t="inlineStr">
        <is>
          <t>قسط هشتم</t>
        </is>
      </c>
      <c r="C26" s="59" t="n"/>
      <c r="D26" s="7" t="n">
        <v>0.01</v>
      </c>
      <c r="E26" s="4">
        <f>SUM($F$14*1%)</f>
        <v/>
      </c>
      <c r="F26" s="5">
        <f>EDATE(F25,1)</f>
        <v/>
      </c>
    </row>
    <row r="27" ht="19.5" customHeight="1">
      <c r="A27" s="6" t="n">
        <v>11</v>
      </c>
      <c r="B27" s="48" t="inlineStr">
        <is>
          <t>قسط نهم</t>
        </is>
      </c>
      <c r="C27" s="59" t="n"/>
      <c r="D27" s="7" t="n">
        <v>0.01</v>
      </c>
      <c r="E27" s="4">
        <f>SUM($F$14*1%)</f>
        <v/>
      </c>
      <c r="F27" s="5">
        <f>EDATE(F26,1)</f>
        <v/>
      </c>
    </row>
    <row r="28" ht="19.5" customHeight="1">
      <c r="A28" s="6" t="n">
        <v>12</v>
      </c>
      <c r="B28" s="48" t="inlineStr">
        <is>
          <t>قسط دهم</t>
        </is>
      </c>
      <c r="C28" s="59" t="n"/>
      <c r="D28" s="7" t="n">
        <v>0.01</v>
      </c>
      <c r="E28" s="4">
        <f>SUM($F$14*1%)</f>
        <v/>
      </c>
      <c r="F28" s="5">
        <f>EDATE(F27,1)</f>
        <v/>
      </c>
    </row>
    <row r="29" ht="19.5" customHeight="1">
      <c r="A29" s="6" t="n">
        <v>13</v>
      </c>
      <c r="B29" s="48" t="inlineStr">
        <is>
          <t>قسط یازدهم</t>
        </is>
      </c>
      <c r="C29" s="59" t="n"/>
      <c r="D29" s="7" t="n">
        <v>0.01</v>
      </c>
      <c r="E29" s="4">
        <f>SUM($F$14*1%)</f>
        <v/>
      </c>
      <c r="F29" s="5">
        <f>EDATE(F28,1)</f>
        <v/>
      </c>
    </row>
    <row r="30" ht="19.5" customHeight="1">
      <c r="A30" s="8" t="n">
        <v>14</v>
      </c>
      <c r="B30" s="48" t="inlineStr">
        <is>
          <t>قسط دوازدهم</t>
        </is>
      </c>
      <c r="C30" s="59" t="n"/>
      <c r="D30" s="7" t="n">
        <v>0.01</v>
      </c>
      <c r="E30" s="4">
        <f>SUM($F$14*1%)</f>
        <v/>
      </c>
      <c r="F30" s="5">
        <f>EDATE(F29,1)</f>
        <v/>
      </c>
    </row>
    <row r="31" ht="19.5" customHeight="1">
      <c r="A31" s="6" t="n">
        <v>15</v>
      </c>
      <c r="B31" s="48" t="inlineStr">
        <is>
          <t>قسط سیزدهم</t>
        </is>
      </c>
      <c r="C31" s="59" t="n"/>
      <c r="D31" s="7" t="n">
        <v>0.01</v>
      </c>
      <c r="E31" s="4">
        <f>SUM($F$14*1%)</f>
        <v/>
      </c>
      <c r="F31" s="5">
        <f>EDATE(F30,1)</f>
        <v/>
      </c>
    </row>
    <row r="32" ht="19.5" customHeight="1">
      <c r="A32" s="6" t="n">
        <v>16</v>
      </c>
      <c r="B32" s="48" t="inlineStr">
        <is>
          <t>قسط چهاردهم</t>
        </is>
      </c>
      <c r="C32" s="59" t="n"/>
      <c r="D32" s="7" t="n">
        <v>0.01</v>
      </c>
      <c r="E32" s="4">
        <f>SUM($F$14*1%)</f>
        <v/>
      </c>
      <c r="F32" s="5">
        <f>EDATE(F31,1)</f>
        <v/>
      </c>
    </row>
    <row r="33" ht="19.5" customHeight="1">
      <c r="A33" s="6" t="n">
        <v>17</v>
      </c>
      <c r="B33" s="48" t="inlineStr">
        <is>
          <t>قسط پونزدهم</t>
        </is>
      </c>
      <c r="C33" s="59" t="n"/>
      <c r="D33" s="7" t="n">
        <v>0.01</v>
      </c>
      <c r="E33" s="4">
        <f>SUM($F$14*1%)</f>
        <v/>
      </c>
      <c r="F33" s="5">
        <f>EDATE(F32,1)</f>
        <v/>
      </c>
    </row>
    <row r="34" ht="19.5" customHeight="1">
      <c r="A34" s="8" t="n">
        <v>18</v>
      </c>
      <c r="B34" s="48" t="inlineStr">
        <is>
          <t>قسط شونزدهم</t>
        </is>
      </c>
      <c r="C34" s="59" t="n"/>
      <c r="D34" s="7" t="n">
        <v>0.01</v>
      </c>
      <c r="E34" s="4">
        <f>SUM($F$14*1%)</f>
        <v/>
      </c>
      <c r="F34" s="5">
        <f>EDATE(F33,1)</f>
        <v/>
      </c>
    </row>
    <row r="35" ht="19.5" customHeight="1">
      <c r="A35" s="6" t="n">
        <v>19</v>
      </c>
      <c r="B35" s="48" t="inlineStr">
        <is>
          <t>قسط هفدهم</t>
        </is>
      </c>
      <c r="C35" s="59" t="n"/>
      <c r="D35" s="7" t="n">
        <v>0.01</v>
      </c>
      <c r="E35" s="4">
        <f>SUM($F$14*1%)</f>
        <v/>
      </c>
      <c r="F35" s="5">
        <f>EDATE(F34,1)</f>
        <v/>
      </c>
    </row>
    <row r="36" ht="19.5" customHeight="1">
      <c r="A36" s="6" t="n">
        <v>20</v>
      </c>
      <c r="B36" s="48" t="inlineStr">
        <is>
          <t>قسط هجدهم</t>
        </is>
      </c>
      <c r="C36" s="59" t="n"/>
      <c r="D36" s="7" t="n">
        <v>0.01</v>
      </c>
      <c r="E36" s="4">
        <f>SUM($F$14*1%)</f>
        <v/>
      </c>
      <c r="F36" s="5">
        <f>EDATE(F35,1)</f>
        <v/>
      </c>
    </row>
    <row r="37" ht="19.5" customHeight="1">
      <c r="A37" s="6" t="n">
        <v>21</v>
      </c>
      <c r="B37" s="48" t="inlineStr">
        <is>
          <t>قسط نونزدهم</t>
        </is>
      </c>
      <c r="C37" s="59" t="n"/>
      <c r="D37" s="7" t="n">
        <v>0.01</v>
      </c>
      <c r="E37" s="4">
        <f>SUM($F$14*1%)</f>
        <v/>
      </c>
      <c r="F37" s="5">
        <f>EDATE(F36,1)</f>
        <v/>
      </c>
    </row>
    <row r="38" ht="19.5" customHeight="1">
      <c r="A38" s="8" t="n">
        <v>22</v>
      </c>
      <c r="B38" s="48" t="inlineStr">
        <is>
          <t>قسط بیستم</t>
        </is>
      </c>
      <c r="C38" s="59" t="n"/>
      <c r="D38" s="7" t="n">
        <v>0.01</v>
      </c>
      <c r="E38" s="4">
        <f>SUM($F$14*1%)</f>
        <v/>
      </c>
      <c r="F38" s="5">
        <f>EDATE(F37,1)</f>
        <v/>
      </c>
    </row>
    <row r="39" ht="19.5" customHeight="1">
      <c r="A39" s="6" t="n">
        <v>23</v>
      </c>
      <c r="B39" s="48" t="inlineStr">
        <is>
          <t>قسط بیست و یکم</t>
        </is>
      </c>
      <c r="C39" s="59" t="n"/>
      <c r="D39" s="7" t="n">
        <v>0.01</v>
      </c>
      <c r="E39" s="4">
        <f>SUM($F$14*1%)</f>
        <v/>
      </c>
      <c r="F39" s="5">
        <f>EDATE(F38,1)</f>
        <v/>
      </c>
    </row>
    <row r="40" ht="19.5" customHeight="1">
      <c r="A40" s="6" t="n">
        <v>24</v>
      </c>
      <c r="B40" s="48" t="inlineStr">
        <is>
          <t>قسط بیست و دوم</t>
        </is>
      </c>
      <c r="C40" s="59" t="n"/>
      <c r="D40" s="7" t="n">
        <v>0.01</v>
      </c>
      <c r="E40" s="4">
        <f>SUM($F$14*1%)</f>
        <v/>
      </c>
      <c r="F40" s="5">
        <f>EDATE(F39,1)</f>
        <v/>
      </c>
    </row>
    <row r="41" ht="19.5" customHeight="1">
      <c r="A41" s="6" t="n">
        <v>25</v>
      </c>
      <c r="B41" s="48" t="inlineStr">
        <is>
          <t>قسط بیست و سوم</t>
        </is>
      </c>
      <c r="C41" s="59" t="n"/>
      <c r="D41" s="7" t="n">
        <v>0.01</v>
      </c>
      <c r="E41" s="4">
        <f>SUM($F$14*1%)</f>
        <v/>
      </c>
      <c r="F41" s="5">
        <f>EDATE(F40,1)</f>
        <v/>
      </c>
    </row>
    <row r="42" ht="19.5" customHeight="1">
      <c r="A42" s="8" t="n">
        <v>26</v>
      </c>
      <c r="B42" s="48" t="inlineStr">
        <is>
          <t>قسط بیست و چهارم</t>
        </is>
      </c>
      <c r="C42" s="59" t="n"/>
      <c r="D42" s="7" t="n">
        <v>0.01</v>
      </c>
      <c r="E42" s="4">
        <f>SUM($F$14*1%)</f>
        <v/>
      </c>
      <c r="F42" s="5">
        <f>EDATE(F41,1)</f>
        <v/>
      </c>
    </row>
    <row r="43" ht="19.5" customHeight="1">
      <c r="A43" s="6" t="n">
        <v>27</v>
      </c>
      <c r="B43" s="48" t="inlineStr">
        <is>
          <t>قسمت بیست و پنجم</t>
        </is>
      </c>
      <c r="C43" s="59" t="n"/>
      <c r="D43" s="7" t="n">
        <v>0.01</v>
      </c>
      <c r="E43" s="4">
        <f>SUM($F$14*1%)</f>
        <v/>
      </c>
      <c r="F43" s="5">
        <f>EDATE(F42,1)</f>
        <v/>
      </c>
    </row>
    <row r="44" ht="19.5" customHeight="1">
      <c r="A44" s="6" t="n">
        <v>28</v>
      </c>
      <c r="B44" s="48" t="inlineStr">
        <is>
          <t>قسط بیست و ششم</t>
        </is>
      </c>
      <c r="C44" s="59" t="n"/>
      <c r="D44" s="7" t="n">
        <v>0.01</v>
      </c>
      <c r="E44" s="4">
        <f>SUM($F$14*1%)</f>
        <v/>
      </c>
      <c r="F44" s="5">
        <f>EDATE(F43,1)</f>
        <v/>
      </c>
    </row>
    <row r="45" ht="19.5" customHeight="1">
      <c r="A45" s="6" t="n">
        <v>33</v>
      </c>
      <c r="B45" s="62" t="inlineStr">
        <is>
          <t>هنگام تحویل</t>
        </is>
      </c>
      <c r="C45" s="59" t="n"/>
      <c r="D45" s="7" t="n">
        <v>0.24</v>
      </c>
      <c r="E45" s="4">
        <f>SUM(F14*27%)</f>
        <v/>
      </c>
      <c r="F45" s="5">
        <f>EDATE(F44,1)</f>
        <v/>
      </c>
    </row>
    <row r="46" ht="19.5" customHeight="1">
      <c r="A46" s="6" t="n">
        <v>34</v>
      </c>
      <c r="B46" s="48" t="inlineStr">
        <is>
          <t>بعد از تحویل</t>
        </is>
      </c>
      <c r="C46" s="59" t="n"/>
      <c r="D46" s="7" t="n">
        <v>0.01</v>
      </c>
      <c r="E46" s="4">
        <f>SUM($F$14*D46)</f>
        <v/>
      </c>
      <c r="F46" s="5">
        <f>EDATE(F45,1)</f>
        <v/>
      </c>
    </row>
    <row r="47" ht="19.5" customHeight="1">
      <c r="A47" s="6" t="n">
        <v>35</v>
      </c>
      <c r="B47" s="48" t="inlineStr">
        <is>
          <t>بعد از تحویل</t>
        </is>
      </c>
      <c r="C47" s="59" t="n"/>
      <c r="D47" s="7" t="n">
        <v>0.01</v>
      </c>
      <c r="E47" s="4">
        <f>SUM($F$14*D47)</f>
        <v/>
      </c>
      <c r="F47" s="5">
        <f>EDATE(F46,1)</f>
        <v/>
      </c>
    </row>
    <row r="48" ht="19.5" customHeight="1">
      <c r="A48" s="8" t="n">
        <v>36</v>
      </c>
      <c r="B48" s="48" t="inlineStr">
        <is>
          <t>بعد از تحویل</t>
        </is>
      </c>
      <c r="C48" s="59" t="n"/>
      <c r="D48" s="7" t="n">
        <v>0.01</v>
      </c>
      <c r="E48" s="4">
        <f>SUM($F$14*D48)</f>
        <v/>
      </c>
      <c r="F48" s="5">
        <f>EDATE(F47,1)</f>
        <v/>
      </c>
    </row>
    <row r="49" ht="19.5" customHeight="1">
      <c r="A49" s="6" t="n">
        <v>37</v>
      </c>
      <c r="B49" s="48" t="inlineStr">
        <is>
          <t>بعد از تحویل</t>
        </is>
      </c>
      <c r="C49" s="59" t="n"/>
      <c r="D49" s="7" t="n">
        <v>0.01</v>
      </c>
      <c r="E49" s="4">
        <f>SUM($F$14*D49)</f>
        <v/>
      </c>
      <c r="F49" s="5">
        <f>EDATE(F48,1)</f>
        <v/>
      </c>
    </row>
    <row r="50" ht="19.5" customHeight="1">
      <c r="A50" s="6" t="n">
        <v>38</v>
      </c>
      <c r="B50" s="48" t="inlineStr">
        <is>
          <t>بعد از تحویل</t>
        </is>
      </c>
      <c r="C50" s="59" t="n"/>
      <c r="D50" s="7" t="n">
        <v>0.01</v>
      </c>
      <c r="E50" s="4">
        <f>SUM($F$14*D50)</f>
        <v/>
      </c>
      <c r="F50" s="5">
        <f>EDATE(F49,1)</f>
        <v/>
      </c>
    </row>
    <row r="51" ht="19.5" customHeight="1">
      <c r="A51" s="6" t="n">
        <v>39</v>
      </c>
      <c r="B51" s="48" t="inlineStr">
        <is>
          <t>بعد از تحویل</t>
        </is>
      </c>
      <c r="C51" s="59" t="n"/>
      <c r="D51" s="7" t="n">
        <v>0.01</v>
      </c>
      <c r="E51" s="4">
        <f>SUM($F$14*D51)</f>
        <v/>
      </c>
      <c r="F51" s="5">
        <f>EDATE(F50,1)</f>
        <v/>
      </c>
    </row>
    <row r="52" ht="19.5" customHeight="1">
      <c r="A52" s="8" t="n">
        <v>40</v>
      </c>
      <c r="B52" s="48" t="inlineStr">
        <is>
          <t>بعد از تحویل</t>
        </is>
      </c>
      <c r="C52" s="59" t="n"/>
      <c r="D52" s="7" t="n">
        <v>0.01</v>
      </c>
      <c r="E52" s="4">
        <f>SUM($F$14*D52)</f>
        <v/>
      </c>
      <c r="F52" s="5">
        <f>EDATE(F51,1)</f>
        <v/>
      </c>
    </row>
    <row r="53" ht="19.5" customHeight="1">
      <c r="A53" s="6" t="n">
        <v>41</v>
      </c>
      <c r="B53" s="48" t="inlineStr">
        <is>
          <t>بعد از تحویل</t>
        </is>
      </c>
      <c r="C53" s="59" t="n"/>
      <c r="D53" s="7" t="n">
        <v>0.01</v>
      </c>
      <c r="E53" s="4">
        <f>SUM($F$14*D53)</f>
        <v/>
      </c>
      <c r="F53" s="5">
        <f>EDATE(F52,1)</f>
        <v/>
      </c>
    </row>
    <row r="54" ht="19.5" customHeight="1">
      <c r="A54" s="6" t="n">
        <v>42</v>
      </c>
      <c r="B54" s="48" t="inlineStr">
        <is>
          <t>بعد از تحویل</t>
        </is>
      </c>
      <c r="C54" s="59" t="n"/>
      <c r="D54" s="7" t="n">
        <v>0.01</v>
      </c>
      <c r="E54" s="4">
        <f>SUM($F$14*D54)</f>
        <v/>
      </c>
      <c r="F54" s="5">
        <f>EDATE(F53,1)</f>
        <v/>
      </c>
    </row>
    <row r="55" ht="19.5" customHeight="1">
      <c r="A55" s="6" t="n">
        <v>43</v>
      </c>
      <c r="B55" s="48" t="inlineStr">
        <is>
          <t>بعد از تحویل</t>
        </is>
      </c>
      <c r="C55" s="59" t="n"/>
      <c r="D55" s="7" t="n">
        <v>0.01</v>
      </c>
      <c r="E55" s="4">
        <f>SUM($F$14*D55)</f>
        <v/>
      </c>
      <c r="F55" s="5">
        <f>EDATE(F54,1)</f>
        <v/>
      </c>
    </row>
    <row r="56" ht="19.5" customHeight="1">
      <c r="A56" s="8" t="n">
        <v>44</v>
      </c>
      <c r="B56" s="48" t="inlineStr">
        <is>
          <t>بعد از تحویل</t>
        </is>
      </c>
      <c r="C56" s="59" t="n"/>
      <c r="D56" s="7" t="n">
        <v>0.01</v>
      </c>
      <c r="E56" s="4">
        <f>SUM($F$14*D56)</f>
        <v/>
      </c>
      <c r="F56" s="5">
        <f>EDATE(F55,1)</f>
        <v/>
      </c>
    </row>
    <row r="57" ht="19.5" customHeight="1">
      <c r="A57" s="6" t="n">
        <v>45</v>
      </c>
      <c r="B57" s="48" t="inlineStr">
        <is>
          <t>بعد از تحویل</t>
        </is>
      </c>
      <c r="C57" s="59" t="n"/>
      <c r="D57" s="7" t="n">
        <v>0.01</v>
      </c>
      <c r="E57" s="4">
        <f>SUM($F$14*D57)</f>
        <v/>
      </c>
      <c r="F57" s="5">
        <f>EDATE(F56,1)</f>
        <v/>
      </c>
    </row>
    <row r="58" ht="19.5" customHeight="1">
      <c r="A58" s="6" t="n">
        <v>46</v>
      </c>
      <c r="B58" s="48" t="inlineStr">
        <is>
          <t>بعد از تحویل</t>
        </is>
      </c>
      <c r="C58" s="59" t="n"/>
      <c r="D58" s="7" t="n">
        <v>0.01</v>
      </c>
      <c r="E58" s="4">
        <f>SUM($F$14*D58)</f>
        <v/>
      </c>
      <c r="F58" s="5">
        <f>EDATE(F57,1)</f>
        <v/>
      </c>
    </row>
    <row r="59" ht="19.5" customHeight="1">
      <c r="A59" s="6" t="n">
        <v>47</v>
      </c>
      <c r="B59" s="48" t="inlineStr">
        <is>
          <t>بعد از تحویل</t>
        </is>
      </c>
      <c r="C59" s="59" t="n"/>
      <c r="D59" s="7" t="n">
        <v>0.01</v>
      </c>
      <c r="E59" s="4">
        <f>SUM($F$14*D59)</f>
        <v/>
      </c>
      <c r="F59" s="5">
        <f>EDATE(F58,1)</f>
        <v/>
      </c>
    </row>
    <row r="60" ht="19.5" customHeight="1">
      <c r="A60" s="8" t="n">
        <v>48</v>
      </c>
      <c r="B60" s="48" t="inlineStr">
        <is>
          <t>بعد از تحویل</t>
        </is>
      </c>
      <c r="C60" s="59" t="n"/>
      <c r="D60" s="7" t="n">
        <v>0.01</v>
      </c>
      <c r="E60" s="4">
        <f>SUM($F$14*D60)</f>
        <v/>
      </c>
      <c r="F60" s="5">
        <f>EDATE(F59,1)</f>
        <v/>
      </c>
    </row>
    <row r="61" ht="19.5" customHeight="1">
      <c r="A61" s="6" t="n">
        <v>49</v>
      </c>
      <c r="B61" s="48" t="inlineStr">
        <is>
          <t>بعد از تحویل</t>
        </is>
      </c>
      <c r="C61" s="59" t="n"/>
      <c r="D61" s="7" t="n">
        <v>0.01</v>
      </c>
      <c r="E61" s="4">
        <f>SUM($F$14*D61)</f>
        <v/>
      </c>
      <c r="F61" s="5">
        <f>EDATE(F60,1)</f>
        <v/>
      </c>
    </row>
    <row r="62" ht="19.5" customHeight="1">
      <c r="A62" s="6" t="n">
        <v>50</v>
      </c>
      <c r="B62" s="48" t="inlineStr">
        <is>
          <t>بعد از تحویل</t>
        </is>
      </c>
      <c r="C62" s="59" t="n"/>
      <c r="D62" s="7" t="n">
        <v>0.01</v>
      </c>
      <c r="E62" s="4">
        <f>SUM($F$14*D62)</f>
        <v/>
      </c>
      <c r="F62" s="5">
        <f>EDATE(F61,1)</f>
        <v/>
      </c>
    </row>
    <row r="63" ht="19.5" customHeight="1">
      <c r="A63" s="6" t="n">
        <v>51</v>
      </c>
      <c r="B63" s="48" t="inlineStr">
        <is>
          <t>بعد از تحویل</t>
        </is>
      </c>
      <c r="C63" s="59" t="n"/>
      <c r="D63" s="7" t="n">
        <v>0.01</v>
      </c>
      <c r="E63" s="4">
        <f>SUM($F$14*D63)</f>
        <v/>
      </c>
      <c r="F63" s="5">
        <f>EDATE(F62,1)</f>
        <v/>
      </c>
    </row>
    <row r="64" ht="19.5" customHeight="1">
      <c r="A64" s="8" t="n">
        <v>52</v>
      </c>
      <c r="B64" s="48" t="inlineStr">
        <is>
          <t>بعد از تحویل</t>
        </is>
      </c>
      <c r="C64" s="59" t="n"/>
      <c r="D64" s="7" t="n">
        <v>0.01</v>
      </c>
      <c r="E64" s="4">
        <f>SUM($F$14*D64)</f>
        <v/>
      </c>
      <c r="F64" s="5">
        <f>EDATE(F63,1)</f>
        <v/>
      </c>
    </row>
    <row r="65" ht="19.5" customHeight="1">
      <c r="A65" s="6" t="n">
        <v>53</v>
      </c>
      <c r="B65" s="48" t="inlineStr">
        <is>
          <t>بعد از تحویل</t>
        </is>
      </c>
      <c r="C65" s="59" t="n"/>
      <c r="D65" s="7" t="n">
        <v>0.01</v>
      </c>
      <c r="E65" s="4">
        <f>SUM($F$14*D65)</f>
        <v/>
      </c>
      <c r="F65" s="5">
        <f>EDATE(F64,1)</f>
        <v/>
      </c>
    </row>
    <row r="66" ht="19.5" customHeight="1">
      <c r="A66" s="6" t="n">
        <v>54</v>
      </c>
      <c r="B66" s="48" t="inlineStr">
        <is>
          <t>بعد از تحویل</t>
        </is>
      </c>
      <c r="C66" s="59" t="n"/>
      <c r="D66" s="7" t="n">
        <v>0.01</v>
      </c>
      <c r="E66" s="4">
        <f>SUM($F$14*D66)</f>
        <v/>
      </c>
      <c r="F66" s="5">
        <f>EDATE(F65,1)</f>
        <v/>
      </c>
    </row>
    <row r="67" ht="19.5" customHeight="1">
      <c r="A67" s="6" t="n">
        <v>55</v>
      </c>
      <c r="B67" s="48" t="inlineStr">
        <is>
          <t>بعد از تحویل</t>
        </is>
      </c>
      <c r="C67" s="59" t="n"/>
      <c r="D67" s="7" t="n">
        <v>0.01</v>
      </c>
      <c r="E67" s="4">
        <f>SUM($F$14*D67)</f>
        <v/>
      </c>
      <c r="F67" s="5">
        <f>EDATE(F66,1)</f>
        <v/>
      </c>
    </row>
    <row r="68" ht="19.5" customHeight="1">
      <c r="A68" s="8" t="n">
        <v>56</v>
      </c>
      <c r="B68" s="48" t="inlineStr">
        <is>
          <t>بعد از تحویل</t>
        </is>
      </c>
      <c r="C68" s="59" t="n"/>
      <c r="D68" s="7" t="n">
        <v>0.01</v>
      </c>
      <c r="E68" s="4">
        <f>SUM($F$14*D68)</f>
        <v/>
      </c>
      <c r="F68" s="5">
        <f>EDATE(F67,1)</f>
        <v/>
      </c>
    </row>
    <row r="69" ht="19.5" customHeight="1">
      <c r="A69" s="6" t="n">
        <v>57</v>
      </c>
      <c r="B69" s="48" t="inlineStr">
        <is>
          <t>بعد از تحویل</t>
        </is>
      </c>
      <c r="C69" s="59" t="n"/>
      <c r="D69" s="7" t="n">
        <v>0.01</v>
      </c>
      <c r="E69" s="4">
        <f>SUM($F$14*D69)</f>
        <v/>
      </c>
      <c r="F69" s="5">
        <f>EDATE(F68,1)</f>
        <v/>
      </c>
    </row>
    <row r="70" ht="19.5" customHeight="1">
      <c r="A70" s="6" t="n">
        <v>58</v>
      </c>
      <c r="B70" s="48" t="inlineStr">
        <is>
          <t>بعد از تحویل</t>
        </is>
      </c>
      <c r="C70" s="59" t="n"/>
      <c r="D70" s="7" t="n">
        <v>0.01</v>
      </c>
      <c r="E70" s="4">
        <f>SUM($F$14*D70)</f>
        <v/>
      </c>
      <c r="F70" s="5">
        <f>EDATE(F69,1)</f>
        <v/>
      </c>
    </row>
    <row r="71" ht="19.5" customHeight="1">
      <c r="A71" s="6" t="n">
        <v>59</v>
      </c>
      <c r="B71" s="48" t="inlineStr">
        <is>
          <t>بعد از تحویل</t>
        </is>
      </c>
      <c r="C71" s="59" t="n"/>
      <c r="D71" s="7" t="n">
        <v>0.01</v>
      </c>
      <c r="E71" s="4">
        <f>SUM($F$14*D71)</f>
        <v/>
      </c>
      <c r="F71" s="5">
        <f>EDATE(F70,1)</f>
        <v/>
      </c>
    </row>
    <row r="72" ht="19.5" customHeight="1">
      <c r="A72" s="8" t="n">
        <v>60</v>
      </c>
      <c r="B72" s="48" t="inlineStr">
        <is>
          <t>بعد از تحویل</t>
        </is>
      </c>
      <c r="C72" s="59" t="n"/>
      <c r="D72" s="7" t="n">
        <v>0.01</v>
      </c>
      <c r="E72" s="4">
        <f>SUM($F$14*D72)</f>
        <v/>
      </c>
      <c r="F72" s="5">
        <f>EDATE(F71,1)</f>
        <v/>
      </c>
    </row>
    <row r="73" ht="19.5" customHeight="1">
      <c r="A73" s="6" t="n">
        <v>61</v>
      </c>
      <c r="B73" s="48" t="inlineStr">
        <is>
          <t>بعد از تحویل</t>
        </is>
      </c>
      <c r="C73" s="59" t="n"/>
      <c r="D73" s="7" t="n">
        <v>0.01</v>
      </c>
      <c r="E73" s="4">
        <f>SUM($F$14*D73)</f>
        <v/>
      </c>
      <c r="F73" s="5">
        <f>EDATE(F72,1)</f>
        <v/>
      </c>
    </row>
    <row r="74" ht="19.5" customHeight="1">
      <c r="A74" s="6" t="n">
        <v>62</v>
      </c>
      <c r="B74" s="48" t="inlineStr">
        <is>
          <t>بعد از تحویل</t>
        </is>
      </c>
      <c r="C74" s="59" t="n"/>
      <c r="D74" s="7" t="n">
        <v>0.01</v>
      </c>
      <c r="E74" s="4">
        <f>SUM($F$14*D74)</f>
        <v/>
      </c>
      <c r="F74" s="5">
        <f>EDATE(F73,1)</f>
        <v/>
      </c>
    </row>
    <row r="75" ht="19.5" customHeight="1">
      <c r="A75" s="6" t="n">
        <v>63</v>
      </c>
      <c r="B75" s="48" t="inlineStr">
        <is>
          <t>بعد از تحویل</t>
        </is>
      </c>
      <c r="C75" s="59" t="n"/>
      <c r="D75" s="7" t="n">
        <v>0.01</v>
      </c>
      <c r="E75" s="4">
        <f>SUM($F$14*D75)</f>
        <v/>
      </c>
      <c r="F75" s="5">
        <f>EDATE(F74,1)</f>
        <v/>
      </c>
    </row>
    <row r="76" ht="19.5" customHeight="1">
      <c r="A76" s="48" t="inlineStr">
        <is>
          <t>قیمت کل</t>
        </is>
      </c>
      <c r="B76" s="59" t="n"/>
      <c r="C76" s="9" t="n"/>
      <c r="D76" s="11">
        <f>SUM(D17:D75)</f>
        <v/>
      </c>
      <c r="E76" s="63">
        <f>SUM(E17:E75)</f>
        <v/>
      </c>
      <c r="F76" s="59" t="n"/>
    </row>
    <row r="78" ht="30" customHeight="1">
      <c r="A78" s="64" t="inlineStr">
        <is>
          <t>هزینه‌های ثبت‌نام در اداره اراضی دبی و هزینه‌های اداری مربوطه</t>
        </is>
      </c>
      <c r="B78" s="61" t="n"/>
      <c r="C78" s="61" t="n"/>
      <c r="D78" s="61" t="n"/>
      <c r="E78" s="61" t="n"/>
      <c r="F78" s="59" t="n"/>
    </row>
    <row r="79" ht="22.5" customHeight="1">
      <c r="A79" s="51" t="inlineStr">
        <is>
          <t>قیمت واحد</t>
        </is>
      </c>
      <c r="B79" s="59" t="n"/>
      <c r="C79" s="6" t="n"/>
      <c r="D79" s="26">
        <f>E76</f>
        <v/>
      </c>
      <c r="E79" s="61" t="n"/>
      <c r="F79" s="59" t="n"/>
    </row>
    <row r="80" ht="22.5" customHeight="1">
      <c r="A80" s="51" t="inlineStr">
        <is>
          <t>4% DLD (سازمان املاک و مستغلات)</t>
        </is>
      </c>
      <c r="B80" s="59" t="n"/>
      <c r="C80" s="6" t="n"/>
      <c r="D80" s="26">
        <f>D79*4%</f>
        <v/>
      </c>
      <c r="E80" s="61" t="n"/>
      <c r="F80" s="59" t="n"/>
    </row>
    <row r="81" ht="22.5" customHeight="1">
      <c r="A81" s="51" t="inlineStr">
        <is>
          <t>تنظیم قرارداد و امور اداری</t>
        </is>
      </c>
      <c r="B81" s="59" t="n"/>
      <c r="C81" s="6" t="n"/>
      <c r="D81" s="26" t="n">
        <v>4200</v>
      </c>
      <c r="E81" s="61" t="n"/>
      <c r="F81" s="59" t="n"/>
    </row>
    <row r="82" ht="6" customHeight="1">
      <c r="A82" s="18" t="n"/>
      <c r="D82" s="12" t="n"/>
      <c r="E82" s="12" t="n"/>
      <c r="F82" s="14" t="n"/>
    </row>
    <row r="83" ht="12.75" customHeight="1">
      <c r="A83" s="19" t="n"/>
      <c r="F83" s="15" t="n"/>
    </row>
    <row r="84">
      <c r="A84" s="19" t="n"/>
      <c r="F84" s="15" t="n"/>
    </row>
    <row r="85">
      <c r="A85" s="19" t="n"/>
      <c r="F85" s="15" t="n"/>
    </row>
    <row r="86">
      <c r="A86" s="19" t="n"/>
      <c r="F86" s="15" t="n"/>
    </row>
    <row r="87">
      <c r="A87" s="19" t="n"/>
      <c r="F87" s="15" t="n"/>
    </row>
    <row r="88">
      <c r="A88" s="19" t="n"/>
      <c r="F88" s="15" t="n"/>
    </row>
    <row r="89">
      <c r="A89" s="19" t="n"/>
      <c r="F89" s="15" t="n"/>
    </row>
    <row r="90">
      <c r="A90" s="19" t="n"/>
      <c r="F90" s="15" t="n"/>
    </row>
    <row r="91">
      <c r="A91" s="19" t="n"/>
      <c r="F91" s="15" t="n"/>
    </row>
    <row r="92">
      <c r="A92" s="19" t="n"/>
      <c r="F92" s="15" t="n"/>
    </row>
    <row r="93">
      <c r="A93" s="19" t="n"/>
      <c r="F93" s="15" t="n"/>
    </row>
    <row r="94">
      <c r="A94" s="19" t="n"/>
      <c r="F94" s="15" t="n"/>
    </row>
    <row r="95">
      <c r="A95" s="19" t="n"/>
      <c r="F95" s="15" t="n"/>
    </row>
    <row r="96">
      <c r="A96" s="19" t="n"/>
      <c r="F96" s="15" t="n"/>
    </row>
    <row r="97">
      <c r="A97" s="19" t="n"/>
      <c r="F97" s="15" t="n"/>
    </row>
    <row r="98">
      <c r="A98" s="19" t="n"/>
      <c r="F98" s="15" t="n"/>
    </row>
    <row r="99">
      <c r="A99" s="19" t="n"/>
      <c r="F99" s="15" t="n"/>
    </row>
    <row r="100">
      <c r="A100" s="19" t="n"/>
      <c r="F100" s="16" t="n"/>
    </row>
    <row r="101">
      <c r="A101" s="19" t="n"/>
      <c r="F101" s="15" t="n"/>
    </row>
    <row r="102">
      <c r="A102" s="19" t="n"/>
      <c r="F102" s="15" t="n"/>
    </row>
    <row r="103">
      <c r="A103" s="19" t="n"/>
      <c r="F103" s="15" t="n"/>
    </row>
    <row r="104">
      <c r="A104" s="19" t="n"/>
      <c r="F104" s="15" t="n"/>
    </row>
    <row r="105">
      <c r="A105" s="19" t="n"/>
      <c r="F105" s="15" t="n"/>
    </row>
    <row r="106">
      <c r="A106" s="19" t="n"/>
      <c r="F106" s="15" t="n"/>
    </row>
    <row r="107">
      <c r="A107" s="19" t="n"/>
      <c r="F107" s="15" t="n"/>
    </row>
    <row r="108">
      <c r="A108" s="19" t="n"/>
      <c r="F108" s="15" t="n"/>
    </row>
    <row r="109">
      <c r="A109" s="19" t="n"/>
      <c r="F109" s="15" t="n"/>
    </row>
    <row r="110" ht="8.25" customHeight="1">
      <c r="A110" s="19" t="n"/>
      <c r="F110" s="15" t="n"/>
    </row>
    <row r="111" ht="8.25" customHeight="1">
      <c r="A111" s="19" t="n"/>
      <c r="F111" s="15" t="n"/>
    </row>
    <row r="112" ht="8.25" customHeight="1">
      <c r="A112" s="19" t="n"/>
      <c r="F112" s="15" t="n"/>
    </row>
    <row r="113">
      <c r="A113" s="19" t="n"/>
      <c r="F113" s="15" t="n"/>
    </row>
    <row r="114">
      <c r="A114" s="19" t="n"/>
      <c r="F114" s="15" t="n"/>
    </row>
    <row r="115">
      <c r="A115" s="20" t="n"/>
      <c r="F115" s="17" t="n"/>
    </row>
    <row r="116">
      <c r="A116" s="22" t="inlineStr">
        <is>
          <t>Disclaimer: All pictures, plans, layouts, data and details included in this offer are indicative only and may change at anytime in accordance with the final designs of the project and regulatory approvals. Furiture and decor are for illustrative purpose only.</t>
        </is>
      </c>
      <c r="B116" s="65" t="n"/>
      <c r="C116" s="65" t="n"/>
      <c r="D116" s="65" t="n"/>
      <c r="E116" s="65" t="n"/>
      <c r="F116" s="66" t="n"/>
    </row>
    <row r="117">
      <c r="A117" s="67" t="n"/>
      <c r="F117" s="16" t="n"/>
    </row>
    <row r="118">
      <c r="A118" s="68" t="n"/>
      <c r="B118" s="69" t="n"/>
      <c r="C118" s="69" t="n"/>
      <c r="D118" s="69" t="n"/>
      <c r="E118" s="69" t="n"/>
      <c r="F118" s="70" t="n"/>
    </row>
  </sheetData>
  <mergeCells count="78">
    <mergeCell ref="B22:C22"/>
    <mergeCell ref="B31:C31"/>
    <mergeCell ref="B21:C21"/>
    <mergeCell ref="B67:C67"/>
    <mergeCell ref="B61:C61"/>
    <mergeCell ref="B69:C69"/>
    <mergeCell ref="B38:C38"/>
    <mergeCell ref="A76:B76"/>
    <mergeCell ref="B40:C40"/>
    <mergeCell ref="B49:C49"/>
    <mergeCell ref="A15:F15"/>
    <mergeCell ref="B55:C55"/>
    <mergeCell ref="B24:C24"/>
    <mergeCell ref="B64:C64"/>
    <mergeCell ref="B33:C33"/>
    <mergeCell ref="D80:F80"/>
    <mergeCell ref="B51:C51"/>
    <mergeCell ref="B32:C32"/>
    <mergeCell ref="B63:C63"/>
    <mergeCell ref="B26:C26"/>
    <mergeCell ref="B41:C41"/>
    <mergeCell ref="B35:C35"/>
    <mergeCell ref="B16:C16"/>
    <mergeCell ref="D10:E10"/>
    <mergeCell ref="B25:C25"/>
    <mergeCell ref="B66:C66"/>
    <mergeCell ref="B27:C27"/>
    <mergeCell ref="B18:C18"/>
    <mergeCell ref="A79:B79"/>
    <mergeCell ref="B11:C11"/>
    <mergeCell ref="D11:E11"/>
    <mergeCell ref="A116:F118"/>
    <mergeCell ref="B53:C53"/>
    <mergeCell ref="B29:C29"/>
    <mergeCell ref="B37:C37"/>
    <mergeCell ref="D9:E9"/>
    <mergeCell ref="E76:F76"/>
    <mergeCell ref="B54:C54"/>
    <mergeCell ref="B72:C72"/>
    <mergeCell ref="B56:C56"/>
    <mergeCell ref="B71:C71"/>
    <mergeCell ref="B43:C43"/>
    <mergeCell ref="B58:C58"/>
    <mergeCell ref="B52:C52"/>
    <mergeCell ref="B42:C42"/>
    <mergeCell ref="B60:C60"/>
    <mergeCell ref="A80:B80"/>
    <mergeCell ref="B17:C17"/>
    <mergeCell ref="B57:C57"/>
    <mergeCell ref="B44:C44"/>
    <mergeCell ref="B19:C19"/>
    <mergeCell ref="B34:C34"/>
    <mergeCell ref="B28:C28"/>
    <mergeCell ref="B9:C9"/>
    <mergeCell ref="B30:C30"/>
    <mergeCell ref="B20:C20"/>
    <mergeCell ref="B45:C45"/>
    <mergeCell ref="A78:F78"/>
    <mergeCell ref="B75:C75"/>
    <mergeCell ref="B47:C47"/>
    <mergeCell ref="B62:C62"/>
    <mergeCell ref="B59:C59"/>
    <mergeCell ref="B46:C46"/>
    <mergeCell ref="B39:C39"/>
    <mergeCell ref="B70:C70"/>
    <mergeCell ref="B48:C48"/>
    <mergeCell ref="B23:C23"/>
    <mergeCell ref="B73:C73"/>
    <mergeCell ref="D79:F79"/>
    <mergeCell ref="B10:C10"/>
    <mergeCell ref="B65:C65"/>
    <mergeCell ref="B74:C74"/>
    <mergeCell ref="D81:F81"/>
    <mergeCell ref="B68:C68"/>
    <mergeCell ref="A81:B81"/>
    <mergeCell ref="B36:C36"/>
    <mergeCell ref="B50:C50"/>
    <mergeCell ref="C5:E7"/>
  </mergeCells>
  <printOptions horizontalCentered="1"/>
  <pageMargins left="0.25" right="0.25" top="0.75" bottom="0.75" header="0.3" footer="0.3"/>
  <pageSetup orientation="portrait" paperSize="9" scale="67" horizontalDpi="1200" verticalDpi="1200"/>
  <headerFooter>
    <oddHeader/>
    <oddFooter>&amp;C&amp;G</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Rafi Khaled Owaychi</dc:creator>
  <dcterms:created xsi:type="dcterms:W3CDTF">2015-06-05T18:17:20Z</dcterms:created>
  <dcterms:modified xsi:type="dcterms:W3CDTF">2025-08-16T12:21:28Z</dcterms:modified>
  <cp:lastModifiedBy>Soheil izadi</cp:lastModifiedBy>
  <cp:lastPrinted>2025-05-17T10:39:31Z</cp:lastPrinted>
</cp:coreProperties>
</file>